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99CE7D4-5DBA-488D-88B5-AEDDB2E4F3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BA 1 Submission Template" sheetId="3" r:id="rId1"/>
    <sheet name="orders" sheetId="36" r:id="rId2"/>
    <sheet name="order-details" sheetId="35" r:id="rId3"/>
    <sheet name="shippers" sheetId="40" r:id="rId4"/>
    <sheet name="customers" sheetId="32" r:id="rId5"/>
    <sheet name="categories" sheetId="31" r:id="rId6"/>
    <sheet name="employees" sheetId="33" r:id="rId7"/>
    <sheet name="employee-territories" sheetId="34" r:id="rId8"/>
    <sheet name="products" sheetId="38" r:id="rId9"/>
    <sheet name="regions" sheetId="39" r:id="rId10"/>
    <sheet name="suppliers" sheetId="41" r:id="rId11"/>
    <sheet name="territories" sheetId="42" r:id="rId12"/>
  </sheets>
  <definedNames>
    <definedName name="_xlnm._FilterDatabase" localSheetId="1" hidden="1">orders!$A$1:$O$831</definedName>
    <definedName name="_xlnm._FilterDatabase" localSheetId="0" hidden="1">'SBA 1 Submission Template'!$A$1:$J$831</definedName>
    <definedName name="customers" localSheetId="4">customers!$A$1:$K$92</definedName>
    <definedName name="orders" localSheetId="1">orders!$A$1:$O$831</definedName>
    <definedName name="products" localSheetId="8">products!$A$1:$J$78</definedName>
    <definedName name="suppliers" localSheetId="10">suppliers!$A$1:$L$30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2" i="3"/>
  <c r="I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2" i="3"/>
  <c r="I3" i="3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2" i="3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Q57" i="36"/>
  <c r="Q58" i="36"/>
  <c r="Q59" i="36"/>
  <c r="Q60" i="36"/>
  <c r="Q61" i="36"/>
  <c r="Q62" i="36"/>
  <c r="Q63" i="36"/>
  <c r="Q64" i="36"/>
  <c r="Q65" i="36"/>
  <c r="Q66" i="36"/>
  <c r="Q67" i="36"/>
  <c r="Q68" i="36"/>
  <c r="Q69" i="36"/>
  <c r="Q70" i="36"/>
  <c r="Q71" i="36"/>
  <c r="Q72" i="36"/>
  <c r="Q73" i="36"/>
  <c r="Q74" i="36"/>
  <c r="Q75" i="36"/>
  <c r="Q76" i="36"/>
  <c r="Q77" i="36"/>
  <c r="Q78" i="36"/>
  <c r="Q79" i="36"/>
  <c r="Q80" i="36"/>
  <c r="Q81" i="36"/>
  <c r="Q82" i="36"/>
  <c r="Q83" i="36"/>
  <c r="Q84" i="36"/>
  <c r="Q85" i="36"/>
  <c r="Q86" i="36"/>
  <c r="Q87" i="36"/>
  <c r="Q88" i="36"/>
  <c r="Q89" i="36"/>
  <c r="Q90" i="36"/>
  <c r="Q91" i="36"/>
  <c r="Q92" i="36"/>
  <c r="Q93" i="36"/>
  <c r="Q94" i="36"/>
  <c r="Q95" i="36"/>
  <c r="Q96" i="36"/>
  <c r="Q97" i="36"/>
  <c r="Q98" i="36"/>
  <c r="Q99" i="36"/>
  <c r="Q100" i="36"/>
  <c r="Q101" i="36"/>
  <c r="Q102" i="36"/>
  <c r="Q103" i="36"/>
  <c r="Q104" i="36"/>
  <c r="Q105" i="36"/>
  <c r="Q106" i="36"/>
  <c r="Q107" i="36"/>
  <c r="Q108" i="36"/>
  <c r="Q109" i="36"/>
  <c r="Q110" i="36"/>
  <c r="Q111" i="36"/>
  <c r="Q112" i="36"/>
  <c r="Q113" i="36"/>
  <c r="Q114" i="36"/>
  <c r="Q115" i="36"/>
  <c r="Q116" i="36"/>
  <c r="Q117" i="36"/>
  <c r="Q118" i="36"/>
  <c r="Q119" i="36"/>
  <c r="Q120" i="36"/>
  <c r="Q121" i="36"/>
  <c r="Q122" i="36"/>
  <c r="Q123" i="36"/>
  <c r="Q124" i="36"/>
  <c r="Q125" i="36"/>
  <c r="Q126" i="36"/>
  <c r="Q127" i="36"/>
  <c r="Q128" i="36"/>
  <c r="Q129" i="36"/>
  <c r="Q130" i="36"/>
  <c r="Q131" i="36"/>
  <c r="Q132" i="36"/>
  <c r="Q133" i="36"/>
  <c r="Q134" i="36"/>
  <c r="Q135" i="36"/>
  <c r="Q136" i="36"/>
  <c r="Q137" i="36"/>
  <c r="Q138" i="36"/>
  <c r="Q139" i="36"/>
  <c r="Q140" i="36"/>
  <c r="Q141" i="36"/>
  <c r="Q142" i="36"/>
  <c r="Q143" i="36"/>
  <c r="Q144" i="36"/>
  <c r="Q145" i="36"/>
  <c r="Q146" i="36"/>
  <c r="Q147" i="36"/>
  <c r="Q148" i="36"/>
  <c r="Q149" i="36"/>
  <c r="Q150" i="36"/>
  <c r="Q151" i="36"/>
  <c r="Q152" i="36"/>
  <c r="Q153" i="36"/>
  <c r="Q154" i="36"/>
  <c r="Q155" i="36"/>
  <c r="Q156" i="36"/>
  <c r="Q157" i="36"/>
  <c r="Q158" i="36"/>
  <c r="Q159" i="36"/>
  <c r="Q160" i="36"/>
  <c r="Q161" i="36"/>
  <c r="Q162" i="36"/>
  <c r="Q163" i="36"/>
  <c r="Q164" i="36"/>
  <c r="Q165" i="36"/>
  <c r="Q166" i="36"/>
  <c r="Q167" i="36"/>
  <c r="Q168" i="36"/>
  <c r="Q169" i="36"/>
  <c r="Q170" i="36"/>
  <c r="Q171" i="36"/>
  <c r="Q172" i="36"/>
  <c r="Q173" i="36"/>
  <c r="Q174" i="36"/>
  <c r="Q175" i="36"/>
  <c r="Q176" i="36"/>
  <c r="Q177" i="36"/>
  <c r="Q178" i="36"/>
  <c r="Q179" i="36"/>
  <c r="Q180" i="36"/>
  <c r="Q181" i="36"/>
  <c r="Q182" i="36"/>
  <c r="Q183" i="36"/>
  <c r="Q184" i="36"/>
  <c r="Q185" i="36"/>
  <c r="Q186" i="36"/>
  <c r="Q187" i="36"/>
  <c r="Q188" i="36"/>
  <c r="Q189" i="36"/>
  <c r="Q190" i="36"/>
  <c r="Q191" i="36"/>
  <c r="Q192" i="36"/>
  <c r="Q193" i="36"/>
  <c r="Q194" i="36"/>
  <c r="Q195" i="36"/>
  <c r="Q196" i="36"/>
  <c r="Q197" i="36"/>
  <c r="Q198" i="36"/>
  <c r="Q199" i="36"/>
  <c r="Q200" i="36"/>
  <c r="Q201" i="36"/>
  <c r="Q202" i="36"/>
  <c r="Q203" i="36"/>
  <c r="Q204" i="36"/>
  <c r="Q205" i="36"/>
  <c r="Q206" i="36"/>
  <c r="Q207" i="36"/>
  <c r="Q208" i="36"/>
  <c r="Q209" i="36"/>
  <c r="Q210" i="36"/>
  <c r="Q211" i="36"/>
  <c r="Q212" i="36"/>
  <c r="Q213" i="36"/>
  <c r="Q214" i="36"/>
  <c r="Q215" i="36"/>
  <c r="Q216" i="36"/>
  <c r="Q217" i="36"/>
  <c r="Q218" i="36"/>
  <c r="Q219" i="36"/>
  <c r="Q220" i="36"/>
  <c r="Q221" i="36"/>
  <c r="Q222" i="36"/>
  <c r="Q223" i="36"/>
  <c r="Q224" i="36"/>
  <c r="Q225" i="36"/>
  <c r="Q226" i="36"/>
  <c r="Q227" i="36"/>
  <c r="Q228" i="36"/>
  <c r="Q229" i="36"/>
  <c r="Q230" i="36"/>
  <c r="Q231" i="36"/>
  <c r="Q232" i="36"/>
  <c r="Q233" i="36"/>
  <c r="Q234" i="36"/>
  <c r="Q235" i="36"/>
  <c r="Q236" i="36"/>
  <c r="Q237" i="36"/>
  <c r="Q238" i="36"/>
  <c r="Q239" i="36"/>
  <c r="Q240" i="36"/>
  <c r="Q241" i="36"/>
  <c r="Q242" i="36"/>
  <c r="Q243" i="36"/>
  <c r="Q244" i="36"/>
  <c r="Q245" i="36"/>
  <c r="Q246" i="36"/>
  <c r="Q247" i="36"/>
  <c r="Q248" i="36"/>
  <c r="Q249" i="36"/>
  <c r="Q250" i="36"/>
  <c r="Q251" i="36"/>
  <c r="Q252" i="36"/>
  <c r="Q253" i="36"/>
  <c r="Q254" i="36"/>
  <c r="Q255" i="36"/>
  <c r="Q256" i="36"/>
  <c r="Q257" i="36"/>
  <c r="Q258" i="36"/>
  <c r="Q259" i="36"/>
  <c r="Q260" i="36"/>
  <c r="Q261" i="36"/>
  <c r="Q262" i="36"/>
  <c r="Q263" i="36"/>
  <c r="Q264" i="36"/>
  <c r="Q265" i="36"/>
  <c r="Q266" i="36"/>
  <c r="Q267" i="36"/>
  <c r="Q268" i="36"/>
  <c r="Q269" i="36"/>
  <c r="Q270" i="36"/>
  <c r="Q271" i="36"/>
  <c r="Q272" i="36"/>
  <c r="Q273" i="36"/>
  <c r="Q274" i="36"/>
  <c r="Q275" i="36"/>
  <c r="Q276" i="36"/>
  <c r="Q277" i="36"/>
  <c r="Q278" i="36"/>
  <c r="Q279" i="36"/>
  <c r="Q280" i="36"/>
  <c r="Q281" i="36"/>
  <c r="Q282" i="36"/>
  <c r="Q283" i="36"/>
  <c r="Q284" i="36"/>
  <c r="Q285" i="36"/>
  <c r="Q286" i="36"/>
  <c r="Q287" i="36"/>
  <c r="Q288" i="36"/>
  <c r="Q289" i="36"/>
  <c r="Q290" i="36"/>
  <c r="Q291" i="36"/>
  <c r="Q292" i="36"/>
  <c r="Q293" i="36"/>
  <c r="Q294" i="36"/>
  <c r="Q295" i="36"/>
  <c r="Q296" i="36"/>
  <c r="Q297" i="36"/>
  <c r="Q298" i="36"/>
  <c r="Q299" i="36"/>
  <c r="Q300" i="36"/>
  <c r="Q301" i="36"/>
  <c r="Q302" i="36"/>
  <c r="Q303" i="36"/>
  <c r="Q304" i="36"/>
  <c r="Q305" i="36"/>
  <c r="Q306" i="36"/>
  <c r="Q307" i="36"/>
  <c r="Q308" i="36"/>
  <c r="Q309" i="36"/>
  <c r="Q310" i="36"/>
  <c r="Q311" i="36"/>
  <c r="Q312" i="36"/>
  <c r="Q313" i="36"/>
  <c r="Q314" i="36"/>
  <c r="Q315" i="36"/>
  <c r="Q316" i="36"/>
  <c r="Q317" i="36"/>
  <c r="Q318" i="36"/>
  <c r="Q319" i="36"/>
  <c r="Q320" i="36"/>
  <c r="Q321" i="36"/>
  <c r="Q322" i="36"/>
  <c r="Q323" i="36"/>
  <c r="Q324" i="36"/>
  <c r="Q325" i="36"/>
  <c r="Q326" i="36"/>
  <c r="Q327" i="36"/>
  <c r="Q328" i="36"/>
  <c r="Q329" i="36"/>
  <c r="Q330" i="36"/>
  <c r="Q331" i="36"/>
  <c r="Q332" i="36"/>
  <c r="Q333" i="36"/>
  <c r="Q334" i="36"/>
  <c r="Q335" i="36"/>
  <c r="Q336" i="36"/>
  <c r="Q337" i="36"/>
  <c r="Q338" i="36"/>
  <c r="Q339" i="36"/>
  <c r="Q340" i="36"/>
  <c r="Q341" i="36"/>
  <c r="Q342" i="36"/>
  <c r="Q343" i="36"/>
  <c r="Q344" i="36"/>
  <c r="Q345" i="36"/>
  <c r="Q346" i="36"/>
  <c r="Q347" i="36"/>
  <c r="Q348" i="36"/>
  <c r="Q349" i="36"/>
  <c r="Q350" i="36"/>
  <c r="Q351" i="36"/>
  <c r="Q352" i="36"/>
  <c r="Q353" i="36"/>
  <c r="Q354" i="36"/>
  <c r="Q355" i="36"/>
  <c r="Q356" i="36"/>
  <c r="Q357" i="36"/>
  <c r="Q358" i="36"/>
  <c r="Q359" i="36"/>
  <c r="Q360" i="36"/>
  <c r="Q361" i="36"/>
  <c r="Q362" i="36"/>
  <c r="Q363" i="36"/>
  <c r="Q364" i="36"/>
  <c r="Q365" i="36"/>
  <c r="Q366" i="36"/>
  <c r="Q367" i="36"/>
  <c r="Q368" i="36"/>
  <c r="Q369" i="36"/>
  <c r="Q370" i="36"/>
  <c r="Q371" i="36"/>
  <c r="Q372" i="36"/>
  <c r="Q373" i="36"/>
  <c r="Q374" i="36"/>
  <c r="Q375" i="36"/>
  <c r="Q376" i="36"/>
  <c r="Q377" i="36"/>
  <c r="Q378" i="36"/>
  <c r="Q379" i="36"/>
  <c r="Q380" i="36"/>
  <c r="Q381" i="36"/>
  <c r="Q382" i="36"/>
  <c r="Q383" i="36"/>
  <c r="Q384" i="36"/>
  <c r="Q385" i="36"/>
  <c r="Q386" i="36"/>
  <c r="Q387" i="36"/>
  <c r="Q388" i="36"/>
  <c r="Q389" i="36"/>
  <c r="Q390" i="36"/>
  <c r="Q391" i="36"/>
  <c r="Q392" i="36"/>
  <c r="Q393" i="36"/>
  <c r="Q394" i="36"/>
  <c r="Q395" i="36"/>
  <c r="Q396" i="36"/>
  <c r="Q397" i="36"/>
  <c r="Q398" i="36"/>
  <c r="Q399" i="36"/>
  <c r="Q400" i="36"/>
  <c r="Q401" i="36"/>
  <c r="Q402" i="36"/>
  <c r="Q403" i="36"/>
  <c r="Q404" i="36"/>
  <c r="Q405" i="36"/>
  <c r="Q406" i="36"/>
  <c r="Q407" i="36"/>
  <c r="Q408" i="36"/>
  <c r="Q409" i="36"/>
  <c r="Q410" i="36"/>
  <c r="Q411" i="36"/>
  <c r="Q412" i="36"/>
  <c r="Q413" i="36"/>
  <c r="Q414" i="36"/>
  <c r="Q415" i="36"/>
  <c r="Q416" i="36"/>
  <c r="Q417" i="36"/>
  <c r="Q418" i="36"/>
  <c r="Q419" i="36"/>
  <c r="Q420" i="36"/>
  <c r="Q421" i="36"/>
  <c r="Q422" i="36"/>
  <c r="Q423" i="36"/>
  <c r="Q424" i="36"/>
  <c r="Q425" i="36"/>
  <c r="Q426" i="36"/>
  <c r="Q427" i="36"/>
  <c r="Q428" i="36"/>
  <c r="Q429" i="36"/>
  <c r="Q430" i="36"/>
  <c r="Q431" i="36"/>
  <c r="Q432" i="36"/>
  <c r="Q433" i="36"/>
  <c r="Q434" i="36"/>
  <c r="Q435" i="36"/>
  <c r="Q436" i="36"/>
  <c r="Q437" i="36"/>
  <c r="Q438" i="36"/>
  <c r="Q439" i="36"/>
  <c r="Q440" i="36"/>
  <c r="Q441" i="36"/>
  <c r="Q442" i="36"/>
  <c r="Q443" i="36"/>
  <c r="Q444" i="36"/>
  <c r="Q445" i="36"/>
  <c r="Q446" i="36"/>
  <c r="Q447" i="36"/>
  <c r="Q448" i="36"/>
  <c r="Q449" i="36"/>
  <c r="Q450" i="36"/>
  <c r="Q451" i="36"/>
  <c r="Q452" i="36"/>
  <c r="Q453" i="36"/>
  <c r="Q454" i="36"/>
  <c r="Q455" i="36"/>
  <c r="Q456" i="36"/>
  <c r="Q457" i="36"/>
  <c r="Q458" i="36"/>
  <c r="Q459" i="36"/>
  <c r="Q460" i="36"/>
  <c r="Q461" i="36"/>
  <c r="Q462" i="36"/>
  <c r="Q463" i="36"/>
  <c r="Q464" i="36"/>
  <c r="Q465" i="36"/>
  <c r="Q466" i="36"/>
  <c r="Q467" i="36"/>
  <c r="Q468" i="36"/>
  <c r="Q469" i="36"/>
  <c r="Q470" i="36"/>
  <c r="Q471" i="36"/>
  <c r="Q472" i="36"/>
  <c r="Q473" i="36"/>
  <c r="Q474" i="36"/>
  <c r="Q475" i="36"/>
  <c r="Q476" i="36"/>
  <c r="Q477" i="36"/>
  <c r="Q478" i="36"/>
  <c r="Q479" i="36"/>
  <c r="Q480" i="36"/>
  <c r="Q481" i="36"/>
  <c r="Q482" i="36"/>
  <c r="Q483" i="36"/>
  <c r="Q484" i="36"/>
  <c r="Q485" i="36"/>
  <c r="Q486" i="36"/>
  <c r="Q487" i="36"/>
  <c r="Q488" i="36"/>
  <c r="Q489" i="36"/>
  <c r="Q490" i="36"/>
  <c r="Q491" i="36"/>
  <c r="Q492" i="36"/>
  <c r="Q493" i="36"/>
  <c r="Q494" i="36"/>
  <c r="Q495" i="36"/>
  <c r="Q496" i="36"/>
  <c r="Q497" i="36"/>
  <c r="Q498" i="36"/>
  <c r="Q499" i="36"/>
  <c r="Q500" i="36"/>
  <c r="Q501" i="36"/>
  <c r="Q502" i="36"/>
  <c r="Q503" i="36"/>
  <c r="Q504" i="36"/>
  <c r="Q505" i="36"/>
  <c r="Q506" i="36"/>
  <c r="Q507" i="36"/>
  <c r="Q508" i="36"/>
  <c r="Q509" i="36"/>
  <c r="Q510" i="36"/>
  <c r="Q511" i="36"/>
  <c r="Q512" i="36"/>
  <c r="Q513" i="36"/>
  <c r="Q514" i="36"/>
  <c r="Q515" i="36"/>
  <c r="Q516" i="36"/>
  <c r="Q517" i="36"/>
  <c r="Q518" i="36"/>
  <c r="Q519" i="36"/>
  <c r="Q520" i="36"/>
  <c r="Q521" i="36"/>
  <c r="Q522" i="36"/>
  <c r="Q523" i="36"/>
  <c r="Q524" i="36"/>
  <c r="Q525" i="36"/>
  <c r="Q526" i="36"/>
  <c r="Q527" i="36"/>
  <c r="Q528" i="36"/>
  <c r="Q529" i="36"/>
  <c r="Q530" i="36"/>
  <c r="Q531" i="36"/>
  <c r="Q532" i="36"/>
  <c r="Q533" i="36"/>
  <c r="Q534" i="36"/>
  <c r="Q535" i="36"/>
  <c r="Q536" i="36"/>
  <c r="Q537" i="36"/>
  <c r="Q538" i="36"/>
  <c r="Q539" i="36"/>
  <c r="Q540" i="36"/>
  <c r="Q541" i="36"/>
  <c r="Q542" i="36"/>
  <c r="Q543" i="36"/>
  <c r="Q544" i="36"/>
  <c r="Q545" i="36"/>
  <c r="Q546" i="36"/>
  <c r="Q547" i="36"/>
  <c r="Q548" i="36"/>
  <c r="Q549" i="36"/>
  <c r="Q550" i="36"/>
  <c r="Q551" i="36"/>
  <c r="Q552" i="36"/>
  <c r="Q553" i="36"/>
  <c r="Q554" i="36"/>
  <c r="Q555" i="36"/>
  <c r="Q556" i="36"/>
  <c r="Q557" i="36"/>
  <c r="Q558" i="36"/>
  <c r="Q559" i="36"/>
  <c r="Q560" i="36"/>
  <c r="Q561" i="36"/>
  <c r="Q562" i="36"/>
  <c r="Q563" i="36"/>
  <c r="Q564" i="36"/>
  <c r="Q565" i="36"/>
  <c r="Q566" i="36"/>
  <c r="Q567" i="36"/>
  <c r="Q568" i="36"/>
  <c r="Q569" i="36"/>
  <c r="Q570" i="36"/>
  <c r="Q571" i="36"/>
  <c r="Q572" i="36"/>
  <c r="Q573" i="36"/>
  <c r="Q574" i="36"/>
  <c r="Q575" i="36"/>
  <c r="Q576" i="36"/>
  <c r="Q577" i="36"/>
  <c r="Q578" i="36"/>
  <c r="Q579" i="36"/>
  <c r="Q580" i="36"/>
  <c r="Q581" i="36"/>
  <c r="Q582" i="36"/>
  <c r="Q583" i="36"/>
  <c r="Q584" i="36"/>
  <c r="Q585" i="36"/>
  <c r="Q586" i="36"/>
  <c r="Q587" i="36"/>
  <c r="Q588" i="36"/>
  <c r="Q589" i="36"/>
  <c r="Q590" i="36"/>
  <c r="Q591" i="36"/>
  <c r="Q592" i="36"/>
  <c r="Q593" i="36"/>
  <c r="Q594" i="36"/>
  <c r="Q595" i="36"/>
  <c r="Q596" i="36"/>
  <c r="Q597" i="36"/>
  <c r="Q598" i="36"/>
  <c r="Q599" i="36"/>
  <c r="Q600" i="36"/>
  <c r="Q601" i="36"/>
  <c r="Q602" i="36"/>
  <c r="Q603" i="36"/>
  <c r="Q604" i="36"/>
  <c r="Q605" i="36"/>
  <c r="Q606" i="36"/>
  <c r="Q607" i="36"/>
  <c r="Q608" i="36"/>
  <c r="Q609" i="36"/>
  <c r="Q610" i="36"/>
  <c r="Q611" i="36"/>
  <c r="Q612" i="36"/>
  <c r="Q613" i="36"/>
  <c r="Q614" i="36"/>
  <c r="Q615" i="36"/>
  <c r="Q616" i="36"/>
  <c r="Q617" i="36"/>
  <c r="Q618" i="36"/>
  <c r="Q619" i="36"/>
  <c r="Q620" i="36"/>
  <c r="Q621" i="36"/>
  <c r="Q622" i="36"/>
  <c r="Q623" i="36"/>
  <c r="Q624" i="36"/>
  <c r="Q625" i="36"/>
  <c r="Q626" i="36"/>
  <c r="Q627" i="36"/>
  <c r="Q628" i="36"/>
  <c r="Q629" i="36"/>
  <c r="Q630" i="36"/>
  <c r="Q631" i="36"/>
  <c r="Q632" i="36"/>
  <c r="Q633" i="36"/>
  <c r="Q634" i="36"/>
  <c r="Q635" i="36"/>
  <c r="Q636" i="36"/>
  <c r="Q637" i="36"/>
  <c r="Q638" i="36"/>
  <c r="Q639" i="36"/>
  <c r="Q640" i="36"/>
  <c r="Q641" i="36"/>
  <c r="Q642" i="36"/>
  <c r="Q643" i="36"/>
  <c r="Q644" i="36"/>
  <c r="Q645" i="36"/>
  <c r="Q646" i="36"/>
  <c r="Q647" i="36"/>
  <c r="Q648" i="36"/>
  <c r="Q649" i="36"/>
  <c r="Q650" i="36"/>
  <c r="Q651" i="36"/>
  <c r="Q652" i="36"/>
  <c r="Q653" i="36"/>
  <c r="Q654" i="36"/>
  <c r="Q655" i="36"/>
  <c r="Q656" i="36"/>
  <c r="Q657" i="36"/>
  <c r="Q658" i="36"/>
  <c r="Q659" i="36"/>
  <c r="Q660" i="36"/>
  <c r="Q661" i="36"/>
  <c r="Q662" i="36"/>
  <c r="Q663" i="36"/>
  <c r="Q664" i="36"/>
  <c r="Q665" i="36"/>
  <c r="Q666" i="36"/>
  <c r="Q667" i="36"/>
  <c r="Q668" i="36"/>
  <c r="Q669" i="36"/>
  <c r="Q670" i="36"/>
  <c r="Q671" i="36"/>
  <c r="Q672" i="36"/>
  <c r="Q673" i="36"/>
  <c r="Q674" i="36"/>
  <c r="Q675" i="36"/>
  <c r="Q676" i="36"/>
  <c r="Q677" i="36"/>
  <c r="Q678" i="36"/>
  <c r="Q679" i="36"/>
  <c r="Q680" i="36"/>
  <c r="Q681" i="36"/>
  <c r="Q682" i="36"/>
  <c r="Q683" i="36"/>
  <c r="Q684" i="36"/>
  <c r="Q685" i="36"/>
  <c r="Q686" i="36"/>
  <c r="Q687" i="36"/>
  <c r="Q688" i="36"/>
  <c r="Q689" i="36"/>
  <c r="Q690" i="36"/>
  <c r="Q691" i="36"/>
  <c r="Q692" i="36"/>
  <c r="Q693" i="36"/>
  <c r="Q694" i="36"/>
  <c r="Q695" i="36"/>
  <c r="Q696" i="36"/>
  <c r="Q697" i="36"/>
  <c r="Q698" i="36"/>
  <c r="Q699" i="36"/>
  <c r="Q700" i="36"/>
  <c r="Q701" i="36"/>
  <c r="Q702" i="36"/>
  <c r="Q703" i="36"/>
  <c r="Q704" i="36"/>
  <c r="Q705" i="36"/>
  <c r="Q706" i="36"/>
  <c r="Q707" i="36"/>
  <c r="Q708" i="36"/>
  <c r="Q709" i="36"/>
  <c r="Q710" i="36"/>
  <c r="Q711" i="36"/>
  <c r="Q712" i="36"/>
  <c r="Q713" i="36"/>
  <c r="Q714" i="36"/>
  <c r="Q715" i="36"/>
  <c r="Q716" i="36"/>
  <c r="Q717" i="36"/>
  <c r="Q718" i="36"/>
  <c r="Q719" i="36"/>
  <c r="Q720" i="36"/>
  <c r="Q721" i="36"/>
  <c r="Q722" i="36"/>
  <c r="Q723" i="36"/>
  <c r="Q724" i="36"/>
  <c r="Q725" i="36"/>
  <c r="Q726" i="36"/>
  <c r="Q727" i="36"/>
  <c r="Q728" i="36"/>
  <c r="Q729" i="36"/>
  <c r="Q730" i="36"/>
  <c r="Q731" i="36"/>
  <c r="Q732" i="36"/>
  <c r="Q733" i="36"/>
  <c r="Q734" i="36"/>
  <c r="Q735" i="36"/>
  <c r="Q736" i="36"/>
  <c r="Q737" i="36"/>
  <c r="Q738" i="36"/>
  <c r="Q739" i="36"/>
  <c r="Q740" i="36"/>
  <c r="Q741" i="36"/>
  <c r="Q742" i="36"/>
  <c r="Q743" i="36"/>
  <c r="Q744" i="36"/>
  <c r="Q745" i="36"/>
  <c r="Q746" i="36"/>
  <c r="Q747" i="36"/>
  <c r="Q748" i="36"/>
  <c r="Q749" i="36"/>
  <c r="Q750" i="36"/>
  <c r="Q751" i="36"/>
  <c r="Q752" i="36"/>
  <c r="Q753" i="36"/>
  <c r="Q754" i="36"/>
  <c r="Q755" i="36"/>
  <c r="Q756" i="36"/>
  <c r="Q757" i="36"/>
  <c r="Q758" i="36"/>
  <c r="Q759" i="36"/>
  <c r="Q760" i="36"/>
  <c r="Q761" i="36"/>
  <c r="Q762" i="36"/>
  <c r="Q763" i="36"/>
  <c r="Q764" i="36"/>
  <c r="Q765" i="36"/>
  <c r="Q766" i="36"/>
  <c r="Q767" i="36"/>
  <c r="Q768" i="36"/>
  <c r="Q769" i="36"/>
  <c r="Q770" i="36"/>
  <c r="Q771" i="36"/>
  <c r="Q772" i="36"/>
  <c r="Q773" i="36"/>
  <c r="Q774" i="36"/>
  <c r="Q775" i="36"/>
  <c r="Q776" i="36"/>
  <c r="Q777" i="36"/>
  <c r="Q778" i="36"/>
  <c r="Q779" i="36"/>
  <c r="Q780" i="36"/>
  <c r="Q781" i="36"/>
  <c r="Q782" i="36"/>
  <c r="Q783" i="36"/>
  <c r="Q784" i="36"/>
  <c r="Q785" i="36"/>
  <c r="Q786" i="36"/>
  <c r="Q787" i="36"/>
  <c r="Q788" i="36"/>
  <c r="Q789" i="36"/>
  <c r="Q790" i="36"/>
  <c r="Q791" i="36"/>
  <c r="Q792" i="36"/>
  <c r="Q793" i="36"/>
  <c r="Q794" i="36"/>
  <c r="Q795" i="36"/>
  <c r="Q796" i="36"/>
  <c r="Q797" i="36"/>
  <c r="Q798" i="36"/>
  <c r="Q799" i="36"/>
  <c r="Q800" i="36"/>
  <c r="Q801" i="36"/>
  <c r="Q802" i="36"/>
  <c r="Q803" i="36"/>
  <c r="Q804" i="36"/>
  <c r="Q805" i="36"/>
  <c r="Q806" i="36"/>
  <c r="Q807" i="36"/>
  <c r="Q808" i="36"/>
  <c r="Q809" i="36"/>
  <c r="Q810" i="36"/>
  <c r="Q811" i="36"/>
  <c r="Q812" i="36"/>
  <c r="Q813" i="36"/>
  <c r="Q814" i="36"/>
  <c r="Q815" i="36"/>
  <c r="Q816" i="36"/>
  <c r="Q817" i="36"/>
  <c r="Q818" i="36"/>
  <c r="Q819" i="36"/>
  <c r="Q820" i="36"/>
  <c r="Q821" i="36"/>
  <c r="Q822" i="36"/>
  <c r="Q823" i="36"/>
  <c r="Q824" i="36"/>
  <c r="Q825" i="36"/>
  <c r="Q826" i="36"/>
  <c r="Q827" i="36"/>
  <c r="Q828" i="36"/>
  <c r="Q829" i="36"/>
  <c r="Q830" i="36"/>
  <c r="Q831" i="36"/>
  <c r="Q2" i="36"/>
  <c r="P3" i="36"/>
  <c r="P4" i="36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P101" i="36"/>
  <c r="P102" i="36"/>
  <c r="P103" i="36"/>
  <c r="P104" i="36"/>
  <c r="P105" i="36"/>
  <c r="P106" i="36"/>
  <c r="P107" i="36"/>
  <c r="P108" i="36"/>
  <c r="P109" i="36"/>
  <c r="P110" i="36"/>
  <c r="P111" i="36"/>
  <c r="P112" i="36"/>
  <c r="P113" i="36"/>
  <c r="P114" i="36"/>
  <c r="P115" i="36"/>
  <c r="P116" i="36"/>
  <c r="P117" i="36"/>
  <c r="P118" i="36"/>
  <c r="P119" i="36"/>
  <c r="P120" i="36"/>
  <c r="P121" i="36"/>
  <c r="P122" i="36"/>
  <c r="P123" i="36"/>
  <c r="P124" i="36"/>
  <c r="P125" i="36"/>
  <c r="P126" i="36"/>
  <c r="P127" i="36"/>
  <c r="P128" i="36"/>
  <c r="P129" i="36"/>
  <c r="P130" i="36"/>
  <c r="P131" i="36"/>
  <c r="P132" i="36"/>
  <c r="P133" i="36"/>
  <c r="P134" i="36"/>
  <c r="P135" i="36"/>
  <c r="P136" i="36"/>
  <c r="P137" i="36"/>
  <c r="P138" i="36"/>
  <c r="P139" i="36"/>
  <c r="P140" i="36"/>
  <c r="P141" i="36"/>
  <c r="P142" i="36"/>
  <c r="P143" i="36"/>
  <c r="P144" i="36"/>
  <c r="P145" i="36"/>
  <c r="P146" i="36"/>
  <c r="P147" i="36"/>
  <c r="P148" i="36"/>
  <c r="P149" i="36"/>
  <c r="P150" i="36"/>
  <c r="P151" i="36"/>
  <c r="P152" i="36"/>
  <c r="P153" i="36"/>
  <c r="P154" i="36"/>
  <c r="P155" i="36"/>
  <c r="P156" i="36"/>
  <c r="P157" i="36"/>
  <c r="P158" i="36"/>
  <c r="P159" i="36"/>
  <c r="P160" i="36"/>
  <c r="P161" i="36"/>
  <c r="P162" i="36"/>
  <c r="P163" i="36"/>
  <c r="P164" i="36"/>
  <c r="P165" i="36"/>
  <c r="P166" i="36"/>
  <c r="P167" i="36"/>
  <c r="P168" i="36"/>
  <c r="P169" i="36"/>
  <c r="P170" i="36"/>
  <c r="P171" i="36"/>
  <c r="P172" i="36"/>
  <c r="P173" i="36"/>
  <c r="P174" i="36"/>
  <c r="P175" i="36"/>
  <c r="P176" i="36"/>
  <c r="P177" i="36"/>
  <c r="P178" i="36"/>
  <c r="P179" i="36"/>
  <c r="P180" i="36"/>
  <c r="P181" i="36"/>
  <c r="P182" i="36"/>
  <c r="P183" i="36"/>
  <c r="P184" i="36"/>
  <c r="P185" i="36"/>
  <c r="P186" i="36"/>
  <c r="P187" i="36"/>
  <c r="P188" i="36"/>
  <c r="P189" i="36"/>
  <c r="P190" i="36"/>
  <c r="P191" i="36"/>
  <c r="P192" i="36"/>
  <c r="P193" i="36"/>
  <c r="P194" i="36"/>
  <c r="P195" i="36"/>
  <c r="P196" i="36"/>
  <c r="P197" i="36"/>
  <c r="P198" i="36"/>
  <c r="P199" i="36"/>
  <c r="P200" i="36"/>
  <c r="P201" i="36"/>
  <c r="P202" i="36"/>
  <c r="P203" i="36"/>
  <c r="P204" i="36"/>
  <c r="P205" i="36"/>
  <c r="P206" i="36"/>
  <c r="P207" i="36"/>
  <c r="P208" i="36"/>
  <c r="P209" i="36"/>
  <c r="P210" i="36"/>
  <c r="P211" i="36"/>
  <c r="P212" i="36"/>
  <c r="P213" i="36"/>
  <c r="P214" i="36"/>
  <c r="P215" i="36"/>
  <c r="P216" i="36"/>
  <c r="P217" i="36"/>
  <c r="P218" i="36"/>
  <c r="P219" i="36"/>
  <c r="P220" i="36"/>
  <c r="P221" i="36"/>
  <c r="P222" i="36"/>
  <c r="P223" i="36"/>
  <c r="P224" i="36"/>
  <c r="P225" i="36"/>
  <c r="P226" i="36"/>
  <c r="P227" i="36"/>
  <c r="P228" i="36"/>
  <c r="P229" i="36"/>
  <c r="P230" i="36"/>
  <c r="P231" i="36"/>
  <c r="P232" i="36"/>
  <c r="P233" i="36"/>
  <c r="P234" i="36"/>
  <c r="P235" i="36"/>
  <c r="P236" i="36"/>
  <c r="P237" i="36"/>
  <c r="P238" i="36"/>
  <c r="P239" i="36"/>
  <c r="P240" i="36"/>
  <c r="P241" i="36"/>
  <c r="P242" i="36"/>
  <c r="P243" i="36"/>
  <c r="P244" i="36"/>
  <c r="P245" i="36"/>
  <c r="P246" i="36"/>
  <c r="P247" i="36"/>
  <c r="P248" i="36"/>
  <c r="P249" i="36"/>
  <c r="P250" i="36"/>
  <c r="P251" i="36"/>
  <c r="P252" i="36"/>
  <c r="P253" i="36"/>
  <c r="P254" i="36"/>
  <c r="P255" i="36"/>
  <c r="P256" i="36"/>
  <c r="P257" i="36"/>
  <c r="P258" i="36"/>
  <c r="P259" i="36"/>
  <c r="P260" i="36"/>
  <c r="P261" i="36"/>
  <c r="P262" i="36"/>
  <c r="P263" i="36"/>
  <c r="P264" i="36"/>
  <c r="P265" i="36"/>
  <c r="P266" i="36"/>
  <c r="P267" i="36"/>
  <c r="P268" i="36"/>
  <c r="P269" i="36"/>
  <c r="P270" i="36"/>
  <c r="P271" i="36"/>
  <c r="P272" i="36"/>
  <c r="P273" i="36"/>
  <c r="P274" i="36"/>
  <c r="P275" i="36"/>
  <c r="P276" i="36"/>
  <c r="P277" i="36"/>
  <c r="P278" i="36"/>
  <c r="P279" i="36"/>
  <c r="P280" i="36"/>
  <c r="P281" i="36"/>
  <c r="P282" i="36"/>
  <c r="P283" i="36"/>
  <c r="P284" i="36"/>
  <c r="P285" i="36"/>
  <c r="P286" i="36"/>
  <c r="P287" i="36"/>
  <c r="P288" i="36"/>
  <c r="P289" i="36"/>
  <c r="P290" i="36"/>
  <c r="P291" i="36"/>
  <c r="P292" i="36"/>
  <c r="P293" i="36"/>
  <c r="P294" i="36"/>
  <c r="P295" i="36"/>
  <c r="P296" i="36"/>
  <c r="P297" i="36"/>
  <c r="P298" i="36"/>
  <c r="P299" i="36"/>
  <c r="P300" i="36"/>
  <c r="P301" i="36"/>
  <c r="P302" i="36"/>
  <c r="P303" i="36"/>
  <c r="P304" i="36"/>
  <c r="P305" i="36"/>
  <c r="P306" i="36"/>
  <c r="P307" i="36"/>
  <c r="P308" i="36"/>
  <c r="P309" i="36"/>
  <c r="P310" i="36"/>
  <c r="P311" i="36"/>
  <c r="P312" i="36"/>
  <c r="P313" i="36"/>
  <c r="P314" i="36"/>
  <c r="P315" i="36"/>
  <c r="P316" i="36"/>
  <c r="P317" i="36"/>
  <c r="P318" i="36"/>
  <c r="P319" i="36"/>
  <c r="P320" i="36"/>
  <c r="P321" i="36"/>
  <c r="P322" i="36"/>
  <c r="P323" i="36"/>
  <c r="P324" i="36"/>
  <c r="P325" i="36"/>
  <c r="P326" i="36"/>
  <c r="P327" i="36"/>
  <c r="P328" i="36"/>
  <c r="P329" i="36"/>
  <c r="P330" i="36"/>
  <c r="P331" i="36"/>
  <c r="P332" i="36"/>
  <c r="P333" i="36"/>
  <c r="P334" i="36"/>
  <c r="P335" i="36"/>
  <c r="P336" i="36"/>
  <c r="P337" i="36"/>
  <c r="P338" i="36"/>
  <c r="P339" i="36"/>
  <c r="P340" i="36"/>
  <c r="P341" i="36"/>
  <c r="P342" i="36"/>
  <c r="P343" i="36"/>
  <c r="P344" i="36"/>
  <c r="P345" i="36"/>
  <c r="P346" i="36"/>
  <c r="P347" i="36"/>
  <c r="P348" i="36"/>
  <c r="P349" i="36"/>
  <c r="P350" i="36"/>
  <c r="P351" i="36"/>
  <c r="P352" i="36"/>
  <c r="P353" i="36"/>
  <c r="P354" i="36"/>
  <c r="P355" i="36"/>
  <c r="P356" i="36"/>
  <c r="P357" i="36"/>
  <c r="P358" i="36"/>
  <c r="P359" i="36"/>
  <c r="P360" i="36"/>
  <c r="P361" i="36"/>
  <c r="P362" i="36"/>
  <c r="P363" i="36"/>
  <c r="P364" i="36"/>
  <c r="P365" i="36"/>
  <c r="P366" i="36"/>
  <c r="P367" i="36"/>
  <c r="P368" i="36"/>
  <c r="P369" i="36"/>
  <c r="P370" i="36"/>
  <c r="P371" i="36"/>
  <c r="P372" i="36"/>
  <c r="P373" i="36"/>
  <c r="P374" i="36"/>
  <c r="P375" i="36"/>
  <c r="P376" i="36"/>
  <c r="P377" i="36"/>
  <c r="P378" i="36"/>
  <c r="P379" i="36"/>
  <c r="P380" i="36"/>
  <c r="P381" i="36"/>
  <c r="P382" i="36"/>
  <c r="P383" i="36"/>
  <c r="P384" i="36"/>
  <c r="P385" i="36"/>
  <c r="P386" i="36"/>
  <c r="P387" i="36"/>
  <c r="P388" i="36"/>
  <c r="P389" i="36"/>
  <c r="P390" i="36"/>
  <c r="P391" i="36"/>
  <c r="P392" i="36"/>
  <c r="P393" i="36"/>
  <c r="P394" i="36"/>
  <c r="P395" i="36"/>
  <c r="P396" i="36"/>
  <c r="P397" i="36"/>
  <c r="P398" i="36"/>
  <c r="P399" i="36"/>
  <c r="P400" i="36"/>
  <c r="P401" i="36"/>
  <c r="P402" i="36"/>
  <c r="P403" i="36"/>
  <c r="P404" i="36"/>
  <c r="P405" i="36"/>
  <c r="P406" i="36"/>
  <c r="P407" i="36"/>
  <c r="P408" i="36"/>
  <c r="P409" i="36"/>
  <c r="P410" i="36"/>
  <c r="P411" i="36"/>
  <c r="P412" i="36"/>
  <c r="P413" i="36"/>
  <c r="P414" i="36"/>
  <c r="P415" i="36"/>
  <c r="P416" i="36"/>
  <c r="P417" i="36"/>
  <c r="P418" i="36"/>
  <c r="P419" i="36"/>
  <c r="P420" i="36"/>
  <c r="P421" i="36"/>
  <c r="P422" i="36"/>
  <c r="P423" i="36"/>
  <c r="P424" i="36"/>
  <c r="P425" i="36"/>
  <c r="P426" i="36"/>
  <c r="P427" i="36"/>
  <c r="P428" i="36"/>
  <c r="P429" i="36"/>
  <c r="P430" i="36"/>
  <c r="P431" i="36"/>
  <c r="P432" i="36"/>
  <c r="P433" i="36"/>
  <c r="P434" i="36"/>
  <c r="P435" i="36"/>
  <c r="P436" i="36"/>
  <c r="P437" i="36"/>
  <c r="P438" i="36"/>
  <c r="P439" i="36"/>
  <c r="P440" i="36"/>
  <c r="P441" i="36"/>
  <c r="P442" i="36"/>
  <c r="P443" i="36"/>
  <c r="P444" i="36"/>
  <c r="P445" i="36"/>
  <c r="P446" i="36"/>
  <c r="P447" i="36"/>
  <c r="P448" i="36"/>
  <c r="P449" i="36"/>
  <c r="P450" i="36"/>
  <c r="P451" i="36"/>
  <c r="P452" i="36"/>
  <c r="P453" i="36"/>
  <c r="P454" i="36"/>
  <c r="P455" i="36"/>
  <c r="P456" i="36"/>
  <c r="P457" i="36"/>
  <c r="P458" i="36"/>
  <c r="P459" i="36"/>
  <c r="P460" i="36"/>
  <c r="P461" i="36"/>
  <c r="P462" i="36"/>
  <c r="P463" i="36"/>
  <c r="P464" i="36"/>
  <c r="P465" i="36"/>
  <c r="P466" i="36"/>
  <c r="P467" i="36"/>
  <c r="P468" i="36"/>
  <c r="P469" i="36"/>
  <c r="P470" i="36"/>
  <c r="P471" i="36"/>
  <c r="P472" i="36"/>
  <c r="P473" i="36"/>
  <c r="P474" i="36"/>
  <c r="P475" i="36"/>
  <c r="P476" i="36"/>
  <c r="P477" i="36"/>
  <c r="P478" i="36"/>
  <c r="P479" i="36"/>
  <c r="P480" i="36"/>
  <c r="P481" i="36"/>
  <c r="P482" i="36"/>
  <c r="P483" i="36"/>
  <c r="P484" i="36"/>
  <c r="P485" i="36"/>
  <c r="P486" i="36"/>
  <c r="P487" i="36"/>
  <c r="P488" i="36"/>
  <c r="P489" i="36"/>
  <c r="P490" i="36"/>
  <c r="P491" i="36"/>
  <c r="P492" i="36"/>
  <c r="P493" i="36"/>
  <c r="P494" i="36"/>
  <c r="P495" i="36"/>
  <c r="P496" i="36"/>
  <c r="P497" i="36"/>
  <c r="P498" i="36"/>
  <c r="P499" i="36"/>
  <c r="P500" i="36"/>
  <c r="P501" i="36"/>
  <c r="P502" i="36"/>
  <c r="P503" i="36"/>
  <c r="P504" i="36"/>
  <c r="P505" i="36"/>
  <c r="P506" i="36"/>
  <c r="P507" i="36"/>
  <c r="P508" i="36"/>
  <c r="P509" i="36"/>
  <c r="P510" i="36"/>
  <c r="P511" i="36"/>
  <c r="P512" i="36"/>
  <c r="P513" i="36"/>
  <c r="P514" i="36"/>
  <c r="P515" i="36"/>
  <c r="P516" i="36"/>
  <c r="P517" i="36"/>
  <c r="P518" i="36"/>
  <c r="P519" i="36"/>
  <c r="P520" i="36"/>
  <c r="P521" i="36"/>
  <c r="P522" i="36"/>
  <c r="P523" i="36"/>
  <c r="P524" i="36"/>
  <c r="P525" i="36"/>
  <c r="P526" i="36"/>
  <c r="P527" i="36"/>
  <c r="P528" i="36"/>
  <c r="P529" i="36"/>
  <c r="P530" i="36"/>
  <c r="P531" i="36"/>
  <c r="P532" i="36"/>
  <c r="P533" i="36"/>
  <c r="P534" i="36"/>
  <c r="P535" i="36"/>
  <c r="P536" i="36"/>
  <c r="P537" i="36"/>
  <c r="P538" i="36"/>
  <c r="P539" i="36"/>
  <c r="P540" i="36"/>
  <c r="P541" i="36"/>
  <c r="P542" i="36"/>
  <c r="P543" i="36"/>
  <c r="P544" i="36"/>
  <c r="P545" i="36"/>
  <c r="P546" i="36"/>
  <c r="P547" i="36"/>
  <c r="P548" i="36"/>
  <c r="P549" i="36"/>
  <c r="P550" i="36"/>
  <c r="P551" i="36"/>
  <c r="P552" i="36"/>
  <c r="P553" i="36"/>
  <c r="P554" i="36"/>
  <c r="P555" i="36"/>
  <c r="P556" i="36"/>
  <c r="P557" i="36"/>
  <c r="P558" i="36"/>
  <c r="P559" i="36"/>
  <c r="P560" i="36"/>
  <c r="P561" i="36"/>
  <c r="P562" i="36"/>
  <c r="P563" i="36"/>
  <c r="P564" i="36"/>
  <c r="P565" i="36"/>
  <c r="P566" i="36"/>
  <c r="P567" i="36"/>
  <c r="P568" i="36"/>
  <c r="P569" i="36"/>
  <c r="P570" i="36"/>
  <c r="P571" i="36"/>
  <c r="P572" i="36"/>
  <c r="P573" i="36"/>
  <c r="P574" i="36"/>
  <c r="P575" i="36"/>
  <c r="P576" i="36"/>
  <c r="P577" i="36"/>
  <c r="P578" i="36"/>
  <c r="P579" i="36"/>
  <c r="P580" i="36"/>
  <c r="P581" i="36"/>
  <c r="P582" i="36"/>
  <c r="P583" i="36"/>
  <c r="P584" i="36"/>
  <c r="P585" i="36"/>
  <c r="P586" i="36"/>
  <c r="P587" i="36"/>
  <c r="P588" i="36"/>
  <c r="P589" i="36"/>
  <c r="P590" i="36"/>
  <c r="P591" i="36"/>
  <c r="P592" i="36"/>
  <c r="P593" i="36"/>
  <c r="P594" i="36"/>
  <c r="P595" i="36"/>
  <c r="P596" i="36"/>
  <c r="P597" i="36"/>
  <c r="P598" i="36"/>
  <c r="P599" i="36"/>
  <c r="P600" i="36"/>
  <c r="P601" i="36"/>
  <c r="P602" i="36"/>
  <c r="P603" i="36"/>
  <c r="P604" i="36"/>
  <c r="P605" i="36"/>
  <c r="P606" i="36"/>
  <c r="P607" i="36"/>
  <c r="P608" i="36"/>
  <c r="P609" i="36"/>
  <c r="P610" i="36"/>
  <c r="P611" i="36"/>
  <c r="P612" i="36"/>
  <c r="P613" i="36"/>
  <c r="P614" i="36"/>
  <c r="P615" i="36"/>
  <c r="P616" i="36"/>
  <c r="P617" i="36"/>
  <c r="P618" i="36"/>
  <c r="P619" i="36"/>
  <c r="P620" i="36"/>
  <c r="P621" i="36"/>
  <c r="P622" i="36"/>
  <c r="P623" i="36"/>
  <c r="P624" i="36"/>
  <c r="P625" i="36"/>
  <c r="P626" i="36"/>
  <c r="P627" i="36"/>
  <c r="P628" i="36"/>
  <c r="P629" i="36"/>
  <c r="P630" i="36"/>
  <c r="P631" i="36"/>
  <c r="P632" i="36"/>
  <c r="P633" i="36"/>
  <c r="P634" i="36"/>
  <c r="P635" i="36"/>
  <c r="P636" i="36"/>
  <c r="P637" i="36"/>
  <c r="P638" i="36"/>
  <c r="P639" i="36"/>
  <c r="P640" i="36"/>
  <c r="P641" i="36"/>
  <c r="P642" i="36"/>
  <c r="P643" i="36"/>
  <c r="P644" i="36"/>
  <c r="P645" i="36"/>
  <c r="P646" i="36"/>
  <c r="P647" i="36"/>
  <c r="P648" i="36"/>
  <c r="P649" i="36"/>
  <c r="P650" i="36"/>
  <c r="P651" i="36"/>
  <c r="P652" i="36"/>
  <c r="P653" i="36"/>
  <c r="P654" i="36"/>
  <c r="P655" i="36"/>
  <c r="P656" i="36"/>
  <c r="P657" i="36"/>
  <c r="P658" i="36"/>
  <c r="P659" i="36"/>
  <c r="P660" i="36"/>
  <c r="P661" i="36"/>
  <c r="P662" i="36"/>
  <c r="P663" i="36"/>
  <c r="P664" i="36"/>
  <c r="P665" i="36"/>
  <c r="P666" i="36"/>
  <c r="P667" i="36"/>
  <c r="P668" i="36"/>
  <c r="P669" i="36"/>
  <c r="P670" i="36"/>
  <c r="P671" i="36"/>
  <c r="P672" i="36"/>
  <c r="P673" i="36"/>
  <c r="P674" i="36"/>
  <c r="P675" i="36"/>
  <c r="P676" i="36"/>
  <c r="P677" i="36"/>
  <c r="P678" i="36"/>
  <c r="P679" i="36"/>
  <c r="P680" i="36"/>
  <c r="P681" i="36"/>
  <c r="P682" i="36"/>
  <c r="P683" i="36"/>
  <c r="P684" i="36"/>
  <c r="P685" i="36"/>
  <c r="P686" i="36"/>
  <c r="P687" i="36"/>
  <c r="P688" i="36"/>
  <c r="P689" i="36"/>
  <c r="P690" i="36"/>
  <c r="P691" i="36"/>
  <c r="P692" i="36"/>
  <c r="P693" i="36"/>
  <c r="P694" i="36"/>
  <c r="P695" i="36"/>
  <c r="P696" i="36"/>
  <c r="P697" i="36"/>
  <c r="P698" i="36"/>
  <c r="P699" i="36"/>
  <c r="P700" i="36"/>
  <c r="P701" i="36"/>
  <c r="P702" i="36"/>
  <c r="P703" i="36"/>
  <c r="P704" i="36"/>
  <c r="P705" i="36"/>
  <c r="P706" i="36"/>
  <c r="P707" i="36"/>
  <c r="P708" i="36"/>
  <c r="P709" i="36"/>
  <c r="P710" i="36"/>
  <c r="P711" i="36"/>
  <c r="P712" i="36"/>
  <c r="P713" i="36"/>
  <c r="P714" i="36"/>
  <c r="P715" i="36"/>
  <c r="P716" i="36"/>
  <c r="P717" i="36"/>
  <c r="P718" i="36"/>
  <c r="P719" i="36"/>
  <c r="P720" i="36"/>
  <c r="P721" i="36"/>
  <c r="P722" i="36"/>
  <c r="P723" i="36"/>
  <c r="P724" i="36"/>
  <c r="P725" i="36"/>
  <c r="P726" i="36"/>
  <c r="P727" i="36"/>
  <c r="P728" i="36"/>
  <c r="P729" i="36"/>
  <c r="P730" i="36"/>
  <c r="P731" i="36"/>
  <c r="P732" i="36"/>
  <c r="P733" i="36"/>
  <c r="P734" i="36"/>
  <c r="P735" i="36"/>
  <c r="P736" i="36"/>
  <c r="P737" i="36"/>
  <c r="P738" i="36"/>
  <c r="P739" i="36"/>
  <c r="P740" i="36"/>
  <c r="P741" i="36"/>
  <c r="P742" i="36"/>
  <c r="P743" i="36"/>
  <c r="P744" i="36"/>
  <c r="P745" i="36"/>
  <c r="P746" i="36"/>
  <c r="P747" i="36"/>
  <c r="P748" i="36"/>
  <c r="P749" i="36"/>
  <c r="P750" i="36"/>
  <c r="P751" i="36"/>
  <c r="P752" i="36"/>
  <c r="P753" i="36"/>
  <c r="P754" i="36"/>
  <c r="P755" i="36"/>
  <c r="P756" i="36"/>
  <c r="P757" i="36"/>
  <c r="P758" i="36"/>
  <c r="P759" i="36"/>
  <c r="P760" i="36"/>
  <c r="P761" i="36"/>
  <c r="P762" i="36"/>
  <c r="P763" i="36"/>
  <c r="P764" i="36"/>
  <c r="P765" i="36"/>
  <c r="P766" i="36"/>
  <c r="P767" i="36"/>
  <c r="P768" i="36"/>
  <c r="P769" i="36"/>
  <c r="P770" i="36"/>
  <c r="P771" i="36"/>
  <c r="P772" i="36"/>
  <c r="P773" i="36"/>
  <c r="P774" i="36"/>
  <c r="P775" i="36"/>
  <c r="P776" i="36"/>
  <c r="P777" i="36"/>
  <c r="P778" i="36"/>
  <c r="P779" i="36"/>
  <c r="P780" i="36"/>
  <c r="P781" i="36"/>
  <c r="P782" i="36"/>
  <c r="P783" i="36"/>
  <c r="P784" i="36"/>
  <c r="P785" i="36"/>
  <c r="P786" i="36"/>
  <c r="P787" i="36"/>
  <c r="P788" i="36"/>
  <c r="P789" i="36"/>
  <c r="P790" i="36"/>
  <c r="P791" i="36"/>
  <c r="P792" i="36"/>
  <c r="P793" i="36"/>
  <c r="P794" i="36"/>
  <c r="P795" i="36"/>
  <c r="P796" i="36"/>
  <c r="P797" i="36"/>
  <c r="P798" i="36"/>
  <c r="P799" i="36"/>
  <c r="P800" i="36"/>
  <c r="P801" i="36"/>
  <c r="P802" i="36"/>
  <c r="P803" i="36"/>
  <c r="P804" i="36"/>
  <c r="P805" i="36"/>
  <c r="P806" i="36"/>
  <c r="P807" i="36"/>
  <c r="P808" i="36"/>
  <c r="P809" i="36"/>
  <c r="P810" i="36"/>
  <c r="P811" i="36"/>
  <c r="P812" i="36"/>
  <c r="P813" i="36"/>
  <c r="P814" i="36"/>
  <c r="P815" i="36"/>
  <c r="P816" i="36"/>
  <c r="P817" i="36"/>
  <c r="P818" i="36"/>
  <c r="P819" i="36"/>
  <c r="P820" i="36"/>
  <c r="P821" i="36"/>
  <c r="P822" i="36"/>
  <c r="P823" i="36"/>
  <c r="P824" i="36"/>
  <c r="P825" i="36"/>
  <c r="P826" i="36"/>
  <c r="P827" i="36"/>
  <c r="P828" i="36"/>
  <c r="P829" i="36"/>
  <c r="P830" i="36"/>
  <c r="P831" i="36"/>
  <c r="P2" i="36"/>
  <c r="B2" i="36"/>
  <c r="F2" i="3"/>
  <c r="B3" i="36"/>
  <c r="B4" i="36"/>
  <c r="F44" i="3" s="1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302" i="36"/>
  <c r="B303" i="36"/>
  <c r="B304" i="36"/>
  <c r="B305" i="36"/>
  <c r="B306" i="36"/>
  <c r="B307" i="36"/>
  <c r="B308" i="36"/>
  <c r="B309" i="36"/>
  <c r="B310" i="36"/>
  <c r="B311" i="36"/>
  <c r="B312" i="36"/>
  <c r="B313" i="36"/>
  <c r="B314" i="36"/>
  <c r="B315" i="36"/>
  <c r="B316" i="36"/>
  <c r="B317" i="36"/>
  <c r="B318" i="36"/>
  <c r="B319" i="36"/>
  <c r="B320" i="36"/>
  <c r="B321" i="36"/>
  <c r="B322" i="36"/>
  <c r="B323" i="36"/>
  <c r="B324" i="36"/>
  <c r="B325" i="36"/>
  <c r="B326" i="36"/>
  <c r="B327" i="36"/>
  <c r="B328" i="36"/>
  <c r="B329" i="36"/>
  <c r="B330" i="36"/>
  <c r="B331" i="36"/>
  <c r="B332" i="36"/>
  <c r="B333" i="36"/>
  <c r="B334" i="36"/>
  <c r="B335" i="36"/>
  <c r="B336" i="36"/>
  <c r="B337" i="36"/>
  <c r="B338" i="36"/>
  <c r="B339" i="36"/>
  <c r="B340" i="36"/>
  <c r="B341" i="36"/>
  <c r="B342" i="36"/>
  <c r="B343" i="36"/>
  <c r="B344" i="36"/>
  <c r="B345" i="36"/>
  <c r="B346" i="36"/>
  <c r="B347" i="36"/>
  <c r="B348" i="36"/>
  <c r="B349" i="36"/>
  <c r="B350" i="36"/>
  <c r="B351" i="36"/>
  <c r="B352" i="36"/>
  <c r="B353" i="36"/>
  <c r="B354" i="36"/>
  <c r="B355" i="36"/>
  <c r="B356" i="36"/>
  <c r="B357" i="36"/>
  <c r="B358" i="36"/>
  <c r="B359" i="36"/>
  <c r="B360" i="36"/>
  <c r="B361" i="36"/>
  <c r="B362" i="36"/>
  <c r="B363" i="36"/>
  <c r="B364" i="36"/>
  <c r="B365" i="36"/>
  <c r="B366" i="36"/>
  <c r="B367" i="36"/>
  <c r="B368" i="36"/>
  <c r="B369" i="36"/>
  <c r="B370" i="36"/>
  <c r="B371" i="36"/>
  <c r="B372" i="36"/>
  <c r="B373" i="36"/>
  <c r="B374" i="36"/>
  <c r="B375" i="36"/>
  <c r="B376" i="36"/>
  <c r="B377" i="36"/>
  <c r="B378" i="36"/>
  <c r="B379" i="36"/>
  <c r="B380" i="36"/>
  <c r="B381" i="36"/>
  <c r="B382" i="36"/>
  <c r="B383" i="36"/>
  <c r="B384" i="36"/>
  <c r="B385" i="36"/>
  <c r="B386" i="36"/>
  <c r="B387" i="36"/>
  <c r="B388" i="36"/>
  <c r="B389" i="36"/>
  <c r="B390" i="36"/>
  <c r="B391" i="36"/>
  <c r="B392" i="36"/>
  <c r="B393" i="36"/>
  <c r="B394" i="36"/>
  <c r="B395" i="36"/>
  <c r="B396" i="36"/>
  <c r="B397" i="36"/>
  <c r="B398" i="36"/>
  <c r="B399" i="36"/>
  <c r="B400" i="36"/>
  <c r="B401" i="36"/>
  <c r="B402" i="36"/>
  <c r="B403" i="36"/>
  <c r="B404" i="36"/>
  <c r="B405" i="36"/>
  <c r="B406" i="36"/>
  <c r="B407" i="36"/>
  <c r="B408" i="36"/>
  <c r="B409" i="36"/>
  <c r="B410" i="36"/>
  <c r="B411" i="36"/>
  <c r="B412" i="36"/>
  <c r="B413" i="36"/>
  <c r="B414" i="36"/>
  <c r="B415" i="36"/>
  <c r="B416" i="36"/>
  <c r="B417" i="36"/>
  <c r="B418" i="36"/>
  <c r="B419" i="36"/>
  <c r="B420" i="36"/>
  <c r="B421" i="36"/>
  <c r="B422" i="36"/>
  <c r="B423" i="36"/>
  <c r="B424" i="36"/>
  <c r="B425" i="36"/>
  <c r="B426" i="36"/>
  <c r="B427" i="36"/>
  <c r="B428" i="36"/>
  <c r="B429" i="36"/>
  <c r="B430" i="36"/>
  <c r="B431" i="36"/>
  <c r="B432" i="36"/>
  <c r="B433" i="36"/>
  <c r="B434" i="36"/>
  <c r="B435" i="36"/>
  <c r="B436" i="36"/>
  <c r="B437" i="36"/>
  <c r="B438" i="36"/>
  <c r="B439" i="36"/>
  <c r="B440" i="36"/>
  <c r="B441" i="36"/>
  <c r="B442" i="36"/>
  <c r="B443" i="36"/>
  <c r="B444" i="36"/>
  <c r="B445" i="36"/>
  <c r="B446" i="36"/>
  <c r="B447" i="36"/>
  <c r="B448" i="36"/>
  <c r="B449" i="36"/>
  <c r="B450" i="36"/>
  <c r="B451" i="36"/>
  <c r="B452" i="36"/>
  <c r="B453" i="36"/>
  <c r="B454" i="36"/>
  <c r="B455" i="36"/>
  <c r="B456" i="36"/>
  <c r="B457" i="36"/>
  <c r="B458" i="36"/>
  <c r="B459" i="36"/>
  <c r="B460" i="36"/>
  <c r="B461" i="36"/>
  <c r="B462" i="36"/>
  <c r="B463" i="36"/>
  <c r="B464" i="36"/>
  <c r="B465" i="36"/>
  <c r="B466" i="36"/>
  <c r="B467" i="36"/>
  <c r="B468" i="36"/>
  <c r="B469" i="36"/>
  <c r="B470" i="36"/>
  <c r="B471" i="36"/>
  <c r="B472" i="36"/>
  <c r="B473" i="36"/>
  <c r="B474" i="36"/>
  <c r="B475" i="36"/>
  <c r="B476" i="36"/>
  <c r="B477" i="36"/>
  <c r="B478" i="36"/>
  <c r="B479" i="36"/>
  <c r="B480" i="36"/>
  <c r="B481" i="36"/>
  <c r="B482" i="36"/>
  <c r="B483" i="36"/>
  <c r="B484" i="36"/>
  <c r="B485" i="36"/>
  <c r="B486" i="36"/>
  <c r="B487" i="36"/>
  <c r="B488" i="36"/>
  <c r="B489" i="36"/>
  <c r="B490" i="36"/>
  <c r="B491" i="36"/>
  <c r="B492" i="36"/>
  <c r="B493" i="36"/>
  <c r="B494" i="36"/>
  <c r="B495" i="36"/>
  <c r="B496" i="36"/>
  <c r="B497" i="36"/>
  <c r="B498" i="36"/>
  <c r="B499" i="36"/>
  <c r="B500" i="36"/>
  <c r="B501" i="36"/>
  <c r="B502" i="36"/>
  <c r="B503" i="36"/>
  <c r="B504" i="36"/>
  <c r="B505" i="36"/>
  <c r="B506" i="36"/>
  <c r="B507" i="36"/>
  <c r="B508" i="36"/>
  <c r="B509" i="36"/>
  <c r="B510" i="36"/>
  <c r="B511" i="36"/>
  <c r="B512" i="36"/>
  <c r="B513" i="36"/>
  <c r="B514" i="36"/>
  <c r="B515" i="36"/>
  <c r="B516" i="36"/>
  <c r="B517" i="36"/>
  <c r="B518" i="36"/>
  <c r="B519" i="36"/>
  <c r="B520" i="36"/>
  <c r="B521" i="36"/>
  <c r="B522" i="36"/>
  <c r="B523" i="36"/>
  <c r="B524" i="36"/>
  <c r="B525" i="36"/>
  <c r="B526" i="36"/>
  <c r="B527" i="36"/>
  <c r="B528" i="36"/>
  <c r="B529" i="36"/>
  <c r="B530" i="36"/>
  <c r="B531" i="36"/>
  <c r="B532" i="36"/>
  <c r="B533" i="36"/>
  <c r="B534" i="36"/>
  <c r="B535" i="36"/>
  <c r="B536" i="36"/>
  <c r="B537" i="36"/>
  <c r="B538" i="36"/>
  <c r="B539" i="36"/>
  <c r="B540" i="36"/>
  <c r="B541" i="36"/>
  <c r="B542" i="36"/>
  <c r="B543" i="36"/>
  <c r="B544" i="36"/>
  <c r="B545" i="36"/>
  <c r="B546" i="36"/>
  <c r="B547" i="36"/>
  <c r="B548" i="36"/>
  <c r="B549" i="36"/>
  <c r="B550" i="36"/>
  <c r="B551" i="36"/>
  <c r="B552" i="36"/>
  <c r="B553" i="36"/>
  <c r="B554" i="36"/>
  <c r="B555" i="36"/>
  <c r="B556" i="36"/>
  <c r="B557" i="36"/>
  <c r="B558" i="36"/>
  <c r="B559" i="36"/>
  <c r="B560" i="36"/>
  <c r="B561" i="36"/>
  <c r="B562" i="36"/>
  <c r="B563" i="36"/>
  <c r="B564" i="36"/>
  <c r="B565" i="36"/>
  <c r="B566" i="36"/>
  <c r="B567" i="36"/>
  <c r="B568" i="36"/>
  <c r="B569" i="36"/>
  <c r="B570" i="36"/>
  <c r="B571" i="36"/>
  <c r="B572" i="36"/>
  <c r="B573" i="36"/>
  <c r="B574" i="36"/>
  <c r="B575" i="36"/>
  <c r="B576" i="36"/>
  <c r="B577" i="36"/>
  <c r="B578" i="36"/>
  <c r="B579" i="36"/>
  <c r="B580" i="36"/>
  <c r="B581" i="36"/>
  <c r="B582" i="36"/>
  <c r="B583" i="36"/>
  <c r="B584" i="36"/>
  <c r="B585" i="36"/>
  <c r="B586" i="36"/>
  <c r="B587" i="36"/>
  <c r="B588" i="36"/>
  <c r="B589" i="36"/>
  <c r="B590" i="36"/>
  <c r="B591" i="36"/>
  <c r="B592" i="36"/>
  <c r="B593" i="36"/>
  <c r="B594" i="36"/>
  <c r="B595" i="36"/>
  <c r="B596" i="36"/>
  <c r="B597" i="36"/>
  <c r="B598" i="36"/>
  <c r="B599" i="36"/>
  <c r="B600" i="36"/>
  <c r="B601" i="36"/>
  <c r="B602" i="36"/>
  <c r="B603" i="36"/>
  <c r="B604" i="36"/>
  <c r="B605" i="36"/>
  <c r="B606" i="36"/>
  <c r="B607" i="36"/>
  <c r="B608" i="36"/>
  <c r="B609" i="36"/>
  <c r="B610" i="36"/>
  <c r="B611" i="36"/>
  <c r="B612" i="36"/>
  <c r="B613" i="36"/>
  <c r="B614" i="36"/>
  <c r="B615" i="36"/>
  <c r="B616" i="36"/>
  <c r="B617" i="36"/>
  <c r="B618" i="36"/>
  <c r="B619" i="36"/>
  <c r="B620" i="36"/>
  <c r="B621" i="36"/>
  <c r="B622" i="36"/>
  <c r="B623" i="36"/>
  <c r="B624" i="36"/>
  <c r="B625" i="36"/>
  <c r="B626" i="36"/>
  <c r="B627" i="36"/>
  <c r="B628" i="36"/>
  <c r="B629" i="36"/>
  <c r="B630" i="36"/>
  <c r="B631" i="36"/>
  <c r="B632" i="36"/>
  <c r="B633" i="36"/>
  <c r="B634" i="36"/>
  <c r="B635" i="36"/>
  <c r="B636" i="36"/>
  <c r="B637" i="36"/>
  <c r="B638" i="36"/>
  <c r="B639" i="36"/>
  <c r="B640" i="36"/>
  <c r="B641" i="36"/>
  <c r="B642" i="36"/>
  <c r="B643" i="36"/>
  <c r="B644" i="36"/>
  <c r="B645" i="36"/>
  <c r="B646" i="36"/>
  <c r="B647" i="36"/>
  <c r="B648" i="36"/>
  <c r="B649" i="36"/>
  <c r="B650" i="36"/>
  <c r="B651" i="36"/>
  <c r="B652" i="36"/>
  <c r="B653" i="36"/>
  <c r="B654" i="36"/>
  <c r="B655" i="36"/>
  <c r="B656" i="36"/>
  <c r="B657" i="36"/>
  <c r="B658" i="36"/>
  <c r="B659" i="36"/>
  <c r="B660" i="36"/>
  <c r="B661" i="36"/>
  <c r="B662" i="36"/>
  <c r="B663" i="36"/>
  <c r="B664" i="36"/>
  <c r="B665" i="36"/>
  <c r="B666" i="36"/>
  <c r="B667" i="36"/>
  <c r="B668" i="36"/>
  <c r="B669" i="36"/>
  <c r="B670" i="36"/>
  <c r="B671" i="36"/>
  <c r="B672" i="36"/>
  <c r="B673" i="36"/>
  <c r="B674" i="36"/>
  <c r="B675" i="36"/>
  <c r="B676" i="36"/>
  <c r="B677" i="36"/>
  <c r="B678" i="36"/>
  <c r="B679" i="36"/>
  <c r="B680" i="36"/>
  <c r="B681" i="36"/>
  <c r="B682" i="36"/>
  <c r="B683" i="36"/>
  <c r="B684" i="36"/>
  <c r="B685" i="36"/>
  <c r="B686" i="36"/>
  <c r="B687" i="36"/>
  <c r="B688" i="36"/>
  <c r="B689" i="36"/>
  <c r="B690" i="36"/>
  <c r="B691" i="36"/>
  <c r="B692" i="36"/>
  <c r="B693" i="36"/>
  <c r="B694" i="36"/>
  <c r="B695" i="36"/>
  <c r="B696" i="36"/>
  <c r="B697" i="36"/>
  <c r="B698" i="36"/>
  <c r="B699" i="36"/>
  <c r="B700" i="36"/>
  <c r="B701" i="36"/>
  <c r="B702" i="36"/>
  <c r="B703" i="36"/>
  <c r="B704" i="36"/>
  <c r="B705" i="36"/>
  <c r="B706" i="36"/>
  <c r="B707" i="36"/>
  <c r="B708" i="36"/>
  <c r="B709" i="36"/>
  <c r="B710" i="36"/>
  <c r="B711" i="36"/>
  <c r="B712" i="36"/>
  <c r="B713" i="36"/>
  <c r="B714" i="36"/>
  <c r="B715" i="36"/>
  <c r="B716" i="36"/>
  <c r="B717" i="36"/>
  <c r="B718" i="36"/>
  <c r="B719" i="36"/>
  <c r="B720" i="36"/>
  <c r="B721" i="36"/>
  <c r="B722" i="36"/>
  <c r="B723" i="36"/>
  <c r="B724" i="36"/>
  <c r="B725" i="36"/>
  <c r="B726" i="36"/>
  <c r="B727" i="36"/>
  <c r="B728" i="36"/>
  <c r="B729" i="36"/>
  <c r="B730" i="36"/>
  <c r="B731" i="36"/>
  <c r="B732" i="36"/>
  <c r="B733" i="36"/>
  <c r="B734" i="36"/>
  <c r="B735" i="36"/>
  <c r="B736" i="36"/>
  <c r="B737" i="36"/>
  <c r="B738" i="36"/>
  <c r="B739" i="36"/>
  <c r="B740" i="36"/>
  <c r="B741" i="36"/>
  <c r="B742" i="36"/>
  <c r="B743" i="36"/>
  <c r="B744" i="36"/>
  <c r="B745" i="36"/>
  <c r="B746" i="36"/>
  <c r="B747" i="36"/>
  <c r="B748" i="36"/>
  <c r="B749" i="36"/>
  <c r="B750" i="36"/>
  <c r="B751" i="36"/>
  <c r="B752" i="36"/>
  <c r="B753" i="36"/>
  <c r="B754" i="36"/>
  <c r="B755" i="36"/>
  <c r="B756" i="36"/>
  <c r="B757" i="36"/>
  <c r="B758" i="36"/>
  <c r="B759" i="36"/>
  <c r="B760" i="36"/>
  <c r="B761" i="36"/>
  <c r="B762" i="36"/>
  <c r="B763" i="36"/>
  <c r="B764" i="36"/>
  <c r="B765" i="36"/>
  <c r="B766" i="36"/>
  <c r="B767" i="36"/>
  <c r="B768" i="36"/>
  <c r="B769" i="36"/>
  <c r="B770" i="36"/>
  <c r="B771" i="36"/>
  <c r="B772" i="36"/>
  <c r="B773" i="36"/>
  <c r="B774" i="36"/>
  <c r="B775" i="36"/>
  <c r="B776" i="36"/>
  <c r="B777" i="36"/>
  <c r="B778" i="36"/>
  <c r="B779" i="36"/>
  <c r="B780" i="36"/>
  <c r="B781" i="36"/>
  <c r="B782" i="36"/>
  <c r="B783" i="36"/>
  <c r="B784" i="36"/>
  <c r="B785" i="36"/>
  <c r="B786" i="36"/>
  <c r="B787" i="36"/>
  <c r="B788" i="36"/>
  <c r="B789" i="36"/>
  <c r="B790" i="36"/>
  <c r="B791" i="36"/>
  <c r="B792" i="36"/>
  <c r="B793" i="36"/>
  <c r="B794" i="36"/>
  <c r="B795" i="36"/>
  <c r="B796" i="36"/>
  <c r="B797" i="36"/>
  <c r="B798" i="36"/>
  <c r="B799" i="36"/>
  <c r="B800" i="36"/>
  <c r="B801" i="36"/>
  <c r="B802" i="36"/>
  <c r="B803" i="36"/>
  <c r="B804" i="36"/>
  <c r="B805" i="36"/>
  <c r="B806" i="36"/>
  <c r="B807" i="36"/>
  <c r="B808" i="36"/>
  <c r="B809" i="36"/>
  <c r="B810" i="36"/>
  <c r="B811" i="36"/>
  <c r="B812" i="36"/>
  <c r="B813" i="36"/>
  <c r="B814" i="36"/>
  <c r="B815" i="36"/>
  <c r="B816" i="36"/>
  <c r="B817" i="36"/>
  <c r="B818" i="36"/>
  <c r="B819" i="36"/>
  <c r="B820" i="36"/>
  <c r="B821" i="36"/>
  <c r="B822" i="36"/>
  <c r="B823" i="36"/>
  <c r="B824" i="36"/>
  <c r="B825" i="36"/>
  <c r="B826" i="36"/>
  <c r="B827" i="36"/>
  <c r="B828" i="36"/>
  <c r="B829" i="36"/>
  <c r="B830" i="36"/>
  <c r="B831" i="36"/>
  <c r="F805" i="3" l="1"/>
  <c r="F790" i="3"/>
  <c r="F754" i="3"/>
  <c r="F716" i="3"/>
  <c r="F692" i="3"/>
  <c r="F635" i="3"/>
  <c r="F607" i="3"/>
  <c r="F550" i="3"/>
  <c r="F492" i="3"/>
  <c r="F436" i="3"/>
  <c r="F379" i="3"/>
  <c r="F348" i="3"/>
  <c r="F272" i="3"/>
  <c r="F195" i="3"/>
  <c r="F158" i="3"/>
  <c r="F82" i="3"/>
  <c r="F16" i="3"/>
  <c r="F25" i="3"/>
  <c r="F31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F313" i="3"/>
  <c r="F317" i="3"/>
  <c r="F321" i="3"/>
  <c r="F325" i="3"/>
  <c r="F329" i="3"/>
  <c r="F333" i="3"/>
  <c r="F337" i="3"/>
  <c r="F341" i="3"/>
  <c r="F345" i="3"/>
  <c r="F349" i="3"/>
  <c r="F353" i="3"/>
  <c r="F357" i="3"/>
  <c r="F17" i="3"/>
  <c r="F29" i="3"/>
  <c r="F35" i="3"/>
  <c r="F42" i="3"/>
  <c r="F47" i="3"/>
  <c r="F52" i="3"/>
  <c r="F58" i="3"/>
  <c r="F63" i="3"/>
  <c r="F68" i="3"/>
  <c r="F74" i="3"/>
  <c r="F79" i="3"/>
  <c r="F84" i="3"/>
  <c r="F90" i="3"/>
  <c r="F95" i="3"/>
  <c r="F100" i="3"/>
  <c r="F106" i="3"/>
  <c r="F111" i="3"/>
  <c r="F116" i="3"/>
  <c r="F122" i="3"/>
  <c r="F127" i="3"/>
  <c r="F132" i="3"/>
  <c r="F138" i="3"/>
  <c r="F143" i="3"/>
  <c r="F148" i="3"/>
  <c r="F154" i="3"/>
  <c r="F159" i="3"/>
  <c r="F164" i="3"/>
  <c r="F170" i="3"/>
  <c r="F175" i="3"/>
  <c r="F180" i="3"/>
  <c r="F186" i="3"/>
  <c r="F191" i="3"/>
  <c r="F196" i="3"/>
  <c r="F202" i="3"/>
  <c r="F207" i="3"/>
  <c r="F212" i="3"/>
  <c r="F218" i="3"/>
  <c r="F223" i="3"/>
  <c r="F228" i="3"/>
  <c r="F234" i="3"/>
  <c r="F239" i="3"/>
  <c r="F244" i="3"/>
  <c r="F250" i="3"/>
  <c r="F255" i="3"/>
  <c r="F260" i="3"/>
  <c r="F266" i="3"/>
  <c r="F271" i="3"/>
  <c r="F276" i="3"/>
  <c r="F282" i="3"/>
  <c r="F287" i="3"/>
  <c r="F292" i="3"/>
  <c r="F298" i="3"/>
  <c r="F303" i="3"/>
  <c r="F308" i="3"/>
  <c r="F314" i="3"/>
  <c r="F319" i="3"/>
  <c r="F324" i="3"/>
  <c r="F330" i="3"/>
  <c r="F335" i="3"/>
  <c r="F340" i="3"/>
  <c r="F346" i="3"/>
  <c r="F351" i="3"/>
  <c r="F356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05" i="3"/>
  <c r="F509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665" i="3"/>
  <c r="F669" i="3"/>
  <c r="F673" i="3"/>
  <c r="F677" i="3"/>
  <c r="F681" i="3"/>
  <c r="F685" i="3"/>
  <c r="F689" i="3"/>
  <c r="F693" i="3"/>
  <c r="F697" i="3"/>
  <c r="F701" i="3"/>
  <c r="F705" i="3"/>
  <c r="F709" i="3"/>
  <c r="F713" i="3"/>
  <c r="F717" i="3"/>
  <c r="F721" i="3"/>
  <c r="F725" i="3"/>
  <c r="F729" i="3"/>
  <c r="F733" i="3"/>
  <c r="F737" i="3"/>
  <c r="F741" i="3"/>
  <c r="F745" i="3"/>
  <c r="F749" i="3"/>
  <c r="F753" i="3"/>
  <c r="F757" i="3"/>
  <c r="F761" i="3"/>
  <c r="F765" i="3"/>
  <c r="F769" i="3"/>
  <c r="F773" i="3"/>
  <c r="F777" i="3"/>
  <c r="F781" i="3"/>
  <c r="F785" i="3"/>
  <c r="F20" i="3"/>
  <c r="F33" i="3"/>
  <c r="F40" i="3"/>
  <c r="F48" i="3"/>
  <c r="F55" i="3"/>
  <c r="F62" i="3"/>
  <c r="F70" i="3"/>
  <c r="F76" i="3"/>
  <c r="F83" i="3"/>
  <c r="F91" i="3"/>
  <c r="F98" i="3"/>
  <c r="F104" i="3"/>
  <c r="F112" i="3"/>
  <c r="F119" i="3"/>
  <c r="F126" i="3"/>
  <c r="F134" i="3"/>
  <c r="F140" i="3"/>
  <c r="F147" i="3"/>
  <c r="F155" i="3"/>
  <c r="F162" i="3"/>
  <c r="F168" i="3"/>
  <c r="F176" i="3"/>
  <c r="F183" i="3"/>
  <c r="F190" i="3"/>
  <c r="F198" i="3"/>
  <c r="F204" i="3"/>
  <c r="F211" i="3"/>
  <c r="F219" i="3"/>
  <c r="F226" i="3"/>
  <c r="F232" i="3"/>
  <c r="F240" i="3"/>
  <c r="F247" i="3"/>
  <c r="F254" i="3"/>
  <c r="F262" i="3"/>
  <c r="F268" i="3"/>
  <c r="F275" i="3"/>
  <c r="F283" i="3"/>
  <c r="F290" i="3"/>
  <c r="F296" i="3"/>
  <c r="F304" i="3"/>
  <c r="F311" i="3"/>
  <c r="F318" i="3"/>
  <c r="F326" i="3"/>
  <c r="F332" i="3"/>
  <c r="F339" i="3"/>
  <c r="F347" i="3"/>
  <c r="F354" i="3"/>
  <c r="F360" i="3"/>
  <c r="F366" i="3"/>
  <c r="F371" i="3"/>
  <c r="F376" i="3"/>
  <c r="F382" i="3"/>
  <c r="F387" i="3"/>
  <c r="F392" i="3"/>
  <c r="F398" i="3"/>
  <c r="F403" i="3"/>
  <c r="F408" i="3"/>
  <c r="F414" i="3"/>
  <c r="F419" i="3"/>
  <c r="F424" i="3"/>
  <c r="F430" i="3"/>
  <c r="F435" i="3"/>
  <c r="F440" i="3"/>
  <c r="F446" i="3"/>
  <c r="F451" i="3"/>
  <c r="F456" i="3"/>
  <c r="F462" i="3"/>
  <c r="F467" i="3"/>
  <c r="F472" i="3"/>
  <c r="F478" i="3"/>
  <c r="F483" i="3"/>
  <c r="F488" i="3"/>
  <c r="F494" i="3"/>
  <c r="F499" i="3"/>
  <c r="F504" i="3"/>
  <c r="F510" i="3"/>
  <c r="F515" i="3"/>
  <c r="F520" i="3"/>
  <c r="F526" i="3"/>
  <c r="F531" i="3"/>
  <c r="F536" i="3"/>
  <c r="F542" i="3"/>
  <c r="F547" i="3"/>
  <c r="F552" i="3"/>
  <c r="F558" i="3"/>
  <c r="F563" i="3"/>
  <c r="F568" i="3"/>
  <c r="F574" i="3"/>
  <c r="F579" i="3"/>
  <c r="F584" i="3"/>
  <c r="F590" i="3"/>
  <c r="F595" i="3"/>
  <c r="F600" i="3"/>
  <c r="F606" i="3"/>
  <c r="F611" i="3"/>
  <c r="F616" i="3"/>
  <c r="F622" i="3"/>
  <c r="F627" i="3"/>
  <c r="F632" i="3"/>
  <c r="F638" i="3"/>
  <c r="F643" i="3"/>
  <c r="F648" i="3"/>
  <c r="F654" i="3"/>
  <c r="F659" i="3"/>
  <c r="F664" i="3"/>
  <c r="F670" i="3"/>
  <c r="F675" i="3"/>
  <c r="F680" i="3"/>
  <c r="F686" i="3"/>
  <c r="F691" i="3"/>
  <c r="F696" i="3"/>
  <c r="F702" i="3"/>
  <c r="F707" i="3"/>
  <c r="F712" i="3"/>
  <c r="F718" i="3"/>
  <c r="F723" i="3"/>
  <c r="F728" i="3"/>
  <c r="F734" i="3"/>
  <c r="F739" i="3"/>
  <c r="F744" i="3"/>
  <c r="F750" i="3"/>
  <c r="F755" i="3"/>
  <c r="F760" i="3"/>
  <c r="F766" i="3"/>
  <c r="F771" i="3"/>
  <c r="F776" i="3"/>
  <c r="F782" i="3"/>
  <c r="F787" i="3"/>
  <c r="F791" i="3"/>
  <c r="F795" i="3"/>
  <c r="F799" i="3"/>
  <c r="F803" i="3"/>
  <c r="F807" i="3"/>
  <c r="F811" i="3"/>
  <c r="F815" i="3"/>
  <c r="F819" i="3"/>
  <c r="F823" i="3"/>
  <c r="F827" i="3"/>
  <c r="F831" i="3"/>
  <c r="F24" i="3"/>
  <c r="F38" i="3"/>
  <c r="F46" i="3"/>
  <c r="F56" i="3"/>
  <c r="F66" i="3"/>
  <c r="F75" i="3"/>
  <c r="F86" i="3"/>
  <c r="F94" i="3"/>
  <c r="F103" i="3"/>
  <c r="F114" i="3"/>
  <c r="F123" i="3"/>
  <c r="F131" i="3"/>
  <c r="F142" i="3"/>
  <c r="F151" i="3"/>
  <c r="F160" i="3"/>
  <c r="F171" i="3"/>
  <c r="F179" i="3"/>
  <c r="F188" i="3"/>
  <c r="F199" i="3"/>
  <c r="F208" i="3"/>
  <c r="F216" i="3"/>
  <c r="F227" i="3"/>
  <c r="F236" i="3"/>
  <c r="F246" i="3"/>
  <c r="F256" i="3"/>
  <c r="F264" i="3"/>
  <c r="F274" i="3"/>
  <c r="F284" i="3"/>
  <c r="F294" i="3"/>
  <c r="F302" i="3"/>
  <c r="F312" i="3"/>
  <c r="F322" i="3"/>
  <c r="F331" i="3"/>
  <c r="F342" i="3"/>
  <c r="F350" i="3"/>
  <c r="F359" i="3"/>
  <c r="F367" i="3"/>
  <c r="F374" i="3"/>
  <c r="F380" i="3"/>
  <c r="F388" i="3"/>
  <c r="F395" i="3"/>
  <c r="F402" i="3"/>
  <c r="F410" i="3"/>
  <c r="F416" i="3"/>
  <c r="F423" i="3"/>
  <c r="F431" i="3"/>
  <c r="F438" i="3"/>
  <c r="F444" i="3"/>
  <c r="F452" i="3"/>
  <c r="F459" i="3"/>
  <c r="F466" i="3"/>
  <c r="F474" i="3"/>
  <c r="F480" i="3"/>
  <c r="F487" i="3"/>
  <c r="F495" i="3"/>
  <c r="F502" i="3"/>
  <c r="F508" i="3"/>
  <c r="F516" i="3"/>
  <c r="F523" i="3"/>
  <c r="F530" i="3"/>
  <c r="F538" i="3"/>
  <c r="F544" i="3"/>
  <c r="F551" i="3"/>
  <c r="F559" i="3"/>
  <c r="F566" i="3"/>
  <c r="F572" i="3"/>
  <c r="F580" i="3"/>
  <c r="F587" i="3"/>
  <c r="F594" i="3"/>
  <c r="F602" i="3"/>
  <c r="F608" i="3"/>
  <c r="F615" i="3"/>
  <c r="F623" i="3"/>
  <c r="F630" i="3"/>
  <c r="F636" i="3"/>
  <c r="F644" i="3"/>
  <c r="F651" i="3"/>
  <c r="F658" i="3"/>
  <c r="F666" i="3"/>
  <c r="F672" i="3"/>
  <c r="F679" i="3"/>
  <c r="F687" i="3"/>
  <c r="F694" i="3"/>
  <c r="F700" i="3"/>
  <c r="F708" i="3"/>
  <c r="F715" i="3"/>
  <c r="F722" i="3"/>
  <c r="F730" i="3"/>
  <c r="F736" i="3"/>
  <c r="F743" i="3"/>
  <c r="F751" i="3"/>
  <c r="F758" i="3"/>
  <c r="F764" i="3"/>
  <c r="F772" i="3"/>
  <c r="F779" i="3"/>
  <c r="F786" i="3"/>
  <c r="F792" i="3"/>
  <c r="F797" i="3"/>
  <c r="F802" i="3"/>
  <c r="F808" i="3"/>
  <c r="F813" i="3"/>
  <c r="F818" i="3"/>
  <c r="F824" i="3"/>
  <c r="F829" i="3"/>
  <c r="F5" i="3"/>
  <c r="F27" i="3"/>
  <c r="F39" i="3"/>
  <c r="F50" i="3"/>
  <c r="F59" i="3"/>
  <c r="F67" i="3"/>
  <c r="F78" i="3"/>
  <c r="F87" i="3"/>
  <c r="F96" i="3"/>
  <c r="F107" i="3"/>
  <c r="F115" i="3"/>
  <c r="F124" i="3"/>
  <c r="F135" i="3"/>
  <c r="F144" i="3"/>
  <c r="F152" i="3"/>
  <c r="F163" i="3"/>
  <c r="F172" i="3"/>
  <c r="F182" i="3"/>
  <c r="F192" i="3"/>
  <c r="F200" i="3"/>
  <c r="F210" i="3"/>
  <c r="F220" i="3"/>
  <c r="F230" i="3"/>
  <c r="F238" i="3"/>
  <c r="F248" i="3"/>
  <c r="F258" i="3"/>
  <c r="F267" i="3"/>
  <c r="F278" i="3"/>
  <c r="F286" i="3"/>
  <c r="F295" i="3"/>
  <c r="F306" i="3"/>
  <c r="F315" i="3"/>
  <c r="F323" i="3"/>
  <c r="F334" i="3"/>
  <c r="F343" i="3"/>
  <c r="F352" i="3"/>
  <c r="F362" i="3"/>
  <c r="F368" i="3"/>
  <c r="F375" i="3"/>
  <c r="F383" i="3"/>
  <c r="F390" i="3"/>
  <c r="F396" i="3"/>
  <c r="F404" i="3"/>
  <c r="F411" i="3"/>
  <c r="F418" i="3"/>
  <c r="F426" i="3"/>
  <c r="F432" i="3"/>
  <c r="F439" i="3"/>
  <c r="F447" i="3"/>
  <c r="F454" i="3"/>
  <c r="F460" i="3"/>
  <c r="F468" i="3"/>
  <c r="F475" i="3"/>
  <c r="F482" i="3"/>
  <c r="F490" i="3"/>
  <c r="F496" i="3"/>
  <c r="F503" i="3"/>
  <c r="F511" i="3"/>
  <c r="F518" i="3"/>
  <c r="F524" i="3"/>
  <c r="F532" i="3"/>
  <c r="F539" i="3"/>
  <c r="F546" i="3"/>
  <c r="F554" i="3"/>
  <c r="F560" i="3"/>
  <c r="F567" i="3"/>
  <c r="F575" i="3"/>
  <c r="F582" i="3"/>
  <c r="F588" i="3"/>
  <c r="F596" i="3"/>
  <c r="F603" i="3"/>
  <c r="F610" i="3"/>
  <c r="F618" i="3"/>
  <c r="F624" i="3"/>
  <c r="F631" i="3"/>
  <c r="F639" i="3"/>
  <c r="F646" i="3"/>
  <c r="F652" i="3"/>
  <c r="F660" i="3"/>
  <c r="F667" i="3"/>
  <c r="F674" i="3"/>
  <c r="F682" i="3"/>
  <c r="F688" i="3"/>
  <c r="F695" i="3"/>
  <c r="F703" i="3"/>
  <c r="F34" i="3"/>
  <c r="F54" i="3"/>
  <c r="F72" i="3"/>
  <c r="F92" i="3"/>
  <c r="F110" i="3"/>
  <c r="F130" i="3"/>
  <c r="F150" i="3"/>
  <c r="F167" i="3"/>
  <c r="F187" i="3"/>
  <c r="F206" i="3"/>
  <c r="F224" i="3"/>
  <c r="F243" i="3"/>
  <c r="F263" i="3"/>
  <c r="F280" i="3"/>
  <c r="F300" i="3"/>
  <c r="F320" i="3"/>
  <c r="F338" i="3"/>
  <c r="F358" i="3"/>
  <c r="F372" i="3"/>
  <c r="F386" i="3"/>
  <c r="F400" i="3"/>
  <c r="F415" i="3"/>
  <c r="F428" i="3"/>
  <c r="F443" i="3"/>
  <c r="F458" i="3"/>
  <c r="F471" i="3"/>
  <c r="F486" i="3"/>
  <c r="F500" i="3"/>
  <c r="F514" i="3"/>
  <c r="F528" i="3"/>
  <c r="F543" i="3"/>
  <c r="F556" i="3"/>
  <c r="F571" i="3"/>
  <c r="F586" i="3"/>
  <c r="F599" i="3"/>
  <c r="F614" i="3"/>
  <c r="F628" i="3"/>
  <c r="F642" i="3"/>
  <c r="F656" i="3"/>
  <c r="F671" i="3"/>
  <c r="F684" i="3"/>
  <c r="F699" i="3"/>
  <c r="F711" i="3"/>
  <c r="F720" i="3"/>
  <c r="F731" i="3"/>
  <c r="F740" i="3"/>
  <c r="F748" i="3"/>
  <c r="F759" i="3"/>
  <c r="F768" i="3"/>
  <c r="F778" i="3"/>
  <c r="F788" i="3"/>
  <c r="F794" i="3"/>
  <c r="F801" i="3"/>
  <c r="F809" i="3"/>
  <c r="F816" i="3"/>
  <c r="F822" i="3"/>
  <c r="F830" i="3"/>
  <c r="F6" i="3"/>
  <c r="F43" i="3"/>
  <c r="F60" i="3"/>
  <c r="F80" i="3"/>
  <c r="F99" i="3"/>
  <c r="F118" i="3"/>
  <c r="F136" i="3"/>
  <c r="F156" i="3"/>
  <c r="F174" i="3"/>
  <c r="F194" i="3"/>
  <c r="F214" i="3"/>
  <c r="F231" i="3"/>
  <c r="F251" i="3"/>
  <c r="F270" i="3"/>
  <c r="F288" i="3"/>
  <c r="F307" i="3"/>
  <c r="F327" i="3"/>
  <c r="F344" i="3"/>
  <c r="F363" i="3"/>
  <c r="F378" i="3"/>
  <c r="F391" i="3"/>
  <c r="F406" i="3"/>
  <c r="F420" i="3"/>
  <c r="F434" i="3"/>
  <c r="F448" i="3"/>
  <c r="F463" i="3"/>
  <c r="F476" i="3"/>
  <c r="F491" i="3"/>
  <c r="F506" i="3"/>
  <c r="F519" i="3"/>
  <c r="F534" i="3"/>
  <c r="F548" i="3"/>
  <c r="F562" i="3"/>
  <c r="F576" i="3"/>
  <c r="F591" i="3"/>
  <c r="F604" i="3"/>
  <c r="F619" i="3"/>
  <c r="F634" i="3"/>
  <c r="F647" i="3"/>
  <c r="F662" i="3"/>
  <c r="F676" i="3"/>
  <c r="F690" i="3"/>
  <c r="F704" i="3"/>
  <c r="F714" i="3"/>
  <c r="F724" i="3"/>
  <c r="F732" i="3"/>
  <c r="F742" i="3"/>
  <c r="F752" i="3"/>
  <c r="F762" i="3"/>
  <c r="F770" i="3"/>
  <c r="F780" i="3"/>
  <c r="F789" i="3"/>
  <c r="F796" i="3"/>
  <c r="F804" i="3"/>
  <c r="F810" i="3"/>
  <c r="F817" i="3"/>
  <c r="F825" i="3"/>
  <c r="F814" i="3"/>
  <c r="F784" i="3"/>
  <c r="F747" i="3"/>
  <c r="F710" i="3"/>
  <c r="F655" i="3"/>
  <c r="F598" i="3"/>
  <c r="F540" i="3"/>
  <c r="F484" i="3"/>
  <c r="F427" i="3"/>
  <c r="F336" i="3"/>
  <c r="F259" i="3"/>
  <c r="F184" i="3"/>
  <c r="F146" i="3"/>
  <c r="F71" i="3"/>
  <c r="F826" i="3"/>
  <c r="F812" i="3"/>
  <c r="F798" i="3"/>
  <c r="F783" i="3"/>
  <c r="F763" i="3"/>
  <c r="F746" i="3"/>
  <c r="F726" i="3"/>
  <c r="F706" i="3"/>
  <c r="F678" i="3"/>
  <c r="F650" i="3"/>
  <c r="F620" i="3"/>
  <c r="F592" i="3"/>
  <c r="F564" i="3"/>
  <c r="F535" i="3"/>
  <c r="F507" i="3"/>
  <c r="F479" i="3"/>
  <c r="F450" i="3"/>
  <c r="F422" i="3"/>
  <c r="F394" i="3"/>
  <c r="F364" i="3"/>
  <c r="F328" i="3"/>
  <c r="F291" i="3"/>
  <c r="F252" i="3"/>
  <c r="F215" i="3"/>
  <c r="F178" i="3"/>
  <c r="F139" i="3"/>
  <c r="F102" i="3"/>
  <c r="F64" i="3"/>
  <c r="F10" i="3"/>
  <c r="F820" i="3"/>
  <c r="F774" i="3"/>
  <c r="F735" i="3"/>
  <c r="F663" i="3"/>
  <c r="F578" i="3"/>
  <c r="F522" i="3"/>
  <c r="F464" i="3"/>
  <c r="F407" i="3"/>
  <c r="F310" i="3"/>
  <c r="F235" i="3"/>
  <c r="F120" i="3"/>
  <c r="F828" i="3"/>
  <c r="F800" i="3"/>
  <c r="F767" i="3"/>
  <c r="F727" i="3"/>
  <c r="F683" i="3"/>
  <c r="F626" i="3"/>
  <c r="F570" i="3"/>
  <c r="F512" i="3"/>
  <c r="F455" i="3"/>
  <c r="F399" i="3"/>
  <c r="F370" i="3"/>
  <c r="F299" i="3"/>
  <c r="F222" i="3"/>
  <c r="F108" i="3"/>
  <c r="F30" i="3"/>
  <c r="F821" i="3"/>
  <c r="F806" i="3"/>
  <c r="F793" i="3"/>
  <c r="F775" i="3"/>
  <c r="F756" i="3"/>
  <c r="F738" i="3"/>
  <c r="F719" i="3"/>
  <c r="F698" i="3"/>
  <c r="F668" i="3"/>
  <c r="F640" i="3"/>
  <c r="F612" i="3"/>
  <c r="F583" i="3"/>
  <c r="F555" i="3"/>
  <c r="F527" i="3"/>
  <c r="F498" i="3"/>
  <c r="F470" i="3"/>
  <c r="F442" i="3"/>
  <c r="F412" i="3"/>
  <c r="F384" i="3"/>
  <c r="F355" i="3"/>
  <c r="F316" i="3"/>
  <c r="F279" i="3"/>
  <c r="F242" i="3"/>
  <c r="F203" i="3"/>
  <c r="F166" i="3"/>
  <c r="F128" i="3"/>
  <c r="F88" i="3"/>
  <c r="F51" i="3"/>
  <c r="F3" i="3"/>
  <c r="F36" i="3"/>
  <c r="F32" i="3"/>
  <c r="F28" i="3"/>
  <c r="F21" i="3"/>
  <c r="F12" i="3"/>
  <c r="F23" i="3"/>
  <c r="F19" i="3"/>
  <c r="F14" i="3"/>
  <c r="F9" i="3"/>
  <c r="F4" i="3"/>
  <c r="F26" i="3"/>
  <c r="F22" i="3"/>
  <c r="F18" i="3"/>
  <c r="F13" i="3"/>
  <c r="F8" i="3"/>
  <c r="F15" i="3"/>
  <c r="F11" i="3"/>
  <c r="F7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2" i="3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2037" i="35"/>
  <c r="G2038" i="35"/>
  <c r="G2039" i="35"/>
  <c r="G2040" i="35"/>
  <c r="G2041" i="35"/>
  <c r="G2042" i="35"/>
  <c r="G2043" i="35"/>
  <c r="G2044" i="35"/>
  <c r="G2045" i="35"/>
  <c r="G2046" i="35"/>
  <c r="G2047" i="35"/>
  <c r="G2048" i="35"/>
  <c r="G2049" i="35"/>
  <c r="G2050" i="35"/>
  <c r="G2051" i="35"/>
  <c r="G2052" i="35"/>
  <c r="G2053" i="35"/>
  <c r="G2054" i="35"/>
  <c r="G2055" i="35"/>
  <c r="G2056" i="35"/>
  <c r="G2057" i="35"/>
  <c r="G2058" i="35"/>
  <c r="G2059" i="35"/>
  <c r="G2060" i="35"/>
  <c r="G2061" i="35"/>
  <c r="G2062" i="35"/>
  <c r="G2063" i="35"/>
  <c r="G2064" i="35"/>
  <c r="G2065" i="35"/>
  <c r="G2066" i="35"/>
  <c r="G2067" i="35"/>
  <c r="G2068" i="35"/>
  <c r="G2069" i="35"/>
  <c r="G2070" i="35"/>
  <c r="G2071" i="35"/>
  <c r="G2072" i="35"/>
  <c r="G2073" i="35"/>
  <c r="G2074" i="35"/>
  <c r="G2075" i="35"/>
  <c r="G2076" i="35"/>
  <c r="G2077" i="35"/>
  <c r="G2078" i="35"/>
  <c r="G2079" i="35"/>
  <c r="G2080" i="35"/>
  <c r="G2081" i="35"/>
  <c r="G2082" i="35"/>
  <c r="G2083" i="35"/>
  <c r="G2084" i="35"/>
  <c r="G2085" i="35"/>
  <c r="G2086" i="35"/>
  <c r="G2087" i="35"/>
  <c r="G2088" i="35"/>
  <c r="G2089" i="35"/>
  <c r="G2090" i="35"/>
  <c r="G2091" i="35"/>
  <c r="G2092" i="35"/>
  <c r="G2093" i="35"/>
  <c r="G2094" i="35"/>
  <c r="G2095" i="35"/>
  <c r="G2096" i="35"/>
  <c r="G2097" i="35"/>
  <c r="G2098" i="35"/>
  <c r="G2099" i="35"/>
  <c r="G2100" i="35"/>
  <c r="G2101" i="35"/>
  <c r="G2102" i="35"/>
  <c r="G2103" i="35"/>
  <c r="G2104" i="35"/>
  <c r="G2105" i="35"/>
  <c r="G2106" i="35"/>
  <c r="G2107" i="35"/>
  <c r="G2108" i="35"/>
  <c r="G2109" i="35"/>
  <c r="G2110" i="35"/>
  <c r="G2111" i="35"/>
  <c r="G2112" i="35"/>
  <c r="G2113" i="35"/>
  <c r="G2114" i="35"/>
  <c r="G2115" i="35"/>
  <c r="G2116" i="35"/>
  <c r="G2117" i="35"/>
  <c r="G2118" i="35"/>
  <c r="G2119" i="35"/>
  <c r="G2120" i="35"/>
  <c r="G2121" i="35"/>
  <c r="G2122" i="35"/>
  <c r="G2123" i="35"/>
  <c r="G2124" i="35"/>
  <c r="G2125" i="35"/>
  <c r="G2126" i="35"/>
  <c r="G2127" i="35"/>
  <c r="G2128" i="35"/>
  <c r="G2129" i="35"/>
  <c r="G2130" i="35"/>
  <c r="G2131" i="35"/>
  <c r="G2132" i="35"/>
  <c r="G2133" i="35"/>
  <c r="G2134" i="35"/>
  <c r="G2135" i="35"/>
  <c r="G2136" i="35"/>
  <c r="G2137" i="35"/>
  <c r="G2138" i="35"/>
  <c r="G2139" i="35"/>
  <c r="G2140" i="35"/>
  <c r="G2141" i="35"/>
  <c r="G2142" i="35"/>
  <c r="G2143" i="35"/>
  <c r="G2144" i="35"/>
  <c r="G2145" i="35"/>
  <c r="G2146" i="35"/>
  <c r="G2147" i="35"/>
  <c r="G2148" i="35"/>
  <c r="G2149" i="35"/>
  <c r="G2150" i="35"/>
  <c r="G2151" i="35"/>
  <c r="G2152" i="35"/>
  <c r="G2153" i="35"/>
  <c r="G2154" i="35"/>
  <c r="G2155" i="35"/>
  <c r="G2156" i="35"/>
  <c r="G2" i="3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2" i="3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171" i="35"/>
  <c r="F172" i="35"/>
  <c r="F173" i="35"/>
  <c r="F174" i="35"/>
  <c r="F175" i="35"/>
  <c r="F176" i="35"/>
  <c r="F177" i="35"/>
  <c r="F178" i="35"/>
  <c r="F179" i="35"/>
  <c r="F180" i="35"/>
  <c r="F181" i="35"/>
  <c r="F182" i="35"/>
  <c r="F183" i="35"/>
  <c r="F184" i="35"/>
  <c r="F185" i="35"/>
  <c r="F186" i="35"/>
  <c r="F187" i="35"/>
  <c r="F188" i="35"/>
  <c r="F189" i="35"/>
  <c r="F190" i="35"/>
  <c r="F191" i="35"/>
  <c r="F192" i="35"/>
  <c r="F193" i="35"/>
  <c r="F194" i="35"/>
  <c r="F195" i="35"/>
  <c r="F196" i="35"/>
  <c r="F197" i="35"/>
  <c r="F198" i="35"/>
  <c r="F199" i="35"/>
  <c r="F200" i="35"/>
  <c r="F201" i="35"/>
  <c r="F202" i="35"/>
  <c r="F203" i="35"/>
  <c r="F204" i="35"/>
  <c r="F205" i="35"/>
  <c r="F206" i="35"/>
  <c r="F207" i="35"/>
  <c r="F208" i="35"/>
  <c r="F209" i="35"/>
  <c r="F210" i="35"/>
  <c r="F211" i="35"/>
  <c r="F212" i="35"/>
  <c r="F213" i="35"/>
  <c r="F214" i="35"/>
  <c r="F215" i="35"/>
  <c r="F216" i="35"/>
  <c r="F217" i="35"/>
  <c r="F218" i="35"/>
  <c r="F219" i="35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F251" i="35"/>
  <c r="F252" i="35"/>
  <c r="F253" i="35"/>
  <c r="F254" i="35"/>
  <c r="F255" i="35"/>
  <c r="F256" i="35"/>
  <c r="F257" i="35"/>
  <c r="F258" i="35"/>
  <c r="F259" i="35"/>
  <c r="F260" i="35"/>
  <c r="F261" i="35"/>
  <c r="F262" i="35"/>
  <c r="F263" i="35"/>
  <c r="F264" i="35"/>
  <c r="F265" i="35"/>
  <c r="F266" i="35"/>
  <c r="F267" i="35"/>
  <c r="F268" i="35"/>
  <c r="F269" i="35"/>
  <c r="F270" i="35"/>
  <c r="F271" i="35"/>
  <c r="F272" i="35"/>
  <c r="F273" i="35"/>
  <c r="F274" i="35"/>
  <c r="F275" i="35"/>
  <c r="F276" i="35"/>
  <c r="F277" i="35"/>
  <c r="F278" i="35"/>
  <c r="F279" i="35"/>
  <c r="F280" i="35"/>
  <c r="F281" i="35"/>
  <c r="F282" i="35"/>
  <c r="F283" i="35"/>
  <c r="F284" i="35"/>
  <c r="F285" i="35"/>
  <c r="F286" i="35"/>
  <c r="F287" i="35"/>
  <c r="F288" i="35"/>
  <c r="F289" i="35"/>
  <c r="F290" i="35"/>
  <c r="F291" i="35"/>
  <c r="F292" i="35"/>
  <c r="F293" i="35"/>
  <c r="F294" i="35"/>
  <c r="F295" i="35"/>
  <c r="F296" i="35"/>
  <c r="F297" i="35"/>
  <c r="F298" i="35"/>
  <c r="F299" i="35"/>
  <c r="F300" i="35"/>
  <c r="F301" i="35"/>
  <c r="F302" i="35"/>
  <c r="F303" i="35"/>
  <c r="F304" i="35"/>
  <c r="F305" i="35"/>
  <c r="F306" i="35"/>
  <c r="F307" i="35"/>
  <c r="F308" i="35"/>
  <c r="F309" i="35"/>
  <c r="F310" i="35"/>
  <c r="F311" i="35"/>
  <c r="F312" i="35"/>
  <c r="F313" i="35"/>
  <c r="F314" i="35"/>
  <c r="F315" i="35"/>
  <c r="F316" i="35"/>
  <c r="F317" i="35"/>
  <c r="F318" i="35"/>
  <c r="F319" i="35"/>
  <c r="F320" i="35"/>
  <c r="F321" i="35"/>
  <c r="F322" i="35"/>
  <c r="F323" i="35"/>
  <c r="F324" i="35"/>
  <c r="F325" i="35"/>
  <c r="F326" i="35"/>
  <c r="F327" i="35"/>
  <c r="F328" i="35"/>
  <c r="F329" i="35"/>
  <c r="F330" i="35"/>
  <c r="F331" i="35"/>
  <c r="F332" i="35"/>
  <c r="F333" i="35"/>
  <c r="F334" i="35"/>
  <c r="F335" i="35"/>
  <c r="F336" i="35"/>
  <c r="F337" i="35"/>
  <c r="F338" i="35"/>
  <c r="F339" i="35"/>
  <c r="F340" i="35"/>
  <c r="F341" i="35"/>
  <c r="F342" i="35"/>
  <c r="F343" i="35"/>
  <c r="F344" i="35"/>
  <c r="F345" i="35"/>
  <c r="F346" i="35"/>
  <c r="F347" i="35"/>
  <c r="F348" i="35"/>
  <c r="F349" i="35"/>
  <c r="F350" i="35"/>
  <c r="F351" i="35"/>
  <c r="F352" i="35"/>
  <c r="F353" i="35"/>
  <c r="F354" i="35"/>
  <c r="F355" i="35"/>
  <c r="F356" i="35"/>
  <c r="F357" i="35"/>
  <c r="F358" i="35"/>
  <c r="F359" i="35"/>
  <c r="F360" i="35"/>
  <c r="F361" i="35"/>
  <c r="F362" i="35"/>
  <c r="F363" i="35"/>
  <c r="F364" i="35"/>
  <c r="F365" i="35"/>
  <c r="F366" i="35"/>
  <c r="F367" i="35"/>
  <c r="F368" i="35"/>
  <c r="F369" i="35"/>
  <c r="F370" i="35"/>
  <c r="F371" i="35"/>
  <c r="F372" i="35"/>
  <c r="F373" i="35"/>
  <c r="F374" i="35"/>
  <c r="F375" i="35"/>
  <c r="F376" i="35"/>
  <c r="F377" i="35"/>
  <c r="F378" i="35"/>
  <c r="F379" i="35"/>
  <c r="F380" i="35"/>
  <c r="F381" i="35"/>
  <c r="F382" i="35"/>
  <c r="F383" i="35"/>
  <c r="F384" i="35"/>
  <c r="F385" i="35"/>
  <c r="F386" i="35"/>
  <c r="F387" i="35"/>
  <c r="F388" i="35"/>
  <c r="F389" i="35"/>
  <c r="F390" i="35"/>
  <c r="F391" i="35"/>
  <c r="F392" i="35"/>
  <c r="F393" i="35"/>
  <c r="F394" i="35"/>
  <c r="F395" i="35"/>
  <c r="F396" i="35"/>
  <c r="F397" i="35"/>
  <c r="F398" i="35"/>
  <c r="F399" i="35"/>
  <c r="F400" i="35"/>
  <c r="F401" i="35"/>
  <c r="F402" i="35"/>
  <c r="F403" i="35"/>
  <c r="F404" i="35"/>
  <c r="F405" i="35"/>
  <c r="F406" i="35"/>
  <c r="F407" i="35"/>
  <c r="F408" i="35"/>
  <c r="F409" i="35"/>
  <c r="F410" i="35"/>
  <c r="F411" i="35"/>
  <c r="F412" i="35"/>
  <c r="F413" i="35"/>
  <c r="F414" i="35"/>
  <c r="F415" i="35"/>
  <c r="F416" i="35"/>
  <c r="F417" i="35"/>
  <c r="F418" i="35"/>
  <c r="F419" i="35"/>
  <c r="F420" i="35"/>
  <c r="F421" i="35"/>
  <c r="F422" i="35"/>
  <c r="F423" i="35"/>
  <c r="F424" i="35"/>
  <c r="F425" i="35"/>
  <c r="F426" i="35"/>
  <c r="F427" i="35"/>
  <c r="F428" i="35"/>
  <c r="F429" i="35"/>
  <c r="F430" i="35"/>
  <c r="F431" i="35"/>
  <c r="F432" i="35"/>
  <c r="F433" i="35"/>
  <c r="F434" i="35"/>
  <c r="F435" i="35"/>
  <c r="F436" i="35"/>
  <c r="F437" i="35"/>
  <c r="F438" i="35"/>
  <c r="F439" i="35"/>
  <c r="F440" i="35"/>
  <c r="F441" i="35"/>
  <c r="F442" i="35"/>
  <c r="F443" i="35"/>
  <c r="F444" i="35"/>
  <c r="F445" i="35"/>
  <c r="F446" i="35"/>
  <c r="F447" i="35"/>
  <c r="F448" i="35"/>
  <c r="F449" i="35"/>
  <c r="F450" i="35"/>
  <c r="F451" i="35"/>
  <c r="F452" i="35"/>
  <c r="F453" i="35"/>
  <c r="F454" i="35"/>
  <c r="F455" i="35"/>
  <c r="F456" i="35"/>
  <c r="F457" i="35"/>
  <c r="F458" i="35"/>
  <c r="F459" i="35"/>
  <c r="F460" i="35"/>
  <c r="F461" i="35"/>
  <c r="F462" i="35"/>
  <c r="F463" i="35"/>
  <c r="F464" i="35"/>
  <c r="F465" i="35"/>
  <c r="F466" i="35"/>
  <c r="F467" i="35"/>
  <c r="F468" i="35"/>
  <c r="F469" i="35"/>
  <c r="F470" i="35"/>
  <c r="F471" i="35"/>
  <c r="F472" i="35"/>
  <c r="F473" i="35"/>
  <c r="F474" i="35"/>
  <c r="F475" i="35"/>
  <c r="F476" i="35"/>
  <c r="F477" i="35"/>
  <c r="F478" i="35"/>
  <c r="F479" i="35"/>
  <c r="F480" i="35"/>
  <c r="F481" i="35"/>
  <c r="F482" i="35"/>
  <c r="F483" i="35"/>
  <c r="F484" i="35"/>
  <c r="F485" i="35"/>
  <c r="F486" i="35"/>
  <c r="F487" i="35"/>
  <c r="F488" i="35"/>
  <c r="F489" i="35"/>
  <c r="F490" i="35"/>
  <c r="F491" i="35"/>
  <c r="F492" i="35"/>
  <c r="F493" i="35"/>
  <c r="F494" i="35"/>
  <c r="F495" i="35"/>
  <c r="F496" i="35"/>
  <c r="F497" i="35"/>
  <c r="F498" i="35"/>
  <c r="F499" i="35"/>
  <c r="F500" i="35"/>
  <c r="F501" i="35"/>
  <c r="F502" i="35"/>
  <c r="F503" i="35"/>
  <c r="F504" i="35"/>
  <c r="F505" i="35"/>
  <c r="F506" i="35"/>
  <c r="F507" i="35"/>
  <c r="F508" i="35"/>
  <c r="F509" i="35"/>
  <c r="F510" i="35"/>
  <c r="F511" i="35"/>
  <c r="F512" i="35"/>
  <c r="F513" i="35"/>
  <c r="F514" i="35"/>
  <c r="F515" i="35"/>
  <c r="F516" i="35"/>
  <c r="F517" i="35"/>
  <c r="F518" i="35"/>
  <c r="F519" i="35"/>
  <c r="F520" i="35"/>
  <c r="F521" i="35"/>
  <c r="F522" i="35"/>
  <c r="F523" i="35"/>
  <c r="F524" i="35"/>
  <c r="F525" i="35"/>
  <c r="F526" i="35"/>
  <c r="F527" i="35"/>
  <c r="F528" i="35"/>
  <c r="F529" i="35"/>
  <c r="F530" i="35"/>
  <c r="F531" i="35"/>
  <c r="F532" i="35"/>
  <c r="F533" i="35"/>
  <c r="F534" i="35"/>
  <c r="F535" i="35"/>
  <c r="F536" i="35"/>
  <c r="F537" i="35"/>
  <c r="F538" i="35"/>
  <c r="F539" i="35"/>
  <c r="F540" i="35"/>
  <c r="F541" i="35"/>
  <c r="F542" i="35"/>
  <c r="F543" i="35"/>
  <c r="F544" i="35"/>
  <c r="F545" i="35"/>
  <c r="F546" i="35"/>
  <c r="F547" i="35"/>
  <c r="F548" i="35"/>
  <c r="F549" i="35"/>
  <c r="F550" i="35"/>
  <c r="F551" i="35"/>
  <c r="F552" i="35"/>
  <c r="F553" i="35"/>
  <c r="F554" i="35"/>
  <c r="F555" i="35"/>
  <c r="F556" i="35"/>
  <c r="F557" i="35"/>
  <c r="F558" i="35"/>
  <c r="F559" i="35"/>
  <c r="F560" i="35"/>
  <c r="F561" i="35"/>
  <c r="F562" i="35"/>
  <c r="F563" i="35"/>
  <c r="F564" i="35"/>
  <c r="F565" i="35"/>
  <c r="F566" i="35"/>
  <c r="F567" i="35"/>
  <c r="F568" i="35"/>
  <c r="F569" i="35"/>
  <c r="F570" i="35"/>
  <c r="F571" i="35"/>
  <c r="F572" i="35"/>
  <c r="F573" i="35"/>
  <c r="F574" i="35"/>
  <c r="F575" i="35"/>
  <c r="F576" i="35"/>
  <c r="F577" i="35"/>
  <c r="F578" i="35"/>
  <c r="F579" i="35"/>
  <c r="F580" i="35"/>
  <c r="F581" i="35"/>
  <c r="F582" i="35"/>
  <c r="F583" i="35"/>
  <c r="F584" i="35"/>
  <c r="F585" i="35"/>
  <c r="F586" i="35"/>
  <c r="F587" i="35"/>
  <c r="F588" i="35"/>
  <c r="F589" i="35"/>
  <c r="F590" i="35"/>
  <c r="F591" i="35"/>
  <c r="F592" i="35"/>
  <c r="F593" i="35"/>
  <c r="F594" i="35"/>
  <c r="F595" i="35"/>
  <c r="F596" i="35"/>
  <c r="F597" i="35"/>
  <c r="F598" i="35"/>
  <c r="F599" i="35"/>
  <c r="F600" i="35"/>
  <c r="F601" i="35"/>
  <c r="F602" i="35"/>
  <c r="F603" i="35"/>
  <c r="F604" i="35"/>
  <c r="F605" i="35"/>
  <c r="F606" i="35"/>
  <c r="F607" i="35"/>
  <c r="F608" i="35"/>
  <c r="F609" i="35"/>
  <c r="F610" i="35"/>
  <c r="F611" i="35"/>
  <c r="F612" i="35"/>
  <c r="F613" i="35"/>
  <c r="F614" i="35"/>
  <c r="F615" i="35"/>
  <c r="F616" i="35"/>
  <c r="F617" i="35"/>
  <c r="F618" i="35"/>
  <c r="F619" i="35"/>
  <c r="F620" i="35"/>
  <c r="F621" i="35"/>
  <c r="F622" i="35"/>
  <c r="F623" i="35"/>
  <c r="F624" i="35"/>
  <c r="F625" i="35"/>
  <c r="F626" i="35"/>
  <c r="F627" i="35"/>
  <c r="F628" i="35"/>
  <c r="F629" i="35"/>
  <c r="F630" i="35"/>
  <c r="F631" i="35"/>
  <c r="F632" i="35"/>
  <c r="F633" i="35"/>
  <c r="F634" i="35"/>
  <c r="F635" i="35"/>
  <c r="F636" i="35"/>
  <c r="F637" i="35"/>
  <c r="F638" i="35"/>
  <c r="F639" i="35"/>
  <c r="F640" i="35"/>
  <c r="F641" i="35"/>
  <c r="F642" i="35"/>
  <c r="F643" i="35"/>
  <c r="F644" i="35"/>
  <c r="F645" i="35"/>
  <c r="F646" i="35"/>
  <c r="F647" i="35"/>
  <c r="F648" i="35"/>
  <c r="F649" i="35"/>
  <c r="F650" i="35"/>
  <c r="F651" i="35"/>
  <c r="F652" i="35"/>
  <c r="F653" i="35"/>
  <c r="F654" i="35"/>
  <c r="F655" i="35"/>
  <c r="F656" i="35"/>
  <c r="F657" i="35"/>
  <c r="F658" i="35"/>
  <c r="F659" i="35"/>
  <c r="F660" i="35"/>
  <c r="F661" i="35"/>
  <c r="F662" i="35"/>
  <c r="F663" i="35"/>
  <c r="F664" i="35"/>
  <c r="F665" i="35"/>
  <c r="F666" i="35"/>
  <c r="F667" i="35"/>
  <c r="F668" i="35"/>
  <c r="F669" i="35"/>
  <c r="F670" i="35"/>
  <c r="F671" i="35"/>
  <c r="F672" i="35"/>
  <c r="F673" i="35"/>
  <c r="F674" i="35"/>
  <c r="F675" i="35"/>
  <c r="F676" i="35"/>
  <c r="F677" i="35"/>
  <c r="F678" i="35"/>
  <c r="F679" i="35"/>
  <c r="F680" i="35"/>
  <c r="F681" i="35"/>
  <c r="F682" i="35"/>
  <c r="F683" i="35"/>
  <c r="F684" i="35"/>
  <c r="F685" i="35"/>
  <c r="F686" i="35"/>
  <c r="F687" i="35"/>
  <c r="F688" i="35"/>
  <c r="F689" i="35"/>
  <c r="F690" i="35"/>
  <c r="F691" i="35"/>
  <c r="F692" i="35"/>
  <c r="F693" i="35"/>
  <c r="F694" i="35"/>
  <c r="F695" i="35"/>
  <c r="F696" i="35"/>
  <c r="F697" i="35"/>
  <c r="F698" i="35"/>
  <c r="F699" i="35"/>
  <c r="F700" i="35"/>
  <c r="F701" i="35"/>
  <c r="F702" i="35"/>
  <c r="F703" i="35"/>
  <c r="F704" i="35"/>
  <c r="F705" i="35"/>
  <c r="F706" i="35"/>
  <c r="F707" i="35"/>
  <c r="F708" i="35"/>
  <c r="F709" i="35"/>
  <c r="F710" i="35"/>
  <c r="F711" i="35"/>
  <c r="F712" i="35"/>
  <c r="F713" i="35"/>
  <c r="F714" i="35"/>
  <c r="F715" i="35"/>
  <c r="F716" i="35"/>
  <c r="F717" i="35"/>
  <c r="F718" i="35"/>
  <c r="F719" i="35"/>
  <c r="F720" i="35"/>
  <c r="F721" i="35"/>
  <c r="F722" i="35"/>
  <c r="F723" i="35"/>
  <c r="F724" i="35"/>
  <c r="F725" i="35"/>
  <c r="F726" i="35"/>
  <c r="F727" i="35"/>
  <c r="F728" i="35"/>
  <c r="F729" i="35"/>
  <c r="F730" i="35"/>
  <c r="F731" i="35"/>
  <c r="F732" i="35"/>
  <c r="F733" i="35"/>
  <c r="F734" i="35"/>
  <c r="F735" i="35"/>
  <c r="F736" i="35"/>
  <c r="F737" i="35"/>
  <c r="F738" i="35"/>
  <c r="F739" i="35"/>
  <c r="F740" i="35"/>
  <c r="F741" i="35"/>
  <c r="F742" i="35"/>
  <c r="F743" i="35"/>
  <c r="F744" i="35"/>
  <c r="F745" i="35"/>
  <c r="F746" i="35"/>
  <c r="F747" i="35"/>
  <c r="F748" i="35"/>
  <c r="F749" i="35"/>
  <c r="F750" i="35"/>
  <c r="F751" i="35"/>
  <c r="F752" i="35"/>
  <c r="F753" i="35"/>
  <c r="F754" i="35"/>
  <c r="F755" i="35"/>
  <c r="F756" i="35"/>
  <c r="F757" i="35"/>
  <c r="F758" i="35"/>
  <c r="F759" i="35"/>
  <c r="F760" i="35"/>
  <c r="F761" i="35"/>
  <c r="F762" i="35"/>
  <c r="F763" i="35"/>
  <c r="F764" i="35"/>
  <c r="F765" i="35"/>
  <c r="F766" i="35"/>
  <c r="F767" i="35"/>
  <c r="F768" i="35"/>
  <c r="F769" i="35"/>
  <c r="F770" i="35"/>
  <c r="F771" i="35"/>
  <c r="F772" i="35"/>
  <c r="F773" i="35"/>
  <c r="F774" i="35"/>
  <c r="F775" i="35"/>
  <c r="F776" i="35"/>
  <c r="F777" i="35"/>
  <c r="F778" i="35"/>
  <c r="F779" i="35"/>
  <c r="F780" i="35"/>
  <c r="F781" i="35"/>
  <c r="F782" i="35"/>
  <c r="F783" i="35"/>
  <c r="F784" i="35"/>
  <c r="F785" i="35"/>
  <c r="F786" i="35"/>
  <c r="F787" i="35"/>
  <c r="F788" i="35"/>
  <c r="F789" i="35"/>
  <c r="F790" i="35"/>
  <c r="F791" i="35"/>
  <c r="F792" i="35"/>
  <c r="F793" i="35"/>
  <c r="F794" i="35"/>
  <c r="F795" i="35"/>
  <c r="F796" i="35"/>
  <c r="F797" i="35"/>
  <c r="F798" i="35"/>
  <c r="F799" i="35"/>
  <c r="F800" i="35"/>
  <c r="F801" i="35"/>
  <c r="F802" i="35"/>
  <c r="F803" i="35"/>
  <c r="F804" i="35"/>
  <c r="F805" i="35"/>
  <c r="F806" i="35"/>
  <c r="F807" i="35"/>
  <c r="F808" i="35"/>
  <c r="F809" i="35"/>
  <c r="F810" i="35"/>
  <c r="F811" i="35"/>
  <c r="F812" i="35"/>
  <c r="F813" i="35"/>
  <c r="F814" i="35"/>
  <c r="F815" i="35"/>
  <c r="F816" i="35"/>
  <c r="F817" i="35"/>
  <c r="F818" i="35"/>
  <c r="F819" i="35"/>
  <c r="F820" i="35"/>
  <c r="F821" i="35"/>
  <c r="F822" i="35"/>
  <c r="F823" i="35"/>
  <c r="F824" i="35"/>
  <c r="F825" i="35"/>
  <c r="F826" i="35"/>
  <c r="F827" i="35"/>
  <c r="F828" i="35"/>
  <c r="F829" i="35"/>
  <c r="F830" i="35"/>
  <c r="F831" i="35"/>
  <c r="F832" i="35"/>
  <c r="F833" i="35"/>
  <c r="F834" i="35"/>
  <c r="F835" i="35"/>
  <c r="F836" i="35"/>
  <c r="F837" i="35"/>
  <c r="F838" i="35"/>
  <c r="F839" i="35"/>
  <c r="F840" i="35"/>
  <c r="F841" i="35"/>
  <c r="F842" i="35"/>
  <c r="F843" i="35"/>
  <c r="F844" i="35"/>
  <c r="F845" i="35"/>
  <c r="F846" i="35"/>
  <c r="F847" i="35"/>
  <c r="F848" i="35"/>
  <c r="F849" i="35"/>
  <c r="F850" i="35"/>
  <c r="F851" i="35"/>
  <c r="F852" i="35"/>
  <c r="F853" i="35"/>
  <c r="F854" i="35"/>
  <c r="F855" i="35"/>
  <c r="F856" i="35"/>
  <c r="F857" i="35"/>
  <c r="F858" i="35"/>
  <c r="F859" i="35"/>
  <c r="F860" i="35"/>
  <c r="F861" i="35"/>
  <c r="F862" i="35"/>
  <c r="F863" i="35"/>
  <c r="F864" i="35"/>
  <c r="F865" i="35"/>
  <c r="F866" i="35"/>
  <c r="F867" i="35"/>
  <c r="F868" i="35"/>
  <c r="F869" i="35"/>
  <c r="F870" i="35"/>
  <c r="F871" i="35"/>
  <c r="F872" i="35"/>
  <c r="F873" i="35"/>
  <c r="F874" i="35"/>
  <c r="F875" i="35"/>
  <c r="F876" i="35"/>
  <c r="F877" i="35"/>
  <c r="F878" i="35"/>
  <c r="F879" i="35"/>
  <c r="F880" i="35"/>
  <c r="F881" i="35"/>
  <c r="F882" i="35"/>
  <c r="F883" i="35"/>
  <c r="F884" i="35"/>
  <c r="F885" i="35"/>
  <c r="F886" i="35"/>
  <c r="F887" i="35"/>
  <c r="F888" i="35"/>
  <c r="F889" i="35"/>
  <c r="F890" i="35"/>
  <c r="F891" i="35"/>
  <c r="F892" i="35"/>
  <c r="F893" i="35"/>
  <c r="F894" i="35"/>
  <c r="F895" i="35"/>
  <c r="F896" i="35"/>
  <c r="F897" i="35"/>
  <c r="F898" i="35"/>
  <c r="F899" i="35"/>
  <c r="F900" i="35"/>
  <c r="F901" i="35"/>
  <c r="F902" i="35"/>
  <c r="F903" i="35"/>
  <c r="F904" i="35"/>
  <c r="F905" i="35"/>
  <c r="F906" i="35"/>
  <c r="F907" i="35"/>
  <c r="F908" i="35"/>
  <c r="F909" i="35"/>
  <c r="F910" i="35"/>
  <c r="F911" i="35"/>
  <c r="F912" i="35"/>
  <c r="F913" i="35"/>
  <c r="F914" i="35"/>
  <c r="F915" i="35"/>
  <c r="F916" i="35"/>
  <c r="F917" i="35"/>
  <c r="F918" i="35"/>
  <c r="F919" i="35"/>
  <c r="F920" i="35"/>
  <c r="F921" i="35"/>
  <c r="F922" i="35"/>
  <c r="F923" i="35"/>
  <c r="F924" i="35"/>
  <c r="F925" i="35"/>
  <c r="F926" i="35"/>
  <c r="F927" i="35"/>
  <c r="F928" i="35"/>
  <c r="F929" i="35"/>
  <c r="F930" i="35"/>
  <c r="F931" i="35"/>
  <c r="F932" i="35"/>
  <c r="F933" i="35"/>
  <c r="F934" i="35"/>
  <c r="F935" i="35"/>
  <c r="F936" i="35"/>
  <c r="F937" i="35"/>
  <c r="F938" i="35"/>
  <c r="F939" i="35"/>
  <c r="F940" i="35"/>
  <c r="F941" i="35"/>
  <c r="F942" i="35"/>
  <c r="F943" i="35"/>
  <c r="F944" i="35"/>
  <c r="F945" i="35"/>
  <c r="F946" i="35"/>
  <c r="F947" i="35"/>
  <c r="F948" i="35"/>
  <c r="F949" i="35"/>
  <c r="F950" i="35"/>
  <c r="F951" i="35"/>
  <c r="F952" i="35"/>
  <c r="F953" i="35"/>
  <c r="F954" i="35"/>
  <c r="F955" i="35"/>
  <c r="F956" i="35"/>
  <c r="F957" i="35"/>
  <c r="F958" i="35"/>
  <c r="F959" i="35"/>
  <c r="F960" i="35"/>
  <c r="F961" i="35"/>
  <c r="F962" i="35"/>
  <c r="F963" i="35"/>
  <c r="F964" i="35"/>
  <c r="F965" i="35"/>
  <c r="F966" i="35"/>
  <c r="F967" i="35"/>
  <c r="F968" i="35"/>
  <c r="F969" i="35"/>
  <c r="F970" i="35"/>
  <c r="F971" i="35"/>
  <c r="F972" i="35"/>
  <c r="F973" i="35"/>
  <c r="F974" i="35"/>
  <c r="F975" i="35"/>
  <c r="F976" i="35"/>
  <c r="F977" i="35"/>
  <c r="F978" i="35"/>
  <c r="F979" i="35"/>
  <c r="F980" i="35"/>
  <c r="F981" i="35"/>
  <c r="F982" i="35"/>
  <c r="F983" i="35"/>
  <c r="F984" i="35"/>
  <c r="F985" i="35"/>
  <c r="F986" i="35"/>
  <c r="F987" i="35"/>
  <c r="F988" i="35"/>
  <c r="F989" i="35"/>
  <c r="F990" i="35"/>
  <c r="F991" i="35"/>
  <c r="F992" i="35"/>
  <c r="F993" i="35"/>
  <c r="F994" i="35"/>
  <c r="F995" i="35"/>
  <c r="F996" i="35"/>
  <c r="F997" i="35"/>
  <c r="F998" i="35"/>
  <c r="F999" i="35"/>
  <c r="F1000" i="35"/>
  <c r="F1001" i="35"/>
  <c r="F1002" i="35"/>
  <c r="F1003" i="35"/>
  <c r="F1004" i="35"/>
  <c r="F1005" i="35"/>
  <c r="F1006" i="35"/>
  <c r="F1007" i="35"/>
  <c r="F1008" i="35"/>
  <c r="F1009" i="35"/>
  <c r="F1010" i="35"/>
  <c r="F1011" i="35"/>
  <c r="F1012" i="35"/>
  <c r="F1013" i="35"/>
  <c r="F1014" i="35"/>
  <c r="F1015" i="35"/>
  <c r="F1016" i="35"/>
  <c r="F1017" i="35"/>
  <c r="F1018" i="35"/>
  <c r="F1019" i="35"/>
  <c r="F1020" i="35"/>
  <c r="F1021" i="35"/>
  <c r="F1022" i="35"/>
  <c r="F1023" i="35"/>
  <c r="F1024" i="35"/>
  <c r="F1025" i="35"/>
  <c r="F1026" i="35"/>
  <c r="F1027" i="35"/>
  <c r="F1028" i="35"/>
  <c r="F1029" i="35"/>
  <c r="F1030" i="35"/>
  <c r="F1031" i="35"/>
  <c r="F1032" i="35"/>
  <c r="F1033" i="35"/>
  <c r="F1034" i="35"/>
  <c r="F1035" i="35"/>
  <c r="F1036" i="35"/>
  <c r="F1037" i="35"/>
  <c r="F1038" i="35"/>
  <c r="F1039" i="35"/>
  <c r="F1040" i="35"/>
  <c r="F1041" i="35"/>
  <c r="F1042" i="35"/>
  <c r="F1043" i="35"/>
  <c r="F1044" i="35"/>
  <c r="F1045" i="35"/>
  <c r="F1046" i="35"/>
  <c r="F1047" i="35"/>
  <c r="F1048" i="35"/>
  <c r="F1049" i="35"/>
  <c r="F1050" i="35"/>
  <c r="F1051" i="35"/>
  <c r="F1052" i="35"/>
  <c r="F1053" i="35"/>
  <c r="F1054" i="35"/>
  <c r="F1055" i="35"/>
  <c r="F1056" i="35"/>
  <c r="F1057" i="35"/>
  <c r="F1058" i="35"/>
  <c r="F1059" i="35"/>
  <c r="F1060" i="35"/>
  <c r="F1061" i="35"/>
  <c r="F1062" i="35"/>
  <c r="F1063" i="35"/>
  <c r="F1064" i="35"/>
  <c r="F1065" i="35"/>
  <c r="F1066" i="35"/>
  <c r="F1067" i="35"/>
  <c r="F1068" i="35"/>
  <c r="F1069" i="35"/>
  <c r="F1070" i="35"/>
  <c r="F1071" i="35"/>
  <c r="F1072" i="35"/>
  <c r="F1073" i="35"/>
  <c r="F1074" i="35"/>
  <c r="F1075" i="35"/>
  <c r="F1076" i="35"/>
  <c r="F1077" i="35"/>
  <c r="F1078" i="35"/>
  <c r="F1079" i="35"/>
  <c r="F1080" i="35"/>
  <c r="F1081" i="35"/>
  <c r="F1082" i="35"/>
  <c r="F1083" i="35"/>
  <c r="F1084" i="35"/>
  <c r="F1085" i="35"/>
  <c r="F1086" i="35"/>
  <c r="F1087" i="35"/>
  <c r="F1088" i="35"/>
  <c r="F1089" i="35"/>
  <c r="F1090" i="35"/>
  <c r="F1091" i="35"/>
  <c r="F1092" i="35"/>
  <c r="F1093" i="35"/>
  <c r="F1094" i="35"/>
  <c r="F1095" i="35"/>
  <c r="F1096" i="35"/>
  <c r="F1097" i="35"/>
  <c r="F1098" i="35"/>
  <c r="F1099" i="35"/>
  <c r="F1100" i="35"/>
  <c r="F1101" i="35"/>
  <c r="F1102" i="35"/>
  <c r="F1103" i="35"/>
  <c r="F1104" i="35"/>
  <c r="F1105" i="35"/>
  <c r="F1106" i="35"/>
  <c r="F1107" i="35"/>
  <c r="F1108" i="35"/>
  <c r="F1109" i="35"/>
  <c r="F1110" i="35"/>
  <c r="F1111" i="35"/>
  <c r="F1112" i="35"/>
  <c r="F1113" i="35"/>
  <c r="F1114" i="35"/>
  <c r="F1115" i="35"/>
  <c r="F1116" i="35"/>
  <c r="F1117" i="35"/>
  <c r="F1118" i="35"/>
  <c r="F1119" i="35"/>
  <c r="F1120" i="35"/>
  <c r="F1121" i="35"/>
  <c r="F1122" i="35"/>
  <c r="F1123" i="35"/>
  <c r="F1124" i="35"/>
  <c r="F1125" i="35"/>
  <c r="F1126" i="35"/>
  <c r="F1127" i="35"/>
  <c r="F1128" i="35"/>
  <c r="F1129" i="35"/>
  <c r="F1130" i="35"/>
  <c r="F1131" i="35"/>
  <c r="F1132" i="35"/>
  <c r="F1133" i="35"/>
  <c r="F1134" i="35"/>
  <c r="F1135" i="35"/>
  <c r="F1136" i="35"/>
  <c r="F1137" i="35"/>
  <c r="F1138" i="35"/>
  <c r="F1139" i="35"/>
  <c r="F1140" i="35"/>
  <c r="F1141" i="35"/>
  <c r="F1142" i="35"/>
  <c r="F1143" i="35"/>
  <c r="F1144" i="35"/>
  <c r="F1145" i="35"/>
  <c r="F1146" i="35"/>
  <c r="F1147" i="35"/>
  <c r="F1148" i="35"/>
  <c r="F1149" i="35"/>
  <c r="F1150" i="35"/>
  <c r="F1151" i="35"/>
  <c r="F1152" i="35"/>
  <c r="F1153" i="35"/>
  <c r="F1154" i="35"/>
  <c r="F1155" i="35"/>
  <c r="F1156" i="35"/>
  <c r="F1157" i="35"/>
  <c r="F1158" i="35"/>
  <c r="F1159" i="35"/>
  <c r="F1160" i="35"/>
  <c r="F1161" i="35"/>
  <c r="F1162" i="35"/>
  <c r="F1163" i="35"/>
  <c r="F1164" i="35"/>
  <c r="F1165" i="35"/>
  <c r="F1166" i="35"/>
  <c r="F1167" i="35"/>
  <c r="F1168" i="35"/>
  <c r="F1169" i="35"/>
  <c r="F1170" i="35"/>
  <c r="F1171" i="35"/>
  <c r="F1172" i="35"/>
  <c r="F1173" i="35"/>
  <c r="F1174" i="35"/>
  <c r="F1175" i="35"/>
  <c r="F1176" i="35"/>
  <c r="F1177" i="35"/>
  <c r="F1178" i="35"/>
  <c r="F1179" i="35"/>
  <c r="F1180" i="35"/>
  <c r="F1181" i="35"/>
  <c r="F1182" i="35"/>
  <c r="F1183" i="35"/>
  <c r="F1184" i="35"/>
  <c r="F1185" i="35"/>
  <c r="F1186" i="35"/>
  <c r="F1187" i="35"/>
  <c r="F1188" i="35"/>
  <c r="F1189" i="35"/>
  <c r="F1190" i="35"/>
  <c r="F1191" i="35"/>
  <c r="F1192" i="35"/>
  <c r="F1193" i="35"/>
  <c r="F1194" i="35"/>
  <c r="F1195" i="35"/>
  <c r="F1196" i="35"/>
  <c r="F1197" i="35"/>
  <c r="F1198" i="35"/>
  <c r="F1199" i="35"/>
  <c r="F1200" i="35"/>
  <c r="F1201" i="35"/>
  <c r="F1202" i="35"/>
  <c r="F1203" i="35"/>
  <c r="F1204" i="35"/>
  <c r="F1205" i="35"/>
  <c r="F1206" i="35"/>
  <c r="F1207" i="35"/>
  <c r="F1208" i="35"/>
  <c r="F1209" i="35"/>
  <c r="F1210" i="35"/>
  <c r="F1211" i="35"/>
  <c r="F1212" i="35"/>
  <c r="F1213" i="35"/>
  <c r="F1214" i="35"/>
  <c r="F1215" i="35"/>
  <c r="F1216" i="35"/>
  <c r="F1217" i="35"/>
  <c r="F1218" i="35"/>
  <c r="F1219" i="35"/>
  <c r="F1220" i="35"/>
  <c r="F1221" i="35"/>
  <c r="F1222" i="35"/>
  <c r="F1223" i="35"/>
  <c r="F1224" i="35"/>
  <c r="F1225" i="35"/>
  <c r="F1226" i="35"/>
  <c r="F1227" i="35"/>
  <c r="F1228" i="35"/>
  <c r="F1229" i="35"/>
  <c r="F1230" i="35"/>
  <c r="F1231" i="35"/>
  <c r="F1232" i="35"/>
  <c r="F1233" i="35"/>
  <c r="F1234" i="35"/>
  <c r="F1235" i="35"/>
  <c r="F1236" i="35"/>
  <c r="F1237" i="35"/>
  <c r="F1238" i="35"/>
  <c r="F1239" i="35"/>
  <c r="F1240" i="35"/>
  <c r="F1241" i="35"/>
  <c r="F1242" i="35"/>
  <c r="F1243" i="35"/>
  <c r="F1244" i="35"/>
  <c r="F1245" i="35"/>
  <c r="F1246" i="35"/>
  <c r="F1247" i="35"/>
  <c r="F1248" i="35"/>
  <c r="F1249" i="35"/>
  <c r="F1250" i="35"/>
  <c r="F1251" i="35"/>
  <c r="F1252" i="35"/>
  <c r="F1253" i="35"/>
  <c r="F1254" i="35"/>
  <c r="F1255" i="35"/>
  <c r="F1256" i="35"/>
  <c r="F1257" i="35"/>
  <c r="F1258" i="35"/>
  <c r="F1259" i="35"/>
  <c r="F1260" i="35"/>
  <c r="F1261" i="35"/>
  <c r="F1262" i="35"/>
  <c r="F1263" i="35"/>
  <c r="F1264" i="35"/>
  <c r="F1265" i="35"/>
  <c r="F1266" i="35"/>
  <c r="F1267" i="35"/>
  <c r="F1268" i="35"/>
  <c r="F1269" i="35"/>
  <c r="F1270" i="35"/>
  <c r="F1271" i="35"/>
  <c r="F1272" i="35"/>
  <c r="F1273" i="35"/>
  <c r="F1274" i="35"/>
  <c r="F1275" i="35"/>
  <c r="F1276" i="35"/>
  <c r="F1277" i="35"/>
  <c r="F1278" i="35"/>
  <c r="F1279" i="35"/>
  <c r="F1280" i="35"/>
  <c r="F1281" i="35"/>
  <c r="F1282" i="35"/>
  <c r="F1283" i="35"/>
  <c r="F1284" i="35"/>
  <c r="F1285" i="35"/>
  <c r="F1286" i="35"/>
  <c r="F1287" i="35"/>
  <c r="F1288" i="35"/>
  <c r="F1289" i="35"/>
  <c r="F1290" i="35"/>
  <c r="F1291" i="35"/>
  <c r="F1292" i="35"/>
  <c r="F1293" i="35"/>
  <c r="F1294" i="35"/>
  <c r="F1295" i="35"/>
  <c r="F1296" i="35"/>
  <c r="F1297" i="35"/>
  <c r="F1298" i="35"/>
  <c r="F1299" i="35"/>
  <c r="F1300" i="35"/>
  <c r="F1301" i="35"/>
  <c r="F1302" i="35"/>
  <c r="F1303" i="35"/>
  <c r="F1304" i="35"/>
  <c r="F1305" i="35"/>
  <c r="F1306" i="35"/>
  <c r="F1307" i="35"/>
  <c r="F1308" i="35"/>
  <c r="F1309" i="35"/>
  <c r="F1310" i="35"/>
  <c r="F1311" i="35"/>
  <c r="F1312" i="35"/>
  <c r="F1313" i="35"/>
  <c r="F1314" i="35"/>
  <c r="F1315" i="35"/>
  <c r="F1316" i="35"/>
  <c r="F1317" i="35"/>
  <c r="F1318" i="35"/>
  <c r="F1319" i="35"/>
  <c r="F1320" i="35"/>
  <c r="F1321" i="35"/>
  <c r="F1322" i="35"/>
  <c r="F1323" i="35"/>
  <c r="F1324" i="35"/>
  <c r="F1325" i="35"/>
  <c r="F1326" i="35"/>
  <c r="F1327" i="35"/>
  <c r="F1328" i="35"/>
  <c r="F1329" i="35"/>
  <c r="F1330" i="35"/>
  <c r="F1331" i="35"/>
  <c r="F1332" i="35"/>
  <c r="F1333" i="35"/>
  <c r="F1334" i="35"/>
  <c r="F1335" i="35"/>
  <c r="F1336" i="35"/>
  <c r="F1337" i="35"/>
  <c r="F1338" i="35"/>
  <c r="F1339" i="35"/>
  <c r="F1340" i="35"/>
  <c r="F1341" i="35"/>
  <c r="F1342" i="35"/>
  <c r="F1343" i="35"/>
  <c r="F1344" i="35"/>
  <c r="F1345" i="35"/>
  <c r="F1346" i="35"/>
  <c r="F1347" i="35"/>
  <c r="F1348" i="35"/>
  <c r="F1349" i="35"/>
  <c r="F1350" i="35"/>
  <c r="F1351" i="35"/>
  <c r="F1352" i="35"/>
  <c r="F1353" i="35"/>
  <c r="F1354" i="35"/>
  <c r="F1355" i="35"/>
  <c r="F1356" i="35"/>
  <c r="F1357" i="35"/>
  <c r="F1358" i="35"/>
  <c r="F1359" i="35"/>
  <c r="F1360" i="35"/>
  <c r="F1361" i="35"/>
  <c r="F1362" i="35"/>
  <c r="F1363" i="35"/>
  <c r="F1364" i="35"/>
  <c r="F1365" i="35"/>
  <c r="F1366" i="35"/>
  <c r="F1367" i="35"/>
  <c r="F1368" i="35"/>
  <c r="F1369" i="35"/>
  <c r="F1370" i="35"/>
  <c r="F1371" i="35"/>
  <c r="F1372" i="35"/>
  <c r="F1373" i="35"/>
  <c r="F1374" i="35"/>
  <c r="F1375" i="35"/>
  <c r="F1376" i="35"/>
  <c r="F1377" i="35"/>
  <c r="F1378" i="35"/>
  <c r="F1379" i="35"/>
  <c r="F1380" i="35"/>
  <c r="F1381" i="35"/>
  <c r="F1382" i="35"/>
  <c r="F1383" i="35"/>
  <c r="F1384" i="35"/>
  <c r="F1385" i="35"/>
  <c r="F1386" i="35"/>
  <c r="F1387" i="35"/>
  <c r="F1388" i="35"/>
  <c r="F1389" i="35"/>
  <c r="F1390" i="35"/>
  <c r="F1391" i="35"/>
  <c r="F1392" i="35"/>
  <c r="F1393" i="35"/>
  <c r="F1394" i="35"/>
  <c r="F1395" i="35"/>
  <c r="F1396" i="35"/>
  <c r="F1397" i="35"/>
  <c r="F1398" i="35"/>
  <c r="F1399" i="35"/>
  <c r="F1400" i="35"/>
  <c r="F1401" i="35"/>
  <c r="F1402" i="35"/>
  <c r="F1403" i="35"/>
  <c r="F1404" i="35"/>
  <c r="F1405" i="35"/>
  <c r="F1406" i="35"/>
  <c r="F1407" i="35"/>
  <c r="F1408" i="35"/>
  <c r="F1409" i="35"/>
  <c r="F1410" i="35"/>
  <c r="F1411" i="35"/>
  <c r="F1412" i="35"/>
  <c r="F1413" i="35"/>
  <c r="F1414" i="35"/>
  <c r="F1415" i="35"/>
  <c r="F1416" i="35"/>
  <c r="F1417" i="35"/>
  <c r="F1418" i="35"/>
  <c r="F1419" i="35"/>
  <c r="F1420" i="35"/>
  <c r="F1421" i="35"/>
  <c r="F1422" i="35"/>
  <c r="F1423" i="35"/>
  <c r="F1424" i="35"/>
  <c r="F1425" i="35"/>
  <c r="F1426" i="35"/>
  <c r="F1427" i="35"/>
  <c r="F1428" i="35"/>
  <c r="F1429" i="35"/>
  <c r="F1430" i="35"/>
  <c r="F1431" i="35"/>
  <c r="F1432" i="35"/>
  <c r="F1433" i="35"/>
  <c r="F1434" i="35"/>
  <c r="F1435" i="35"/>
  <c r="F1436" i="35"/>
  <c r="F1437" i="35"/>
  <c r="F1438" i="35"/>
  <c r="F1439" i="35"/>
  <c r="F1440" i="35"/>
  <c r="F1441" i="35"/>
  <c r="F1442" i="35"/>
  <c r="F1443" i="35"/>
  <c r="F1444" i="35"/>
  <c r="F1445" i="35"/>
  <c r="F1446" i="35"/>
  <c r="F1447" i="35"/>
  <c r="F1448" i="35"/>
  <c r="F1449" i="35"/>
  <c r="F1450" i="35"/>
  <c r="F1451" i="35"/>
  <c r="F1452" i="35"/>
  <c r="F1453" i="35"/>
  <c r="F1454" i="35"/>
  <c r="F1455" i="35"/>
  <c r="F1456" i="35"/>
  <c r="F1457" i="35"/>
  <c r="F1458" i="35"/>
  <c r="F1459" i="35"/>
  <c r="F1460" i="35"/>
  <c r="F1461" i="35"/>
  <c r="F1462" i="35"/>
  <c r="F1463" i="35"/>
  <c r="F1464" i="35"/>
  <c r="F1465" i="35"/>
  <c r="F1466" i="35"/>
  <c r="F1467" i="35"/>
  <c r="F1468" i="35"/>
  <c r="F1469" i="35"/>
  <c r="F1470" i="35"/>
  <c r="F1471" i="35"/>
  <c r="F1472" i="35"/>
  <c r="F1473" i="35"/>
  <c r="F1474" i="35"/>
  <c r="F1475" i="35"/>
  <c r="F1476" i="35"/>
  <c r="F1477" i="35"/>
  <c r="F1478" i="35"/>
  <c r="F1479" i="35"/>
  <c r="F1480" i="35"/>
  <c r="F1481" i="35"/>
  <c r="F1482" i="35"/>
  <c r="F1483" i="35"/>
  <c r="F1484" i="35"/>
  <c r="F1485" i="35"/>
  <c r="F1486" i="35"/>
  <c r="F1487" i="35"/>
  <c r="F1488" i="35"/>
  <c r="F1489" i="35"/>
  <c r="F1490" i="35"/>
  <c r="F1491" i="35"/>
  <c r="F1492" i="35"/>
  <c r="F1493" i="35"/>
  <c r="F1494" i="35"/>
  <c r="F1495" i="35"/>
  <c r="F1496" i="35"/>
  <c r="F1497" i="35"/>
  <c r="F1498" i="35"/>
  <c r="F1499" i="35"/>
  <c r="F1500" i="35"/>
  <c r="F1501" i="35"/>
  <c r="F1502" i="35"/>
  <c r="F1503" i="35"/>
  <c r="F1504" i="35"/>
  <c r="F1505" i="35"/>
  <c r="F1506" i="35"/>
  <c r="F1507" i="35"/>
  <c r="F1508" i="35"/>
  <c r="F1509" i="35"/>
  <c r="F1510" i="35"/>
  <c r="F1511" i="35"/>
  <c r="F1512" i="35"/>
  <c r="F1513" i="35"/>
  <c r="F1514" i="35"/>
  <c r="F1515" i="35"/>
  <c r="F1516" i="35"/>
  <c r="F1517" i="35"/>
  <c r="F1518" i="35"/>
  <c r="F1519" i="35"/>
  <c r="F1520" i="35"/>
  <c r="F1521" i="35"/>
  <c r="F1522" i="35"/>
  <c r="F1523" i="35"/>
  <c r="F1524" i="35"/>
  <c r="F1525" i="35"/>
  <c r="F1526" i="35"/>
  <c r="F1527" i="35"/>
  <c r="F1528" i="35"/>
  <c r="F1529" i="35"/>
  <c r="F1530" i="35"/>
  <c r="F1531" i="35"/>
  <c r="F1532" i="35"/>
  <c r="F1533" i="35"/>
  <c r="F1534" i="35"/>
  <c r="F1535" i="35"/>
  <c r="F1536" i="35"/>
  <c r="F1537" i="35"/>
  <c r="F1538" i="35"/>
  <c r="F1539" i="35"/>
  <c r="F1540" i="35"/>
  <c r="F1541" i="35"/>
  <c r="F1542" i="35"/>
  <c r="F1543" i="35"/>
  <c r="F1544" i="35"/>
  <c r="F1545" i="35"/>
  <c r="F1546" i="35"/>
  <c r="F1547" i="35"/>
  <c r="F1548" i="35"/>
  <c r="F1549" i="35"/>
  <c r="F1550" i="35"/>
  <c r="F1551" i="35"/>
  <c r="F1552" i="35"/>
  <c r="F1553" i="35"/>
  <c r="F1554" i="35"/>
  <c r="F1555" i="35"/>
  <c r="F1556" i="35"/>
  <c r="F1557" i="35"/>
  <c r="F1558" i="35"/>
  <c r="F1559" i="35"/>
  <c r="F1560" i="35"/>
  <c r="F1561" i="35"/>
  <c r="F1562" i="35"/>
  <c r="F1563" i="35"/>
  <c r="F1564" i="35"/>
  <c r="F1565" i="35"/>
  <c r="F1566" i="35"/>
  <c r="F1567" i="35"/>
  <c r="F1568" i="35"/>
  <c r="F1569" i="35"/>
  <c r="F1570" i="35"/>
  <c r="F1571" i="35"/>
  <c r="F1572" i="35"/>
  <c r="F1573" i="35"/>
  <c r="F1574" i="35"/>
  <c r="F1575" i="35"/>
  <c r="F1576" i="35"/>
  <c r="F1577" i="35"/>
  <c r="F1578" i="35"/>
  <c r="F1579" i="35"/>
  <c r="F1580" i="35"/>
  <c r="F1581" i="35"/>
  <c r="F1582" i="35"/>
  <c r="F1583" i="35"/>
  <c r="F1584" i="35"/>
  <c r="F1585" i="35"/>
  <c r="F1586" i="35"/>
  <c r="F1587" i="35"/>
  <c r="F1588" i="35"/>
  <c r="F1589" i="35"/>
  <c r="F1590" i="35"/>
  <c r="F1591" i="35"/>
  <c r="F1592" i="35"/>
  <c r="F1593" i="35"/>
  <c r="F1594" i="35"/>
  <c r="F1595" i="35"/>
  <c r="F1596" i="35"/>
  <c r="F1597" i="35"/>
  <c r="F1598" i="35"/>
  <c r="F1599" i="35"/>
  <c r="F1600" i="35"/>
  <c r="F1601" i="35"/>
  <c r="F1602" i="35"/>
  <c r="F1603" i="35"/>
  <c r="F1604" i="35"/>
  <c r="F1605" i="35"/>
  <c r="F1606" i="35"/>
  <c r="F1607" i="35"/>
  <c r="F1608" i="35"/>
  <c r="F1609" i="35"/>
  <c r="F1610" i="35"/>
  <c r="F1611" i="35"/>
  <c r="F1612" i="35"/>
  <c r="F1613" i="35"/>
  <c r="F1614" i="35"/>
  <c r="F1615" i="35"/>
  <c r="F1616" i="35"/>
  <c r="F1617" i="35"/>
  <c r="F1618" i="35"/>
  <c r="F1619" i="35"/>
  <c r="F1620" i="35"/>
  <c r="F1621" i="35"/>
  <c r="F1622" i="35"/>
  <c r="F1623" i="35"/>
  <c r="F1624" i="35"/>
  <c r="F1625" i="35"/>
  <c r="F1626" i="35"/>
  <c r="F1627" i="35"/>
  <c r="F1628" i="35"/>
  <c r="F1629" i="35"/>
  <c r="F1630" i="35"/>
  <c r="F1631" i="35"/>
  <c r="F1632" i="35"/>
  <c r="F1633" i="35"/>
  <c r="F1634" i="35"/>
  <c r="F1635" i="35"/>
  <c r="F1636" i="35"/>
  <c r="F1637" i="35"/>
  <c r="F1638" i="35"/>
  <c r="F1639" i="35"/>
  <c r="F1640" i="35"/>
  <c r="F1641" i="35"/>
  <c r="F1642" i="35"/>
  <c r="F1643" i="35"/>
  <c r="F1644" i="35"/>
  <c r="F1645" i="35"/>
  <c r="F1646" i="35"/>
  <c r="F1647" i="35"/>
  <c r="F1648" i="35"/>
  <c r="F1649" i="35"/>
  <c r="F1650" i="35"/>
  <c r="F1651" i="35"/>
  <c r="F1652" i="35"/>
  <c r="F1653" i="35"/>
  <c r="F1654" i="35"/>
  <c r="F1655" i="35"/>
  <c r="F1656" i="35"/>
  <c r="F1657" i="35"/>
  <c r="F1658" i="35"/>
  <c r="F1659" i="35"/>
  <c r="F1660" i="35"/>
  <c r="F1661" i="35"/>
  <c r="F1662" i="35"/>
  <c r="F1663" i="35"/>
  <c r="F1664" i="35"/>
  <c r="F1665" i="35"/>
  <c r="F1666" i="35"/>
  <c r="F1667" i="35"/>
  <c r="F1668" i="35"/>
  <c r="F1669" i="35"/>
  <c r="F1670" i="35"/>
  <c r="F1671" i="35"/>
  <c r="F1672" i="35"/>
  <c r="F1673" i="35"/>
  <c r="F1674" i="35"/>
  <c r="F1675" i="35"/>
  <c r="F1676" i="35"/>
  <c r="F1677" i="35"/>
  <c r="F1678" i="35"/>
  <c r="F1679" i="35"/>
  <c r="F1680" i="35"/>
  <c r="F1681" i="35"/>
  <c r="F1682" i="35"/>
  <c r="F1683" i="35"/>
  <c r="F1684" i="35"/>
  <c r="F1685" i="35"/>
  <c r="F1686" i="35"/>
  <c r="F1687" i="35"/>
  <c r="F1688" i="35"/>
  <c r="F1689" i="35"/>
  <c r="F1690" i="35"/>
  <c r="F1691" i="35"/>
  <c r="F1692" i="35"/>
  <c r="F1693" i="35"/>
  <c r="F1694" i="35"/>
  <c r="F1695" i="35"/>
  <c r="F1696" i="35"/>
  <c r="F1697" i="35"/>
  <c r="F1698" i="35"/>
  <c r="F1699" i="35"/>
  <c r="F1700" i="35"/>
  <c r="F1701" i="35"/>
  <c r="F1702" i="35"/>
  <c r="F1703" i="35"/>
  <c r="F1704" i="35"/>
  <c r="F1705" i="35"/>
  <c r="F1706" i="35"/>
  <c r="F1707" i="35"/>
  <c r="F1708" i="35"/>
  <c r="F1709" i="35"/>
  <c r="F1710" i="35"/>
  <c r="F1711" i="35"/>
  <c r="F1712" i="35"/>
  <c r="F1713" i="35"/>
  <c r="F1714" i="35"/>
  <c r="F1715" i="35"/>
  <c r="F1716" i="35"/>
  <c r="F1717" i="35"/>
  <c r="F1718" i="35"/>
  <c r="F1719" i="35"/>
  <c r="F1720" i="35"/>
  <c r="F1721" i="35"/>
  <c r="F1722" i="35"/>
  <c r="F1723" i="35"/>
  <c r="F1724" i="35"/>
  <c r="F1725" i="35"/>
  <c r="F1726" i="35"/>
  <c r="F1727" i="35"/>
  <c r="F1728" i="35"/>
  <c r="F1729" i="35"/>
  <c r="F1730" i="35"/>
  <c r="F1731" i="35"/>
  <c r="F1732" i="35"/>
  <c r="F1733" i="35"/>
  <c r="F1734" i="35"/>
  <c r="F1735" i="35"/>
  <c r="F1736" i="35"/>
  <c r="F1737" i="35"/>
  <c r="F1738" i="35"/>
  <c r="F1739" i="35"/>
  <c r="F1740" i="35"/>
  <c r="F1741" i="35"/>
  <c r="F1742" i="35"/>
  <c r="F1743" i="35"/>
  <c r="F1744" i="35"/>
  <c r="F1745" i="35"/>
  <c r="F1746" i="35"/>
  <c r="F1747" i="35"/>
  <c r="F1748" i="35"/>
  <c r="F1749" i="35"/>
  <c r="F1750" i="35"/>
  <c r="F1751" i="35"/>
  <c r="F1752" i="35"/>
  <c r="F1753" i="35"/>
  <c r="F1754" i="35"/>
  <c r="F1755" i="35"/>
  <c r="F1756" i="35"/>
  <c r="F1757" i="35"/>
  <c r="F1758" i="35"/>
  <c r="F1759" i="35"/>
  <c r="F1760" i="35"/>
  <c r="F1761" i="35"/>
  <c r="F1762" i="35"/>
  <c r="F1763" i="35"/>
  <c r="F1764" i="35"/>
  <c r="F1765" i="35"/>
  <c r="F1766" i="35"/>
  <c r="F1767" i="35"/>
  <c r="F1768" i="35"/>
  <c r="F1769" i="35"/>
  <c r="F1770" i="35"/>
  <c r="F1771" i="35"/>
  <c r="F1772" i="35"/>
  <c r="F1773" i="35"/>
  <c r="F1774" i="35"/>
  <c r="F1775" i="35"/>
  <c r="F1776" i="35"/>
  <c r="F1777" i="35"/>
  <c r="F1778" i="35"/>
  <c r="F1779" i="35"/>
  <c r="F1780" i="35"/>
  <c r="F1781" i="35"/>
  <c r="F1782" i="35"/>
  <c r="F1783" i="35"/>
  <c r="F1784" i="35"/>
  <c r="F1785" i="35"/>
  <c r="F1786" i="35"/>
  <c r="F1787" i="35"/>
  <c r="F1788" i="35"/>
  <c r="F1789" i="35"/>
  <c r="F1790" i="35"/>
  <c r="F1791" i="35"/>
  <c r="F1792" i="35"/>
  <c r="F1793" i="35"/>
  <c r="F1794" i="35"/>
  <c r="F1795" i="35"/>
  <c r="F1796" i="35"/>
  <c r="F1797" i="35"/>
  <c r="F1798" i="35"/>
  <c r="F1799" i="35"/>
  <c r="F1800" i="35"/>
  <c r="F1801" i="35"/>
  <c r="F1802" i="35"/>
  <c r="F1803" i="35"/>
  <c r="F1804" i="35"/>
  <c r="F1805" i="35"/>
  <c r="F1806" i="35"/>
  <c r="F1807" i="35"/>
  <c r="F1808" i="35"/>
  <c r="F1809" i="35"/>
  <c r="F1810" i="35"/>
  <c r="F1811" i="35"/>
  <c r="F1812" i="35"/>
  <c r="F1813" i="35"/>
  <c r="F1814" i="35"/>
  <c r="F1815" i="35"/>
  <c r="F1816" i="35"/>
  <c r="F1817" i="35"/>
  <c r="F1818" i="35"/>
  <c r="F1819" i="35"/>
  <c r="F1820" i="35"/>
  <c r="F1821" i="35"/>
  <c r="F1822" i="35"/>
  <c r="F1823" i="35"/>
  <c r="F1824" i="35"/>
  <c r="F1825" i="35"/>
  <c r="F1826" i="35"/>
  <c r="F1827" i="35"/>
  <c r="F1828" i="35"/>
  <c r="F1829" i="35"/>
  <c r="F1830" i="35"/>
  <c r="F1831" i="35"/>
  <c r="F1832" i="35"/>
  <c r="F1833" i="35"/>
  <c r="F1834" i="35"/>
  <c r="F1835" i="35"/>
  <c r="F1836" i="35"/>
  <c r="F1837" i="35"/>
  <c r="F1838" i="35"/>
  <c r="F1839" i="35"/>
  <c r="F1840" i="35"/>
  <c r="F1841" i="35"/>
  <c r="F1842" i="35"/>
  <c r="F1843" i="35"/>
  <c r="F1844" i="35"/>
  <c r="F1845" i="35"/>
  <c r="F1846" i="35"/>
  <c r="F1847" i="35"/>
  <c r="F1848" i="35"/>
  <c r="F1849" i="35"/>
  <c r="F1850" i="35"/>
  <c r="F1851" i="35"/>
  <c r="F1852" i="35"/>
  <c r="F1853" i="35"/>
  <c r="F1854" i="35"/>
  <c r="F1855" i="35"/>
  <c r="F1856" i="35"/>
  <c r="F1857" i="35"/>
  <c r="F1858" i="35"/>
  <c r="F1859" i="35"/>
  <c r="F1860" i="35"/>
  <c r="F1861" i="35"/>
  <c r="F1862" i="35"/>
  <c r="F1863" i="35"/>
  <c r="F1864" i="35"/>
  <c r="F1865" i="35"/>
  <c r="F1866" i="35"/>
  <c r="F1867" i="35"/>
  <c r="F1868" i="35"/>
  <c r="F1869" i="35"/>
  <c r="F1870" i="35"/>
  <c r="F1871" i="35"/>
  <c r="F1872" i="35"/>
  <c r="F1873" i="35"/>
  <c r="F1874" i="35"/>
  <c r="F1875" i="35"/>
  <c r="F1876" i="35"/>
  <c r="F1877" i="35"/>
  <c r="F1878" i="35"/>
  <c r="F1879" i="35"/>
  <c r="F1880" i="35"/>
  <c r="F1881" i="35"/>
  <c r="F1882" i="35"/>
  <c r="F1883" i="35"/>
  <c r="F1884" i="35"/>
  <c r="F1885" i="35"/>
  <c r="F1886" i="35"/>
  <c r="F1887" i="35"/>
  <c r="F1888" i="35"/>
  <c r="F1889" i="35"/>
  <c r="F1890" i="35"/>
  <c r="F1891" i="35"/>
  <c r="F1892" i="35"/>
  <c r="F1893" i="35"/>
  <c r="F1894" i="35"/>
  <c r="F1895" i="35"/>
  <c r="F1896" i="35"/>
  <c r="F1897" i="35"/>
  <c r="F1898" i="35"/>
  <c r="F1899" i="35"/>
  <c r="F1900" i="35"/>
  <c r="F1901" i="35"/>
  <c r="F1902" i="35"/>
  <c r="F1903" i="35"/>
  <c r="F1904" i="35"/>
  <c r="F1905" i="35"/>
  <c r="F1906" i="35"/>
  <c r="F1907" i="35"/>
  <c r="F1908" i="35"/>
  <c r="F1909" i="35"/>
  <c r="F1910" i="35"/>
  <c r="F1911" i="35"/>
  <c r="F1912" i="35"/>
  <c r="F1913" i="35"/>
  <c r="F1914" i="35"/>
  <c r="F1915" i="35"/>
  <c r="F1916" i="35"/>
  <c r="F1917" i="35"/>
  <c r="F1918" i="35"/>
  <c r="F1919" i="35"/>
  <c r="F1920" i="35"/>
  <c r="F1921" i="35"/>
  <c r="F1922" i="35"/>
  <c r="F1923" i="35"/>
  <c r="F1924" i="35"/>
  <c r="F1925" i="35"/>
  <c r="F1926" i="35"/>
  <c r="F1927" i="35"/>
  <c r="F1928" i="35"/>
  <c r="F1929" i="35"/>
  <c r="F1930" i="35"/>
  <c r="F1931" i="35"/>
  <c r="F1932" i="35"/>
  <c r="F1933" i="35"/>
  <c r="F1934" i="35"/>
  <c r="F1935" i="35"/>
  <c r="F1936" i="35"/>
  <c r="F1937" i="35"/>
  <c r="F1938" i="35"/>
  <c r="F1939" i="35"/>
  <c r="F1940" i="35"/>
  <c r="F1941" i="35"/>
  <c r="F1942" i="35"/>
  <c r="F1943" i="35"/>
  <c r="F1944" i="35"/>
  <c r="F1945" i="35"/>
  <c r="F1946" i="35"/>
  <c r="F1947" i="35"/>
  <c r="F1948" i="35"/>
  <c r="F1949" i="35"/>
  <c r="F1950" i="35"/>
  <c r="F1951" i="35"/>
  <c r="F1952" i="35"/>
  <c r="F1953" i="35"/>
  <c r="F1954" i="35"/>
  <c r="F1955" i="35"/>
  <c r="F1956" i="35"/>
  <c r="F1957" i="35"/>
  <c r="F1958" i="35"/>
  <c r="F1959" i="35"/>
  <c r="F1960" i="35"/>
  <c r="F1961" i="35"/>
  <c r="F1962" i="35"/>
  <c r="F1963" i="35"/>
  <c r="F1964" i="35"/>
  <c r="F1965" i="35"/>
  <c r="F1966" i="35"/>
  <c r="F1967" i="35"/>
  <c r="F1968" i="35"/>
  <c r="F1969" i="35"/>
  <c r="F1970" i="35"/>
  <c r="F1971" i="35"/>
  <c r="F1972" i="35"/>
  <c r="F1973" i="35"/>
  <c r="F1974" i="35"/>
  <c r="F1975" i="35"/>
  <c r="F1976" i="35"/>
  <c r="F1977" i="35"/>
  <c r="F1978" i="35"/>
  <c r="F1979" i="35"/>
  <c r="F1980" i="35"/>
  <c r="F1981" i="35"/>
  <c r="F1982" i="35"/>
  <c r="F1983" i="35"/>
  <c r="F1984" i="35"/>
  <c r="F1985" i="35"/>
  <c r="F1986" i="35"/>
  <c r="F1987" i="35"/>
  <c r="F1988" i="35"/>
  <c r="F1989" i="35"/>
  <c r="F1990" i="35"/>
  <c r="F1991" i="35"/>
  <c r="F1992" i="35"/>
  <c r="F1993" i="35"/>
  <c r="F1994" i="35"/>
  <c r="F1995" i="35"/>
  <c r="F1996" i="35"/>
  <c r="F1997" i="35"/>
  <c r="F1998" i="35"/>
  <c r="F1999" i="35"/>
  <c r="F2000" i="35"/>
  <c r="F2001" i="35"/>
  <c r="F2002" i="35"/>
  <c r="F2003" i="35"/>
  <c r="F2004" i="35"/>
  <c r="F2005" i="35"/>
  <c r="F2006" i="35"/>
  <c r="F2007" i="35"/>
  <c r="F2008" i="35"/>
  <c r="F2009" i="35"/>
  <c r="F2010" i="35"/>
  <c r="F2011" i="35"/>
  <c r="F2012" i="35"/>
  <c r="F2013" i="35"/>
  <c r="F2014" i="35"/>
  <c r="F2015" i="35"/>
  <c r="F2016" i="35"/>
  <c r="F2017" i="35"/>
  <c r="F2018" i="35"/>
  <c r="F2019" i="35"/>
  <c r="F2020" i="35"/>
  <c r="F2021" i="35"/>
  <c r="F2022" i="35"/>
  <c r="F2023" i="35"/>
  <c r="F2024" i="35"/>
  <c r="F2025" i="35"/>
  <c r="F2026" i="35"/>
  <c r="F2027" i="35"/>
  <c r="F2028" i="35"/>
  <c r="F2029" i="35"/>
  <c r="F2030" i="35"/>
  <c r="F2031" i="35"/>
  <c r="F2032" i="35"/>
  <c r="F2033" i="35"/>
  <c r="F2034" i="35"/>
  <c r="F2035" i="35"/>
  <c r="F2036" i="35"/>
  <c r="F2037" i="35"/>
  <c r="F2038" i="35"/>
  <c r="F2039" i="35"/>
  <c r="F2040" i="35"/>
  <c r="F2041" i="35"/>
  <c r="F2042" i="35"/>
  <c r="F2043" i="35"/>
  <c r="F2044" i="35"/>
  <c r="F2045" i="35"/>
  <c r="F2046" i="35"/>
  <c r="F2047" i="35"/>
  <c r="F2048" i="35"/>
  <c r="F2049" i="35"/>
  <c r="F2050" i="35"/>
  <c r="F2051" i="35"/>
  <c r="F2052" i="35"/>
  <c r="F2053" i="35"/>
  <c r="F2054" i="35"/>
  <c r="F2055" i="35"/>
  <c r="F2056" i="35"/>
  <c r="F2057" i="35"/>
  <c r="F2058" i="35"/>
  <c r="F2059" i="35"/>
  <c r="F2060" i="35"/>
  <c r="F2061" i="35"/>
  <c r="F2062" i="35"/>
  <c r="F2063" i="35"/>
  <c r="F2064" i="35"/>
  <c r="F2065" i="35"/>
  <c r="F2066" i="35"/>
  <c r="F2067" i="35"/>
  <c r="F2068" i="35"/>
  <c r="F2069" i="35"/>
  <c r="F2070" i="35"/>
  <c r="F2071" i="35"/>
  <c r="F2072" i="35"/>
  <c r="F2073" i="35"/>
  <c r="F2074" i="35"/>
  <c r="F2075" i="35"/>
  <c r="F2076" i="35"/>
  <c r="F2077" i="35"/>
  <c r="F2078" i="35"/>
  <c r="F2079" i="35"/>
  <c r="F2080" i="35"/>
  <c r="F2081" i="35"/>
  <c r="F2082" i="35"/>
  <c r="F2083" i="35"/>
  <c r="F2084" i="35"/>
  <c r="F2085" i="35"/>
  <c r="F2086" i="35"/>
  <c r="F2087" i="35"/>
  <c r="F2088" i="35"/>
  <c r="F2089" i="35"/>
  <c r="F2090" i="35"/>
  <c r="F2091" i="35"/>
  <c r="F2092" i="35"/>
  <c r="F2093" i="35"/>
  <c r="F2094" i="35"/>
  <c r="F2095" i="35"/>
  <c r="F2096" i="35"/>
  <c r="F2097" i="35"/>
  <c r="F2098" i="35"/>
  <c r="F2099" i="35"/>
  <c r="F2100" i="35"/>
  <c r="F2101" i="35"/>
  <c r="F2102" i="35"/>
  <c r="F2103" i="35"/>
  <c r="F2104" i="35"/>
  <c r="F2105" i="35"/>
  <c r="F2106" i="35"/>
  <c r="F2107" i="35"/>
  <c r="F2108" i="35"/>
  <c r="F2109" i="35"/>
  <c r="F2110" i="35"/>
  <c r="F2111" i="35"/>
  <c r="F2112" i="35"/>
  <c r="F2113" i="35"/>
  <c r="F2114" i="35"/>
  <c r="F2115" i="35"/>
  <c r="F2116" i="35"/>
  <c r="F2117" i="35"/>
  <c r="F2118" i="35"/>
  <c r="F2119" i="35"/>
  <c r="F2120" i="35"/>
  <c r="F2121" i="35"/>
  <c r="F2122" i="35"/>
  <c r="F2123" i="35"/>
  <c r="F2124" i="35"/>
  <c r="F2125" i="35"/>
  <c r="F2126" i="35"/>
  <c r="F2127" i="35"/>
  <c r="F2128" i="35"/>
  <c r="F2129" i="35"/>
  <c r="F2130" i="35"/>
  <c r="F2131" i="35"/>
  <c r="F2132" i="35"/>
  <c r="F2133" i="35"/>
  <c r="F2134" i="35"/>
  <c r="F2135" i="35"/>
  <c r="F2136" i="35"/>
  <c r="F2137" i="35"/>
  <c r="F2138" i="35"/>
  <c r="F2139" i="35"/>
  <c r="F2140" i="35"/>
  <c r="F2141" i="35"/>
  <c r="F2142" i="35"/>
  <c r="F2143" i="35"/>
  <c r="F2144" i="35"/>
  <c r="F2145" i="35"/>
  <c r="F2146" i="35"/>
  <c r="F2147" i="35"/>
  <c r="F2148" i="35"/>
  <c r="F2149" i="35"/>
  <c r="F2150" i="35"/>
  <c r="F2151" i="35"/>
  <c r="F2152" i="35"/>
  <c r="F2153" i="35"/>
  <c r="F2154" i="35"/>
  <c r="F2155" i="35"/>
  <c r="F2156" i="35"/>
  <c r="F2" i="3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ustomers" type="6" refreshedVersion="4" background="1" saveData="1">
    <textPr codePage="65001" sourceFile="E:\AC 18W-CST2200\Assignments\SBA 1b\Northwind Data CSV cleaned\customers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rders" type="6" refreshedVersion="4" background="1" saveData="1">
    <textPr codePage="65001" sourceFile="E:\AC 18W-CST2200\Assignments\SBA 1b\Northwind Data CSV cleaned\order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products" type="6" refreshedVersion="4" background="1" saveData="1">
    <textPr codePage="65001" sourceFile="E:\AC 18W-CST2200\Assignments\SBA 1b\Northwind Data CSV cleaned\product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suppliers" type="6" refreshedVersion="4" background="1" saveData="1">
    <textPr codePage="65001" sourceFile="E:\AC 18W-CST2200\Assignments\SBA 1b\Northwind Data CSV cleaned\supplier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<sst xmlns="http://schemas.openxmlformats.org/spreadsheetml/2006/main" count="7704" uniqueCount="2034">
  <si>
    <t>Phone</t>
  </si>
  <si>
    <t>CompanyName</t>
  </si>
  <si>
    <t>CategoryID</t>
  </si>
  <si>
    <t>NULL</t>
  </si>
  <si>
    <t>Canada</t>
  </si>
  <si>
    <t>Accounting Manager</t>
  </si>
  <si>
    <t>France</t>
  </si>
  <si>
    <t>Sales Representative</t>
  </si>
  <si>
    <t>Sales Manager</t>
  </si>
  <si>
    <t>Italy</t>
  </si>
  <si>
    <t>Order Administrator</t>
  </si>
  <si>
    <t>H1J 1C3</t>
  </si>
  <si>
    <t>Marketing Manager</t>
  </si>
  <si>
    <t>Finland</t>
  </si>
  <si>
    <t>Denmark</t>
  </si>
  <si>
    <t>Owner</t>
  </si>
  <si>
    <t>USA</t>
  </si>
  <si>
    <t>Paris</t>
  </si>
  <si>
    <t>Sweden</t>
  </si>
  <si>
    <t>OR</t>
  </si>
  <si>
    <t>Norway</t>
  </si>
  <si>
    <t>Germany</t>
  </si>
  <si>
    <t>Berlin</t>
  </si>
  <si>
    <t>Brazil</t>
  </si>
  <si>
    <t>Sao Paulo</t>
  </si>
  <si>
    <t>Sales Agent</t>
  </si>
  <si>
    <t>UK</t>
  </si>
  <si>
    <t>Spain</t>
  </si>
  <si>
    <t>London</t>
  </si>
  <si>
    <t>Fax</t>
  </si>
  <si>
    <t>Country</t>
  </si>
  <si>
    <t>PostalCode</t>
  </si>
  <si>
    <t>Region</t>
  </si>
  <si>
    <t>City</t>
  </si>
  <si>
    <t>Address</t>
  </si>
  <si>
    <t>ContactTitle</t>
  </si>
  <si>
    <t>ContactName</t>
  </si>
  <si>
    <t>(26) 642-7012</t>
  </si>
  <si>
    <t>Poland</t>
  </si>
  <si>
    <t>01-012</t>
  </si>
  <si>
    <t>Warszawa</t>
  </si>
  <si>
    <t>ul. Filtrowa 68</t>
  </si>
  <si>
    <t>Zbyszek Piestrzeniewicz</t>
  </si>
  <si>
    <t>Wolski  Zajazd</t>
  </si>
  <si>
    <t>WOLZA</t>
  </si>
  <si>
    <t>90-224 8858</t>
  </si>
  <si>
    <t>Helsinki</t>
  </si>
  <si>
    <t>Keskuskatu 45</t>
  </si>
  <si>
    <t>Owner/Marketing Assistant</t>
  </si>
  <si>
    <t>Matti Karttunen</t>
  </si>
  <si>
    <t>Wilman Kala</t>
  </si>
  <si>
    <t>WILMK</t>
  </si>
  <si>
    <t>(206) 555-4115</t>
  </si>
  <si>
    <t>(206) 555-4112</t>
  </si>
  <si>
    <t>WA</t>
  </si>
  <si>
    <t>Seattle</t>
  </si>
  <si>
    <t>305 - 14th Ave. S. Suite 3B</t>
  </si>
  <si>
    <t>Karl Jablonski</t>
  </si>
  <si>
    <t>White Clover Markets</t>
  </si>
  <si>
    <t>WHITC</t>
  </si>
  <si>
    <t>(14) 555-8122</t>
  </si>
  <si>
    <t>08737-363</t>
  </si>
  <si>
    <t>SP</t>
  </si>
  <si>
    <t>Resende</t>
  </si>
  <si>
    <t>Paula Parente</t>
  </si>
  <si>
    <t>Wellington Importadora</t>
  </si>
  <si>
    <t>WELLI</t>
  </si>
  <si>
    <t>981-443655</t>
  </si>
  <si>
    <t>Oulu</t>
  </si>
  <si>
    <t>Torikatu 38</t>
  </si>
  <si>
    <t>Pirkko Koskitalo</t>
  </si>
  <si>
    <t>Wartian Herkku</t>
  </si>
  <si>
    <t>WARTH</t>
  </si>
  <si>
    <t>0711-035428</t>
  </si>
  <si>
    <t>0711-020361</t>
  </si>
  <si>
    <t>Stuttgart</t>
  </si>
  <si>
    <t>Adenauerallee 900</t>
  </si>
  <si>
    <t>Die Wandernde Kuh</t>
  </si>
  <si>
    <t>WANDK</t>
  </si>
  <si>
    <t>26.47.15.11</t>
  </si>
  <si>
    <t>26.47.15.10</t>
  </si>
  <si>
    <t>Reims</t>
  </si>
  <si>
    <t>59 rue de l'Abbaye</t>
  </si>
  <si>
    <t>Paul Henriot</t>
  </si>
  <si>
    <t>Vins et alcools Chevalier</t>
  </si>
  <si>
    <t>VINET</t>
  </si>
  <si>
    <t>78.32.54.87</t>
  </si>
  <si>
    <t>78.32.54.86</t>
  </si>
  <si>
    <t>Lyon</t>
  </si>
  <si>
    <t>Mary Saveley</t>
  </si>
  <si>
    <t>Victuailles en stock</t>
  </si>
  <si>
    <t>VICTE</t>
  </si>
  <si>
    <t>86 22 33 44</t>
  </si>
  <si>
    <t>86 21 32 43</t>
  </si>
  <si>
    <t>Smagsloget 45</t>
  </si>
  <si>
    <t>Palle Ibsen</t>
  </si>
  <si>
    <t>Vaffeljernet</t>
  </si>
  <si>
    <t>VAFFE</t>
  </si>
  <si>
    <t>(206) 555-2174</t>
  </si>
  <si>
    <t>(206) 555-8257</t>
  </si>
  <si>
    <t>Kirkland</t>
  </si>
  <si>
    <t>722 DaVinci Blvd.</t>
  </si>
  <si>
    <t>Sales Associate</t>
  </si>
  <si>
    <t>Helvetius Nagy</t>
  </si>
  <si>
    <t>Trail's Head Gourmet Provisioners</t>
  </si>
  <si>
    <t>TRAIH</t>
  </si>
  <si>
    <t>(11) 555-2168</t>
  </si>
  <si>
    <t>(11) 555-2167</t>
  </si>
  <si>
    <t>05634-030</t>
  </si>
  <si>
    <t>Anabela Domingues</t>
  </si>
  <si>
    <t>TRADH</t>
  </si>
  <si>
    <t>(5) 555-2933</t>
  </si>
  <si>
    <t>Mexico</t>
  </si>
  <si>
    <t>Avda. Azteca 123</t>
  </si>
  <si>
    <t>Miguel Angel Paolino</t>
  </si>
  <si>
    <t>Tortuga Restaurante</t>
  </si>
  <si>
    <t>TORTU</t>
  </si>
  <si>
    <t>0251-035695</t>
  </si>
  <si>
    <t>0251-031259</t>
  </si>
  <si>
    <t>Luisenstr. 48</t>
  </si>
  <si>
    <t>TOMSP</t>
  </si>
  <si>
    <t>(406) 555-8083</t>
  </si>
  <si>
    <t>(406) 555-5834</t>
  </si>
  <si>
    <t>MT</t>
  </si>
  <si>
    <t>Butte</t>
  </si>
  <si>
    <t>55 Grizzly Peak Rd.</t>
  </si>
  <si>
    <t>Marketing Assistant</t>
  </si>
  <si>
    <t>Liu Wong</t>
  </si>
  <si>
    <t>The Cracker Box</t>
  </si>
  <si>
    <t>THECR</t>
  </si>
  <si>
    <t>(503) 555-3612</t>
  </si>
  <si>
    <t>Portland</t>
  </si>
  <si>
    <t>89 Jefferson Way Suite 2</t>
  </si>
  <si>
    <t>Liz Nixon</t>
  </si>
  <si>
    <t>The Big Cheese</t>
  </si>
  <si>
    <t>THEBI</t>
  </si>
  <si>
    <t>(071) 23 67 22 21</t>
  </si>
  <si>
    <t>(071) 23 67 22 20</t>
  </si>
  <si>
    <t>Belgium</t>
  </si>
  <si>
    <t>B-6000</t>
  </si>
  <si>
    <t>Charleroi</t>
  </si>
  <si>
    <t>Pascale Cartrain</t>
  </si>
  <si>
    <t>SUPRD</t>
  </si>
  <si>
    <t>(307) 555-6525</t>
  </si>
  <si>
    <t>(307) 555-4680</t>
  </si>
  <si>
    <t>WY</t>
  </si>
  <si>
    <t>Lander</t>
  </si>
  <si>
    <t>P.O. Box 555</t>
  </si>
  <si>
    <t>Art Braunschweiger</t>
  </si>
  <si>
    <t>Split Rail Beer &amp; Ale</t>
  </si>
  <si>
    <t>SPLIR</t>
  </si>
  <si>
    <t>(1) 47.55.60.20</t>
  </si>
  <si>
    <t>(1) 47.55.60.10</t>
  </si>
  <si>
    <t>Dominique Perrier</t>
  </si>
  <si>
    <t>SPECD</t>
  </si>
  <si>
    <t>31 13 35 57</t>
  </si>
  <si>
    <t>31 12 34 56</t>
  </si>
  <si>
    <t>Kobenhavn</t>
  </si>
  <si>
    <t>Jytte Petersen</t>
  </si>
  <si>
    <t>Simons bistro</t>
  </si>
  <si>
    <t>SIMOB</t>
  </si>
  <si>
    <t>(171) 555-5646</t>
  </si>
  <si>
    <t>(171) 555-1717</t>
  </si>
  <si>
    <t>OX15 4NB</t>
  </si>
  <si>
    <t>90 Wadhurst Rd.</t>
  </si>
  <si>
    <t>Hari Kumar</t>
  </si>
  <si>
    <t>Seven Seas Imports</t>
  </si>
  <si>
    <t>SEVES</t>
  </si>
  <si>
    <t>(208) 555-8097</t>
  </si>
  <si>
    <t>ID</t>
  </si>
  <si>
    <t>Boise</t>
  </si>
  <si>
    <t>187 Suffolk Ln.</t>
  </si>
  <si>
    <t>Jose Pavarotti</t>
  </si>
  <si>
    <t>Save-a-lot Markets</t>
  </si>
  <si>
    <t>SAVEA</t>
  </si>
  <si>
    <t>07-98 92 47</t>
  </si>
  <si>
    <t>07-98 92 35</t>
  </si>
  <si>
    <t>Stavern</t>
  </si>
  <si>
    <t>Erling Skakkes gate 78</t>
  </si>
  <si>
    <t>Jonas Bergulfsen</t>
  </si>
  <si>
    <t>SANTG</t>
  </si>
  <si>
    <t>(91) 745 6210</t>
  </si>
  <si>
    <t>(91) 745 6200</t>
  </si>
  <si>
    <t>Madrid</t>
  </si>
  <si>
    <t>Alejandra Camino</t>
  </si>
  <si>
    <t>Romero y tomillo</t>
  </si>
  <si>
    <t>ROMEY</t>
  </si>
  <si>
    <t>0897-034214</t>
  </si>
  <si>
    <t>Switzerland</t>
  </si>
  <si>
    <t>Grenzacherweg 237</t>
  </si>
  <si>
    <t>Michael Holz</t>
  </si>
  <si>
    <t>Richter Supermarkt</t>
  </si>
  <si>
    <t>RICSU</t>
  </si>
  <si>
    <t>(21) 555-3412</t>
  </si>
  <si>
    <t>02389-890</t>
  </si>
  <si>
    <t>RJ</t>
  </si>
  <si>
    <t>Rio de Janeiro</t>
  </si>
  <si>
    <t>Assistant Sales Agent</t>
  </si>
  <si>
    <t>Janete Limeira</t>
  </si>
  <si>
    <t>Ricardo Adocicados</t>
  </si>
  <si>
    <t>RICAR</t>
  </si>
  <si>
    <t>0522-556722</t>
  </si>
  <si>
    <t>0522-556721</t>
  </si>
  <si>
    <t>Reggio Emilia</t>
  </si>
  <si>
    <t>Strada Provinciale 124</t>
  </si>
  <si>
    <t>Maurizio Moroni</t>
  </si>
  <si>
    <t>Reggiani Caseifici</t>
  </si>
  <si>
    <t>REGGC</t>
  </si>
  <si>
    <t>(505) 555-3620</t>
  </si>
  <si>
    <t>(505) 555-5939</t>
  </si>
  <si>
    <t>NM</t>
  </si>
  <si>
    <t>Albuquerque</t>
  </si>
  <si>
    <t>2817 Milton Dr.</t>
  </si>
  <si>
    <t>Assistant Sales Representative</t>
  </si>
  <si>
    <t>Paula Wilson</t>
  </si>
  <si>
    <t>Rattlesnake Canyon Grocery</t>
  </si>
  <si>
    <t>RATTC</t>
  </si>
  <si>
    <t>(1) 123-5556</t>
  </si>
  <si>
    <t>(1) 123-5555</t>
  </si>
  <si>
    <t>Argentina</t>
  </si>
  <si>
    <t>Buenos Aires</t>
  </si>
  <si>
    <t>Av. del Libertador 900</t>
  </si>
  <si>
    <t>Rancho grande</t>
  </si>
  <si>
    <t>RANCH</t>
  </si>
  <si>
    <t>0372-035188</t>
  </si>
  <si>
    <t>Cunewalde</t>
  </si>
  <si>
    <t>Horst Kloss</t>
  </si>
  <si>
    <t>QUICK-Stop</t>
  </si>
  <si>
    <t>QUICK</t>
  </si>
  <si>
    <t>(11) 555-1189</t>
  </si>
  <si>
    <t>05487-020</t>
  </si>
  <si>
    <t>Queen Cozinha</t>
  </si>
  <si>
    <t>QUEEN</t>
  </si>
  <si>
    <t>(21) 555-4545</t>
  </si>
  <si>
    <t>(21) 555-4252</t>
  </si>
  <si>
    <t>02389-673</t>
  </si>
  <si>
    <t>Bernardo Batista</t>
  </si>
  <si>
    <t>QUEDE</t>
  </si>
  <si>
    <t>(1) 356-5634</t>
  </si>
  <si>
    <t>Portugal</t>
  </si>
  <si>
    <t>Lisboa</t>
  </si>
  <si>
    <t>Isabel de Castro</t>
  </si>
  <si>
    <t>Princesa Isabel Vinhos</t>
  </si>
  <si>
    <t>PRINI</t>
  </si>
  <si>
    <t>6562-9723</t>
  </si>
  <si>
    <t>6562-9722</t>
  </si>
  <si>
    <t>Austria</t>
  </si>
  <si>
    <t>Salzburg</t>
  </si>
  <si>
    <t>Geislweg 14</t>
  </si>
  <si>
    <t>Georg Pipps</t>
  </si>
  <si>
    <t>Piccolo und mehr</t>
  </si>
  <si>
    <t>PICCO</t>
  </si>
  <si>
    <t>(5) 545-3745</t>
  </si>
  <si>
    <t>(5) 552-3745</t>
  </si>
  <si>
    <t>Calle Dr. Jorge Cash 321</t>
  </si>
  <si>
    <t>PERIC</t>
  </si>
  <si>
    <t>(1) 42.34.22.77</t>
  </si>
  <si>
    <t>(1) 42.34.22.66</t>
  </si>
  <si>
    <t>Marie Bertrand</t>
  </si>
  <si>
    <t>PARIS</t>
  </si>
  <si>
    <t>0221-0765721</t>
  </si>
  <si>
    <t>0221-0644327</t>
  </si>
  <si>
    <t>Mehrheimerstr. 369</t>
  </si>
  <si>
    <t>Henriette Pfalzheim</t>
  </si>
  <si>
    <t>OTTIK</t>
  </si>
  <si>
    <t>(907) 555-2880</t>
  </si>
  <si>
    <t>(907) 555-7584</t>
  </si>
  <si>
    <t>AK</t>
  </si>
  <si>
    <t>Anchorage</t>
  </si>
  <si>
    <t>2743 Bering St.</t>
  </si>
  <si>
    <t>Rene Phillips</t>
  </si>
  <si>
    <t>Old World Delicatessen</t>
  </si>
  <si>
    <t>OLDWO</t>
  </si>
  <si>
    <t>(1) 135-5535</t>
  </si>
  <si>
    <t>(1) 135-5333</t>
  </si>
  <si>
    <t>Ing. Gustavo Moncada 8585 Piso 20-A</t>
  </si>
  <si>
    <t>Yvonne Moncada</t>
  </si>
  <si>
    <t>OCEAN</t>
  </si>
  <si>
    <t>(171) 555-2530</t>
  </si>
  <si>
    <t>(171) 555-7733</t>
  </si>
  <si>
    <t>SW7 1RZ</t>
  </si>
  <si>
    <t>South House 300 Queensbridge</t>
  </si>
  <si>
    <t>Simon Crowther</t>
  </si>
  <si>
    <t>North/South</t>
  </si>
  <si>
    <t>NORTS</t>
  </si>
  <si>
    <t>0342-023176</t>
  </si>
  <si>
    <t>Leipzig</t>
  </si>
  <si>
    <t>Heerstr. 22</t>
  </si>
  <si>
    <t>Alexander Feuer</t>
  </si>
  <si>
    <t>Morgenstern Gesundkost</t>
  </si>
  <si>
    <t>MORGK</t>
  </si>
  <si>
    <t>(514) 555-8055</t>
  </si>
  <si>
    <t>(514) 555-8054</t>
  </si>
  <si>
    <t>43 rue St. Laurent</t>
  </si>
  <si>
    <t>MEREP</t>
  </si>
  <si>
    <t>(02) 201 24 68</t>
  </si>
  <si>
    <t>(02) 201 24 67</t>
  </si>
  <si>
    <t>B-1180</t>
  </si>
  <si>
    <t>Bruxelles</t>
  </si>
  <si>
    <t>Rue Joseph-Bens 532</t>
  </si>
  <si>
    <t>Catherine Dewey</t>
  </si>
  <si>
    <t>Maison Dewey</t>
  </si>
  <si>
    <t>MAISD</t>
  </si>
  <si>
    <t>035-640231</t>
  </si>
  <si>
    <t>035-640230</t>
  </si>
  <si>
    <t>Bergamo</t>
  </si>
  <si>
    <t>Via Ludovico il Moro 22</t>
  </si>
  <si>
    <t>Giovanni Rovelli</t>
  </si>
  <si>
    <t>Magazzini Alimentari Riuniti</t>
  </si>
  <si>
    <t>MAGAA</t>
  </si>
  <si>
    <t>(503) 555-9646</t>
  </si>
  <si>
    <t>(503) 555-9573</t>
  </si>
  <si>
    <t>89 Chiaroscuro Rd.</t>
  </si>
  <si>
    <t>Fran Wilson</t>
  </si>
  <si>
    <t>Lonesome Pine Restaurant</t>
  </si>
  <si>
    <t>LONEP</t>
  </si>
  <si>
    <t>(8) 34-93-93</t>
  </si>
  <si>
    <t>(8) 34-56-12</t>
  </si>
  <si>
    <t>Venezuela</t>
  </si>
  <si>
    <t>Nueva Esparta</t>
  </si>
  <si>
    <t>I. de Margarita</t>
  </si>
  <si>
    <t>Ave. 5 de Mayo Porlamar</t>
  </si>
  <si>
    <t>Felipe Izquierdo</t>
  </si>
  <si>
    <t>LINO-Delicateses</t>
  </si>
  <si>
    <t>LINOD</t>
  </si>
  <si>
    <t>(9) 331-7256</t>
  </si>
  <si>
    <t>(9) 331-6954</t>
  </si>
  <si>
    <t>Lara</t>
  </si>
  <si>
    <t>Barquisimeto</t>
  </si>
  <si>
    <t>LILA-Supermercado</t>
  </si>
  <si>
    <t>LILAS</t>
  </si>
  <si>
    <t>(415) 555-5938</t>
  </si>
  <si>
    <t>CA</t>
  </si>
  <si>
    <t>San Francisco</t>
  </si>
  <si>
    <t>87 Polk St. Suite 5</t>
  </si>
  <si>
    <t>Jaime Yorres</t>
  </si>
  <si>
    <t>Let's Stop N Shop</t>
  </si>
  <si>
    <t>LETSS</t>
  </si>
  <si>
    <t>069-0245874</t>
  </si>
  <si>
    <t>069-0245984</t>
  </si>
  <si>
    <t>Frankfurt a.M.</t>
  </si>
  <si>
    <t>Magazinweg 7</t>
  </si>
  <si>
    <t>Renate Messner</t>
  </si>
  <si>
    <t>Lehmanns Marktstand</t>
  </si>
  <si>
    <t>LEHMS</t>
  </si>
  <si>
    <t>(509) 555-6221</t>
  </si>
  <si>
    <t>(509) 555-7969</t>
  </si>
  <si>
    <t>Walla Walla</t>
  </si>
  <si>
    <t>12 Orchestra Terrace</t>
  </si>
  <si>
    <t>John Steel</t>
  </si>
  <si>
    <t>Lazy K Kountry Store</t>
  </si>
  <si>
    <t>LAZYK</t>
  </si>
  <si>
    <t>(604) 555-7293</t>
  </si>
  <si>
    <t>(604) 555-3392</t>
  </si>
  <si>
    <t>V3F 2K1</t>
  </si>
  <si>
    <t>BC</t>
  </si>
  <si>
    <t>Vancouver</t>
  </si>
  <si>
    <t>1900 Oak St.</t>
  </si>
  <si>
    <t>Yoshi Tannamuri</t>
  </si>
  <si>
    <t>Laughing Bacchus Wine Cellars</t>
  </si>
  <si>
    <t>LAUGB</t>
  </si>
  <si>
    <t>61.77.61.11</t>
  </si>
  <si>
    <t>61.77.61.10</t>
  </si>
  <si>
    <t>Toulouse</t>
  </si>
  <si>
    <t>1 rue Alsace-Lorraine</t>
  </si>
  <si>
    <t>Annette Roulet</t>
  </si>
  <si>
    <t>La maison d'Asie</t>
  </si>
  <si>
    <t>LAMAI</t>
  </si>
  <si>
    <t>30.59.85.11</t>
  </si>
  <si>
    <t>30.59.84.10</t>
  </si>
  <si>
    <t>Versailles</t>
  </si>
  <si>
    <t>Daniel Tonini</t>
  </si>
  <si>
    <t>La corne d'abondance</t>
  </si>
  <si>
    <t>LACOR</t>
  </si>
  <si>
    <t>0555-09876</t>
  </si>
  <si>
    <t>Brandenburg</t>
  </si>
  <si>
    <t>Maubelstr. 90</t>
  </si>
  <si>
    <t>Philip Cramer</t>
  </si>
  <si>
    <t>KOENE</t>
  </si>
  <si>
    <t>(198) 555-8888</t>
  </si>
  <si>
    <t>PO31 7PJ</t>
  </si>
  <si>
    <t>Isle of Wight</t>
  </si>
  <si>
    <t>Cowes</t>
  </si>
  <si>
    <t>Garden House Crowther Way</t>
  </si>
  <si>
    <t>Helen Bennett</t>
  </si>
  <si>
    <t>Island Trading</t>
  </si>
  <si>
    <t>ISLAT</t>
  </si>
  <si>
    <t>2967 3333</t>
  </si>
  <si>
    <t>2967 542</t>
  </si>
  <si>
    <t>Ireland</t>
  </si>
  <si>
    <t>Co. Cork</t>
  </si>
  <si>
    <t>Cork</t>
  </si>
  <si>
    <t>8 Johnstown Road</t>
  </si>
  <si>
    <t>Patricia McKenna</t>
  </si>
  <si>
    <t>Hungry Owl All-Night Grocers</t>
  </si>
  <si>
    <t>HUNGO</t>
  </si>
  <si>
    <t>(503) 555-2376</t>
  </si>
  <si>
    <t>(503) 555-6874</t>
  </si>
  <si>
    <t>Elgin</t>
  </si>
  <si>
    <t>City Center Plaza 516 Main St.</t>
  </si>
  <si>
    <t>Yoshi Latimer</t>
  </si>
  <si>
    <t>Hungry Coyote Import Store</t>
  </si>
  <si>
    <t>HUNGC</t>
  </si>
  <si>
    <t>(5) 555-1948</t>
  </si>
  <si>
    <t>(5) 555-1340</t>
  </si>
  <si>
    <t>Carrera 22 con Ave. Carlos Soublette #8-35</t>
  </si>
  <si>
    <t>HILARION-Abastos</t>
  </si>
  <si>
    <t>HILAA</t>
  </si>
  <si>
    <t>(21) 555-8765</t>
  </si>
  <si>
    <t>(21) 555-0091</t>
  </si>
  <si>
    <t>05454-876</t>
  </si>
  <si>
    <t>Mario Pontes</t>
  </si>
  <si>
    <t>Hanari Carnes</t>
  </si>
  <si>
    <t>HANAR</t>
  </si>
  <si>
    <t>(2) 283-3397</t>
  </si>
  <si>
    <t>(2) 283-2951</t>
  </si>
  <si>
    <t>DF</t>
  </si>
  <si>
    <t>Caracas</t>
  </si>
  <si>
    <t>Manuel Pereira</t>
  </si>
  <si>
    <t>GROSELLA-Restaurante</t>
  </si>
  <si>
    <t>GROSR</t>
  </si>
  <si>
    <t>(503) 555-7555</t>
  </si>
  <si>
    <t>Eugene</t>
  </si>
  <si>
    <t>2732 Baker Blvd.</t>
  </si>
  <si>
    <t>Howard Snyder</t>
  </si>
  <si>
    <t>Great Lakes Food Market</t>
  </si>
  <si>
    <t>GREAL</t>
  </si>
  <si>
    <t>(11) 555-9482</t>
  </si>
  <si>
    <t>04876-786</t>
  </si>
  <si>
    <t>Campinas</t>
  </si>
  <si>
    <t>Gourmet Lanchonetes</t>
  </si>
  <si>
    <t>GOURL</t>
  </si>
  <si>
    <t>(95) 555 82 82</t>
  </si>
  <si>
    <t>Sevilla</t>
  </si>
  <si>
    <t>GODOS</t>
  </si>
  <si>
    <t>(93) 203 4561</t>
  </si>
  <si>
    <t>(93) 203 4560</t>
  </si>
  <si>
    <t>Barcelona</t>
  </si>
  <si>
    <t>Eduardo Saavedra</t>
  </si>
  <si>
    <t>GALED</t>
  </si>
  <si>
    <t>(1) 354-2535</t>
  </si>
  <si>
    <t>(1) 354-2534</t>
  </si>
  <si>
    <t>Jardim das rosas n. 32</t>
  </si>
  <si>
    <t>Lino Rodriguez</t>
  </si>
  <si>
    <t>Furia Bacalhau e Frutos do Mar</t>
  </si>
  <si>
    <t>FURIB</t>
  </si>
  <si>
    <t>011-4988261</t>
  </si>
  <si>
    <t>011-4988260</t>
  </si>
  <si>
    <t>Torino</t>
  </si>
  <si>
    <t>Via Monte Bianco 34</t>
  </si>
  <si>
    <t>Paolo Accorti</t>
  </si>
  <si>
    <t>Franchi S.p.A.</t>
  </si>
  <si>
    <t>FRANS</t>
  </si>
  <si>
    <t>40.32.21.20</t>
  </si>
  <si>
    <t>40.32.21.21</t>
  </si>
  <si>
    <t>Nantes</t>
  </si>
  <si>
    <t>Carine Schmitt</t>
  </si>
  <si>
    <t>France restauration</t>
  </si>
  <si>
    <t>FRANR</t>
  </si>
  <si>
    <t>089-0877451</t>
  </si>
  <si>
    <t>089-0877310</t>
  </si>
  <si>
    <t>Berliner Platz 43</t>
  </si>
  <si>
    <t>Peter Franken</t>
  </si>
  <si>
    <t>Frankenversand</t>
  </si>
  <si>
    <t>FRANK</t>
  </si>
  <si>
    <t>0695-34 67 21</t>
  </si>
  <si>
    <t>S-844 67</t>
  </si>
  <si>
    <t>Maria Larsson</t>
  </si>
  <si>
    <t>FOLKO</t>
  </si>
  <si>
    <t>20.16.10.17</t>
  </si>
  <si>
    <t>20.16.10.16</t>
  </si>
  <si>
    <t>Lille</t>
  </si>
  <si>
    <t>Folies gourmandes</t>
  </si>
  <si>
    <t>FOLIG</t>
  </si>
  <si>
    <t>(91) 555 55 93</t>
  </si>
  <si>
    <t>(91) 555 94 44</t>
  </si>
  <si>
    <t>Diego Roel</t>
  </si>
  <si>
    <t>FISSA Fabrica Inter. Salchichas S.A.</t>
  </si>
  <si>
    <t>FISSA</t>
  </si>
  <si>
    <t>(11) 555-9857</t>
  </si>
  <si>
    <t>05442-030</t>
  </si>
  <si>
    <t>Aria Cruz</t>
  </si>
  <si>
    <t>Familia Arquibaldo</t>
  </si>
  <si>
    <t>FAMIA</t>
  </si>
  <si>
    <t>7675-3426</t>
  </si>
  <si>
    <t>7675-3425</t>
  </si>
  <si>
    <t>Graz</t>
  </si>
  <si>
    <t>Kirchgasse 6</t>
  </si>
  <si>
    <t>Roland Mendel</t>
  </si>
  <si>
    <t>Ernst Handel</t>
  </si>
  <si>
    <t>ERNSH</t>
  </si>
  <si>
    <t>(171) 555-3373</t>
  </si>
  <si>
    <t>(171) 555-0297</t>
  </si>
  <si>
    <t>WX3 6FW</t>
  </si>
  <si>
    <t>35 King George</t>
  </si>
  <si>
    <t>Ann Devon</t>
  </si>
  <si>
    <t>Eastern Connection</t>
  </si>
  <si>
    <t>EASTC</t>
  </si>
  <si>
    <t>40.67.89.89</t>
  </si>
  <si>
    <t>40.67.88.88</t>
  </si>
  <si>
    <t>Janine Labrune</t>
  </si>
  <si>
    <t>Du monde entier</t>
  </si>
  <si>
    <t>DUMON</t>
  </si>
  <si>
    <t>0241-059428</t>
  </si>
  <si>
    <t>0241-039123</t>
  </si>
  <si>
    <t>Aachen</t>
  </si>
  <si>
    <t>Walserweg 21</t>
  </si>
  <si>
    <t>Sven Ottlieb</t>
  </si>
  <si>
    <t>Drachenblut Delikatessen</t>
  </si>
  <si>
    <t>DRACD</t>
  </si>
  <si>
    <t>(171) 555-9199</t>
  </si>
  <si>
    <t>(171) 555-2282</t>
  </si>
  <si>
    <t>WX1 6LT</t>
  </si>
  <si>
    <t>Berkeley Gardens 12  Brewery</t>
  </si>
  <si>
    <t>Elizabeth Brown</t>
  </si>
  <si>
    <t>Consolidated Holdings</t>
  </si>
  <si>
    <t>CONSH</t>
  </si>
  <si>
    <t>(11) 555-7647</t>
  </si>
  <si>
    <t>05432-043</t>
  </si>
  <si>
    <t>Pedro Afonso</t>
  </si>
  <si>
    <t>COMMI</t>
  </si>
  <si>
    <t>0452-076545</t>
  </si>
  <si>
    <t>Bern</t>
  </si>
  <si>
    <t>Hauptstr. 29</t>
  </si>
  <si>
    <t>Yang Wang</t>
  </si>
  <si>
    <t>Chop-suey Chinese</t>
  </si>
  <si>
    <t>CHOPS</t>
  </si>
  <si>
    <t>(5) 555-7293</t>
  </si>
  <si>
    <t>(5) 555-3392</t>
  </si>
  <si>
    <t>Sierras de Granada 9993</t>
  </si>
  <si>
    <t>Francisco Chang</t>
  </si>
  <si>
    <t>Centro comercial Moctezuma</t>
  </si>
  <si>
    <t>CENTC</t>
  </si>
  <si>
    <t>(1) 135-4892</t>
  </si>
  <si>
    <t>(1) 135-5555</t>
  </si>
  <si>
    <t>Cerrito 333</t>
  </si>
  <si>
    <t>Patricio Simpson</t>
  </si>
  <si>
    <t>Cactus Comidas para llevar</t>
  </si>
  <si>
    <t>CACTU</t>
  </si>
  <si>
    <t>(171) 555-1212</t>
  </si>
  <si>
    <t>EC2 5NT</t>
  </si>
  <si>
    <t>Fauntleroy Circus</t>
  </si>
  <si>
    <t>Victoria Ashworth</t>
  </si>
  <si>
    <t>B's Beverages</t>
  </si>
  <si>
    <t>BSBEV</t>
  </si>
  <si>
    <t>(604) 555-3745</t>
  </si>
  <si>
    <t>(604) 555-4729</t>
  </si>
  <si>
    <t>T2F 8M4</t>
  </si>
  <si>
    <t>Tsawassen</t>
  </si>
  <si>
    <t>23 Tsawassen Blvd.</t>
  </si>
  <si>
    <t>Elizabeth Lincoln</t>
  </si>
  <si>
    <t>Bottom-Dollar Markets</t>
  </si>
  <si>
    <t>BOTTM</t>
  </si>
  <si>
    <t>91.24.45.41</t>
  </si>
  <si>
    <t>91.24.45.40</t>
  </si>
  <si>
    <t>Marseille</t>
  </si>
  <si>
    <t>Laurence Lebihan</t>
  </si>
  <si>
    <t>Bon app'</t>
  </si>
  <si>
    <t>BONAP</t>
  </si>
  <si>
    <t>(91) 555 91 99</t>
  </si>
  <si>
    <t>(91) 555 22 82</t>
  </si>
  <si>
    <t>BOLID</t>
  </si>
  <si>
    <t>88.60.15.32</t>
  </si>
  <si>
    <t>88.60.15.31</t>
  </si>
  <si>
    <t>Strasbourg</t>
  </si>
  <si>
    <t>BLONP</t>
  </si>
  <si>
    <t>0621-08924</t>
  </si>
  <si>
    <t>0621-08460</t>
  </si>
  <si>
    <t>Mannheim</t>
  </si>
  <si>
    <t>Forsterstr. 57</t>
  </si>
  <si>
    <t>Hanna Moos</t>
  </si>
  <si>
    <t>Blauer See Delikatessen</t>
  </si>
  <si>
    <t>BLAUS</t>
  </si>
  <si>
    <t>0921-12 34 67</t>
  </si>
  <si>
    <t>0921-12 34 65</t>
  </si>
  <si>
    <t>S-958 22</t>
  </si>
  <si>
    <t>BERGS</t>
  </si>
  <si>
    <t>(171) 555-6750</t>
  </si>
  <si>
    <t>(171) 555-7788</t>
  </si>
  <si>
    <t>WA1 1DP</t>
  </si>
  <si>
    <t>120 Hanover Sq.</t>
  </si>
  <si>
    <t>Around the Horn</t>
  </si>
  <si>
    <t>AROUT</t>
  </si>
  <si>
    <t>(5) 555-3932</t>
  </si>
  <si>
    <t>Mataderos  2312</t>
  </si>
  <si>
    <t>Antonio Moreno</t>
  </si>
  <si>
    <t>ANTON</t>
  </si>
  <si>
    <t>(5) 555-3745</t>
  </si>
  <si>
    <t>(5) 555-4729</t>
  </si>
  <si>
    <t>Ana Trujillo</t>
  </si>
  <si>
    <t>Ana Trujillo Emparedados y helados</t>
  </si>
  <si>
    <t>ANATR</t>
  </si>
  <si>
    <t>030-0076545</t>
  </si>
  <si>
    <t>030-0074321</t>
  </si>
  <si>
    <t>Obere Str. 57</t>
  </si>
  <si>
    <t>Maria Anders</t>
  </si>
  <si>
    <t>Alfreds Futterkiste</t>
  </si>
  <si>
    <t>ALFKI</t>
  </si>
  <si>
    <t>CustomerID</t>
  </si>
  <si>
    <t>EmployeeID</t>
  </si>
  <si>
    <t>Seaweed and fish</t>
  </si>
  <si>
    <t>Seafood</t>
  </si>
  <si>
    <t>Dried fruit and bean curd</t>
  </si>
  <si>
    <t>Produce</t>
  </si>
  <si>
    <t>Prepared meats</t>
  </si>
  <si>
    <t>Meat/Poultry</t>
  </si>
  <si>
    <t>Grains/Cereals</t>
  </si>
  <si>
    <t>Cheeses</t>
  </si>
  <si>
    <t>Dairy Products</t>
  </si>
  <si>
    <t>Confections</t>
  </si>
  <si>
    <t>Condiments</t>
  </si>
  <si>
    <t>Beverages</t>
  </si>
  <si>
    <t>Description</t>
  </si>
  <si>
    <t>CategoryName</t>
  </si>
  <si>
    <t>Redmond</t>
  </si>
  <si>
    <t>TerritoryID</t>
  </si>
  <si>
    <t>(71) 555-5598</t>
  </si>
  <si>
    <t>RG1 9SP</t>
  </si>
  <si>
    <t>Mr.</t>
  </si>
  <si>
    <t>Robert</t>
  </si>
  <si>
    <t>King</t>
  </si>
  <si>
    <t>(71) 555-7773</t>
  </si>
  <si>
    <t>EC2 7JR</t>
  </si>
  <si>
    <t>Michael</t>
  </si>
  <si>
    <t>Suyama</t>
  </si>
  <si>
    <t>(71) 555-4848</t>
  </si>
  <si>
    <t>SW1 8JR</t>
  </si>
  <si>
    <t>14 Garrett Hill</t>
  </si>
  <si>
    <t>Steven</t>
  </si>
  <si>
    <t>Buchanan</t>
  </si>
  <si>
    <t>Margaret holds a BA in English literature from Concordia College (1958) and an MA from the American Institute of Culinary Arts (1966).  She was assigned to the London office temporarily from July through November 1992.</t>
  </si>
  <si>
    <t>(206) 555-8122</t>
  </si>
  <si>
    <t>4110 Old Redmond Rd.</t>
  </si>
  <si>
    <t>Mrs.</t>
  </si>
  <si>
    <t>Margaret</t>
  </si>
  <si>
    <t>Peacock</t>
  </si>
  <si>
    <t>Janet has a BS degree in chemistry from Boston College (1984).  She has also completed a certificate program in food retailing management.  Janet was hired as a sales associate in 1991 and promoted to sales representative in February 1992.</t>
  </si>
  <si>
    <t>(206) 555-3412</t>
  </si>
  <si>
    <t>722 Moss Bay Blvd.</t>
  </si>
  <si>
    <t>Ms.</t>
  </si>
  <si>
    <t>Janet</t>
  </si>
  <si>
    <t>Leverling</t>
  </si>
  <si>
    <t>(206) 555-9482</t>
  </si>
  <si>
    <t>Tacoma</t>
  </si>
  <si>
    <t>908 W. Capital Way</t>
  </si>
  <si>
    <t>Dr.</t>
  </si>
  <si>
    <t>Andrew</t>
  </si>
  <si>
    <t>Fuller</t>
  </si>
  <si>
    <t>(206) 555-9857</t>
  </si>
  <si>
    <t>Nancy</t>
  </si>
  <si>
    <t>Davolio</t>
  </si>
  <si>
    <t>ReportsTo</t>
  </si>
  <si>
    <t>Notes</t>
  </si>
  <si>
    <t>Extension</t>
  </si>
  <si>
    <t>HomePhone</t>
  </si>
  <si>
    <t>HireDate</t>
  </si>
  <si>
    <t>BirthDate</t>
  </si>
  <si>
    <t>TitleOfCourtesy</t>
  </si>
  <si>
    <t>Title</t>
  </si>
  <si>
    <t>FirstName</t>
  </si>
  <si>
    <t>LastName</t>
  </si>
  <si>
    <t>Genève</t>
  </si>
  <si>
    <t>Vinbæltet 34</t>
  </si>
  <si>
    <t>México D.F.</t>
  </si>
  <si>
    <t>Pericles Comidas clásicas</t>
  </si>
  <si>
    <t>Carrera 52 con Ave. Bolívar #65-98 Llano Largo</t>
  </si>
  <si>
    <t>Táchira</t>
  </si>
  <si>
    <t>San Cristóbal</t>
  </si>
  <si>
    <t>Bräcke</t>
  </si>
  <si>
    <t>Åkergatan 24</t>
  </si>
  <si>
    <t>Folk och fä HB</t>
  </si>
  <si>
    <t>Spécialités du monde</t>
  </si>
  <si>
    <t>Comércio Mineiro</t>
  </si>
  <si>
    <t>Suprêmes délices</t>
  </si>
  <si>
    <t>Godos Cocina Típica</t>
  </si>
  <si>
    <t>Königlich Essen</t>
  </si>
  <si>
    <t>Taucherstraße 10</t>
  </si>
  <si>
    <t>Köln</t>
  </si>
  <si>
    <t>Ottilies Käseladen</t>
  </si>
  <si>
    <t>Santé Gourmet</t>
  </si>
  <si>
    <t>München</t>
  </si>
  <si>
    <t>Estrada da saúde n. 58</t>
  </si>
  <si>
    <t>Århus</t>
  </si>
  <si>
    <t>Que Delícia</t>
  </si>
  <si>
    <t>Océano Atlántico Ltda.</t>
  </si>
  <si>
    <t>Bólido Comidas preparadas</t>
  </si>
  <si>
    <t>Münster</t>
  </si>
  <si>
    <t>Toms Spezialitäten</t>
  </si>
  <si>
    <t>Avda. de la Constitución 2222</t>
  </si>
  <si>
    <t>Luleå</t>
  </si>
  <si>
    <t>Berguvsvägen  8</t>
  </si>
  <si>
    <t>Berglunds snabbköp</t>
  </si>
  <si>
    <t>Antonio Moreno Taquería</t>
  </si>
  <si>
    <t>5ª Ave. Los Palos Grandes</t>
  </si>
  <si>
    <t>Québec</t>
  </si>
  <si>
    <t>Montréal</t>
  </si>
  <si>
    <t>Mère Paillarde</t>
  </si>
  <si>
    <t>Breads, crackers, pasta, and cereal</t>
  </si>
  <si>
    <t>Desserts, candies, and sweet breads</t>
  </si>
  <si>
    <t>Sweet and savory sauces, relishes, spreads, and seasonings</t>
  </si>
  <si>
    <t>Soft drinks, coffees, teas, beers, and ales</t>
  </si>
  <si>
    <t>Anne has a BA degree in English from St. Lawrence College.  She is fluent in French and German.</t>
  </si>
  <si>
    <t>(71) 555-4444</t>
  </si>
  <si>
    <t>WG2 7LT</t>
  </si>
  <si>
    <t>7 Houndstooth Rd.</t>
  </si>
  <si>
    <t>Anne</t>
  </si>
  <si>
    <t>Dodsworth</t>
  </si>
  <si>
    <t>Laura received a BA in psychology from the University of Washington.  She has also completed a course in business French.  She reads and writes French.</t>
  </si>
  <si>
    <t>(206) 555-1189</t>
  </si>
  <si>
    <t>4726 - 11th Ave. N.E.</t>
  </si>
  <si>
    <t>Inside Sales Coordinator</t>
  </si>
  <si>
    <t>Laura</t>
  </si>
  <si>
    <t>Callahan</t>
  </si>
  <si>
    <t>Robert King served in the Peace Corps and traveled extensively before completing his degree in English at the University of Michigan in 1992, the year he joined the company.</t>
  </si>
  <si>
    <t>Edgeham Hollow Winchester Way</t>
  </si>
  <si>
    <t>Michael is a graduate of Sussex University (MA, economics, 1983) and the University of California at Los Angeles (MBA, marketing, 1986).  He has also taken the courses 'Multi-Cultural Selling' and 'Time Management for the Sales Professional.'.</t>
  </si>
  <si>
    <t>Coventry House Miner Rd.</t>
  </si>
  <si>
    <t>Steven Buchanan graduated from St. Andrews University, Scotland, with a BSC degree in 1976.  Upon joining the company as a sales representative in 1992, he spent 6 months in an orientation program at the Seattle office and then returned to his permanent position</t>
  </si>
  <si>
    <t>Andrew received his BTS commercial in 1974 and a Ph.D. in international marketing from the University of Dallas in 1981.  He is fluent in French and Italian and reads German.  He joined the company as a sales representative, was promoted to sales manager i</t>
  </si>
  <si>
    <t>Vice President, Sales</t>
  </si>
  <si>
    <t>Education includes a BA in psychology from Colorado State University in 1970.  She also completed 'The Art of the Cold Call.'  Nancy is a member of Toastmasters International.</t>
  </si>
  <si>
    <t>507 - 20th Ave. E. Apt. 2A</t>
  </si>
  <si>
    <t>Blondesddsl père et fils</t>
  </si>
  <si>
    <t>Frédérique Citeaux</t>
  </si>
  <si>
    <t>Martín Sommer</t>
  </si>
  <si>
    <t>Martine Rancé</t>
  </si>
  <si>
    <t>Galería del gastrónomo</t>
  </si>
  <si>
    <t>José Pedro Freyre</t>
  </si>
  <si>
    <t>André Fonseca</t>
  </si>
  <si>
    <t>Carlos Hernández</t>
  </si>
  <si>
    <t>Carlos González</t>
  </si>
  <si>
    <t>Jean Fresnière</t>
  </si>
  <si>
    <t>Paris spécialités</t>
  </si>
  <si>
    <t>Guillermo Fernández</t>
  </si>
  <si>
    <t>Lúcia Carvalho</t>
  </si>
  <si>
    <t>Sergio Gutiérrez</t>
  </si>
  <si>
    <t>Tradição Hipermercados</t>
  </si>
  <si>
    <t>Rita Müller</t>
  </si>
  <si>
    <t>24, place Kléber</t>
  </si>
  <si>
    <t>C/ Araquil, 67</t>
  </si>
  <si>
    <t>12, rue des Bouchers</t>
  </si>
  <si>
    <t>Av. dos Lusíadas, 23</t>
  </si>
  <si>
    <t>67, rue des Cinquante Otages</t>
  </si>
  <si>
    <t>Rua Orós, 92</t>
  </si>
  <si>
    <t>C/ Moralzarzal, 86</t>
  </si>
  <si>
    <t>184, chaussée de Tournai</t>
  </si>
  <si>
    <t>54, rue Royale</t>
  </si>
  <si>
    <t>Rambla de Cataluña, 23</t>
  </si>
  <si>
    <t>C/ Romero, 33</t>
  </si>
  <si>
    <t>Av. Brasil, 442</t>
  </si>
  <si>
    <t>Rua do Paço, 67</t>
  </si>
  <si>
    <t>67, avenue de l'Europe</t>
  </si>
  <si>
    <t>265, boulevard Charonne</t>
  </si>
  <si>
    <t>Rua da Panificadora, 12</t>
  </si>
  <si>
    <t>Alameda dos Canàrios, 891</t>
  </si>
  <si>
    <t>Av. Copacabana, 267</t>
  </si>
  <si>
    <t>Gran Vía, 1</t>
  </si>
  <si>
    <t>25, rue Lauriston</t>
  </si>
  <si>
    <t>Boulevard Tirou, 255</t>
  </si>
  <si>
    <t>Av. Inês de Castro, 414</t>
  </si>
  <si>
    <t>2, rue du Commerce</t>
  </si>
  <si>
    <t>Rua do Mercado, 12</t>
  </si>
  <si>
    <t>Quantity</t>
  </si>
  <si>
    <t>UnitPrice</t>
  </si>
  <si>
    <t>ProductID</t>
  </si>
  <si>
    <t>OrderID</t>
  </si>
  <si>
    <t>12,  rue des Bouchers</t>
  </si>
  <si>
    <t>Starenweg 5</t>
  </si>
  <si>
    <t>1029 - 12th Ave. S.</t>
  </si>
  <si>
    <t>Wolski Zajazd</t>
  </si>
  <si>
    <t>25,  rue Lauriston</t>
  </si>
  <si>
    <t>Hauptstr. 31</t>
  </si>
  <si>
    <t>CO7 6JX</t>
  </si>
  <si>
    <t>Essex</t>
  </si>
  <si>
    <t>Colchester</t>
  </si>
  <si>
    <t>Brook Farm Stratford St. Mary</t>
  </si>
  <si>
    <t>Alfred's Futterkiste</t>
  </si>
  <si>
    <t>67,  avenue de l'Europe</t>
  </si>
  <si>
    <t>54,  rue Royale</t>
  </si>
  <si>
    <t>Galería del gastronómo</t>
  </si>
  <si>
    <t>67,  rue des Cinquante Otages</t>
  </si>
  <si>
    <t>2,  rue du Commerce</t>
  </si>
  <si>
    <t>Tradiçao Hipermercados</t>
  </si>
  <si>
    <t>24,  place Kléber</t>
  </si>
  <si>
    <t>Blondel père et fils</t>
  </si>
  <si>
    <t>2319 Elm St.</t>
  </si>
  <si>
    <t>184,  chaussée de Tournai</t>
  </si>
  <si>
    <t>ShipCountry</t>
  </si>
  <si>
    <t>ShipPostalCode</t>
  </si>
  <si>
    <t>ShipRegion</t>
  </si>
  <si>
    <t>ShipCity</t>
  </si>
  <si>
    <t>ShipAddress</t>
  </si>
  <si>
    <t>ShipName</t>
  </si>
  <si>
    <t>Freight</t>
  </si>
  <si>
    <t>ShipVia</t>
  </si>
  <si>
    <t>ShippedDate</t>
  </si>
  <si>
    <t>RequiredDate</t>
  </si>
  <si>
    <t>OrderDate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</si>
  <si>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</si>
  <si>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</si>
  <si>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</si>
  <si>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</si>
  <si>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</si>
  <si>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</si>
  <si>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</si>
  <si>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</si>
  <si>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</si>
  <si>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</si>
  <si>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</si>
  <si>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</si>
  <si>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</si>
  <si>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</si>
  <si>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</si>
  <si>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</si>
  <si>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</si>
  <si>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</si>
  <si>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</si>
  <si>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</si>
  <si>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</si>
  <si>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</si>
  <si>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</si>
  <si>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</si>
  <si>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</si>
  <si>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</si>
  <si>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</si>
  <si>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</si>
  <si>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</si>
  <si>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</si>
  <si>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</si>
  <si>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</si>
  <si>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</si>
  <si>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</si>
  <si>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</si>
  <si>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</si>
  <si>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</si>
  <si>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</si>
  <si>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</si>
  <si>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</si>
  <si>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</si>
  <si>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</si>
  <si>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</si>
  <si>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</si>
  <si>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</si>
  <si>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</si>
  <si>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</si>
  <si>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</si>
  <si>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</si>
  <si>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</si>
  <si>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</si>
  <si>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</si>
  <si>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</si>
  <si>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</si>
  <si>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</si>
  <si>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</si>
  <si>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</si>
  <si>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</si>
  <si>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</si>
  <si>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</si>
  <si>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</si>
  <si>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</si>
  <si>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</si>
  <si>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</si>
  <si>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</si>
  <si>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</si>
  <si>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</si>
  <si>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</si>
  <si>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</si>
  <si>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</si>
  <si>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</si>
  <si>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</si>
  <si>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</si>
  <si>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</si>
  <si>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</si>
  <si>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</si>
  <si>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</si>
  <si>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</si>
  <si>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</si>
  <si>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</si>
  <si>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</si>
  <si>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</si>
  <si>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</si>
  <si>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</si>
  <si>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</si>
  <si>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</si>
  <si>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</si>
  <si>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</si>
  <si>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</si>
  <si>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</si>
  <si>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</si>
  <si>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</si>
  <si>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</si>
  <si>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</si>
  <si>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</si>
  <si>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</si>
  <si>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</si>
  <si>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</si>
  <si>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</si>
  <si>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</si>
  <si>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</si>
  <si>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</si>
  <si>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</si>
  <si>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</si>
  <si>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</si>
  <si>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</si>
  <si>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</si>
  <si>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</si>
  <si>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</si>
  <si>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</si>
  <si>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</si>
  <si>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</si>
  <si>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</si>
  <si>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</si>
  <si>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</si>
  <si>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</si>
  <si>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</si>
  <si>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</si>
  <si>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</si>
  <si>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</si>
  <si>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</si>
  <si>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</si>
  <si>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</si>
  <si>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</si>
  <si>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</si>
  <si>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</si>
  <si>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</si>
  <si>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</si>
  <si>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</si>
  <si>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</si>
  <si>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</si>
  <si>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</si>
  <si>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</si>
  <si>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</si>
  <si>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</si>
  <si>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</si>
  <si>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</si>
  <si>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</si>
  <si>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</si>
  <si>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</si>
  <si>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</si>
  <si>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</si>
  <si>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</si>
  <si>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</si>
  <si>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</si>
  <si>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</si>
  <si>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</si>
  <si>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</si>
  <si>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</si>
  <si>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</si>
  <si>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</si>
  <si>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</si>
  <si>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</si>
  <si>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</si>
  <si>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Southern</t>
  </si>
  <si>
    <t xml:space="preserve">Northern                                          </t>
  </si>
  <si>
    <t xml:space="preserve">Western                                           </t>
  </si>
  <si>
    <t xml:space="preserve">Eastern                                           </t>
  </si>
  <si>
    <t>RegionDescription</t>
  </si>
  <si>
    <t>RegionID</t>
  </si>
  <si>
    <t>(503) 555-9931</t>
  </si>
  <si>
    <t>Federal Shipping</t>
  </si>
  <si>
    <t>(503) 555-3199</t>
  </si>
  <si>
    <t>United Package</t>
  </si>
  <si>
    <t>(503) 555-9831</t>
  </si>
  <si>
    <t>Speedy Express</t>
  </si>
  <si>
    <t>ShipperID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</si>
  <si>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</si>
  <si>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</si>
  <si>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</si>
  <si>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</si>
  <si>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</si>
  <si>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</si>
  <si>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</si>
  <si>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</si>
  <si>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</si>
  <si>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</si>
  <si>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</si>
  <si>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</si>
  <si>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</si>
  <si>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</si>
  <si>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</si>
  <si>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</si>
  <si>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</si>
  <si>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</si>
  <si>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</si>
  <si>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</si>
  <si>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</si>
  <si>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 Musashino-shi</t>
  </si>
  <si>
    <t>Tokyo</t>
  </si>
  <si>
    <t>Japan</t>
  </si>
  <si>
    <t>(03) 3555-5011</t>
  </si>
  <si>
    <t>Cooperativa de Quesos 'Las Cabras'</t>
  </si>
  <si>
    <t>Antonio del Valle Saavedra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</si>
  <si>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</si>
  <si>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</si>
  <si>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</si>
  <si>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</si>
  <si>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</si>
  <si>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</si>
  <si>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</si>
  <si>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</si>
  <si>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 Chuo-ku</t>
  </si>
  <si>
    <t>Osaka</t>
  </si>
  <si>
    <t>(06) 431-7877</t>
  </si>
  <si>
    <t>Ian Devling</t>
  </si>
  <si>
    <t>74 Rose St. Moonie Ponds</t>
  </si>
  <si>
    <t>Melbourne</t>
  </si>
  <si>
    <t>Victoria</t>
  </si>
  <si>
    <t>Australia</t>
  </si>
  <si>
    <t>(03) 444-2343</t>
  </si>
  <si>
    <t>(03) 444-6588</t>
  </si>
  <si>
    <t>Peter Wilson</t>
  </si>
  <si>
    <t>29 King's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</si>
  <si>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</si>
  <si>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</si>
  <si>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</si>
  <si>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</si>
  <si>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</si>
  <si>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</si>
  <si>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</si>
  <si>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</si>
  <si>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</si>
  <si>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</si>
  <si>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</si>
  <si>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</si>
  <si>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</si>
  <si>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</si>
  <si>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</si>
  <si>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</si>
  <si>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</si>
  <si>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</si>
  <si>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</si>
  <si>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</si>
  <si>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International Marketing Mgr.</t>
  </si>
  <si>
    <t>Bogenallee 51</t>
  </si>
  <si>
    <t>Frankfurt</t>
  </si>
  <si>
    <t>(069) 992755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</si>
  <si>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</si>
  <si>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</si>
  <si>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</si>
  <si>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</si>
  <si>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</si>
  <si>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</si>
  <si>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</si>
  <si>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</si>
  <si>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</si>
  <si>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Ravenna</t>
  </si>
  <si>
    <t>(0544) 60323</t>
  </si>
  <si>
    <t>(0544) 60603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</si>
  <si>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</si>
  <si>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</si>
  <si>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</si>
  <si>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</si>
  <si>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</si>
  <si>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</si>
  <si>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</si>
  <si>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</si>
  <si>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 Suite 210</t>
  </si>
  <si>
    <t>Bend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</si>
  <si>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</si>
  <si>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</si>
  <si>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</si>
  <si>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</si>
  <si>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</si>
  <si>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</si>
  <si>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</si>
  <si>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</si>
  <si>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(1) 03.83.00.68</t>
  </si>
  <si>
    <t>(1) 03.83.00.62</t>
  </si>
  <si>
    <t>New England Seafood Cannery</t>
  </si>
  <si>
    <t>Robb Merchant</t>
  </si>
  <si>
    <t>Wholesale Account Agent</t>
  </si>
  <si>
    <t>Order Processing Dept. 2100 Paul Revere Blvd.</t>
  </si>
  <si>
    <t>Boston</t>
  </si>
  <si>
    <t>MA</t>
  </si>
  <si>
    <t>(617) 555-3267</t>
  </si>
  <si>
    <t>(617) 555-3389</t>
  </si>
  <si>
    <t>Leka Trading</t>
  </si>
  <si>
    <t>Chandra Leka</t>
  </si>
  <si>
    <t>Singapore</t>
  </si>
  <si>
    <t>555-8787</t>
  </si>
  <si>
    <t>Lyngbysild</t>
  </si>
  <si>
    <t>Niels Petersen</t>
  </si>
  <si>
    <t>Lyngbysild Fiskebakken 10</t>
  </si>
  <si>
    <t>Lyngby</t>
  </si>
  <si>
    <t>Zaanse Snoepfabriek</t>
  </si>
  <si>
    <t>Dirk Luchte</t>
  </si>
  <si>
    <t>Verkoop 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</si>
  <si>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</si>
  <si>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</si>
  <si>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</si>
  <si>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</si>
  <si>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</si>
  <si>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</si>
  <si>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</si>
  <si>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</si>
  <si>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</si>
  <si>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</si>
  <si>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</si>
  <si>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Wendy Mackenzie</t>
  </si>
  <si>
    <t>170 Prince Edward Parade Hunter's Hill</t>
  </si>
  <si>
    <t>Sydney</t>
  </si>
  <si>
    <t>NSW</t>
  </si>
  <si>
    <t>(02) 555-5914</t>
  </si>
  <si>
    <t>(02) 555-4873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</si>
  <si>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</si>
  <si>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</si>
  <si>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</si>
  <si>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</si>
  <si>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</si>
  <si>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</si>
  <si>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Salerno</t>
  </si>
  <si>
    <t>(089) 6547665</t>
  </si>
  <si>
    <t>(089) 6547667</t>
  </si>
  <si>
    <t>Escargots Nouveaux</t>
  </si>
  <si>
    <t>Marie Delamare</t>
  </si>
  <si>
    <t>Montceau</t>
  </si>
  <si>
    <t>85.57.00.07</t>
  </si>
  <si>
    <t>Gai pâturage</t>
  </si>
  <si>
    <t>Eliane Noz</t>
  </si>
  <si>
    <t>Annecy</t>
  </si>
  <si>
    <t>38.76.98.06</t>
  </si>
  <si>
    <t>38.76.98.58</t>
  </si>
  <si>
    <t>Forêts d'érables</t>
  </si>
  <si>
    <t>Chantal Goulet</t>
  </si>
  <si>
    <t>148 rue Chasseur</t>
  </si>
  <si>
    <t>Ste-Hyacinthe</t>
  </si>
  <si>
    <t>J2S 7S8</t>
  </si>
  <si>
    <t>(514) 555-2955</t>
  </si>
  <si>
    <t>(514) 555-2921</t>
  </si>
  <si>
    <t>Viale Dante, 75</t>
  </si>
  <si>
    <t>Via dei Gelsomini, 153</t>
  </si>
  <si>
    <t>22,  rue H. Voiron</t>
  </si>
  <si>
    <t>Bat. B 3,  rue des Alpes</t>
  </si>
  <si>
    <t>G'day, Mate</t>
  </si>
  <si>
    <t>471 Serangoon Loop,  Suite #402</t>
  </si>
  <si>
    <t>203,  Rue des Francs-Bourgeois</t>
  </si>
  <si>
    <t>Specialty Biscuits, Ltd.</t>
  </si>
  <si>
    <t>Pavlova, Ltd.</t>
  </si>
  <si>
    <t>Bellevue</t>
  </si>
  <si>
    <t>SantaCruz</t>
  </si>
  <si>
    <t>SantaClara</t>
  </si>
  <si>
    <t>Campbell</t>
  </si>
  <si>
    <t>SanFrancisco</t>
  </si>
  <si>
    <t>MenloPark</t>
  </si>
  <si>
    <t>SantaMonica</t>
  </si>
  <si>
    <t>Scottsdale</t>
  </si>
  <si>
    <t>Phoenix</t>
  </si>
  <si>
    <t>ColoradoSprings</t>
  </si>
  <si>
    <t>Denver</t>
  </si>
  <si>
    <t>Austin</t>
  </si>
  <si>
    <t>Dallas</t>
  </si>
  <si>
    <t>Bentonville</t>
  </si>
  <si>
    <t>Chicago</t>
  </si>
  <si>
    <t>HoffmanEstates</t>
  </si>
  <si>
    <t>Minneapolis</t>
  </si>
  <si>
    <t>Roseville</t>
  </si>
  <si>
    <t>Racine</t>
  </si>
  <si>
    <t>BloomfieldHills</t>
  </si>
  <si>
    <t>Troy</t>
  </si>
  <si>
    <t>Southfield</t>
  </si>
  <si>
    <t>Findlay</t>
  </si>
  <si>
    <t>Beachwood</t>
  </si>
  <si>
    <t>Louisville</t>
  </si>
  <si>
    <t>Tampa</t>
  </si>
  <si>
    <t>Orlando</t>
  </si>
  <si>
    <t>Savannah</t>
  </si>
  <si>
    <t>Atlanta</t>
  </si>
  <si>
    <t>Columbia</t>
  </si>
  <si>
    <t>Cary</t>
  </si>
  <si>
    <t>Greensboro</t>
  </si>
  <si>
    <t>Rockville</t>
  </si>
  <si>
    <t>Neward</t>
  </si>
  <si>
    <t>Philadelphia</t>
  </si>
  <si>
    <t>Fairport</t>
  </si>
  <si>
    <t>Mellvile</t>
  </si>
  <si>
    <t>NewYork</t>
  </si>
  <si>
    <t>Edison</t>
  </si>
  <si>
    <t>Morristown</t>
  </si>
  <si>
    <t>Wilton</t>
  </si>
  <si>
    <t>Portsmouth</t>
  </si>
  <si>
    <t>Hollis</t>
  </si>
  <si>
    <t>Providence</t>
  </si>
  <si>
    <t>Braintree</t>
  </si>
  <si>
    <t>Cambridge</t>
  </si>
  <si>
    <t>Georgetow</t>
  </si>
  <si>
    <t>Bedford</t>
  </si>
  <si>
    <t>Westboro</t>
  </si>
  <si>
    <t>TerritoryDescription</t>
  </si>
  <si>
    <t>Order Numbers</t>
  </si>
  <si>
    <t>Discounted Price</t>
  </si>
  <si>
    <t>Full Price</t>
  </si>
  <si>
    <t>Order Discount</t>
  </si>
  <si>
    <t>UnitDiscount%</t>
  </si>
  <si>
    <t>Customer ID</t>
  </si>
  <si>
    <t>Shipper Name</t>
  </si>
  <si>
    <t>00010248</t>
  </si>
  <si>
    <t>00010249</t>
  </si>
  <si>
    <t>00010250</t>
  </si>
  <si>
    <t>00010251</t>
  </si>
  <si>
    <t>00010252</t>
  </si>
  <si>
    <t>00010253</t>
  </si>
  <si>
    <t>00010254</t>
  </si>
  <si>
    <t>00010255</t>
  </si>
  <si>
    <t>00010256</t>
  </si>
  <si>
    <t>00010257</t>
  </si>
  <si>
    <t>00010258</t>
  </si>
  <si>
    <t>00010259</t>
  </si>
  <si>
    <t>00010260</t>
  </si>
  <si>
    <t>00010261</t>
  </si>
  <si>
    <t>00010262</t>
  </si>
  <si>
    <t>00010263</t>
  </si>
  <si>
    <t>00010264</t>
  </si>
  <si>
    <t>00010265</t>
  </si>
  <si>
    <t>00010266</t>
  </si>
  <si>
    <t>00010267</t>
  </si>
  <si>
    <t>00010268</t>
  </si>
  <si>
    <t>00010269</t>
  </si>
  <si>
    <t>00010270</t>
  </si>
  <si>
    <t>00010271</t>
  </si>
  <si>
    <t>00010272</t>
  </si>
  <si>
    <t>00010273</t>
  </si>
  <si>
    <t>00010274</t>
  </si>
  <si>
    <t>00010275</t>
  </si>
  <si>
    <t>00010276</t>
  </si>
  <si>
    <t>00010277</t>
  </si>
  <si>
    <t>00010278</t>
  </si>
  <si>
    <t>00010279</t>
  </si>
  <si>
    <t>00010280</t>
  </si>
  <si>
    <t>00010281</t>
  </si>
  <si>
    <t>00010282</t>
  </si>
  <si>
    <t>00010283</t>
  </si>
  <si>
    <t>00010284</t>
  </si>
  <si>
    <t>00010285</t>
  </si>
  <si>
    <t>00010286</t>
  </si>
  <si>
    <t>00010287</t>
  </si>
  <si>
    <t>00010288</t>
  </si>
  <si>
    <t>00010289</t>
  </si>
  <si>
    <t>00010290</t>
  </si>
  <si>
    <t>00010291</t>
  </si>
  <si>
    <t>00010292</t>
  </si>
  <si>
    <t>00010293</t>
  </si>
  <si>
    <t>00010294</t>
  </si>
  <si>
    <t>00010295</t>
  </si>
  <si>
    <t>00010296</t>
  </si>
  <si>
    <t>00010297</t>
  </si>
  <si>
    <t>00010298</t>
  </si>
  <si>
    <t>00010299</t>
  </si>
  <si>
    <t>00010300</t>
  </si>
  <si>
    <t>00010301</t>
  </si>
  <si>
    <t>00010302</t>
  </si>
  <si>
    <t>00010303</t>
  </si>
  <si>
    <t>00010304</t>
  </si>
  <si>
    <t>00010305</t>
  </si>
  <si>
    <t>00010306</t>
  </si>
  <si>
    <t>00010307</t>
  </si>
  <si>
    <t>00010308</t>
  </si>
  <si>
    <t>00010309</t>
  </si>
  <si>
    <t>00010310</t>
  </si>
  <si>
    <t>00010311</t>
  </si>
  <si>
    <t>00010312</t>
  </si>
  <si>
    <t>00010313</t>
  </si>
  <si>
    <t>00010314</t>
  </si>
  <si>
    <t>00010315</t>
  </si>
  <si>
    <t>00010316</t>
  </si>
  <si>
    <t>00010317</t>
  </si>
  <si>
    <t>00010318</t>
  </si>
  <si>
    <t>00010319</t>
  </si>
  <si>
    <t>00010320</t>
  </si>
  <si>
    <t>00010321</t>
  </si>
  <si>
    <t>00010322</t>
  </si>
  <si>
    <t>00010323</t>
  </si>
  <si>
    <t>00010324</t>
  </si>
  <si>
    <t>00010325</t>
  </si>
  <si>
    <t>00010326</t>
  </si>
  <si>
    <t>00010327</t>
  </si>
  <si>
    <t>00010328</t>
  </si>
  <si>
    <t>00010329</t>
  </si>
  <si>
    <t>00010330</t>
  </si>
  <si>
    <t>00010331</t>
  </si>
  <si>
    <t>00010332</t>
  </si>
  <si>
    <t>00010333</t>
  </si>
  <si>
    <t>00010334</t>
  </si>
  <si>
    <t>00010335</t>
  </si>
  <si>
    <t>00010336</t>
  </si>
  <si>
    <t>00010337</t>
  </si>
  <si>
    <t>00010338</t>
  </si>
  <si>
    <t>00010339</t>
  </si>
  <si>
    <t>00010340</t>
  </si>
  <si>
    <t>00010341</t>
  </si>
  <si>
    <t>00010342</t>
  </si>
  <si>
    <t>00010343</t>
  </si>
  <si>
    <t>00010344</t>
  </si>
  <si>
    <t>00010345</t>
  </si>
  <si>
    <t>00010346</t>
  </si>
  <si>
    <t>00010347</t>
  </si>
  <si>
    <t>00010348</t>
  </si>
  <si>
    <t>00010349</t>
  </si>
  <si>
    <t>00010350</t>
  </si>
  <si>
    <t>00010351</t>
  </si>
  <si>
    <t>00010352</t>
  </si>
  <si>
    <t>00010353</t>
  </si>
  <si>
    <t>00010354</t>
  </si>
  <si>
    <t>00010355</t>
  </si>
  <si>
    <t>00010356</t>
  </si>
  <si>
    <t>00010357</t>
  </si>
  <si>
    <t>00010358</t>
  </si>
  <si>
    <t>00010359</t>
  </si>
  <si>
    <t>00010360</t>
  </si>
  <si>
    <t>00010361</t>
  </si>
  <si>
    <t>00010362</t>
  </si>
  <si>
    <t>00010363</t>
  </si>
  <si>
    <t>00010364</t>
  </si>
  <si>
    <t>00010365</t>
  </si>
  <si>
    <t>00010366</t>
  </si>
  <si>
    <t>00010367</t>
  </si>
  <si>
    <t>00010368</t>
  </si>
  <si>
    <t>00010369</t>
  </si>
  <si>
    <t>00010370</t>
  </si>
  <si>
    <t>00010371</t>
  </si>
  <si>
    <t>00010372</t>
  </si>
  <si>
    <t>00010373</t>
  </si>
  <si>
    <t>00010374</t>
  </si>
  <si>
    <t>00010375</t>
  </si>
  <si>
    <t>00010376</t>
  </si>
  <si>
    <t>00010377</t>
  </si>
  <si>
    <t>00010378</t>
  </si>
  <si>
    <t>00010379</t>
  </si>
  <si>
    <t>00010380</t>
  </si>
  <si>
    <t>00010381</t>
  </si>
  <si>
    <t>00010382</t>
  </si>
  <si>
    <t>00010383</t>
  </si>
  <si>
    <t>00010384</t>
  </si>
  <si>
    <t>00010385</t>
  </si>
  <si>
    <t>00010386</t>
  </si>
  <si>
    <t>00010387</t>
  </si>
  <si>
    <t>00010388</t>
  </si>
  <si>
    <t>00010389</t>
  </si>
  <si>
    <t>00010390</t>
  </si>
  <si>
    <t>00010391</t>
  </si>
  <si>
    <t>00010392</t>
  </si>
  <si>
    <t>00010393</t>
  </si>
  <si>
    <t>00010394</t>
  </si>
  <si>
    <t>00010395</t>
  </si>
  <si>
    <t>00010396</t>
  </si>
  <si>
    <t>00010397</t>
  </si>
  <si>
    <t>00010398</t>
  </si>
  <si>
    <t>00010399</t>
  </si>
  <si>
    <t>00010400</t>
  </si>
  <si>
    <t>00010401</t>
  </si>
  <si>
    <t>00010402</t>
  </si>
  <si>
    <t>00010403</t>
  </si>
  <si>
    <t>00010404</t>
  </si>
  <si>
    <t>00010405</t>
  </si>
  <si>
    <t>00010406</t>
  </si>
  <si>
    <t>00010407</t>
  </si>
  <si>
    <t>00010408</t>
  </si>
  <si>
    <t>00010409</t>
  </si>
  <si>
    <t>00010410</t>
  </si>
  <si>
    <t>00010411</t>
  </si>
  <si>
    <t>00010412</t>
  </si>
  <si>
    <t>00010413</t>
  </si>
  <si>
    <t>00010414</t>
  </si>
  <si>
    <t>00010415</t>
  </si>
  <si>
    <t>00010416</t>
  </si>
  <si>
    <t>00010417</t>
  </si>
  <si>
    <t>00010418</t>
  </si>
  <si>
    <t>00010419</t>
  </si>
  <si>
    <t>00010420</t>
  </si>
  <si>
    <t>00010421</t>
  </si>
  <si>
    <t>00010422</t>
  </si>
  <si>
    <t>00010423</t>
  </si>
  <si>
    <t>00010424</t>
  </si>
  <si>
    <t>00010425</t>
  </si>
  <si>
    <t>00010426</t>
  </si>
  <si>
    <t>00010427</t>
  </si>
  <si>
    <t>00010428</t>
  </si>
  <si>
    <t>00010429</t>
  </si>
  <si>
    <t>00010430</t>
  </si>
  <si>
    <t>00010431</t>
  </si>
  <si>
    <t>00010432</t>
  </si>
  <si>
    <t>00010433</t>
  </si>
  <si>
    <t>00010434</t>
  </si>
  <si>
    <t>00010435</t>
  </si>
  <si>
    <t>00010436</t>
  </si>
  <si>
    <t>00010437</t>
  </si>
  <si>
    <t>00010438</t>
  </si>
  <si>
    <t>00010439</t>
  </si>
  <si>
    <t>00010440</t>
  </si>
  <si>
    <t>00010441</t>
  </si>
  <si>
    <t>00010442</t>
  </si>
  <si>
    <t>00010443</t>
  </si>
  <si>
    <t>00010444</t>
  </si>
  <si>
    <t>00010445</t>
  </si>
  <si>
    <t>00010446</t>
  </si>
  <si>
    <t>00010447</t>
  </si>
  <si>
    <t>00010448</t>
  </si>
  <si>
    <t>00010449</t>
  </si>
  <si>
    <t>00010450</t>
  </si>
  <si>
    <t>00010451</t>
  </si>
  <si>
    <t>00010452</t>
  </si>
  <si>
    <t>00010453</t>
  </si>
  <si>
    <t>00010454</t>
  </si>
  <si>
    <t>00010455</t>
  </si>
  <si>
    <t>00010456</t>
  </si>
  <si>
    <t>00010457</t>
  </si>
  <si>
    <t>00010458</t>
  </si>
  <si>
    <t>00010459</t>
  </si>
  <si>
    <t>00010460</t>
  </si>
  <si>
    <t>00010461</t>
  </si>
  <si>
    <t>00010462</t>
  </si>
  <si>
    <t>00010463</t>
  </si>
  <si>
    <t>00010464</t>
  </si>
  <si>
    <t>00010465</t>
  </si>
  <si>
    <t>00010466</t>
  </si>
  <si>
    <t>00010467</t>
  </si>
  <si>
    <t>00010468</t>
  </si>
  <si>
    <t>00010469</t>
  </si>
  <si>
    <t>00010470</t>
  </si>
  <si>
    <t>00010471</t>
  </si>
  <si>
    <t>00010472</t>
  </si>
  <si>
    <t>00010473</t>
  </si>
  <si>
    <t>00010474</t>
  </si>
  <si>
    <t>00010475</t>
  </si>
  <si>
    <t>00010476</t>
  </si>
  <si>
    <t>00010477</t>
  </si>
  <si>
    <t>00010478</t>
  </si>
  <si>
    <t>00010479</t>
  </si>
  <si>
    <t>00010480</t>
  </si>
  <si>
    <t>00010481</t>
  </si>
  <si>
    <t>00010482</t>
  </si>
  <si>
    <t>00010483</t>
  </si>
  <si>
    <t>00010484</t>
  </si>
  <si>
    <t>00010485</t>
  </si>
  <si>
    <t>00010486</t>
  </si>
  <si>
    <t>00010487</t>
  </si>
  <si>
    <t>00010488</t>
  </si>
  <si>
    <t>00010489</t>
  </si>
  <si>
    <t>00010490</t>
  </si>
  <si>
    <t>00010491</t>
  </si>
  <si>
    <t>00010492</t>
  </si>
  <si>
    <t>00010493</t>
  </si>
  <si>
    <t>00010494</t>
  </si>
  <si>
    <t>00010495</t>
  </si>
  <si>
    <t>00010496</t>
  </si>
  <si>
    <t>00010497</t>
  </si>
  <si>
    <t>00010498</t>
  </si>
  <si>
    <t>00010499</t>
  </si>
  <si>
    <t>00010500</t>
  </si>
  <si>
    <t>00010501</t>
  </si>
  <si>
    <t>00010502</t>
  </si>
  <si>
    <t>00010503</t>
  </si>
  <si>
    <t>00010504</t>
  </si>
  <si>
    <t>00010505</t>
  </si>
  <si>
    <t>00010506</t>
  </si>
  <si>
    <t>00010507</t>
  </si>
  <si>
    <t>00010508</t>
  </si>
  <si>
    <t>00010509</t>
  </si>
  <si>
    <t>00010510</t>
  </si>
  <si>
    <t>00010511</t>
  </si>
  <si>
    <t>00010512</t>
  </si>
  <si>
    <t>00010513</t>
  </si>
  <si>
    <t>00010514</t>
  </si>
  <si>
    <t>00010515</t>
  </si>
  <si>
    <t>00010516</t>
  </si>
  <si>
    <t>00010517</t>
  </si>
  <si>
    <t>00010518</t>
  </si>
  <si>
    <t>00010519</t>
  </si>
  <si>
    <t>00010520</t>
  </si>
  <si>
    <t>00010521</t>
  </si>
  <si>
    <t>00010522</t>
  </si>
  <si>
    <t>00010523</t>
  </si>
  <si>
    <t>00010524</t>
  </si>
  <si>
    <t>00010525</t>
  </si>
  <si>
    <t>00010526</t>
  </si>
  <si>
    <t>00010527</t>
  </si>
  <si>
    <t>00010528</t>
  </si>
  <si>
    <t>00010529</t>
  </si>
  <si>
    <t>00010530</t>
  </si>
  <si>
    <t>00010531</t>
  </si>
  <si>
    <t>00010532</t>
  </si>
  <si>
    <t>00010533</t>
  </si>
  <si>
    <t>00010534</t>
  </si>
  <si>
    <t>00010535</t>
  </si>
  <si>
    <t>00010536</t>
  </si>
  <si>
    <t>00010537</t>
  </si>
  <si>
    <t>00010538</t>
  </si>
  <si>
    <t>00010539</t>
  </si>
  <si>
    <t>00010540</t>
  </si>
  <si>
    <t>00010541</t>
  </si>
  <si>
    <t>00010542</t>
  </si>
  <si>
    <t>00010543</t>
  </si>
  <si>
    <t>00010544</t>
  </si>
  <si>
    <t>00010545</t>
  </si>
  <si>
    <t>00010546</t>
  </si>
  <si>
    <t>00010547</t>
  </si>
  <si>
    <t>00010548</t>
  </si>
  <si>
    <t>00010549</t>
  </si>
  <si>
    <t>00010550</t>
  </si>
  <si>
    <t>00010551</t>
  </si>
  <si>
    <t>00010552</t>
  </si>
  <si>
    <t>00010553</t>
  </si>
  <si>
    <t>00010554</t>
  </si>
  <si>
    <t>00010555</t>
  </si>
  <si>
    <t>00010556</t>
  </si>
  <si>
    <t>00010557</t>
  </si>
  <si>
    <t>00010558</t>
  </si>
  <si>
    <t>00010559</t>
  </si>
  <si>
    <t>00010560</t>
  </si>
  <si>
    <t>00010561</t>
  </si>
  <si>
    <t>00010562</t>
  </si>
  <si>
    <t>00010563</t>
  </si>
  <si>
    <t>00010564</t>
  </si>
  <si>
    <t>00010565</t>
  </si>
  <si>
    <t>00010566</t>
  </si>
  <si>
    <t>00010567</t>
  </si>
  <si>
    <t>00010568</t>
  </si>
  <si>
    <t>00010569</t>
  </si>
  <si>
    <t>00010570</t>
  </si>
  <si>
    <t>00010571</t>
  </si>
  <si>
    <t>00010572</t>
  </si>
  <si>
    <t>00010573</t>
  </si>
  <si>
    <t>00010574</t>
  </si>
  <si>
    <t>00010575</t>
  </si>
  <si>
    <t>00010576</t>
  </si>
  <si>
    <t>00010577</t>
  </si>
  <si>
    <t>00010578</t>
  </si>
  <si>
    <t>00010579</t>
  </si>
  <si>
    <t>00010580</t>
  </si>
  <si>
    <t>00010581</t>
  </si>
  <si>
    <t>00010582</t>
  </si>
  <si>
    <t>00010583</t>
  </si>
  <si>
    <t>00010584</t>
  </si>
  <si>
    <t>00010585</t>
  </si>
  <si>
    <t>00010586</t>
  </si>
  <si>
    <t>00010587</t>
  </si>
  <si>
    <t>00010588</t>
  </si>
  <si>
    <t>00010589</t>
  </si>
  <si>
    <t>00010590</t>
  </si>
  <si>
    <t>00010591</t>
  </si>
  <si>
    <t>00010592</t>
  </si>
  <si>
    <t>00010593</t>
  </si>
  <si>
    <t>00010594</t>
  </si>
  <si>
    <t>00010595</t>
  </si>
  <si>
    <t>00010596</t>
  </si>
  <si>
    <t>00010597</t>
  </si>
  <si>
    <t>00010598</t>
  </si>
  <si>
    <t>00010599</t>
  </si>
  <si>
    <t>00010600</t>
  </si>
  <si>
    <t>00010601</t>
  </si>
  <si>
    <t>00010602</t>
  </si>
  <si>
    <t>00010603</t>
  </si>
  <si>
    <t>00010604</t>
  </si>
  <si>
    <t>00010605</t>
  </si>
  <si>
    <t>00010606</t>
  </si>
  <si>
    <t>00010607</t>
  </si>
  <si>
    <t>00010608</t>
  </si>
  <si>
    <t>00010609</t>
  </si>
  <si>
    <t>00010610</t>
  </si>
  <si>
    <t>00010611</t>
  </si>
  <si>
    <t>00010612</t>
  </si>
  <si>
    <t>00010613</t>
  </si>
  <si>
    <t>00010614</t>
  </si>
  <si>
    <t>00010615</t>
  </si>
  <si>
    <t>00010616</t>
  </si>
  <si>
    <t>00010617</t>
  </si>
  <si>
    <t>00010618</t>
  </si>
  <si>
    <t>00010619</t>
  </si>
  <si>
    <t>00010620</t>
  </si>
  <si>
    <t>00010621</t>
  </si>
  <si>
    <t>00010622</t>
  </si>
  <si>
    <t>00010623</t>
  </si>
  <si>
    <t>00010624</t>
  </si>
  <si>
    <t>00010625</t>
  </si>
  <si>
    <t>00010626</t>
  </si>
  <si>
    <t>00010627</t>
  </si>
  <si>
    <t>00010628</t>
  </si>
  <si>
    <t>00010629</t>
  </si>
  <si>
    <t>00010630</t>
  </si>
  <si>
    <t>00010631</t>
  </si>
  <si>
    <t>00010632</t>
  </si>
  <si>
    <t>00010633</t>
  </si>
  <si>
    <t>00010634</t>
  </si>
  <si>
    <t>00010635</t>
  </si>
  <si>
    <t>00010636</t>
  </si>
  <si>
    <t>00010637</t>
  </si>
  <si>
    <t>00010638</t>
  </si>
  <si>
    <t>00010639</t>
  </si>
  <si>
    <t>00010640</t>
  </si>
  <si>
    <t>00010641</t>
  </si>
  <si>
    <t>00010642</t>
  </si>
  <si>
    <t>00010643</t>
  </si>
  <si>
    <t>00010644</t>
  </si>
  <si>
    <t>00010645</t>
  </si>
  <si>
    <t>00010646</t>
  </si>
  <si>
    <t>00010647</t>
  </si>
  <si>
    <t>00010648</t>
  </si>
  <si>
    <t>00010649</t>
  </si>
  <si>
    <t>00010650</t>
  </si>
  <si>
    <t>00010651</t>
  </si>
  <si>
    <t>00010652</t>
  </si>
  <si>
    <t>00010653</t>
  </si>
  <si>
    <t>00010654</t>
  </si>
  <si>
    <t>00010655</t>
  </si>
  <si>
    <t>00010656</t>
  </si>
  <si>
    <t>00010657</t>
  </si>
  <si>
    <t>00010658</t>
  </si>
  <si>
    <t>00010659</t>
  </si>
  <si>
    <t>00010660</t>
  </si>
  <si>
    <t>00010661</t>
  </si>
  <si>
    <t>00010662</t>
  </si>
  <si>
    <t>00010663</t>
  </si>
  <si>
    <t>00010664</t>
  </si>
  <si>
    <t>00010665</t>
  </si>
  <si>
    <t>00010666</t>
  </si>
  <si>
    <t>00010667</t>
  </si>
  <si>
    <t>00010668</t>
  </si>
  <si>
    <t>00010669</t>
  </si>
  <si>
    <t>00010670</t>
  </si>
  <si>
    <t>00010671</t>
  </si>
  <si>
    <t>00010672</t>
  </si>
  <si>
    <t>00010673</t>
  </si>
  <si>
    <t>00010674</t>
  </si>
  <si>
    <t>00010675</t>
  </si>
  <si>
    <t>00010676</t>
  </si>
  <si>
    <t>00010677</t>
  </si>
  <si>
    <t>00010678</t>
  </si>
  <si>
    <t>00010679</t>
  </si>
  <si>
    <t>00010680</t>
  </si>
  <si>
    <t>00010681</t>
  </si>
  <si>
    <t>00010682</t>
  </si>
  <si>
    <t>00010683</t>
  </si>
  <si>
    <t>00010684</t>
  </si>
  <si>
    <t>00010685</t>
  </si>
  <si>
    <t>00010686</t>
  </si>
  <si>
    <t>00010687</t>
  </si>
  <si>
    <t>00010688</t>
  </si>
  <si>
    <t>00010689</t>
  </si>
  <si>
    <t>00010690</t>
  </si>
  <si>
    <t>00010691</t>
  </si>
  <si>
    <t>00010692</t>
  </si>
  <si>
    <t>00010693</t>
  </si>
  <si>
    <t>00010694</t>
  </si>
  <si>
    <t>00010695</t>
  </si>
  <si>
    <t>00010696</t>
  </si>
  <si>
    <t>00010697</t>
  </si>
  <si>
    <t>00010698</t>
  </si>
  <si>
    <t>00010699</t>
  </si>
  <si>
    <t>00010700</t>
  </si>
  <si>
    <t>00010701</t>
  </si>
  <si>
    <t>00010702</t>
  </si>
  <si>
    <t>00010703</t>
  </si>
  <si>
    <t>00010704</t>
  </si>
  <si>
    <t>00010705</t>
  </si>
  <si>
    <t>00010706</t>
  </si>
  <si>
    <t>00010707</t>
  </si>
  <si>
    <t>00010708</t>
  </si>
  <si>
    <t>00010709</t>
  </si>
  <si>
    <t>00010710</t>
  </si>
  <si>
    <t>00010711</t>
  </si>
  <si>
    <t>00010712</t>
  </si>
  <si>
    <t>00010713</t>
  </si>
  <si>
    <t>00010714</t>
  </si>
  <si>
    <t>00010715</t>
  </si>
  <si>
    <t>00010716</t>
  </si>
  <si>
    <t>00010717</t>
  </si>
  <si>
    <t>00010718</t>
  </si>
  <si>
    <t>00010719</t>
  </si>
  <si>
    <t>00010720</t>
  </si>
  <si>
    <t>00010721</t>
  </si>
  <si>
    <t>00010722</t>
  </si>
  <si>
    <t>00010723</t>
  </si>
  <si>
    <t>00010724</t>
  </si>
  <si>
    <t>00010725</t>
  </si>
  <si>
    <t>00010726</t>
  </si>
  <si>
    <t>00010727</t>
  </si>
  <si>
    <t>00010728</t>
  </si>
  <si>
    <t>00010729</t>
  </si>
  <si>
    <t>00010730</t>
  </si>
  <si>
    <t>00010731</t>
  </si>
  <si>
    <t>00010732</t>
  </si>
  <si>
    <t>00010733</t>
  </si>
  <si>
    <t>00010734</t>
  </si>
  <si>
    <t>00010735</t>
  </si>
  <si>
    <t>00010736</t>
  </si>
  <si>
    <t>00010737</t>
  </si>
  <si>
    <t>00010738</t>
  </si>
  <si>
    <t>00010739</t>
  </si>
  <si>
    <t>00010740</t>
  </si>
  <si>
    <t>00010741</t>
  </si>
  <si>
    <t>00010742</t>
  </si>
  <si>
    <t>00010743</t>
  </si>
  <si>
    <t>00010744</t>
  </si>
  <si>
    <t>00010745</t>
  </si>
  <si>
    <t>00010746</t>
  </si>
  <si>
    <t>00010747</t>
  </si>
  <si>
    <t>00010748</t>
  </si>
  <si>
    <t>00010749</t>
  </si>
  <si>
    <t>00010750</t>
  </si>
  <si>
    <t>00010751</t>
  </si>
  <si>
    <t>00010752</t>
  </si>
  <si>
    <t>00010753</t>
  </si>
  <si>
    <t>00010754</t>
  </si>
  <si>
    <t>00010755</t>
  </si>
  <si>
    <t>00010756</t>
  </si>
  <si>
    <t>00010757</t>
  </si>
  <si>
    <t>00010758</t>
  </si>
  <si>
    <t>00010759</t>
  </si>
  <si>
    <t>00010760</t>
  </si>
  <si>
    <t>00010761</t>
  </si>
  <si>
    <t>00010762</t>
  </si>
  <si>
    <t>00010763</t>
  </si>
  <si>
    <t>00010764</t>
  </si>
  <si>
    <t>00010765</t>
  </si>
  <si>
    <t>00010766</t>
  </si>
  <si>
    <t>00010767</t>
  </si>
  <si>
    <t>00010768</t>
  </si>
  <si>
    <t>00010769</t>
  </si>
  <si>
    <t>00010770</t>
  </si>
  <si>
    <t>00010771</t>
  </si>
  <si>
    <t>00010772</t>
  </si>
  <si>
    <t>00010773</t>
  </si>
  <si>
    <t>00010774</t>
  </si>
  <si>
    <t>00010775</t>
  </si>
  <si>
    <t>00010776</t>
  </si>
  <si>
    <t>00010777</t>
  </si>
  <si>
    <t>00010778</t>
  </si>
  <si>
    <t>00010779</t>
  </si>
  <si>
    <t>00010780</t>
  </si>
  <si>
    <t>00010781</t>
  </si>
  <si>
    <t>00010782</t>
  </si>
  <si>
    <t>00010783</t>
  </si>
  <si>
    <t>00010784</t>
  </si>
  <si>
    <t>00010785</t>
  </si>
  <si>
    <t>00010786</t>
  </si>
  <si>
    <t>00010787</t>
  </si>
  <si>
    <t>00010788</t>
  </si>
  <si>
    <t>00010789</t>
  </si>
  <si>
    <t>00010790</t>
  </si>
  <si>
    <t>00010791</t>
  </si>
  <si>
    <t>00010792</t>
  </si>
  <si>
    <t>00010793</t>
  </si>
  <si>
    <t>00010794</t>
  </si>
  <si>
    <t>00010795</t>
  </si>
  <si>
    <t>00010796</t>
  </si>
  <si>
    <t>00010797</t>
  </si>
  <si>
    <t>00010798</t>
  </si>
  <si>
    <t>00010799</t>
  </si>
  <si>
    <t>00010800</t>
  </si>
  <si>
    <t>00010801</t>
  </si>
  <si>
    <t>00010802</t>
  </si>
  <si>
    <t>00010803</t>
  </si>
  <si>
    <t>00010804</t>
  </si>
  <si>
    <t>00010805</t>
  </si>
  <si>
    <t>00010806</t>
  </si>
  <si>
    <t>00010807</t>
  </si>
  <si>
    <t>00010808</t>
  </si>
  <si>
    <t>00010809</t>
  </si>
  <si>
    <t>00010810</t>
  </si>
  <si>
    <t>00010811</t>
  </si>
  <si>
    <t>00010812</t>
  </si>
  <si>
    <t>00010813</t>
  </si>
  <si>
    <t>00010814</t>
  </si>
  <si>
    <t>00010815</t>
  </si>
  <si>
    <t>00010816</t>
  </si>
  <si>
    <t>00010817</t>
  </si>
  <si>
    <t>00010818</t>
  </si>
  <si>
    <t>00010819</t>
  </si>
  <si>
    <t>00010820</t>
  </si>
  <si>
    <t>00010821</t>
  </si>
  <si>
    <t>00010822</t>
  </si>
  <si>
    <t>00010823</t>
  </si>
  <si>
    <t>00010824</t>
  </si>
  <si>
    <t>00010825</t>
  </si>
  <si>
    <t>00010826</t>
  </si>
  <si>
    <t>00010827</t>
  </si>
  <si>
    <t>00010828</t>
  </si>
  <si>
    <t>00010829</t>
  </si>
  <si>
    <t>00010830</t>
  </si>
  <si>
    <t>00010831</t>
  </si>
  <si>
    <t>00010832</t>
  </si>
  <si>
    <t>00010833</t>
  </si>
  <si>
    <t>00010834</t>
  </si>
  <si>
    <t>00010835</t>
  </si>
  <si>
    <t>00010836</t>
  </si>
  <si>
    <t>00010837</t>
  </si>
  <si>
    <t>00010838</t>
  </si>
  <si>
    <t>00010839</t>
  </si>
  <si>
    <t>00010840</t>
  </si>
  <si>
    <t>00010841</t>
  </si>
  <si>
    <t>00010842</t>
  </si>
  <si>
    <t>00010843</t>
  </si>
  <si>
    <t>00010844</t>
  </si>
  <si>
    <t>00010845</t>
  </si>
  <si>
    <t>00010846</t>
  </si>
  <si>
    <t>00010847</t>
  </si>
  <si>
    <t>00010848</t>
  </si>
  <si>
    <t>00010849</t>
  </si>
  <si>
    <t>00010850</t>
  </si>
  <si>
    <t>00010851</t>
  </si>
  <si>
    <t>00010852</t>
  </si>
  <si>
    <t>00010853</t>
  </si>
  <si>
    <t>00010854</t>
  </si>
  <si>
    <t>00010855</t>
  </si>
  <si>
    <t>00010856</t>
  </si>
  <si>
    <t>00010857</t>
  </si>
  <si>
    <t>00010858</t>
  </si>
  <si>
    <t>00010859</t>
  </si>
  <si>
    <t>00010860</t>
  </si>
  <si>
    <t>00010861</t>
  </si>
  <si>
    <t>00010862</t>
  </si>
  <si>
    <t>00010863</t>
  </si>
  <si>
    <t>00010864</t>
  </si>
  <si>
    <t>00010865</t>
  </si>
  <si>
    <t>00010866</t>
  </si>
  <si>
    <t>00010867</t>
  </si>
  <si>
    <t>00010868</t>
  </si>
  <si>
    <t>00010869</t>
  </si>
  <si>
    <t>00010870</t>
  </si>
  <si>
    <t>00010871</t>
  </si>
  <si>
    <t>00010872</t>
  </si>
  <si>
    <t>00010873</t>
  </si>
  <si>
    <t>00010874</t>
  </si>
  <si>
    <t>00010875</t>
  </si>
  <si>
    <t>00010876</t>
  </si>
  <si>
    <t>00010877</t>
  </si>
  <si>
    <t>00010878</t>
  </si>
  <si>
    <t>00010879</t>
  </si>
  <si>
    <t>00010880</t>
  </si>
  <si>
    <t>00010881</t>
  </si>
  <si>
    <t>00010882</t>
  </si>
  <si>
    <t>00010883</t>
  </si>
  <si>
    <t>00010884</t>
  </si>
  <si>
    <t>00010885</t>
  </si>
  <si>
    <t>00010886</t>
  </si>
  <si>
    <t>00010887</t>
  </si>
  <si>
    <t>00010888</t>
  </si>
  <si>
    <t>00010889</t>
  </si>
  <si>
    <t>00010890</t>
  </si>
  <si>
    <t>00010891</t>
  </si>
  <si>
    <t>00010892</t>
  </si>
  <si>
    <t>00010893</t>
  </si>
  <si>
    <t>00010894</t>
  </si>
  <si>
    <t>00010895</t>
  </si>
  <si>
    <t>00010896</t>
  </si>
  <si>
    <t>00010897</t>
  </si>
  <si>
    <t>00010898</t>
  </si>
  <si>
    <t>00010899</t>
  </si>
  <si>
    <t>00010900</t>
  </si>
  <si>
    <t>00010901</t>
  </si>
  <si>
    <t>00010902</t>
  </si>
  <si>
    <t>00010903</t>
  </si>
  <si>
    <t>00010904</t>
  </si>
  <si>
    <t>00010905</t>
  </si>
  <si>
    <t>00010906</t>
  </si>
  <si>
    <t>00010907</t>
  </si>
  <si>
    <t>00010908</t>
  </si>
  <si>
    <t>00010909</t>
  </si>
  <si>
    <t>00010910</t>
  </si>
  <si>
    <t>00010911</t>
  </si>
  <si>
    <t>00010912</t>
  </si>
  <si>
    <t>00010913</t>
  </si>
  <si>
    <t>00010914</t>
  </si>
  <si>
    <t>00010915</t>
  </si>
  <si>
    <t>00010916</t>
  </si>
  <si>
    <t>00010917</t>
  </si>
  <si>
    <t>00010918</t>
  </si>
  <si>
    <t>00010919</t>
  </si>
  <si>
    <t>00010920</t>
  </si>
  <si>
    <t>00010921</t>
  </si>
  <si>
    <t>00010922</t>
  </si>
  <si>
    <t>00010923</t>
  </si>
  <si>
    <t>00010924</t>
  </si>
  <si>
    <t>00010925</t>
  </si>
  <si>
    <t>00010926</t>
  </si>
  <si>
    <t>00010927</t>
  </si>
  <si>
    <t>00010928</t>
  </si>
  <si>
    <t>00010929</t>
  </si>
  <si>
    <t>00010930</t>
  </si>
  <si>
    <t>00010931</t>
  </si>
  <si>
    <t>00010932</t>
  </si>
  <si>
    <t>00010933</t>
  </si>
  <si>
    <t>00010934</t>
  </si>
  <si>
    <t>00010935</t>
  </si>
  <si>
    <t>00010936</t>
  </si>
  <si>
    <t>00010937</t>
  </si>
  <si>
    <t>00010938</t>
  </si>
  <si>
    <t>00010939</t>
  </si>
  <si>
    <t>00010940</t>
  </si>
  <si>
    <t>00010941</t>
  </si>
  <si>
    <t>00010942</t>
  </si>
  <si>
    <t>00010943</t>
  </si>
  <si>
    <t>00010944</t>
  </si>
  <si>
    <t>00010945</t>
  </si>
  <si>
    <t>00010946</t>
  </si>
  <si>
    <t>00010947</t>
  </si>
  <si>
    <t>00010948</t>
  </si>
  <si>
    <t>00010949</t>
  </si>
  <si>
    <t>00010950</t>
  </si>
  <si>
    <t>00010951</t>
  </si>
  <si>
    <t>00010952</t>
  </si>
  <si>
    <t>00010953</t>
  </si>
  <si>
    <t>00010954</t>
  </si>
  <si>
    <t>00010955</t>
  </si>
  <si>
    <t>00010956</t>
  </si>
  <si>
    <t>00010957</t>
  </si>
  <si>
    <t>00010958</t>
  </si>
  <si>
    <t>00010959</t>
  </si>
  <si>
    <t>00010960</t>
  </si>
  <si>
    <t>00010961</t>
  </si>
  <si>
    <t>00010962</t>
  </si>
  <si>
    <t>00010963</t>
  </si>
  <si>
    <t>00010964</t>
  </si>
  <si>
    <t>00010965</t>
  </si>
  <si>
    <t>00010966</t>
  </si>
  <si>
    <t>00010967</t>
  </si>
  <si>
    <t>00010968</t>
  </si>
  <si>
    <t>00010969</t>
  </si>
  <si>
    <t>00010970</t>
  </si>
  <si>
    <t>00010971</t>
  </si>
  <si>
    <t>00010972</t>
  </si>
  <si>
    <t>00010973</t>
  </si>
  <si>
    <t>00010974</t>
  </si>
  <si>
    <t>00010975</t>
  </si>
  <si>
    <t>00010976</t>
  </si>
  <si>
    <t>00010977</t>
  </si>
  <si>
    <t>00010978</t>
  </si>
  <si>
    <t>00010979</t>
  </si>
  <si>
    <t>00010980</t>
  </si>
  <si>
    <t>00010981</t>
  </si>
  <si>
    <t>00010982</t>
  </si>
  <si>
    <t>00010983</t>
  </si>
  <si>
    <t>00010984</t>
  </si>
  <si>
    <t>00010985</t>
  </si>
  <si>
    <t>00010986</t>
  </si>
  <si>
    <t>00010987</t>
  </si>
  <si>
    <t>00010988</t>
  </si>
  <si>
    <t>00010989</t>
  </si>
  <si>
    <t>00010990</t>
  </si>
  <si>
    <t>00010991</t>
  </si>
  <si>
    <t>00010992</t>
  </si>
  <si>
    <t>00010993</t>
  </si>
  <si>
    <t>00010994</t>
  </si>
  <si>
    <t>00010995</t>
  </si>
  <si>
    <t>00010996</t>
  </si>
  <si>
    <t>00010997</t>
  </si>
  <si>
    <t>00010998</t>
  </si>
  <si>
    <t>00010999</t>
  </si>
  <si>
    <t>00011000</t>
  </si>
  <si>
    <t>00011001</t>
  </si>
  <si>
    <t>00011002</t>
  </si>
  <si>
    <t>00011003</t>
  </si>
  <si>
    <t>00011004</t>
  </si>
  <si>
    <t>00011005</t>
  </si>
  <si>
    <t>00011006</t>
  </si>
  <si>
    <t>00011007</t>
  </si>
  <si>
    <t>00011008</t>
  </si>
  <si>
    <t>00011009</t>
  </si>
  <si>
    <t>00011010</t>
  </si>
  <si>
    <t>00011011</t>
  </si>
  <si>
    <t>00011012</t>
  </si>
  <si>
    <t>00011013</t>
  </si>
  <si>
    <t>00011014</t>
  </si>
  <si>
    <t>00011015</t>
  </si>
  <si>
    <t>00011016</t>
  </si>
  <si>
    <t>00011017</t>
  </si>
  <si>
    <t>00011018</t>
  </si>
  <si>
    <t>00011019</t>
  </si>
  <si>
    <t>00011020</t>
  </si>
  <si>
    <t>00011021</t>
  </si>
  <si>
    <t>00011022</t>
  </si>
  <si>
    <t>00011023</t>
  </si>
  <si>
    <t>00011024</t>
  </si>
  <si>
    <t>00011025</t>
  </si>
  <si>
    <t>00011026</t>
  </si>
  <si>
    <t>00011027</t>
  </si>
  <si>
    <t>00011028</t>
  </si>
  <si>
    <t>00011029</t>
  </si>
  <si>
    <t>00011030</t>
  </si>
  <si>
    <t>00011031</t>
  </si>
  <si>
    <t>00011032</t>
  </si>
  <si>
    <t>00011033</t>
  </si>
  <si>
    <t>00011034</t>
  </si>
  <si>
    <t>00011035</t>
  </si>
  <si>
    <t>00011036</t>
  </si>
  <si>
    <t>00011037</t>
  </si>
  <si>
    <t>00011038</t>
  </si>
  <si>
    <t>00011039</t>
  </si>
  <si>
    <t>00011040</t>
  </si>
  <si>
    <t>00011041</t>
  </si>
  <si>
    <t>00011042</t>
  </si>
  <si>
    <t>00011043</t>
  </si>
  <si>
    <t>00011044</t>
  </si>
  <si>
    <t>00011045</t>
  </si>
  <si>
    <t>00011046</t>
  </si>
  <si>
    <t>00011047</t>
  </si>
  <si>
    <t>00011048</t>
  </si>
  <si>
    <t>00011049</t>
  </si>
  <si>
    <t>00011050</t>
  </si>
  <si>
    <t>00011051</t>
  </si>
  <si>
    <t>00011052</t>
  </si>
  <si>
    <t>00011053</t>
  </si>
  <si>
    <t>00011054</t>
  </si>
  <si>
    <t>00011055</t>
  </si>
  <si>
    <t>00011056</t>
  </si>
  <si>
    <t>00011057</t>
  </si>
  <si>
    <t>00011058</t>
  </si>
  <si>
    <t>00011059</t>
  </si>
  <si>
    <t>00011060</t>
  </si>
  <si>
    <t>00011061</t>
  </si>
  <si>
    <t>00011062</t>
  </si>
  <si>
    <t>00011063</t>
  </si>
  <si>
    <t>00011064</t>
  </si>
  <si>
    <t>00011065</t>
  </si>
  <si>
    <t>00011066</t>
  </si>
  <si>
    <t>00011067</t>
  </si>
  <si>
    <t>00011068</t>
  </si>
  <si>
    <t>00011069</t>
  </si>
  <si>
    <t>00011070</t>
  </si>
  <si>
    <t>00011071</t>
  </si>
  <si>
    <t>00011072</t>
  </si>
  <si>
    <t>00011073</t>
  </si>
  <si>
    <t>00011074</t>
  </si>
  <si>
    <t>00011075</t>
  </si>
  <si>
    <t>00011076</t>
  </si>
  <si>
    <t>00011077</t>
  </si>
  <si>
    <t>Thomas Brady Hardy</t>
  </si>
  <si>
    <t>Christina Jane Berglund</t>
  </si>
  <si>
    <t>Karin Petra Josephs</t>
  </si>
  <si>
    <t>Customer City</t>
  </si>
  <si>
    <t>Customer Country</t>
  </si>
  <si>
    <t>Custom Customer Name</t>
  </si>
  <si>
    <t>Number of Products per Order</t>
  </si>
  <si>
    <t>Discount Price</t>
  </si>
  <si>
    <t>TextOrderID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</si>
</sst>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7" fontId="0" fillId="0" borderId="0" xfId="0" applyNumberFormat="1"/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16" fillId="33" borderId="0" xfId="42" applyNumberFormat="1" applyFont="1" applyFill="1" applyAlignment="1">
      <alignment horizontal="center" vertical="center" wrapText="1"/>
    </xf>
    <xf numFmtId="164" fontId="0" fillId="0" borderId="0" xfId="42" applyNumberFormat="1" applyFont="1" applyFill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ders" connectionId="2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ers" connectionId="1" xr16:uid="{00000000-0016-0000-05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s" connectionId="3" xr16:uid="{00000000-0016-0000-09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pliers" connectionId="4" xr16:uid="{00000000-0016-0000-0B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831"/>
  <sheetViews>
    <sheetView tabSelected="1" topLeftCell="B1" workbookViewId="0">
      <pane ySplit="1" topLeftCell="A2" activePane="bottomLeft" state="frozen"/>
      <selection pane="bottomLeft" activeCell="G10" sqref="G10"/>
    </sheetView>
  </sheetViews>
  <sheetFormatPr defaultColWidth="19.42578125" defaultRowHeight="17.45" customHeight="1" x14ac:dyDescent="0.25"/>
  <cols>
    <col min="1" max="2" width="19.42578125" style="1"/>
    <col min="3" max="4" width="19.42578125" style="8"/>
    <col min="5" max="5" width="19.42578125" style="6"/>
    <col min="6" max="6" width="19.42578125" style="1"/>
    <col min="7" max="16384" width="19.42578125" style="6"/>
  </cols>
  <sheetData>
    <row r="1" spans="1:10" s="4" customFormat="1" ht="34.5" customHeight="1" x14ac:dyDescent="0.25">
      <c r="A1" s="3" t="s">
        <v>1188</v>
      </c>
      <c r="B1" s="3" t="s">
        <v>2031</v>
      </c>
      <c r="C1" s="7" t="s">
        <v>1190</v>
      </c>
      <c r="D1" s="7" t="s">
        <v>1189</v>
      </c>
      <c r="E1" s="3" t="s">
        <v>1191</v>
      </c>
      <c r="F1" s="3" t="s">
        <v>1193</v>
      </c>
      <c r="G1" s="3" t="s">
        <v>1194</v>
      </c>
      <c r="H1" s="3" t="s">
        <v>2030</v>
      </c>
      <c r="I1" s="3" t="s">
        <v>2028</v>
      </c>
      <c r="J1" s="3" t="s">
        <v>2029</v>
      </c>
    </row>
    <row r="2" spans="1:10" ht="17.45" customHeight="1" x14ac:dyDescent="0.3">
      <c r="A2" s="1" t="s">
        <v>1195</v>
      </c>
      <c r="B2" s="1">
        <f>COUNTIF('order-details'!A2:A2156,A2)</f>
        <v>3</v>
      </c>
      <c r="C2" s="8">
        <f>SUMIFS('order-details'!F:F,'order-details'!A:A,A2)</f>
        <v>440</v>
      </c>
      <c r="D2" s="8">
        <f>SUMIFS('order-details'!G:G,'order-details'!A:A,A2)</f>
        <v>440</v>
      </c>
      <c r="E2" s="11">
        <f>C2-D2</f>
        <v>0</v>
      </c>
      <c r="F2" s="1" t="str">
        <f>VLOOKUP(A2,orders!B:C,2,FALSE)</f>
        <v>VINET</v>
      </c>
      <c r="G2" s="6" t="str">
        <f>VLOOKUP(A2,orders!P:Q,2,FALSE)</f>
        <v>Federal Shipping</v>
      </c>
      <c r="H2" s="6" t="str">
        <f>LEFT(VLOOKUP(F2,customers!A:C,3,FALSE),SEARCH(" ",VLOOKUP(F2,customers!A:C,3,FALSE)))</f>
        <v xml:space="preserve">Paul </v>
      </c>
      <c r="I2" s="6" t="str">
        <f>VLOOKUP(F2,customers!A:F,6,FALSE)</f>
        <v>Reims</v>
      </c>
      <c r="J2" s="6" t="str">
        <f>VLOOKUP(F2,customers!A:I,9,FALSE)</f>
        <v>France</v>
      </c>
    </row>
    <row r="3" spans="1:10" ht="17.45" customHeight="1" x14ac:dyDescent="0.3">
      <c r="A3" s="1" t="s">
        <v>1196</v>
      </c>
      <c r="B3" s="1">
        <f>COUNTIF('order-details'!A3:A2157,A3)</f>
        <v>2</v>
      </c>
      <c r="C3" s="8">
        <f>SUMIFS('order-details'!F:F,'order-details'!A:A,A3)</f>
        <v>1863.4</v>
      </c>
      <c r="D3" s="8">
        <f>SUMIFS('order-details'!G:G,'order-details'!A:A,A3)</f>
        <v>1863.4</v>
      </c>
      <c r="E3" s="11">
        <f t="shared" ref="E3:E66" si="0">C3-D3</f>
        <v>0</v>
      </c>
      <c r="F3" s="1" t="str">
        <f>VLOOKUP(A3,orders!B:C,2,FALSE)</f>
        <v>TOMSP</v>
      </c>
      <c r="G3" s="6" t="str">
        <f>VLOOKUP(A3,orders!P:Q,2,FALSE)</f>
        <v>Speedy Express</v>
      </c>
      <c r="H3" s="6" t="str">
        <f>LEFT(VLOOKUP(F3,customers!A:C,3,FALSE),SEARCH(" ",VLOOKUP(F3,customers!A:C,3,FALSE)))</f>
        <v xml:space="preserve">Karin </v>
      </c>
      <c r="I3" s="6" t="str">
        <f>VLOOKUP(F3,customers!A:F,6,FALSE)</f>
        <v>Münster</v>
      </c>
      <c r="J3" s="6" t="str">
        <f>VLOOKUP(F3,customers!A:I,9,FALSE)</f>
        <v>Germany</v>
      </c>
    </row>
    <row r="4" spans="1:10" ht="17.45" customHeight="1" x14ac:dyDescent="0.3">
      <c r="A4" s="1" t="s">
        <v>1197</v>
      </c>
      <c r="B4" s="1">
        <f>COUNTIF('order-details'!A4:A2158,A4)</f>
        <v>3</v>
      </c>
      <c r="C4" s="8">
        <f>SUMIFS('order-details'!F:F,'order-details'!A:A,A4)</f>
        <v>1813</v>
      </c>
      <c r="D4" s="8">
        <f>SUMIFS('order-details'!G:G,'order-details'!A:A,A4)</f>
        <v>1552.6</v>
      </c>
      <c r="E4" s="11">
        <f t="shared" si="0"/>
        <v>260.40000000000009</v>
      </c>
      <c r="F4" s="1" t="str">
        <f>VLOOKUP(A4,orders!B:C,2,FALSE)</f>
        <v>HANAR</v>
      </c>
      <c r="G4" s="6" t="str">
        <f>VLOOKUP(A4,orders!P:Q,2,FALSE)</f>
        <v>United Package</v>
      </c>
      <c r="H4" s="6" t="str">
        <f>LEFT(VLOOKUP(F4,customers!A:C,3,FALSE),SEARCH(" ",VLOOKUP(F4,customers!A:C,3,FALSE)))</f>
        <v xml:space="preserve">Mario </v>
      </c>
      <c r="I4" s="6" t="str">
        <f>VLOOKUP(F4,customers!A:F,6,FALSE)</f>
        <v>Rio de Janeiro</v>
      </c>
      <c r="J4" s="6" t="str">
        <f>VLOOKUP(F4,customers!A:I,9,FALSE)</f>
        <v>Brazil</v>
      </c>
    </row>
    <row r="5" spans="1:10" ht="17.45" customHeight="1" x14ac:dyDescent="0.3">
      <c r="A5" s="1" t="s">
        <v>1198</v>
      </c>
      <c r="B5" s="1">
        <f>COUNTIF('order-details'!A5:A2159,A5)</f>
        <v>3</v>
      </c>
      <c r="C5" s="8">
        <f>SUMIFS('order-details'!F:F,'order-details'!A:A,A5)</f>
        <v>670.8</v>
      </c>
      <c r="D5" s="8">
        <f>SUMIFS('order-details'!G:G,'order-details'!A:A,A5)</f>
        <v>654.05999999999995</v>
      </c>
      <c r="E5" s="11">
        <f t="shared" si="0"/>
        <v>16.740000000000009</v>
      </c>
      <c r="F5" s="1" t="str">
        <f>VLOOKUP(A5,orders!B:C,2,FALSE)</f>
        <v>VICTE</v>
      </c>
      <c r="G5" s="6" t="str">
        <f>VLOOKUP(A5,orders!P:Q,2,FALSE)</f>
        <v>Speedy Express</v>
      </c>
      <c r="H5" s="6" t="str">
        <f>LEFT(VLOOKUP(F5,customers!A:C,3,FALSE),SEARCH(" ",VLOOKUP(F5,customers!A:C,3,FALSE)))</f>
        <v xml:space="preserve">Mary </v>
      </c>
      <c r="I5" s="6" t="str">
        <f>VLOOKUP(F5,customers!A:F,6,FALSE)</f>
        <v>Lyon</v>
      </c>
      <c r="J5" s="6" t="str">
        <f>VLOOKUP(F5,customers!A:I,9,FALSE)</f>
        <v>France</v>
      </c>
    </row>
    <row r="6" spans="1:10" ht="17.45" customHeight="1" x14ac:dyDescent="0.3">
      <c r="A6" s="1" t="s">
        <v>1199</v>
      </c>
      <c r="B6" s="1">
        <f>COUNTIF('order-details'!A6:A2160,A6)</f>
        <v>3</v>
      </c>
      <c r="C6" s="8">
        <f>SUMIFS('order-details'!F:F,'order-details'!A:A,A6)</f>
        <v>3730</v>
      </c>
      <c r="D6" s="8">
        <f>SUMIFS('order-details'!G:G,'order-details'!A:A,A6)</f>
        <v>3597.9</v>
      </c>
      <c r="E6" s="11">
        <f t="shared" si="0"/>
        <v>132.09999999999991</v>
      </c>
      <c r="F6" s="1" t="str">
        <f>VLOOKUP(A6,orders!B:C,2,FALSE)</f>
        <v>SUPRD</v>
      </c>
      <c r="G6" s="6" t="str">
        <f>VLOOKUP(A6,orders!P:Q,2,FALSE)</f>
        <v>United Package</v>
      </c>
      <c r="H6" s="6" t="str">
        <f>LEFT(VLOOKUP(F6,customers!A:C,3,FALSE),SEARCH(" ",VLOOKUP(F6,customers!A:C,3,FALSE)))</f>
        <v xml:space="preserve">Pascale </v>
      </c>
      <c r="I6" s="6" t="str">
        <f>VLOOKUP(F6,customers!A:F,6,FALSE)</f>
        <v>Charleroi</v>
      </c>
      <c r="J6" s="6" t="str">
        <f>VLOOKUP(F6,customers!A:I,9,FALSE)</f>
        <v>Belgium</v>
      </c>
    </row>
    <row r="7" spans="1:10" ht="17.45" customHeight="1" x14ac:dyDescent="0.3">
      <c r="A7" s="1" t="s">
        <v>1200</v>
      </c>
      <c r="B7" s="1">
        <f>COUNTIF('order-details'!A7:A2161,A7)</f>
        <v>3</v>
      </c>
      <c r="C7" s="8">
        <f>SUMIFS('order-details'!F:F,'order-details'!A:A,A7)</f>
        <v>1444.8000000000002</v>
      </c>
      <c r="D7" s="8">
        <f>SUMIFS('order-details'!G:G,'order-details'!A:A,A7)</f>
        <v>1444.8000000000002</v>
      </c>
      <c r="E7" s="11">
        <f t="shared" si="0"/>
        <v>0</v>
      </c>
      <c r="F7" s="1" t="str">
        <f>VLOOKUP(A7,orders!B:C,2,FALSE)</f>
        <v>HANAR</v>
      </c>
      <c r="G7" s="6" t="str">
        <f>VLOOKUP(A7,orders!P:Q,2,FALSE)</f>
        <v>United Package</v>
      </c>
      <c r="H7" s="6" t="str">
        <f>LEFT(VLOOKUP(F7,customers!A:C,3,FALSE),SEARCH(" ",VLOOKUP(F7,customers!A:C,3,FALSE)))</f>
        <v xml:space="preserve">Mario </v>
      </c>
      <c r="I7" s="6" t="str">
        <f>VLOOKUP(F7,customers!A:F,6,FALSE)</f>
        <v>Rio de Janeiro</v>
      </c>
      <c r="J7" s="6" t="str">
        <f>VLOOKUP(F7,customers!A:I,9,FALSE)</f>
        <v>Brazil</v>
      </c>
    </row>
    <row r="8" spans="1:10" ht="17.45" customHeight="1" x14ac:dyDescent="0.3">
      <c r="A8" s="1" t="s">
        <v>1201</v>
      </c>
      <c r="B8" s="1">
        <f>COUNTIF('order-details'!A8:A2162,A8)</f>
        <v>3</v>
      </c>
      <c r="C8" s="8">
        <f>SUMIFS('order-details'!F:F,'order-details'!A:A,A8)</f>
        <v>625.20000000000005</v>
      </c>
      <c r="D8" s="8">
        <f>SUMIFS('order-details'!G:G,'order-details'!A:A,A8)</f>
        <v>556.61999999999989</v>
      </c>
      <c r="E8" s="11">
        <f t="shared" si="0"/>
        <v>68.580000000000155</v>
      </c>
      <c r="F8" s="1" t="str">
        <f>VLOOKUP(A8,orders!B:C,2,FALSE)</f>
        <v>CHOPS</v>
      </c>
      <c r="G8" s="6" t="str">
        <f>VLOOKUP(A8,orders!P:Q,2,FALSE)</f>
        <v>United Package</v>
      </c>
      <c r="H8" s="6" t="str">
        <f>LEFT(VLOOKUP(F8,customers!A:C,3,FALSE),SEARCH(" ",VLOOKUP(F8,customers!A:C,3,FALSE)))</f>
        <v xml:space="preserve">Yang </v>
      </c>
      <c r="I8" s="6" t="str">
        <f>VLOOKUP(F8,customers!A:F,6,FALSE)</f>
        <v>Bern</v>
      </c>
      <c r="J8" s="6" t="str">
        <f>VLOOKUP(F8,customers!A:I,9,FALSE)</f>
        <v>Switzerland</v>
      </c>
    </row>
    <row r="9" spans="1:10" ht="17.45" customHeight="1" x14ac:dyDescent="0.3">
      <c r="A9" s="1" t="s">
        <v>1202</v>
      </c>
      <c r="B9" s="1">
        <f>COUNTIF('order-details'!A9:A2163,A9)</f>
        <v>4</v>
      </c>
      <c r="C9" s="8">
        <f>SUMIFS('order-details'!F:F,'order-details'!A:A,A9)</f>
        <v>2490.5</v>
      </c>
      <c r="D9" s="8">
        <f>SUMIFS('order-details'!G:G,'order-details'!A:A,A9)</f>
        <v>2490.5</v>
      </c>
      <c r="E9" s="11">
        <f t="shared" si="0"/>
        <v>0</v>
      </c>
      <c r="F9" s="1" t="str">
        <f>VLOOKUP(A9,orders!B:C,2,FALSE)</f>
        <v>RICSU</v>
      </c>
      <c r="G9" s="6" t="str">
        <f>VLOOKUP(A9,orders!P:Q,2,FALSE)</f>
        <v>Federal Shipping</v>
      </c>
      <c r="H9" s="6" t="str">
        <f>LEFT(VLOOKUP(F9,customers!A:C,3,FALSE),SEARCH(" ",VLOOKUP(F9,customers!A:C,3,FALSE)))</f>
        <v xml:space="preserve">Michael </v>
      </c>
      <c r="I9" s="6" t="str">
        <f>VLOOKUP(F9,customers!A:F,6,FALSE)</f>
        <v>Genève</v>
      </c>
      <c r="J9" s="6" t="str">
        <f>VLOOKUP(F9,customers!A:I,9,FALSE)</f>
        <v>Switzerland</v>
      </c>
    </row>
    <row r="10" spans="1:10" ht="17.45" customHeight="1" x14ac:dyDescent="0.3">
      <c r="A10" s="1" t="s">
        <v>1203</v>
      </c>
      <c r="B10" s="1">
        <f>COUNTIF('order-details'!A10:A2164,A10)</f>
        <v>2</v>
      </c>
      <c r="C10" s="8">
        <f>SUMIFS('order-details'!F:F,'order-details'!A:A,A10)</f>
        <v>517.79999999999995</v>
      </c>
      <c r="D10" s="8">
        <f>SUMIFS('order-details'!G:G,'order-details'!A:A,A10)</f>
        <v>517.79999999999995</v>
      </c>
      <c r="E10" s="11">
        <f t="shared" si="0"/>
        <v>0</v>
      </c>
      <c r="F10" s="1" t="str">
        <f>VLOOKUP(A10,orders!B:C,2,FALSE)</f>
        <v>WELLI</v>
      </c>
      <c r="G10" s="6" t="str">
        <f>VLOOKUP(A10,orders!P:Q,2,FALSE)</f>
        <v>United Package</v>
      </c>
      <c r="H10" s="6" t="str">
        <f>LEFT(VLOOKUP(F10,customers!A:C,3,FALSE),SEARCH(" ",VLOOKUP(F10,customers!A:C,3,FALSE)))</f>
        <v xml:space="preserve">Paula </v>
      </c>
      <c r="I10" s="6" t="str">
        <f>VLOOKUP(F10,customers!A:F,6,FALSE)</f>
        <v>Resende</v>
      </c>
      <c r="J10" s="6" t="str">
        <f>VLOOKUP(F10,customers!A:I,9,FALSE)</f>
        <v>Brazil</v>
      </c>
    </row>
    <row r="11" spans="1:10" ht="17.45" customHeight="1" x14ac:dyDescent="0.3">
      <c r="A11" s="1" t="s">
        <v>1204</v>
      </c>
      <c r="B11" s="1">
        <f>COUNTIF('order-details'!A11:A2165,A11)</f>
        <v>3</v>
      </c>
      <c r="C11" s="8">
        <f>SUMIFS('order-details'!F:F,'order-details'!A:A,A11)</f>
        <v>1119.9000000000001</v>
      </c>
      <c r="D11" s="8">
        <f>SUMIFS('order-details'!G:G,'order-details'!A:A,A11)</f>
        <v>1119.9000000000001</v>
      </c>
      <c r="E11" s="11">
        <f t="shared" si="0"/>
        <v>0</v>
      </c>
      <c r="F11" s="1" t="str">
        <f>VLOOKUP(A11,orders!B:C,2,FALSE)</f>
        <v>HILAA</v>
      </c>
      <c r="G11" s="6" t="str">
        <f>VLOOKUP(A11,orders!P:Q,2,FALSE)</f>
        <v>Federal Shipping</v>
      </c>
      <c r="H11" s="6" t="str">
        <f>LEFT(VLOOKUP(F11,customers!A:C,3,FALSE),SEARCH(" ",VLOOKUP(F11,customers!A:C,3,FALSE)))</f>
        <v xml:space="preserve">Carlos </v>
      </c>
      <c r="I11" s="6" t="str">
        <f>VLOOKUP(F11,customers!A:F,6,FALSE)</f>
        <v>San Cristóbal</v>
      </c>
      <c r="J11" s="6" t="str">
        <f>VLOOKUP(F11,customers!A:I,9,FALSE)</f>
        <v>Venezuela</v>
      </c>
    </row>
    <row r="12" spans="1:10" ht="17.45" customHeight="1" x14ac:dyDescent="0.3">
      <c r="A12" s="1" t="s">
        <v>1205</v>
      </c>
      <c r="B12" s="1">
        <f>COUNTIF('order-details'!A12:A2166,A12)</f>
        <v>3</v>
      </c>
      <c r="C12" s="8">
        <f>SUMIFS('order-details'!F:F,'order-details'!A:A,A12)</f>
        <v>2018.6</v>
      </c>
      <c r="D12" s="8">
        <f>SUMIFS('order-details'!G:G,'order-details'!A:A,A12)</f>
        <v>1614.88</v>
      </c>
      <c r="E12" s="11">
        <f t="shared" si="0"/>
        <v>403.7199999999998</v>
      </c>
      <c r="F12" s="1" t="str">
        <f>VLOOKUP(A12,orders!B:C,2,FALSE)</f>
        <v>ERNSH</v>
      </c>
      <c r="G12" s="6" t="str">
        <f>VLOOKUP(A12,orders!P:Q,2,FALSE)</f>
        <v>Speedy Express</v>
      </c>
      <c r="H12" s="6" t="str">
        <f>LEFT(VLOOKUP(F12,customers!A:C,3,FALSE),SEARCH(" ",VLOOKUP(F12,customers!A:C,3,FALSE)))</f>
        <v xml:space="preserve">Roland </v>
      </c>
      <c r="I12" s="6" t="str">
        <f>VLOOKUP(F12,customers!A:F,6,FALSE)</f>
        <v>Graz</v>
      </c>
      <c r="J12" s="6" t="str">
        <f>VLOOKUP(F12,customers!A:I,9,FALSE)</f>
        <v>Austria</v>
      </c>
    </row>
    <row r="13" spans="1:10" ht="17.45" customHeight="1" x14ac:dyDescent="0.3">
      <c r="A13" s="1" t="s">
        <v>1206</v>
      </c>
      <c r="B13" s="1">
        <f>COUNTIF('order-details'!A13:A2167,A13)</f>
        <v>2</v>
      </c>
      <c r="C13" s="8">
        <f>SUMIFS('order-details'!F:F,'order-details'!A:A,A13)</f>
        <v>100.8</v>
      </c>
      <c r="D13" s="8">
        <f>SUMIFS('order-details'!G:G,'order-details'!A:A,A13)</f>
        <v>100.8</v>
      </c>
      <c r="E13" s="11">
        <f t="shared" si="0"/>
        <v>0</v>
      </c>
      <c r="F13" s="1" t="str">
        <f>VLOOKUP(A13,orders!B:C,2,FALSE)</f>
        <v>CENTC</v>
      </c>
      <c r="G13" s="6" t="str">
        <f>VLOOKUP(A13,orders!P:Q,2,FALSE)</f>
        <v>Federal Shipping</v>
      </c>
      <c r="H13" s="6" t="str">
        <f>LEFT(VLOOKUP(F13,customers!A:C,3,FALSE),SEARCH(" ",VLOOKUP(F13,customers!A:C,3,FALSE)))</f>
        <v xml:space="preserve">Francisco </v>
      </c>
      <c r="I13" s="6" t="str">
        <f>VLOOKUP(F13,customers!A:F,6,FALSE)</f>
        <v>México D.F.</v>
      </c>
      <c r="J13" s="6" t="str">
        <f>VLOOKUP(F13,customers!A:I,9,FALSE)</f>
        <v>Mexico</v>
      </c>
    </row>
    <row r="14" spans="1:10" ht="17.45" customHeight="1" x14ac:dyDescent="0.3">
      <c r="A14" s="1" t="s">
        <v>1207</v>
      </c>
      <c r="B14" s="1">
        <f>COUNTIF('order-details'!A14:A2168,A14)</f>
        <v>4</v>
      </c>
      <c r="C14" s="8">
        <f>SUMIFS('order-details'!F:F,'order-details'!A:A,A14)</f>
        <v>1746.2</v>
      </c>
      <c r="D14" s="8">
        <f>SUMIFS('order-details'!G:G,'order-details'!A:A,A14)</f>
        <v>1504.65</v>
      </c>
      <c r="E14" s="11">
        <f t="shared" si="0"/>
        <v>241.54999999999995</v>
      </c>
      <c r="F14" s="1" t="str">
        <f>VLOOKUP(A14,orders!B:C,2,FALSE)</f>
        <v>OTTIK</v>
      </c>
      <c r="G14" s="6" t="str">
        <f>VLOOKUP(A14,orders!P:Q,2,FALSE)</f>
        <v>Speedy Express</v>
      </c>
      <c r="H14" s="6" t="str">
        <f>LEFT(VLOOKUP(F14,customers!A:C,3,FALSE),SEARCH(" ",VLOOKUP(F14,customers!A:C,3,FALSE)))</f>
        <v xml:space="preserve">Henriette </v>
      </c>
      <c r="I14" s="6" t="str">
        <f>VLOOKUP(F14,customers!A:F,6,FALSE)</f>
        <v>Köln</v>
      </c>
      <c r="J14" s="6" t="str">
        <f>VLOOKUP(F14,customers!A:I,9,FALSE)</f>
        <v>Germany</v>
      </c>
    </row>
    <row r="15" spans="1:10" ht="17.45" customHeight="1" x14ac:dyDescent="0.3">
      <c r="A15" s="1" t="s">
        <v>1208</v>
      </c>
      <c r="B15" s="1">
        <f>COUNTIF('order-details'!A15:A2169,A15)</f>
        <v>2</v>
      </c>
      <c r="C15" s="8">
        <f>SUMIFS('order-details'!F:F,'order-details'!A:A,A15)</f>
        <v>448</v>
      </c>
      <c r="D15" s="8">
        <f>SUMIFS('order-details'!G:G,'order-details'!A:A,A15)</f>
        <v>448</v>
      </c>
      <c r="E15" s="11">
        <f t="shared" si="0"/>
        <v>0</v>
      </c>
      <c r="F15" s="1" t="str">
        <f>VLOOKUP(A15,orders!B:C,2,FALSE)</f>
        <v>QUEDE</v>
      </c>
      <c r="G15" s="6" t="str">
        <f>VLOOKUP(A15,orders!P:Q,2,FALSE)</f>
        <v>United Package</v>
      </c>
      <c r="H15" s="6" t="str">
        <f>LEFT(VLOOKUP(F15,customers!A:C,3,FALSE),SEARCH(" ",VLOOKUP(F15,customers!A:C,3,FALSE)))</f>
        <v xml:space="preserve">Bernardo </v>
      </c>
      <c r="I15" s="6" t="str">
        <f>VLOOKUP(F15,customers!A:F,6,FALSE)</f>
        <v>Rio de Janeiro</v>
      </c>
      <c r="J15" s="6" t="str">
        <f>VLOOKUP(F15,customers!A:I,9,FALSE)</f>
        <v>Brazil</v>
      </c>
    </row>
    <row r="16" spans="1:10" ht="17.45" customHeight="1" x14ac:dyDescent="0.3">
      <c r="A16" s="1" t="s">
        <v>1209</v>
      </c>
      <c r="B16" s="1">
        <f>COUNTIF('order-details'!A16:A2170,A16)</f>
        <v>3</v>
      </c>
      <c r="C16" s="8">
        <f>SUMIFS('order-details'!F:F,'order-details'!A:A,A16)</f>
        <v>624.79999999999995</v>
      </c>
      <c r="D16" s="8">
        <f>SUMIFS('order-details'!G:G,'order-details'!A:A,A16)</f>
        <v>584</v>
      </c>
      <c r="E16" s="11">
        <f t="shared" si="0"/>
        <v>40.799999999999955</v>
      </c>
      <c r="F16" s="1" t="str">
        <f>VLOOKUP(A16,orders!B:C,2,FALSE)</f>
        <v>RATTC</v>
      </c>
      <c r="G16" s="6" t="str">
        <f>VLOOKUP(A16,orders!P:Q,2,FALSE)</f>
        <v>Federal Shipping</v>
      </c>
      <c r="H16" s="6" t="str">
        <f>LEFT(VLOOKUP(F16,customers!A:C,3,FALSE),SEARCH(" ",VLOOKUP(F16,customers!A:C,3,FALSE)))</f>
        <v xml:space="preserve">Paula </v>
      </c>
      <c r="I16" s="6" t="str">
        <f>VLOOKUP(F16,customers!A:F,6,FALSE)</f>
        <v>Albuquerque</v>
      </c>
      <c r="J16" s="6" t="str">
        <f>VLOOKUP(F16,customers!A:I,9,FALSE)</f>
        <v>USA</v>
      </c>
    </row>
    <row r="17" spans="1:10" ht="17.45" customHeight="1" x14ac:dyDescent="0.3">
      <c r="A17" s="1" t="s">
        <v>1210</v>
      </c>
      <c r="B17" s="1">
        <f>COUNTIF('order-details'!A17:A2171,A17)</f>
        <v>4</v>
      </c>
      <c r="C17" s="8">
        <f>SUMIFS('order-details'!F:F,'order-details'!A:A,A17)</f>
        <v>2464.8000000000002</v>
      </c>
      <c r="D17" s="8">
        <f>SUMIFS('order-details'!G:G,'order-details'!A:A,A17)</f>
        <v>1873.8</v>
      </c>
      <c r="E17" s="11">
        <f t="shared" si="0"/>
        <v>591.00000000000023</v>
      </c>
      <c r="F17" s="1" t="str">
        <f>VLOOKUP(A17,orders!B:C,2,FALSE)</f>
        <v>ERNSH</v>
      </c>
      <c r="G17" s="6" t="str">
        <f>VLOOKUP(A17,orders!P:Q,2,FALSE)</f>
        <v>Federal Shipping</v>
      </c>
      <c r="H17" s="6" t="str">
        <f>LEFT(VLOOKUP(F17,customers!A:C,3,FALSE),SEARCH(" ",VLOOKUP(F17,customers!A:C,3,FALSE)))</f>
        <v xml:space="preserve">Roland </v>
      </c>
      <c r="I17" s="6" t="str">
        <f>VLOOKUP(F17,customers!A:F,6,FALSE)</f>
        <v>Graz</v>
      </c>
      <c r="J17" s="6" t="str">
        <f>VLOOKUP(F17,customers!A:I,9,FALSE)</f>
        <v>Austria</v>
      </c>
    </row>
    <row r="18" spans="1:10" ht="17.45" customHeight="1" x14ac:dyDescent="0.25">
      <c r="A18" s="1" t="s">
        <v>1211</v>
      </c>
      <c r="B18" s="1">
        <f>COUNTIF('order-details'!A18:A2172,A18)</f>
        <v>2</v>
      </c>
      <c r="C18" s="8">
        <f>SUMIFS('order-details'!F:F,'order-details'!A:A,A18)</f>
        <v>724.5</v>
      </c>
      <c r="D18" s="8">
        <f>SUMIFS('order-details'!G:G,'order-details'!A:A,A18)</f>
        <v>695.625</v>
      </c>
      <c r="E18" s="11">
        <f t="shared" si="0"/>
        <v>28.875</v>
      </c>
      <c r="F18" s="1" t="str">
        <f>VLOOKUP(A18,orders!B:C,2,FALSE)</f>
        <v>FOLKO</v>
      </c>
      <c r="G18" s="6" t="str">
        <f>VLOOKUP(A18,orders!P:Q,2,FALSE)</f>
        <v>Federal Shipping</v>
      </c>
      <c r="H18" s="6" t="str">
        <f>LEFT(VLOOKUP(F18,customers!A:C,3,FALSE),SEARCH(" ",VLOOKUP(F18,customers!A:C,3,FALSE)))</f>
        <v xml:space="preserve">Maria </v>
      </c>
      <c r="I18" s="6" t="str">
        <f>VLOOKUP(F18,customers!A:F,6,FALSE)</f>
        <v>Bräcke</v>
      </c>
      <c r="J18" s="6" t="str">
        <f>VLOOKUP(F18,customers!A:I,9,FALSE)</f>
        <v>Sweden</v>
      </c>
    </row>
    <row r="19" spans="1:10" ht="17.45" customHeight="1" x14ac:dyDescent="0.25">
      <c r="A19" s="1" t="s">
        <v>1212</v>
      </c>
      <c r="B19" s="1">
        <f>COUNTIF('order-details'!A19:A2173,A19)</f>
        <v>2</v>
      </c>
      <c r="C19" s="8">
        <f>SUMIFS('order-details'!F:F,'order-details'!A:A,A19)</f>
        <v>1176</v>
      </c>
      <c r="D19" s="8">
        <f>SUMIFS('order-details'!G:G,'order-details'!A:A,A19)</f>
        <v>1176</v>
      </c>
      <c r="E19" s="11">
        <f t="shared" si="0"/>
        <v>0</v>
      </c>
      <c r="F19" s="1" t="str">
        <f>VLOOKUP(A19,orders!B:C,2,FALSE)</f>
        <v>BLONP</v>
      </c>
      <c r="G19" s="6" t="str">
        <f>VLOOKUP(A19,orders!P:Q,2,FALSE)</f>
        <v>Speedy Express</v>
      </c>
      <c r="H19" s="6" t="str">
        <f>LEFT(VLOOKUP(F19,customers!A:C,3,FALSE),SEARCH(" ",VLOOKUP(F19,customers!A:C,3,FALSE)))</f>
        <v xml:space="preserve">Frédérique </v>
      </c>
      <c r="I19" s="6" t="str">
        <f>VLOOKUP(F19,customers!A:F,6,FALSE)</f>
        <v>Strasbourg</v>
      </c>
      <c r="J19" s="6" t="str">
        <f>VLOOKUP(F19,customers!A:I,9,FALSE)</f>
        <v>France</v>
      </c>
    </row>
    <row r="20" spans="1:10" ht="17.45" customHeight="1" x14ac:dyDescent="0.25">
      <c r="A20" s="1" t="s">
        <v>1213</v>
      </c>
      <c r="B20" s="1">
        <f>COUNTIF('order-details'!A20:A2174,A20)</f>
        <v>1</v>
      </c>
      <c r="C20" s="8">
        <f>SUMIFS('order-details'!F:F,'order-details'!A:A,A20)</f>
        <v>364.79999999999995</v>
      </c>
      <c r="D20" s="8">
        <f>SUMIFS('order-details'!G:G,'order-details'!A:A,A20)</f>
        <v>346.55999999999995</v>
      </c>
      <c r="E20" s="11">
        <f t="shared" si="0"/>
        <v>18.240000000000009</v>
      </c>
      <c r="F20" s="1" t="str">
        <f>VLOOKUP(A20,orders!B:C,2,FALSE)</f>
        <v>WARTH</v>
      </c>
      <c r="G20" s="6" t="str">
        <f>VLOOKUP(A20,orders!P:Q,2,FALSE)</f>
        <v>Federal Shipping</v>
      </c>
      <c r="H20" s="6" t="str">
        <f>LEFT(VLOOKUP(F20,customers!A:C,3,FALSE),SEARCH(" ",VLOOKUP(F20,customers!A:C,3,FALSE)))</f>
        <v xml:space="preserve">Pirkko </v>
      </c>
      <c r="I20" s="6" t="str">
        <f>VLOOKUP(F20,customers!A:F,6,FALSE)</f>
        <v>Oulu</v>
      </c>
      <c r="J20" s="6" t="str">
        <f>VLOOKUP(F20,customers!A:I,9,FALSE)</f>
        <v>Finland</v>
      </c>
    </row>
    <row r="21" spans="1:10" ht="17.45" customHeight="1" x14ac:dyDescent="0.25">
      <c r="A21" s="1" t="s">
        <v>1214</v>
      </c>
      <c r="B21" s="1">
        <f>COUNTIF('order-details'!A21:A2175,A21)</f>
        <v>3</v>
      </c>
      <c r="C21" s="8">
        <f>SUMIFS('order-details'!F:F,'order-details'!A:A,A21)</f>
        <v>4031</v>
      </c>
      <c r="D21" s="8">
        <f>SUMIFS('order-details'!G:G,'order-details'!A:A,A21)</f>
        <v>3536.6</v>
      </c>
      <c r="E21" s="11">
        <f t="shared" si="0"/>
        <v>494.40000000000009</v>
      </c>
      <c r="F21" s="1" t="str">
        <f>VLOOKUP(A21,orders!B:C,2,FALSE)</f>
        <v>FRANK</v>
      </c>
      <c r="G21" s="6" t="str">
        <f>VLOOKUP(A21,orders!P:Q,2,FALSE)</f>
        <v>Speedy Express</v>
      </c>
      <c r="H21" s="6" t="str">
        <f>LEFT(VLOOKUP(F21,customers!A:C,3,FALSE),SEARCH(" ",VLOOKUP(F21,customers!A:C,3,FALSE)))</f>
        <v xml:space="preserve">Peter </v>
      </c>
      <c r="I21" s="6" t="str">
        <f>VLOOKUP(F21,customers!A:F,6,FALSE)</f>
        <v>München</v>
      </c>
      <c r="J21" s="6" t="str">
        <f>VLOOKUP(F21,customers!A:I,9,FALSE)</f>
        <v>Germany</v>
      </c>
    </row>
    <row r="22" spans="1:10" ht="17.45" customHeight="1" x14ac:dyDescent="0.25">
      <c r="A22" s="1" t="s">
        <v>1215</v>
      </c>
      <c r="B22" s="1">
        <f>COUNTIF('order-details'!A22:A2176,A22)</f>
        <v>2</v>
      </c>
      <c r="C22" s="8">
        <f>SUMIFS('order-details'!F:F,'order-details'!A:A,A22)</f>
        <v>1101.2</v>
      </c>
      <c r="D22" s="8">
        <f>SUMIFS('order-details'!G:G,'order-details'!A:A,A22)</f>
        <v>1101.2</v>
      </c>
      <c r="E22" s="11">
        <f t="shared" si="0"/>
        <v>0</v>
      </c>
      <c r="F22" s="1" t="str">
        <f>VLOOKUP(A22,orders!B:C,2,FALSE)</f>
        <v>GROSR</v>
      </c>
      <c r="G22" s="6" t="str">
        <f>VLOOKUP(A22,orders!P:Q,2,FALSE)</f>
        <v>Federal Shipping</v>
      </c>
      <c r="H22" s="6" t="str">
        <f>LEFT(VLOOKUP(F22,customers!A:C,3,FALSE),SEARCH(" ",VLOOKUP(F22,customers!A:C,3,FALSE)))</f>
        <v xml:space="preserve">Manuel </v>
      </c>
      <c r="I22" s="6" t="str">
        <f>VLOOKUP(F22,customers!A:F,6,FALSE)</f>
        <v>Caracas</v>
      </c>
      <c r="J22" s="6" t="str">
        <f>VLOOKUP(F22,customers!A:I,9,FALSE)</f>
        <v>Venezuela</v>
      </c>
    </row>
    <row r="23" spans="1:10" ht="17.45" customHeight="1" x14ac:dyDescent="0.25">
      <c r="A23" s="1" t="s">
        <v>1216</v>
      </c>
      <c r="B23" s="1">
        <f>COUNTIF('order-details'!A23:A2177,A23)</f>
        <v>2</v>
      </c>
      <c r="C23" s="8">
        <f>SUMIFS('order-details'!F:F,'order-details'!A:A,A23)</f>
        <v>676</v>
      </c>
      <c r="D23" s="8">
        <f>SUMIFS('order-details'!G:G,'order-details'!A:A,A23)</f>
        <v>642.19999999999993</v>
      </c>
      <c r="E23" s="11">
        <f t="shared" si="0"/>
        <v>33.800000000000068</v>
      </c>
      <c r="F23" s="1" t="str">
        <f>VLOOKUP(A23,orders!B:C,2,FALSE)</f>
        <v>WHITC</v>
      </c>
      <c r="G23" s="6" t="str">
        <f>VLOOKUP(A23,orders!P:Q,2,FALSE)</f>
        <v>Speedy Express</v>
      </c>
      <c r="H23" s="6" t="str">
        <f>LEFT(VLOOKUP(F23,customers!A:C,3,FALSE),SEARCH(" ",VLOOKUP(F23,customers!A:C,3,FALSE)))</f>
        <v xml:space="preserve">Karl </v>
      </c>
      <c r="I23" s="6" t="str">
        <f>VLOOKUP(F23,customers!A:F,6,FALSE)</f>
        <v>Seattle</v>
      </c>
      <c r="J23" s="6" t="str">
        <f>VLOOKUP(F23,customers!A:I,9,FALSE)</f>
        <v>USA</v>
      </c>
    </row>
    <row r="24" spans="1:10" ht="17.45" customHeight="1" x14ac:dyDescent="0.25">
      <c r="A24" s="1" t="s">
        <v>1217</v>
      </c>
      <c r="B24" s="1">
        <f>COUNTIF('order-details'!A24:A2178,A24)</f>
        <v>2</v>
      </c>
      <c r="C24" s="8">
        <f>SUMIFS('order-details'!F:F,'order-details'!A:A,A24)</f>
        <v>1376</v>
      </c>
      <c r="D24" s="8">
        <f>SUMIFS('order-details'!G:G,'order-details'!A:A,A24)</f>
        <v>1376</v>
      </c>
      <c r="E24" s="11">
        <f t="shared" si="0"/>
        <v>0</v>
      </c>
      <c r="F24" s="1" t="str">
        <f>VLOOKUP(A24,orders!B:C,2,FALSE)</f>
        <v>WARTH</v>
      </c>
      <c r="G24" s="6" t="str">
        <f>VLOOKUP(A24,orders!P:Q,2,FALSE)</f>
        <v>Speedy Express</v>
      </c>
      <c r="H24" s="6" t="str">
        <f>LEFT(VLOOKUP(F24,customers!A:C,3,FALSE),SEARCH(" ",VLOOKUP(F24,customers!A:C,3,FALSE)))</f>
        <v xml:space="preserve">Pirkko </v>
      </c>
      <c r="I24" s="6" t="str">
        <f>VLOOKUP(F24,customers!A:F,6,FALSE)</f>
        <v>Oulu</v>
      </c>
      <c r="J24" s="6" t="str">
        <f>VLOOKUP(F24,customers!A:I,9,FALSE)</f>
        <v>Finland</v>
      </c>
    </row>
    <row r="25" spans="1:10" ht="17.45" customHeight="1" x14ac:dyDescent="0.25">
      <c r="A25" s="1" t="s">
        <v>1218</v>
      </c>
      <c r="B25" s="1">
        <f>COUNTIF('order-details'!A25:A2179,A25)</f>
        <v>1</v>
      </c>
      <c r="C25" s="8">
        <f>SUMIFS('order-details'!F:F,'order-details'!A:A,A25)</f>
        <v>48</v>
      </c>
      <c r="D25" s="8">
        <f>SUMIFS('order-details'!G:G,'order-details'!A:A,A25)</f>
        <v>48</v>
      </c>
      <c r="E25" s="11">
        <f t="shared" si="0"/>
        <v>0</v>
      </c>
      <c r="F25" s="1" t="str">
        <f>VLOOKUP(A25,orders!B:C,2,FALSE)</f>
        <v>SPLIR</v>
      </c>
      <c r="G25" s="6" t="str">
        <f>VLOOKUP(A25,orders!P:Q,2,FALSE)</f>
        <v>United Package</v>
      </c>
      <c r="H25" s="6" t="str">
        <f>LEFT(VLOOKUP(F25,customers!A:C,3,FALSE),SEARCH(" ",VLOOKUP(F25,customers!A:C,3,FALSE)))</f>
        <v xml:space="preserve">Art </v>
      </c>
      <c r="I25" s="6" t="str">
        <f>VLOOKUP(F25,customers!A:F,6,FALSE)</f>
        <v>Lander</v>
      </c>
      <c r="J25" s="6" t="str">
        <f>VLOOKUP(F25,customers!A:I,9,FALSE)</f>
        <v>USA</v>
      </c>
    </row>
    <row r="26" spans="1:10" ht="17.45" customHeight="1" x14ac:dyDescent="0.25">
      <c r="A26" s="1" t="s">
        <v>1219</v>
      </c>
      <c r="B26" s="1">
        <f>COUNTIF('order-details'!A26:A2180,A26)</f>
        <v>3</v>
      </c>
      <c r="C26" s="8">
        <f>SUMIFS('order-details'!F:F,'order-details'!A:A,A26)</f>
        <v>1456</v>
      </c>
      <c r="D26" s="8">
        <f>SUMIFS('order-details'!G:G,'order-details'!A:A,A26)</f>
        <v>1456</v>
      </c>
      <c r="E26" s="11">
        <f t="shared" si="0"/>
        <v>0</v>
      </c>
      <c r="F26" s="1" t="str">
        <f>VLOOKUP(A26,orders!B:C,2,FALSE)</f>
        <v>RATTC</v>
      </c>
      <c r="G26" s="6" t="str">
        <f>VLOOKUP(A26,orders!P:Q,2,FALSE)</f>
        <v>United Package</v>
      </c>
      <c r="H26" s="6" t="str">
        <f>LEFT(VLOOKUP(F26,customers!A:C,3,FALSE),SEARCH(" ",VLOOKUP(F26,customers!A:C,3,FALSE)))</f>
        <v xml:space="preserve">Paula </v>
      </c>
      <c r="I26" s="6" t="str">
        <f>VLOOKUP(F26,customers!A:F,6,FALSE)</f>
        <v>Albuquerque</v>
      </c>
      <c r="J26" s="6" t="str">
        <f>VLOOKUP(F26,customers!A:I,9,FALSE)</f>
        <v>USA</v>
      </c>
    </row>
    <row r="27" spans="1:10" ht="17.45" customHeight="1" x14ac:dyDescent="0.25">
      <c r="A27" s="1" t="s">
        <v>1220</v>
      </c>
      <c r="B27" s="1">
        <f>COUNTIF('order-details'!A27:A2181,A27)</f>
        <v>5</v>
      </c>
      <c r="C27" s="8">
        <f>SUMIFS('order-details'!F:F,'order-details'!A:A,A27)</f>
        <v>2142.4</v>
      </c>
      <c r="D27" s="8">
        <f>SUMIFS('order-details'!G:G,'order-details'!A:A,A27)</f>
        <v>2037.2800000000002</v>
      </c>
      <c r="E27" s="11">
        <f t="shared" si="0"/>
        <v>105.11999999999989</v>
      </c>
      <c r="F27" s="1" t="str">
        <f>VLOOKUP(A27,orders!B:C,2,FALSE)</f>
        <v>QUICK</v>
      </c>
      <c r="G27" s="6" t="str">
        <f>VLOOKUP(A27,orders!P:Q,2,FALSE)</f>
        <v>Federal Shipping</v>
      </c>
      <c r="H27" s="6" t="str">
        <f>LEFT(VLOOKUP(F27,customers!A:C,3,FALSE),SEARCH(" ",VLOOKUP(F27,customers!A:C,3,FALSE)))</f>
        <v xml:space="preserve">Horst </v>
      </c>
      <c r="I27" s="6" t="str">
        <f>VLOOKUP(F27,customers!A:F,6,FALSE)</f>
        <v>Cunewalde</v>
      </c>
      <c r="J27" s="6" t="str">
        <f>VLOOKUP(F27,customers!A:I,9,FALSE)</f>
        <v>Germany</v>
      </c>
    </row>
    <row r="28" spans="1:10" ht="17.45" customHeight="1" x14ac:dyDescent="0.25">
      <c r="A28" s="1" t="s">
        <v>1221</v>
      </c>
      <c r="B28" s="1">
        <f>COUNTIF('order-details'!A28:A2182,A28)</f>
        <v>2</v>
      </c>
      <c r="C28" s="8">
        <f>SUMIFS('order-details'!F:F,'order-details'!A:A,A28)</f>
        <v>538.6</v>
      </c>
      <c r="D28" s="8">
        <f>SUMIFS('order-details'!G:G,'order-details'!A:A,A28)</f>
        <v>538.6</v>
      </c>
      <c r="E28" s="11">
        <f t="shared" si="0"/>
        <v>0</v>
      </c>
      <c r="F28" s="1" t="str">
        <f>VLOOKUP(A28,orders!B:C,2,FALSE)</f>
        <v>VINET</v>
      </c>
      <c r="G28" s="6" t="str">
        <f>VLOOKUP(A28,orders!P:Q,2,FALSE)</f>
        <v>Speedy Express</v>
      </c>
      <c r="H28" s="6" t="str">
        <f>LEFT(VLOOKUP(F28,customers!A:C,3,FALSE),SEARCH(" ",VLOOKUP(F28,customers!A:C,3,FALSE)))</f>
        <v xml:space="preserve">Paul </v>
      </c>
      <c r="I28" s="6" t="str">
        <f>VLOOKUP(F28,customers!A:F,6,FALSE)</f>
        <v>Reims</v>
      </c>
      <c r="J28" s="6" t="str">
        <f>VLOOKUP(F28,customers!A:I,9,FALSE)</f>
        <v>France</v>
      </c>
    </row>
    <row r="29" spans="1:10" ht="17.45" customHeight="1" x14ac:dyDescent="0.25">
      <c r="A29" s="1" t="s">
        <v>1222</v>
      </c>
      <c r="B29" s="1">
        <f>COUNTIF('order-details'!A29:A2183,A29)</f>
        <v>2</v>
      </c>
      <c r="C29" s="8">
        <f>SUMIFS('order-details'!F:F,'order-details'!A:A,A29)</f>
        <v>307.2</v>
      </c>
      <c r="D29" s="8">
        <f>SUMIFS('order-details'!G:G,'order-details'!A:A,A29)</f>
        <v>291.83999999999997</v>
      </c>
      <c r="E29" s="11">
        <f t="shared" si="0"/>
        <v>15.360000000000014</v>
      </c>
      <c r="F29" s="1" t="str">
        <f>VLOOKUP(A29,orders!B:C,2,FALSE)</f>
        <v>MAGAA</v>
      </c>
      <c r="G29" s="6" t="str">
        <f>VLOOKUP(A29,orders!P:Q,2,FALSE)</f>
        <v>Speedy Express</v>
      </c>
      <c r="H29" s="6" t="str">
        <f>LEFT(VLOOKUP(F29,customers!A:C,3,FALSE),SEARCH(" ",VLOOKUP(F29,customers!A:C,3,FALSE)))</f>
        <v xml:space="preserve">Giovanni </v>
      </c>
      <c r="I29" s="6" t="str">
        <f>VLOOKUP(F29,customers!A:F,6,FALSE)</f>
        <v>Bergamo</v>
      </c>
      <c r="J29" s="6" t="str">
        <f>VLOOKUP(F29,customers!A:I,9,FALSE)</f>
        <v>Italy</v>
      </c>
    </row>
    <row r="30" spans="1:10" ht="17.45" customHeight="1" x14ac:dyDescent="0.25">
      <c r="A30" s="1" t="s">
        <v>1223</v>
      </c>
      <c r="B30" s="1">
        <f>COUNTIF('order-details'!A30:A2184,A30)</f>
        <v>2</v>
      </c>
      <c r="C30" s="8">
        <f>SUMIFS('order-details'!F:F,'order-details'!A:A,A30)</f>
        <v>420</v>
      </c>
      <c r="D30" s="8">
        <f>SUMIFS('order-details'!G:G,'order-details'!A:A,A30)</f>
        <v>420</v>
      </c>
      <c r="E30" s="11">
        <f t="shared" si="0"/>
        <v>0</v>
      </c>
      <c r="F30" s="1" t="str">
        <f>VLOOKUP(A30,orders!B:C,2,FALSE)</f>
        <v>TORTU</v>
      </c>
      <c r="G30" s="6" t="str">
        <f>VLOOKUP(A30,orders!P:Q,2,FALSE)</f>
        <v>Federal Shipping</v>
      </c>
      <c r="H30" s="6" t="str">
        <f>LEFT(VLOOKUP(F30,customers!A:C,3,FALSE),SEARCH(" ",VLOOKUP(F30,customers!A:C,3,FALSE)))</f>
        <v xml:space="preserve">Miguel </v>
      </c>
      <c r="I30" s="6" t="str">
        <f>VLOOKUP(F30,customers!A:F,6,FALSE)</f>
        <v>México D.F.</v>
      </c>
      <c r="J30" s="6" t="str">
        <f>VLOOKUP(F30,customers!A:I,9,FALSE)</f>
        <v>Mexico</v>
      </c>
    </row>
    <row r="31" spans="1:10" ht="17.45" customHeight="1" x14ac:dyDescent="0.25">
      <c r="A31" s="1" t="s">
        <v>1224</v>
      </c>
      <c r="B31" s="1">
        <f>COUNTIF('order-details'!A31:A2185,A31)</f>
        <v>2</v>
      </c>
      <c r="C31" s="8">
        <f>SUMIFS('order-details'!F:F,'order-details'!A:A,A31)</f>
        <v>1200.8</v>
      </c>
      <c r="D31" s="8">
        <f>SUMIFS('order-details'!G:G,'order-details'!A:A,A31)</f>
        <v>1200.8</v>
      </c>
      <c r="E31" s="11">
        <f t="shared" si="0"/>
        <v>0</v>
      </c>
      <c r="F31" s="1" t="str">
        <f>VLOOKUP(A31,orders!B:C,2,FALSE)</f>
        <v>MORGK</v>
      </c>
      <c r="G31" s="6" t="str">
        <f>VLOOKUP(A31,orders!P:Q,2,FALSE)</f>
        <v>Federal Shipping</v>
      </c>
      <c r="H31" s="6" t="str">
        <f>LEFT(VLOOKUP(F31,customers!A:C,3,FALSE),SEARCH(" ",VLOOKUP(F31,customers!A:C,3,FALSE)))</f>
        <v xml:space="preserve">Alexander </v>
      </c>
      <c r="I31" s="6" t="str">
        <f>VLOOKUP(F31,customers!A:F,6,FALSE)</f>
        <v>Leipzig</v>
      </c>
      <c r="J31" s="6" t="str">
        <f>VLOOKUP(F31,customers!A:I,9,FALSE)</f>
        <v>Germany</v>
      </c>
    </row>
    <row r="32" spans="1:10" ht="17.45" customHeight="1" x14ac:dyDescent="0.25">
      <c r="A32" s="1" t="s">
        <v>1225</v>
      </c>
      <c r="B32" s="1">
        <f>COUNTIF('order-details'!A32:A2186,A32)</f>
        <v>4</v>
      </c>
      <c r="C32" s="8">
        <f>SUMIFS('order-details'!F:F,'order-details'!A:A,A32)</f>
        <v>1488.8</v>
      </c>
      <c r="D32" s="8">
        <f>SUMIFS('order-details'!G:G,'order-details'!A:A,A32)</f>
        <v>1488.8</v>
      </c>
      <c r="E32" s="11">
        <f t="shared" si="0"/>
        <v>0</v>
      </c>
      <c r="F32" s="1" t="str">
        <f>VLOOKUP(A32,orders!B:C,2,FALSE)</f>
        <v>BERGS</v>
      </c>
      <c r="G32" s="6" t="str">
        <f>VLOOKUP(A32,orders!P:Q,2,FALSE)</f>
        <v>United Package</v>
      </c>
      <c r="H32" s="6" t="str">
        <f>LEFT(VLOOKUP(F32,customers!A:C,3,FALSE),SEARCH(" ",VLOOKUP(F32,customers!A:C,3,FALSE)))</f>
        <v xml:space="preserve">Christina </v>
      </c>
      <c r="I32" s="6" t="str">
        <f>VLOOKUP(F32,customers!A:F,6,FALSE)</f>
        <v>Luleå</v>
      </c>
      <c r="J32" s="6" t="str">
        <f>VLOOKUP(F32,customers!A:I,9,FALSE)</f>
        <v>Sweden</v>
      </c>
    </row>
    <row r="33" spans="1:10" ht="17.45" customHeight="1" x14ac:dyDescent="0.25">
      <c r="A33" s="1" t="s">
        <v>1226</v>
      </c>
      <c r="B33" s="1">
        <f>COUNTIF('order-details'!A33:A2187,A33)</f>
        <v>1</v>
      </c>
      <c r="C33" s="8">
        <f>SUMIFS('order-details'!F:F,'order-details'!A:A,A33)</f>
        <v>468</v>
      </c>
      <c r="D33" s="8">
        <f>SUMIFS('order-details'!G:G,'order-details'!A:A,A33)</f>
        <v>351</v>
      </c>
      <c r="E33" s="11">
        <f t="shared" si="0"/>
        <v>117</v>
      </c>
      <c r="F33" s="1" t="str">
        <f>VLOOKUP(A33,orders!B:C,2,FALSE)</f>
        <v>LEHMS</v>
      </c>
      <c r="G33" s="6" t="str">
        <f>VLOOKUP(A33,orders!P:Q,2,FALSE)</f>
        <v>United Package</v>
      </c>
      <c r="H33" s="6" t="str">
        <f>LEFT(VLOOKUP(F33,customers!A:C,3,FALSE),SEARCH(" ",VLOOKUP(F33,customers!A:C,3,FALSE)))</f>
        <v xml:space="preserve">Renate </v>
      </c>
      <c r="I33" s="6" t="str">
        <f>VLOOKUP(F33,customers!A:F,6,FALSE)</f>
        <v>Frankfurt a.M.</v>
      </c>
      <c r="J33" s="6" t="str">
        <f>VLOOKUP(F33,customers!A:I,9,FALSE)</f>
        <v>Germany</v>
      </c>
    </row>
    <row r="34" spans="1:10" ht="17.45" customHeight="1" x14ac:dyDescent="0.25">
      <c r="A34" s="1" t="s">
        <v>1227</v>
      </c>
      <c r="B34" s="1">
        <f>COUNTIF('order-details'!A34:A2188,A34)</f>
        <v>3</v>
      </c>
      <c r="C34" s="8">
        <f>SUMIFS('order-details'!F:F,'order-details'!A:A,A34)</f>
        <v>613.20000000000005</v>
      </c>
      <c r="D34" s="8">
        <f>SUMIFS('order-details'!G:G,'order-details'!A:A,A34)</f>
        <v>613.20000000000005</v>
      </c>
      <c r="E34" s="11">
        <f t="shared" si="0"/>
        <v>0</v>
      </c>
      <c r="F34" s="1" t="str">
        <f>VLOOKUP(A34,orders!B:C,2,FALSE)</f>
        <v>BERGS</v>
      </c>
      <c r="G34" s="6" t="str">
        <f>VLOOKUP(A34,orders!P:Q,2,FALSE)</f>
        <v>Speedy Express</v>
      </c>
      <c r="H34" s="6" t="str">
        <f>LEFT(VLOOKUP(F34,customers!A:C,3,FALSE),SEARCH(" ",VLOOKUP(F34,customers!A:C,3,FALSE)))</f>
        <v xml:space="preserve">Christina </v>
      </c>
      <c r="I34" s="6" t="str">
        <f>VLOOKUP(F34,customers!A:F,6,FALSE)</f>
        <v>Luleå</v>
      </c>
      <c r="J34" s="6" t="str">
        <f>VLOOKUP(F34,customers!A:I,9,FALSE)</f>
        <v>Sweden</v>
      </c>
    </row>
    <row r="35" spans="1:10" ht="17.45" customHeight="1" x14ac:dyDescent="0.25">
      <c r="A35" s="1" t="s">
        <v>1228</v>
      </c>
      <c r="B35" s="1">
        <f>COUNTIF('order-details'!A35:A2189,A35)</f>
        <v>3</v>
      </c>
      <c r="C35" s="8">
        <f>SUMIFS('order-details'!F:F,'order-details'!A:A,A35)</f>
        <v>86.5</v>
      </c>
      <c r="D35" s="8">
        <f>SUMIFS('order-details'!G:G,'order-details'!A:A,A35)</f>
        <v>86.5</v>
      </c>
      <c r="E35" s="11">
        <f t="shared" si="0"/>
        <v>0</v>
      </c>
      <c r="F35" s="1" t="str">
        <f>VLOOKUP(A35,orders!B:C,2,FALSE)</f>
        <v>ROMEY</v>
      </c>
      <c r="G35" s="6" t="str">
        <f>VLOOKUP(A35,orders!P:Q,2,FALSE)</f>
        <v>Speedy Express</v>
      </c>
      <c r="H35" s="6" t="str">
        <f>LEFT(VLOOKUP(F35,customers!A:C,3,FALSE),SEARCH(" ",VLOOKUP(F35,customers!A:C,3,FALSE)))</f>
        <v xml:space="preserve">Alejandra </v>
      </c>
      <c r="I35" s="6" t="str">
        <f>VLOOKUP(F35,customers!A:F,6,FALSE)</f>
        <v>Madrid</v>
      </c>
      <c r="J35" s="6" t="str">
        <f>VLOOKUP(F35,customers!A:I,9,FALSE)</f>
        <v>Spain</v>
      </c>
    </row>
    <row r="36" spans="1:10" ht="17.45" customHeight="1" x14ac:dyDescent="0.25">
      <c r="A36" s="1" t="s">
        <v>1229</v>
      </c>
      <c r="B36" s="1">
        <f>COUNTIF('order-details'!A36:A2190,A36)</f>
        <v>2</v>
      </c>
      <c r="C36" s="8">
        <f>SUMIFS('order-details'!F:F,'order-details'!A:A,A36)</f>
        <v>155.39999999999998</v>
      </c>
      <c r="D36" s="8">
        <f>SUMIFS('order-details'!G:G,'order-details'!A:A,A36)</f>
        <v>155.39999999999998</v>
      </c>
      <c r="E36" s="11">
        <f t="shared" si="0"/>
        <v>0</v>
      </c>
      <c r="F36" s="1" t="str">
        <f>VLOOKUP(A36,orders!B:C,2,FALSE)</f>
        <v>ROMEY</v>
      </c>
      <c r="G36" s="6" t="str">
        <f>VLOOKUP(A36,orders!P:Q,2,FALSE)</f>
        <v>Speedy Express</v>
      </c>
      <c r="H36" s="6" t="str">
        <f>LEFT(VLOOKUP(F36,customers!A:C,3,FALSE),SEARCH(" ",VLOOKUP(F36,customers!A:C,3,FALSE)))</f>
        <v xml:space="preserve">Alejandra </v>
      </c>
      <c r="I36" s="6" t="str">
        <f>VLOOKUP(F36,customers!A:F,6,FALSE)</f>
        <v>Madrid</v>
      </c>
      <c r="J36" s="6" t="str">
        <f>VLOOKUP(F36,customers!A:I,9,FALSE)</f>
        <v>Spain</v>
      </c>
    </row>
    <row r="37" spans="1:10" ht="17.45" customHeight="1" x14ac:dyDescent="0.25">
      <c r="A37" s="1" t="s">
        <v>1230</v>
      </c>
      <c r="B37" s="1">
        <f>COUNTIF('order-details'!A37:A2191,A37)</f>
        <v>4</v>
      </c>
      <c r="C37" s="8">
        <f>SUMIFS('order-details'!F:F,'order-details'!A:A,A37)</f>
        <v>1414.8000000000002</v>
      </c>
      <c r="D37" s="8">
        <f>SUMIFS('order-details'!G:G,'order-details'!A:A,A37)</f>
        <v>1414.8000000000002</v>
      </c>
      <c r="E37" s="11">
        <f t="shared" si="0"/>
        <v>0</v>
      </c>
      <c r="F37" s="1" t="str">
        <f>VLOOKUP(A37,orders!B:C,2,FALSE)</f>
        <v>LILAS</v>
      </c>
      <c r="G37" s="6" t="str">
        <f>VLOOKUP(A37,orders!P:Q,2,FALSE)</f>
        <v>Federal Shipping</v>
      </c>
      <c r="H37" s="6" t="str">
        <f>LEFT(VLOOKUP(F37,customers!A:C,3,FALSE),SEARCH(" ",VLOOKUP(F37,customers!A:C,3,FALSE)))</f>
        <v xml:space="preserve">Carlos </v>
      </c>
      <c r="I37" s="6" t="str">
        <f>VLOOKUP(F37,customers!A:F,6,FALSE)</f>
        <v>Barquisimeto</v>
      </c>
      <c r="J37" s="6" t="str">
        <f>VLOOKUP(F37,customers!A:I,9,FALSE)</f>
        <v>Venezuela</v>
      </c>
    </row>
    <row r="38" spans="1:10" ht="17.45" customHeight="1" x14ac:dyDescent="0.25">
      <c r="A38" s="1" t="s">
        <v>1231</v>
      </c>
      <c r="B38" s="1">
        <f>COUNTIF('order-details'!A38:A2192,A38)</f>
        <v>4</v>
      </c>
      <c r="C38" s="8">
        <f>SUMIFS('order-details'!F:F,'order-details'!A:A,A38)</f>
        <v>1452</v>
      </c>
      <c r="D38" s="8">
        <f>SUMIFS('order-details'!G:G,'order-details'!A:A,A38)</f>
        <v>1170.375</v>
      </c>
      <c r="E38" s="11">
        <f t="shared" si="0"/>
        <v>281.625</v>
      </c>
      <c r="F38" s="1" t="str">
        <f>VLOOKUP(A38,orders!B:C,2,FALSE)</f>
        <v>LEHMS</v>
      </c>
      <c r="G38" s="6" t="str">
        <f>VLOOKUP(A38,orders!P:Q,2,FALSE)</f>
        <v>Speedy Express</v>
      </c>
      <c r="H38" s="6" t="str">
        <f>LEFT(VLOOKUP(F38,customers!A:C,3,FALSE),SEARCH(" ",VLOOKUP(F38,customers!A:C,3,FALSE)))</f>
        <v xml:space="preserve">Renate </v>
      </c>
      <c r="I38" s="6" t="str">
        <f>VLOOKUP(F38,customers!A:F,6,FALSE)</f>
        <v>Frankfurt a.M.</v>
      </c>
      <c r="J38" s="6" t="str">
        <f>VLOOKUP(F38,customers!A:I,9,FALSE)</f>
        <v>Germany</v>
      </c>
    </row>
    <row r="39" spans="1:10" ht="17.45" customHeight="1" x14ac:dyDescent="0.25">
      <c r="A39" s="1" t="s">
        <v>1232</v>
      </c>
      <c r="B39" s="1">
        <f>COUNTIF('order-details'!A39:A2193,A39)</f>
        <v>3</v>
      </c>
      <c r="C39" s="8">
        <f>SUMIFS('order-details'!F:F,'order-details'!A:A,A39)</f>
        <v>2179.1999999999998</v>
      </c>
      <c r="D39" s="8">
        <f>SUMIFS('order-details'!G:G,'order-details'!A:A,A39)</f>
        <v>1743.36</v>
      </c>
      <c r="E39" s="11">
        <f t="shared" si="0"/>
        <v>435.83999999999992</v>
      </c>
      <c r="F39" s="1" t="str">
        <f>VLOOKUP(A39,orders!B:C,2,FALSE)</f>
        <v>QUICK</v>
      </c>
      <c r="G39" s="6" t="str">
        <f>VLOOKUP(A39,orders!P:Q,2,FALSE)</f>
        <v>United Package</v>
      </c>
      <c r="H39" s="6" t="str">
        <f>LEFT(VLOOKUP(F39,customers!A:C,3,FALSE),SEARCH(" ",VLOOKUP(F39,customers!A:C,3,FALSE)))</f>
        <v xml:space="preserve">Horst </v>
      </c>
      <c r="I39" s="6" t="str">
        <f>VLOOKUP(F39,customers!A:F,6,FALSE)</f>
        <v>Cunewalde</v>
      </c>
      <c r="J39" s="6" t="str">
        <f>VLOOKUP(F39,customers!A:I,9,FALSE)</f>
        <v>Germany</v>
      </c>
    </row>
    <row r="40" spans="1:10" ht="17.45" customHeight="1" x14ac:dyDescent="0.25">
      <c r="A40" s="1" t="s">
        <v>1233</v>
      </c>
      <c r="B40" s="1">
        <f>COUNTIF('order-details'!A40:A2194,A40)</f>
        <v>2</v>
      </c>
      <c r="C40" s="8">
        <f>SUMIFS('order-details'!F:F,'order-details'!A:A,A40)</f>
        <v>3016</v>
      </c>
      <c r="D40" s="8">
        <f>SUMIFS('order-details'!G:G,'order-details'!A:A,A40)</f>
        <v>3016</v>
      </c>
      <c r="E40" s="11">
        <f t="shared" si="0"/>
        <v>0</v>
      </c>
      <c r="F40" s="1" t="str">
        <f>VLOOKUP(A40,orders!B:C,2,FALSE)</f>
        <v>QUICK</v>
      </c>
      <c r="G40" s="6" t="str">
        <f>VLOOKUP(A40,orders!P:Q,2,FALSE)</f>
        <v>Federal Shipping</v>
      </c>
      <c r="H40" s="6" t="str">
        <f>LEFT(VLOOKUP(F40,customers!A:C,3,FALSE),SEARCH(" ",VLOOKUP(F40,customers!A:C,3,FALSE)))</f>
        <v xml:space="preserve">Horst </v>
      </c>
      <c r="I40" s="6" t="str">
        <f>VLOOKUP(F40,customers!A:F,6,FALSE)</f>
        <v>Cunewalde</v>
      </c>
      <c r="J40" s="6" t="str">
        <f>VLOOKUP(F40,customers!A:I,9,FALSE)</f>
        <v>Germany</v>
      </c>
    </row>
    <row r="41" spans="1:10" ht="17.45" customHeight="1" x14ac:dyDescent="0.25">
      <c r="A41" s="1" t="s">
        <v>1234</v>
      </c>
      <c r="B41" s="1">
        <f>COUNTIF('order-details'!A41:A2195,A41)</f>
        <v>3</v>
      </c>
      <c r="C41" s="8">
        <f>SUMIFS('order-details'!F:F,'order-details'!A:A,A41)</f>
        <v>924</v>
      </c>
      <c r="D41" s="8">
        <f>SUMIFS('order-details'!G:G,'order-details'!A:A,A41)</f>
        <v>818.99999999999989</v>
      </c>
      <c r="E41" s="11">
        <f t="shared" si="0"/>
        <v>105.00000000000011</v>
      </c>
      <c r="F41" s="1" t="str">
        <f>VLOOKUP(A41,orders!B:C,2,FALSE)</f>
        <v>RICAR</v>
      </c>
      <c r="G41" s="6" t="str">
        <f>VLOOKUP(A41,orders!P:Q,2,FALSE)</f>
        <v>Federal Shipping</v>
      </c>
      <c r="H41" s="6" t="str">
        <f>LEFT(VLOOKUP(F41,customers!A:C,3,FALSE),SEARCH(" ",VLOOKUP(F41,customers!A:C,3,FALSE)))</f>
        <v xml:space="preserve">Janete </v>
      </c>
      <c r="I41" s="6" t="str">
        <f>VLOOKUP(F41,customers!A:F,6,FALSE)</f>
        <v>Rio de Janeiro</v>
      </c>
      <c r="J41" s="6" t="str">
        <f>VLOOKUP(F41,customers!A:I,9,FALSE)</f>
        <v>Brazil</v>
      </c>
    </row>
    <row r="42" spans="1:10" ht="17.45" customHeight="1" x14ac:dyDescent="0.25">
      <c r="A42" s="1" t="s">
        <v>1235</v>
      </c>
      <c r="B42" s="1">
        <f>COUNTIF('order-details'!A42:A2196,A42)</f>
        <v>2</v>
      </c>
      <c r="C42" s="8">
        <f>SUMIFS('order-details'!F:F,'order-details'!A:A,A42)</f>
        <v>89</v>
      </c>
      <c r="D42" s="8">
        <f>SUMIFS('order-details'!G:G,'order-details'!A:A,A42)</f>
        <v>80.099999999999994</v>
      </c>
      <c r="E42" s="11">
        <f t="shared" si="0"/>
        <v>8.9000000000000057</v>
      </c>
      <c r="F42" s="1" t="str">
        <f>VLOOKUP(A42,orders!B:C,2,FALSE)</f>
        <v>REGGC</v>
      </c>
      <c r="G42" s="6" t="str">
        <f>VLOOKUP(A42,orders!P:Q,2,FALSE)</f>
        <v>Speedy Express</v>
      </c>
      <c r="H42" s="6" t="str">
        <f>LEFT(VLOOKUP(F42,customers!A:C,3,FALSE),SEARCH(" ",VLOOKUP(F42,customers!A:C,3,FALSE)))</f>
        <v xml:space="preserve">Maurizio </v>
      </c>
      <c r="I42" s="6" t="str">
        <f>VLOOKUP(F42,customers!A:F,6,FALSE)</f>
        <v>Reggio Emilia</v>
      </c>
      <c r="J42" s="6" t="str">
        <f>VLOOKUP(F42,customers!A:I,9,FALSE)</f>
        <v>Italy</v>
      </c>
    </row>
    <row r="43" spans="1:10" ht="17.45" customHeight="1" x14ac:dyDescent="0.25">
      <c r="A43" s="1" t="s">
        <v>1236</v>
      </c>
      <c r="B43" s="1">
        <f>COUNTIF('order-details'!A43:A2197,A43)</f>
        <v>2</v>
      </c>
      <c r="C43" s="8">
        <f>SUMIFS('order-details'!F:F,'order-details'!A:A,A43)</f>
        <v>479.4</v>
      </c>
      <c r="D43" s="8">
        <f>SUMIFS('order-details'!G:G,'order-details'!A:A,A43)</f>
        <v>479.4</v>
      </c>
      <c r="E43" s="11">
        <f t="shared" si="0"/>
        <v>0</v>
      </c>
      <c r="F43" s="1" t="str">
        <f>VLOOKUP(A43,orders!B:C,2,FALSE)</f>
        <v>BSBEV</v>
      </c>
      <c r="G43" s="6" t="str">
        <f>VLOOKUP(A43,orders!P:Q,2,FALSE)</f>
        <v>Federal Shipping</v>
      </c>
      <c r="H43" s="6" t="str">
        <f>LEFT(VLOOKUP(F43,customers!A:C,3,FALSE),SEARCH(" ",VLOOKUP(F43,customers!A:C,3,FALSE)))</f>
        <v xml:space="preserve">Victoria </v>
      </c>
      <c r="I43" s="6" t="str">
        <f>VLOOKUP(F43,customers!A:F,6,FALSE)</f>
        <v>London</v>
      </c>
      <c r="J43" s="6" t="str">
        <f>VLOOKUP(F43,customers!A:I,9,FALSE)</f>
        <v>UK</v>
      </c>
    </row>
    <row r="44" spans="1:10" ht="17.45" customHeight="1" x14ac:dyDescent="0.25">
      <c r="A44" s="1" t="s">
        <v>1237</v>
      </c>
      <c r="B44" s="1">
        <f>COUNTIF('order-details'!A44:A2198,A44)</f>
        <v>4</v>
      </c>
      <c r="C44" s="8">
        <f>SUMIFS('order-details'!F:F,'order-details'!A:A,A44)</f>
        <v>2169</v>
      </c>
      <c r="D44" s="8">
        <f>SUMIFS('order-details'!G:G,'order-details'!A:A,A44)</f>
        <v>2169</v>
      </c>
      <c r="E44" s="11">
        <f t="shared" si="0"/>
        <v>0</v>
      </c>
      <c r="F44" s="1" t="str">
        <f>VLOOKUP(A44,orders!B:C,2,FALSE)</f>
        <v>COMMI</v>
      </c>
      <c r="G44" s="6" t="str">
        <f>VLOOKUP(A44,orders!P:Q,2,FALSE)</f>
        <v>Speedy Express</v>
      </c>
      <c r="H44" s="6" t="str">
        <f>LEFT(VLOOKUP(F44,customers!A:C,3,FALSE),SEARCH(" ",VLOOKUP(F44,customers!A:C,3,FALSE)))</f>
        <v xml:space="preserve">Pedro </v>
      </c>
      <c r="I44" s="6" t="str">
        <f>VLOOKUP(F44,customers!A:F,6,FALSE)</f>
        <v>Sao Paulo</v>
      </c>
      <c r="J44" s="6" t="str">
        <f>VLOOKUP(F44,customers!A:I,9,FALSE)</f>
        <v>Brazil</v>
      </c>
    </row>
    <row r="45" spans="1:10" ht="17.45" customHeight="1" x14ac:dyDescent="0.25">
      <c r="A45" s="1" t="s">
        <v>1238</v>
      </c>
      <c r="B45" s="1">
        <f>COUNTIF('order-details'!A45:A2199,A45)</f>
        <v>3</v>
      </c>
      <c r="C45" s="8">
        <f>SUMIFS('order-details'!F:F,'order-details'!A:A,A45)</f>
        <v>552.79999999999995</v>
      </c>
      <c r="D45" s="8">
        <f>SUMIFS('order-details'!G:G,'order-details'!A:A,A45)</f>
        <v>497.52000000000004</v>
      </c>
      <c r="E45" s="11">
        <f t="shared" si="0"/>
        <v>55.279999999999916</v>
      </c>
      <c r="F45" s="1" t="str">
        <f>VLOOKUP(A45,orders!B:C,2,FALSE)</f>
        <v>QUEDE</v>
      </c>
      <c r="G45" s="6" t="str">
        <f>VLOOKUP(A45,orders!P:Q,2,FALSE)</f>
        <v>United Package</v>
      </c>
      <c r="H45" s="6" t="str">
        <f>LEFT(VLOOKUP(F45,customers!A:C,3,FALSE),SEARCH(" ",VLOOKUP(F45,customers!A:C,3,FALSE)))</f>
        <v xml:space="preserve">Bernardo </v>
      </c>
      <c r="I45" s="6" t="str">
        <f>VLOOKUP(F45,customers!A:F,6,FALSE)</f>
        <v>Rio de Janeiro</v>
      </c>
      <c r="J45" s="6" t="str">
        <f>VLOOKUP(F45,customers!A:I,9,FALSE)</f>
        <v>Brazil</v>
      </c>
    </row>
    <row r="46" spans="1:10" ht="17.45" customHeight="1" x14ac:dyDescent="0.25">
      <c r="A46" s="1" t="s">
        <v>1239</v>
      </c>
      <c r="B46" s="1">
        <f>COUNTIF('order-details'!A46:A2200,A46)</f>
        <v>1</v>
      </c>
      <c r="C46" s="8">
        <f>SUMIFS('order-details'!F:F,'order-details'!A:A,A46)</f>
        <v>1296</v>
      </c>
      <c r="D46" s="8">
        <f>SUMIFS('order-details'!G:G,'order-details'!A:A,A46)</f>
        <v>1296</v>
      </c>
      <c r="E46" s="11">
        <f t="shared" si="0"/>
        <v>0</v>
      </c>
      <c r="F46" s="1" t="str">
        <f>VLOOKUP(A46,orders!B:C,2,FALSE)</f>
        <v>TRADH</v>
      </c>
      <c r="G46" s="6" t="str">
        <f>VLOOKUP(A46,orders!P:Q,2,FALSE)</f>
        <v>United Package</v>
      </c>
      <c r="H46" s="6" t="str">
        <f>LEFT(VLOOKUP(F46,customers!A:C,3,FALSE),SEARCH(" ",VLOOKUP(F46,customers!A:C,3,FALSE)))</f>
        <v xml:space="preserve">Anabela </v>
      </c>
      <c r="I46" s="6" t="str">
        <f>VLOOKUP(F46,customers!A:F,6,FALSE)</f>
        <v>Sao Paulo</v>
      </c>
      <c r="J46" s="6" t="str">
        <f>VLOOKUP(F46,customers!A:I,9,FALSE)</f>
        <v>Brazil</v>
      </c>
    </row>
    <row r="47" spans="1:10" ht="17.45" customHeight="1" x14ac:dyDescent="0.25">
      <c r="A47" s="1" t="s">
        <v>1240</v>
      </c>
      <c r="B47" s="1">
        <f>COUNTIF('order-details'!A47:A2201,A47)</f>
        <v>4</v>
      </c>
      <c r="C47" s="8">
        <f>SUMIFS('order-details'!F:F,'order-details'!A:A,A47)</f>
        <v>848.7</v>
      </c>
      <c r="D47" s="8">
        <f>SUMIFS('order-details'!G:G,'order-details'!A:A,A47)</f>
        <v>848.7</v>
      </c>
      <c r="E47" s="11">
        <f t="shared" si="0"/>
        <v>0</v>
      </c>
      <c r="F47" s="1" t="str">
        <f>VLOOKUP(A47,orders!B:C,2,FALSE)</f>
        <v>TORTU</v>
      </c>
      <c r="G47" s="6" t="str">
        <f>VLOOKUP(A47,orders!P:Q,2,FALSE)</f>
        <v>Federal Shipping</v>
      </c>
      <c r="H47" s="6" t="str">
        <f>LEFT(VLOOKUP(F47,customers!A:C,3,FALSE),SEARCH(" ",VLOOKUP(F47,customers!A:C,3,FALSE)))</f>
        <v xml:space="preserve">Miguel </v>
      </c>
      <c r="I47" s="6" t="str">
        <f>VLOOKUP(F47,customers!A:F,6,FALSE)</f>
        <v>México D.F.</v>
      </c>
      <c r="J47" s="6" t="str">
        <f>VLOOKUP(F47,customers!A:I,9,FALSE)</f>
        <v>Mexico</v>
      </c>
    </row>
    <row r="48" spans="1:10" ht="17.45" customHeight="1" x14ac:dyDescent="0.25">
      <c r="A48" s="1" t="s">
        <v>1241</v>
      </c>
      <c r="B48" s="1">
        <f>COUNTIF('order-details'!A48:A2202,A48)</f>
        <v>5</v>
      </c>
      <c r="C48" s="8">
        <f>SUMIFS('order-details'!F:F,'order-details'!A:A,A48)</f>
        <v>1887.6000000000001</v>
      </c>
      <c r="D48" s="8">
        <f>SUMIFS('order-details'!G:G,'order-details'!A:A,A48)</f>
        <v>1887.6000000000001</v>
      </c>
      <c r="E48" s="11">
        <f t="shared" si="0"/>
        <v>0</v>
      </c>
      <c r="F48" s="1" t="str">
        <f>VLOOKUP(A48,orders!B:C,2,FALSE)</f>
        <v>RATTC</v>
      </c>
      <c r="G48" s="6" t="str">
        <f>VLOOKUP(A48,orders!P:Q,2,FALSE)</f>
        <v>United Package</v>
      </c>
      <c r="H48" s="6" t="str">
        <f>LEFT(VLOOKUP(F48,customers!A:C,3,FALSE),SEARCH(" ",VLOOKUP(F48,customers!A:C,3,FALSE)))</f>
        <v xml:space="preserve">Paula </v>
      </c>
      <c r="I48" s="6" t="str">
        <f>VLOOKUP(F48,customers!A:F,6,FALSE)</f>
        <v>Albuquerque</v>
      </c>
      <c r="J48" s="6" t="str">
        <f>VLOOKUP(F48,customers!A:I,9,FALSE)</f>
        <v>USA</v>
      </c>
    </row>
    <row r="49" spans="1:10" ht="17.45" customHeight="1" x14ac:dyDescent="0.25">
      <c r="A49" s="1" t="s">
        <v>1242</v>
      </c>
      <c r="B49" s="1">
        <f>COUNTIF('order-details'!A49:A2203,A49)</f>
        <v>1</v>
      </c>
      <c r="C49" s="8">
        <f>SUMIFS('order-details'!F:F,'order-details'!A:A,A49)</f>
        <v>121.6</v>
      </c>
      <c r="D49" s="8">
        <f>SUMIFS('order-details'!G:G,'order-details'!A:A,A49)</f>
        <v>121.6</v>
      </c>
      <c r="E49" s="11">
        <f t="shared" si="0"/>
        <v>0</v>
      </c>
      <c r="F49" s="1" t="str">
        <f>VLOOKUP(A49,orders!B:C,2,FALSE)</f>
        <v>VINET</v>
      </c>
      <c r="G49" s="6" t="str">
        <f>VLOOKUP(A49,orders!P:Q,2,FALSE)</f>
        <v>United Package</v>
      </c>
      <c r="H49" s="6" t="str">
        <f>LEFT(VLOOKUP(F49,customers!A:C,3,FALSE),SEARCH(" ",VLOOKUP(F49,customers!A:C,3,FALSE)))</f>
        <v xml:space="preserve">Paul </v>
      </c>
      <c r="I49" s="6" t="str">
        <f>VLOOKUP(F49,customers!A:F,6,FALSE)</f>
        <v>Reims</v>
      </c>
      <c r="J49" s="6" t="str">
        <f>VLOOKUP(F49,customers!A:I,9,FALSE)</f>
        <v>France</v>
      </c>
    </row>
    <row r="50" spans="1:10" ht="17.45" customHeight="1" x14ac:dyDescent="0.25">
      <c r="A50" s="1" t="s">
        <v>1243</v>
      </c>
      <c r="B50" s="1">
        <f>COUNTIF('order-details'!A50:A2204,A50)</f>
        <v>3</v>
      </c>
      <c r="C50" s="8">
        <f>SUMIFS('order-details'!F:F,'order-details'!A:A,A50)</f>
        <v>1050.5999999999999</v>
      </c>
      <c r="D50" s="8">
        <f>SUMIFS('order-details'!G:G,'order-details'!A:A,A50)</f>
        <v>1050.5999999999999</v>
      </c>
      <c r="E50" s="11">
        <f t="shared" si="0"/>
        <v>0</v>
      </c>
      <c r="F50" s="1" t="str">
        <f>VLOOKUP(A50,orders!B:C,2,FALSE)</f>
        <v>LILAS</v>
      </c>
      <c r="G50" s="6" t="str">
        <f>VLOOKUP(A50,orders!P:Q,2,FALSE)</f>
        <v>Speedy Express</v>
      </c>
      <c r="H50" s="6" t="str">
        <f>LEFT(VLOOKUP(F50,customers!A:C,3,FALSE),SEARCH(" ",VLOOKUP(F50,customers!A:C,3,FALSE)))</f>
        <v xml:space="preserve">Carlos </v>
      </c>
      <c r="I50" s="6" t="str">
        <f>VLOOKUP(F50,customers!A:F,6,FALSE)</f>
        <v>Barquisimeto</v>
      </c>
      <c r="J50" s="6" t="str">
        <f>VLOOKUP(F50,customers!A:I,9,FALSE)</f>
        <v>Venezuela</v>
      </c>
    </row>
    <row r="51" spans="1:10" ht="17.45" customHeight="1" x14ac:dyDescent="0.25">
      <c r="A51" s="1" t="s">
        <v>1244</v>
      </c>
      <c r="B51" s="1">
        <f>COUNTIF('order-details'!A51:A2205,A51)</f>
        <v>2</v>
      </c>
      <c r="C51" s="8">
        <f>SUMIFS('order-details'!F:F,'order-details'!A:A,A51)</f>
        <v>1420</v>
      </c>
      <c r="D51" s="8">
        <f>SUMIFS('order-details'!G:G,'order-details'!A:A,A51)</f>
        <v>1420</v>
      </c>
      <c r="E51" s="11">
        <f t="shared" si="0"/>
        <v>0</v>
      </c>
      <c r="F51" s="1" t="str">
        <f>VLOOKUP(A51,orders!B:C,2,FALSE)</f>
        <v>BLONP</v>
      </c>
      <c r="G51" s="6" t="str">
        <f>VLOOKUP(A51,orders!P:Q,2,FALSE)</f>
        <v>United Package</v>
      </c>
      <c r="H51" s="6" t="str">
        <f>LEFT(VLOOKUP(F51,customers!A:C,3,FALSE),SEARCH(" ",VLOOKUP(F51,customers!A:C,3,FALSE)))</f>
        <v xml:space="preserve">Frédérique </v>
      </c>
      <c r="I51" s="6" t="str">
        <f>VLOOKUP(F51,customers!A:F,6,FALSE)</f>
        <v>Strasbourg</v>
      </c>
      <c r="J51" s="6" t="str">
        <f>VLOOKUP(F51,customers!A:I,9,FALSE)</f>
        <v>France</v>
      </c>
    </row>
    <row r="52" spans="1:10" ht="17.45" customHeight="1" x14ac:dyDescent="0.25">
      <c r="A52" s="1" t="s">
        <v>1245</v>
      </c>
      <c r="B52" s="1">
        <f>COUNTIF('order-details'!A52:A2206,A52)</f>
        <v>4</v>
      </c>
      <c r="C52" s="8">
        <f>SUMIFS('order-details'!F:F,'order-details'!A:A,A52)</f>
        <v>3127</v>
      </c>
      <c r="D52" s="8">
        <f>SUMIFS('order-details'!G:G,'order-details'!A:A,A52)</f>
        <v>2645</v>
      </c>
      <c r="E52" s="11">
        <f t="shared" si="0"/>
        <v>482</v>
      </c>
      <c r="F52" s="1" t="str">
        <f>VLOOKUP(A52,orders!B:C,2,FALSE)</f>
        <v>HUNGO</v>
      </c>
      <c r="G52" s="6" t="str">
        <f>VLOOKUP(A52,orders!P:Q,2,FALSE)</f>
        <v>United Package</v>
      </c>
      <c r="H52" s="6" t="str">
        <f>LEFT(VLOOKUP(F52,customers!A:C,3,FALSE),SEARCH(" ",VLOOKUP(F52,customers!A:C,3,FALSE)))</f>
        <v xml:space="preserve">Patricia </v>
      </c>
      <c r="I52" s="6" t="str">
        <f>VLOOKUP(F52,customers!A:F,6,FALSE)</f>
        <v>Cork</v>
      </c>
      <c r="J52" s="6" t="str">
        <f>VLOOKUP(F52,customers!A:I,9,FALSE)</f>
        <v>Ireland</v>
      </c>
    </row>
    <row r="53" spans="1:10" ht="17.45" customHeight="1" x14ac:dyDescent="0.25">
      <c r="A53" s="1" t="s">
        <v>1246</v>
      </c>
      <c r="B53" s="1">
        <f>COUNTIF('order-details'!A53:A2207,A53)</f>
        <v>2</v>
      </c>
      <c r="C53" s="8">
        <f>SUMIFS('order-details'!F:F,'order-details'!A:A,A53)</f>
        <v>349.5</v>
      </c>
      <c r="D53" s="8">
        <f>SUMIFS('order-details'!G:G,'order-details'!A:A,A53)</f>
        <v>349.5</v>
      </c>
      <c r="E53" s="11">
        <f t="shared" si="0"/>
        <v>0</v>
      </c>
      <c r="F53" s="1" t="str">
        <f>VLOOKUP(A53,orders!B:C,2,FALSE)</f>
        <v>RICAR</v>
      </c>
      <c r="G53" s="6" t="str">
        <f>VLOOKUP(A53,orders!P:Q,2,FALSE)</f>
        <v>United Package</v>
      </c>
      <c r="H53" s="6" t="str">
        <f>LEFT(VLOOKUP(F53,customers!A:C,3,FALSE),SEARCH(" ",VLOOKUP(F53,customers!A:C,3,FALSE)))</f>
        <v xml:space="preserve">Janete </v>
      </c>
      <c r="I53" s="6" t="str">
        <f>VLOOKUP(F53,customers!A:F,6,FALSE)</f>
        <v>Rio de Janeiro</v>
      </c>
      <c r="J53" s="6" t="str">
        <f>VLOOKUP(F53,customers!A:I,9,FALSE)</f>
        <v>Brazil</v>
      </c>
    </row>
    <row r="54" spans="1:10" ht="17.45" customHeight="1" x14ac:dyDescent="0.25">
      <c r="A54" s="1" t="s">
        <v>1247</v>
      </c>
      <c r="B54" s="1">
        <f>COUNTIF('order-details'!A54:A2208,A54)</f>
        <v>2</v>
      </c>
      <c r="C54" s="8">
        <f>SUMIFS('order-details'!F:F,'order-details'!A:A,A54)</f>
        <v>608</v>
      </c>
      <c r="D54" s="8">
        <f>SUMIFS('order-details'!G:G,'order-details'!A:A,A54)</f>
        <v>608</v>
      </c>
      <c r="E54" s="11">
        <f t="shared" si="0"/>
        <v>0</v>
      </c>
      <c r="F54" s="1" t="str">
        <f>VLOOKUP(A54,orders!B:C,2,FALSE)</f>
        <v>MAGAA</v>
      </c>
      <c r="G54" s="6" t="str">
        <f>VLOOKUP(A54,orders!P:Q,2,FALSE)</f>
        <v>United Package</v>
      </c>
      <c r="H54" s="6" t="str">
        <f>LEFT(VLOOKUP(F54,customers!A:C,3,FALSE),SEARCH(" ",VLOOKUP(F54,customers!A:C,3,FALSE)))</f>
        <v xml:space="preserve">Giovanni </v>
      </c>
      <c r="I54" s="6" t="str">
        <f>VLOOKUP(F54,customers!A:F,6,FALSE)</f>
        <v>Bergamo</v>
      </c>
      <c r="J54" s="6" t="str">
        <f>VLOOKUP(F54,customers!A:I,9,FALSE)</f>
        <v>Italy</v>
      </c>
    </row>
    <row r="55" spans="1:10" ht="17.45" customHeight="1" x14ac:dyDescent="0.25">
      <c r="A55" s="1" t="s">
        <v>1248</v>
      </c>
      <c r="B55" s="1">
        <f>COUNTIF('order-details'!A55:A2209,A55)</f>
        <v>2</v>
      </c>
      <c r="C55" s="8">
        <f>SUMIFS('order-details'!F:F,'order-details'!A:A,A55)</f>
        <v>755</v>
      </c>
      <c r="D55" s="8">
        <f>SUMIFS('order-details'!G:G,'order-details'!A:A,A55)</f>
        <v>755</v>
      </c>
      <c r="E55" s="11">
        <f t="shared" si="0"/>
        <v>0</v>
      </c>
      <c r="F55" s="1" t="str">
        <f>VLOOKUP(A55,orders!B:C,2,FALSE)</f>
        <v>WANDK</v>
      </c>
      <c r="G55" s="6" t="str">
        <f>VLOOKUP(A55,orders!P:Q,2,FALSE)</f>
        <v>United Package</v>
      </c>
      <c r="H55" s="6" t="str">
        <f>LEFT(VLOOKUP(F55,customers!A:C,3,FALSE),SEARCH(" ",VLOOKUP(F55,customers!A:C,3,FALSE)))</f>
        <v xml:space="preserve">Rita </v>
      </c>
      <c r="I55" s="6" t="str">
        <f>VLOOKUP(F55,customers!A:F,6,FALSE)</f>
        <v>Stuttgart</v>
      </c>
      <c r="J55" s="6" t="str">
        <f>VLOOKUP(F55,customers!A:I,9,FALSE)</f>
        <v>Germany</v>
      </c>
    </row>
    <row r="56" spans="1:10" ht="17.45" customHeight="1" x14ac:dyDescent="0.25">
      <c r="A56" s="1" t="s">
        <v>1249</v>
      </c>
      <c r="B56" s="1">
        <f>COUNTIF('order-details'!A56:A2210,A56)</f>
        <v>3</v>
      </c>
      <c r="C56" s="8">
        <f>SUMIFS('order-details'!F:F,'order-details'!A:A,A56)</f>
        <v>2708.7999999999997</v>
      </c>
      <c r="D56" s="8">
        <f>SUMIFS('order-details'!G:G,'order-details'!A:A,A56)</f>
        <v>2708.7999999999997</v>
      </c>
      <c r="E56" s="11">
        <f t="shared" si="0"/>
        <v>0</v>
      </c>
      <c r="F56" s="1" t="str">
        <f>VLOOKUP(A56,orders!B:C,2,FALSE)</f>
        <v>SUPRD</v>
      </c>
      <c r="G56" s="6" t="str">
        <f>VLOOKUP(A56,orders!P:Q,2,FALSE)</f>
        <v>United Package</v>
      </c>
      <c r="H56" s="6" t="str">
        <f>LEFT(VLOOKUP(F56,customers!A:C,3,FALSE),SEARCH(" ",VLOOKUP(F56,customers!A:C,3,FALSE)))</f>
        <v xml:space="preserve">Pascale </v>
      </c>
      <c r="I56" s="6" t="str">
        <f>VLOOKUP(F56,customers!A:F,6,FALSE)</f>
        <v>Charleroi</v>
      </c>
      <c r="J56" s="6" t="str">
        <f>VLOOKUP(F56,customers!A:I,9,FALSE)</f>
        <v>Belgium</v>
      </c>
    </row>
    <row r="57" spans="1:10" ht="17.45" customHeight="1" x14ac:dyDescent="0.25">
      <c r="A57" s="1" t="s">
        <v>1250</v>
      </c>
      <c r="B57" s="1">
        <f>COUNTIF('order-details'!A57:A2211,A57)</f>
        <v>3</v>
      </c>
      <c r="C57" s="8">
        <f>SUMIFS('order-details'!F:F,'order-details'!A:A,A57)</f>
        <v>1242</v>
      </c>
      <c r="D57" s="8">
        <f>SUMIFS('order-details'!G:G,'order-details'!A:A,A57)</f>
        <v>1117.8000000000002</v>
      </c>
      <c r="E57" s="11">
        <f t="shared" si="0"/>
        <v>124.19999999999982</v>
      </c>
      <c r="F57" s="1" t="str">
        <f>VLOOKUP(A57,orders!B:C,2,FALSE)</f>
        <v>GODOS</v>
      </c>
      <c r="G57" s="6" t="str">
        <f>VLOOKUP(A57,orders!P:Q,2,FALSE)</f>
        <v>United Package</v>
      </c>
      <c r="H57" s="6" t="str">
        <f>LEFT(VLOOKUP(F57,customers!A:C,3,FALSE),SEARCH(" ",VLOOKUP(F57,customers!A:C,3,FALSE)))</f>
        <v xml:space="preserve">José </v>
      </c>
      <c r="I57" s="6" t="str">
        <f>VLOOKUP(F57,customers!A:F,6,FALSE)</f>
        <v>Sevilla</v>
      </c>
      <c r="J57" s="6" t="str">
        <f>VLOOKUP(F57,customers!A:I,9,FALSE)</f>
        <v>Spain</v>
      </c>
    </row>
    <row r="58" spans="1:10" ht="17.45" customHeight="1" x14ac:dyDescent="0.25">
      <c r="A58" s="1" t="s">
        <v>1251</v>
      </c>
      <c r="B58" s="1">
        <f>COUNTIF('order-details'!A58:A2212,A58)</f>
        <v>3</v>
      </c>
      <c r="C58" s="8">
        <f>SUMIFS('order-details'!F:F,'order-details'!A:A,A58)</f>
        <v>954.4</v>
      </c>
      <c r="D58" s="8">
        <f>SUMIFS('order-details'!G:G,'order-details'!A:A,A58)</f>
        <v>954.4</v>
      </c>
      <c r="E58" s="11">
        <f t="shared" si="0"/>
        <v>0</v>
      </c>
      <c r="F58" s="1" t="str">
        <f>VLOOKUP(A58,orders!B:C,2,FALSE)</f>
        <v>TORTU</v>
      </c>
      <c r="G58" s="6" t="str">
        <f>VLOOKUP(A58,orders!P:Q,2,FALSE)</f>
        <v>United Package</v>
      </c>
      <c r="H58" s="6" t="str">
        <f>LEFT(VLOOKUP(F58,customers!A:C,3,FALSE),SEARCH(" ",VLOOKUP(F58,customers!A:C,3,FALSE)))</f>
        <v xml:space="preserve">Miguel </v>
      </c>
      <c r="I58" s="6" t="str">
        <f>VLOOKUP(F58,customers!A:F,6,FALSE)</f>
        <v>México D.F.</v>
      </c>
      <c r="J58" s="6" t="str">
        <f>VLOOKUP(F58,customers!A:I,9,FALSE)</f>
        <v>Mexico</v>
      </c>
    </row>
    <row r="59" spans="1:10" ht="17.45" customHeight="1" x14ac:dyDescent="0.25">
      <c r="A59" s="1" t="s">
        <v>1252</v>
      </c>
      <c r="B59" s="1">
        <f>COUNTIF('order-details'!A59:A2213,A59)</f>
        <v>3</v>
      </c>
      <c r="C59" s="8">
        <f>SUMIFS('order-details'!F:F,'order-details'!A:A,A59)</f>
        <v>4157</v>
      </c>
      <c r="D59" s="8">
        <f>SUMIFS('order-details'!G:G,'order-details'!A:A,A59)</f>
        <v>3741.3</v>
      </c>
      <c r="E59" s="11">
        <f t="shared" si="0"/>
        <v>415.69999999999982</v>
      </c>
      <c r="F59" s="1" t="str">
        <f>VLOOKUP(A59,orders!B:C,2,FALSE)</f>
        <v>OLDWO</v>
      </c>
      <c r="G59" s="6" t="str">
        <f>VLOOKUP(A59,orders!P:Q,2,FALSE)</f>
        <v>Federal Shipping</v>
      </c>
      <c r="H59" s="6" t="str">
        <f>LEFT(VLOOKUP(F59,customers!A:C,3,FALSE),SEARCH(" ",VLOOKUP(F59,customers!A:C,3,FALSE)))</f>
        <v xml:space="preserve">Rene </v>
      </c>
      <c r="I59" s="6" t="str">
        <f>VLOOKUP(F59,customers!A:F,6,FALSE)</f>
        <v>Anchorage</v>
      </c>
      <c r="J59" s="6" t="str">
        <f>VLOOKUP(F59,customers!A:I,9,FALSE)</f>
        <v>USA</v>
      </c>
    </row>
    <row r="60" spans="1:10" ht="17.45" customHeight="1" x14ac:dyDescent="0.25">
      <c r="A60" s="1" t="s">
        <v>1253</v>
      </c>
      <c r="B60" s="1">
        <f>COUNTIF('order-details'!A60:A2214,A60)</f>
        <v>3</v>
      </c>
      <c r="C60" s="8">
        <f>SUMIFS('order-details'!F:F,'order-details'!A:A,A60)</f>
        <v>498.5</v>
      </c>
      <c r="D60" s="8">
        <f>SUMIFS('order-details'!G:G,'order-details'!A:A,A60)</f>
        <v>498.5</v>
      </c>
      <c r="E60" s="11">
        <f t="shared" si="0"/>
        <v>0</v>
      </c>
      <c r="F60" s="1" t="str">
        <f>VLOOKUP(A60,orders!B:C,2,FALSE)</f>
        <v>ROMEY</v>
      </c>
      <c r="G60" s="6" t="str">
        <f>VLOOKUP(A60,orders!P:Q,2,FALSE)</f>
        <v>Federal Shipping</v>
      </c>
      <c r="H60" s="6" t="str">
        <f>LEFT(VLOOKUP(F60,customers!A:C,3,FALSE),SEARCH(" ",VLOOKUP(F60,customers!A:C,3,FALSE)))</f>
        <v xml:space="preserve">Alejandra </v>
      </c>
      <c r="I60" s="6" t="str">
        <f>VLOOKUP(F60,customers!A:F,6,FALSE)</f>
        <v>Madrid</v>
      </c>
      <c r="J60" s="6" t="str">
        <f>VLOOKUP(F60,customers!A:I,9,FALSE)</f>
        <v>Spain</v>
      </c>
    </row>
    <row r="61" spans="1:10" ht="17.45" customHeight="1" x14ac:dyDescent="0.25">
      <c r="A61" s="1" t="s">
        <v>1254</v>
      </c>
      <c r="B61" s="1">
        <f>COUNTIF('order-details'!A61:A2215,A61)</f>
        <v>2</v>
      </c>
      <c r="C61" s="8">
        <f>SUMIFS('order-details'!F:F,'order-details'!A:A,A61)</f>
        <v>424</v>
      </c>
      <c r="D61" s="8">
        <f>SUMIFS('order-details'!G:G,'order-details'!A:A,A61)</f>
        <v>424</v>
      </c>
      <c r="E61" s="11">
        <f t="shared" si="0"/>
        <v>0</v>
      </c>
      <c r="F61" s="1" t="str">
        <f>VLOOKUP(A61,orders!B:C,2,FALSE)</f>
        <v>LONEP</v>
      </c>
      <c r="G61" s="6" t="str">
        <f>VLOOKUP(A61,orders!P:Q,2,FALSE)</f>
        <v>United Package</v>
      </c>
      <c r="H61" s="6" t="str">
        <f>LEFT(VLOOKUP(F61,customers!A:C,3,FALSE),SEARCH(" ",VLOOKUP(F61,customers!A:C,3,FALSE)))</f>
        <v xml:space="preserve">Fran </v>
      </c>
      <c r="I61" s="6" t="str">
        <f>VLOOKUP(F61,customers!A:F,6,FALSE)</f>
        <v>Portland</v>
      </c>
      <c r="J61" s="6" t="str">
        <f>VLOOKUP(F61,customers!A:I,9,FALSE)</f>
        <v>USA</v>
      </c>
    </row>
    <row r="62" spans="1:10" ht="17.45" customHeight="1" x14ac:dyDescent="0.25">
      <c r="A62" s="1" t="s">
        <v>1255</v>
      </c>
      <c r="B62" s="1">
        <f>COUNTIF('order-details'!A62:A2216,A62)</f>
        <v>2</v>
      </c>
      <c r="C62" s="8">
        <f>SUMIFS('order-details'!F:F,'order-details'!A:A,A62)</f>
        <v>88.8</v>
      </c>
      <c r="D62" s="8">
        <f>SUMIFS('order-details'!G:G,'order-details'!A:A,A62)</f>
        <v>88.8</v>
      </c>
      <c r="E62" s="11">
        <f t="shared" si="0"/>
        <v>0</v>
      </c>
      <c r="F62" s="1" t="str">
        <f>VLOOKUP(A62,orders!B:C,2,FALSE)</f>
        <v>ANATR</v>
      </c>
      <c r="G62" s="6" t="str">
        <f>VLOOKUP(A62,orders!P:Q,2,FALSE)</f>
        <v>Federal Shipping</v>
      </c>
      <c r="H62" s="6" t="str">
        <f>LEFT(VLOOKUP(F62,customers!A:C,3,FALSE),SEARCH(" ",VLOOKUP(F62,customers!A:C,3,FALSE)))</f>
        <v xml:space="preserve">Ana </v>
      </c>
      <c r="I62" s="6" t="str">
        <f>VLOOKUP(F62,customers!A:F,6,FALSE)</f>
        <v>México D.F.</v>
      </c>
      <c r="J62" s="6" t="str">
        <f>VLOOKUP(F62,customers!A:I,9,FALSE)</f>
        <v>Mexico</v>
      </c>
    </row>
    <row r="63" spans="1:10" ht="17.45" customHeight="1" x14ac:dyDescent="0.25">
      <c r="A63" s="1" t="s">
        <v>1256</v>
      </c>
      <c r="B63" s="1">
        <f>COUNTIF('order-details'!A63:A2217,A63)</f>
        <v>5</v>
      </c>
      <c r="C63" s="8">
        <f>SUMIFS('order-details'!F:F,'order-details'!A:A,A63)</f>
        <v>1762</v>
      </c>
      <c r="D63" s="8">
        <f>SUMIFS('order-details'!G:G,'order-details'!A:A,A63)</f>
        <v>1762</v>
      </c>
      <c r="E63" s="11">
        <f t="shared" si="0"/>
        <v>0</v>
      </c>
      <c r="F63" s="1" t="str">
        <f>VLOOKUP(A63,orders!B:C,2,FALSE)</f>
        <v>HUNGO</v>
      </c>
      <c r="G63" s="6" t="str">
        <f>VLOOKUP(A63,orders!P:Q,2,FALSE)</f>
        <v>Speedy Express</v>
      </c>
      <c r="H63" s="6" t="str">
        <f>LEFT(VLOOKUP(F63,customers!A:C,3,FALSE),SEARCH(" ",VLOOKUP(F63,customers!A:C,3,FALSE)))</f>
        <v xml:space="preserve">Patricia </v>
      </c>
      <c r="I63" s="6" t="str">
        <f>VLOOKUP(F63,customers!A:F,6,FALSE)</f>
        <v>Cork</v>
      </c>
      <c r="J63" s="6" t="str">
        <f>VLOOKUP(F63,customers!A:I,9,FALSE)</f>
        <v>Ireland</v>
      </c>
    </row>
    <row r="64" spans="1:10" ht="17.45" customHeight="1" x14ac:dyDescent="0.25">
      <c r="A64" s="1" t="s">
        <v>1257</v>
      </c>
      <c r="B64" s="1">
        <f>COUNTIF('order-details'!A64:A2218,A64)</f>
        <v>2</v>
      </c>
      <c r="C64" s="8">
        <f>SUMIFS('order-details'!F:F,'order-details'!A:A,A64)</f>
        <v>336</v>
      </c>
      <c r="D64" s="8">
        <f>SUMIFS('order-details'!G:G,'order-details'!A:A,A64)</f>
        <v>336</v>
      </c>
      <c r="E64" s="11">
        <f t="shared" si="0"/>
        <v>0</v>
      </c>
      <c r="F64" s="1" t="str">
        <f>VLOOKUP(A64,orders!B:C,2,FALSE)</f>
        <v>THEBI</v>
      </c>
      <c r="G64" s="6" t="str">
        <f>VLOOKUP(A64,orders!P:Q,2,FALSE)</f>
        <v>United Package</v>
      </c>
      <c r="H64" s="6" t="str">
        <f>LEFT(VLOOKUP(F64,customers!A:C,3,FALSE),SEARCH(" ",VLOOKUP(F64,customers!A:C,3,FALSE)))</f>
        <v xml:space="preserve">Liz </v>
      </c>
      <c r="I64" s="6" t="str">
        <f>VLOOKUP(F64,customers!A:F,6,FALSE)</f>
        <v>Portland</v>
      </c>
      <c r="J64" s="6" t="str">
        <f>VLOOKUP(F64,customers!A:I,9,FALSE)</f>
        <v>USA</v>
      </c>
    </row>
    <row r="65" spans="1:10" ht="17.45" customHeight="1" x14ac:dyDescent="0.25">
      <c r="A65" s="1" t="s">
        <v>1258</v>
      </c>
      <c r="B65" s="1">
        <f>COUNTIF('order-details'!A65:A2219,A65)</f>
        <v>2</v>
      </c>
      <c r="C65" s="8">
        <f>SUMIFS('order-details'!F:F,'order-details'!A:A,A65)</f>
        <v>268.79999999999995</v>
      </c>
      <c r="D65" s="8">
        <f>SUMIFS('order-details'!G:G,'order-details'!A:A,A65)</f>
        <v>268.79999999999995</v>
      </c>
      <c r="E65" s="11">
        <f t="shared" si="0"/>
        <v>0</v>
      </c>
      <c r="F65" s="1" t="str">
        <f>VLOOKUP(A65,orders!B:C,2,FALSE)</f>
        <v>DUMON</v>
      </c>
      <c r="G65" s="6" t="str">
        <f>VLOOKUP(A65,orders!P:Q,2,FALSE)</f>
        <v>Federal Shipping</v>
      </c>
      <c r="H65" s="6" t="str">
        <f>LEFT(VLOOKUP(F65,customers!A:C,3,FALSE),SEARCH(" ",VLOOKUP(F65,customers!A:C,3,FALSE)))</f>
        <v xml:space="preserve">Janine </v>
      </c>
      <c r="I65" s="6" t="str">
        <f>VLOOKUP(F65,customers!A:F,6,FALSE)</f>
        <v>Nantes</v>
      </c>
      <c r="J65" s="6" t="str">
        <f>VLOOKUP(F65,customers!A:I,9,FALSE)</f>
        <v>France</v>
      </c>
    </row>
    <row r="66" spans="1:10" ht="17.45" customHeight="1" x14ac:dyDescent="0.25">
      <c r="A66" s="1" t="s">
        <v>1259</v>
      </c>
      <c r="B66" s="1">
        <f>COUNTIF('order-details'!A66:A2220,A66)</f>
        <v>4</v>
      </c>
      <c r="C66" s="8">
        <f>SUMIFS('order-details'!F:F,'order-details'!A:A,A66)</f>
        <v>1614.8</v>
      </c>
      <c r="D66" s="8">
        <f>SUMIFS('order-details'!G:G,'order-details'!A:A,A66)</f>
        <v>1614.8</v>
      </c>
      <c r="E66" s="11">
        <f t="shared" si="0"/>
        <v>0</v>
      </c>
      <c r="F66" s="1" t="str">
        <f>VLOOKUP(A66,orders!B:C,2,FALSE)</f>
        <v>WANDK</v>
      </c>
      <c r="G66" s="6" t="str">
        <f>VLOOKUP(A66,orders!P:Q,2,FALSE)</f>
        <v>United Package</v>
      </c>
      <c r="H66" s="6" t="str">
        <f>LEFT(VLOOKUP(F66,customers!A:C,3,FALSE),SEARCH(" ",VLOOKUP(F66,customers!A:C,3,FALSE)))</f>
        <v xml:space="preserve">Rita </v>
      </c>
      <c r="I66" s="6" t="str">
        <f>VLOOKUP(F66,customers!A:F,6,FALSE)</f>
        <v>Stuttgart</v>
      </c>
      <c r="J66" s="6" t="str">
        <f>VLOOKUP(F66,customers!A:I,9,FALSE)</f>
        <v>Germany</v>
      </c>
    </row>
    <row r="67" spans="1:10" ht="17.45" customHeight="1" x14ac:dyDescent="0.25">
      <c r="A67" s="1" t="s">
        <v>1260</v>
      </c>
      <c r="B67" s="1">
        <f>COUNTIF('order-details'!A67:A2221,A67)</f>
        <v>1</v>
      </c>
      <c r="C67" s="8">
        <f>SUMIFS('order-details'!F:F,'order-details'!A:A,A67)</f>
        <v>182.39999999999998</v>
      </c>
      <c r="D67" s="8">
        <f>SUMIFS('order-details'!G:G,'order-details'!A:A,A67)</f>
        <v>182.39999999999998</v>
      </c>
      <c r="E67" s="11">
        <f t="shared" ref="E67:E130" si="1">C67-D67</f>
        <v>0</v>
      </c>
      <c r="F67" s="1" t="str">
        <f>VLOOKUP(A67,orders!B:C,2,FALSE)</f>
        <v>QUICK</v>
      </c>
      <c r="G67" s="6" t="str">
        <f>VLOOKUP(A67,orders!P:Q,2,FALSE)</f>
        <v>United Package</v>
      </c>
      <c r="H67" s="6" t="str">
        <f>LEFT(VLOOKUP(F67,customers!A:C,3,FALSE),SEARCH(" ",VLOOKUP(F67,customers!A:C,3,FALSE)))</f>
        <v xml:space="preserve">Horst </v>
      </c>
      <c r="I67" s="6" t="str">
        <f>VLOOKUP(F67,customers!A:F,6,FALSE)</f>
        <v>Cunewalde</v>
      </c>
      <c r="J67" s="6" t="str">
        <f>VLOOKUP(F67,customers!A:I,9,FALSE)</f>
        <v>Germany</v>
      </c>
    </row>
    <row r="68" spans="1:10" ht="17.45" customHeight="1" x14ac:dyDescent="0.25">
      <c r="A68" s="1" t="s">
        <v>1261</v>
      </c>
      <c r="B68" s="1">
        <f>COUNTIF('order-details'!A68:A2222,A68)</f>
        <v>3</v>
      </c>
      <c r="C68" s="8">
        <f>SUMIFS('order-details'!F:F,'order-details'!A:A,A68)</f>
        <v>2327</v>
      </c>
      <c r="D68" s="8">
        <f>SUMIFS('order-details'!G:G,'order-details'!A:A,A68)</f>
        <v>2094.3000000000002</v>
      </c>
      <c r="E68" s="11">
        <f t="shared" si="1"/>
        <v>232.69999999999982</v>
      </c>
      <c r="F68" s="1" t="str">
        <f>VLOOKUP(A68,orders!B:C,2,FALSE)</f>
        <v>RATTC</v>
      </c>
      <c r="G68" s="6" t="str">
        <f>VLOOKUP(A68,orders!P:Q,2,FALSE)</f>
        <v>United Package</v>
      </c>
      <c r="H68" s="6" t="str">
        <f>LEFT(VLOOKUP(F68,customers!A:C,3,FALSE),SEARCH(" ",VLOOKUP(F68,customers!A:C,3,FALSE)))</f>
        <v xml:space="preserve">Paula </v>
      </c>
      <c r="I68" s="6" t="str">
        <f>VLOOKUP(F68,customers!A:F,6,FALSE)</f>
        <v>Albuquerque</v>
      </c>
      <c r="J68" s="6" t="str">
        <f>VLOOKUP(F68,customers!A:I,9,FALSE)</f>
        <v>USA</v>
      </c>
    </row>
    <row r="69" spans="1:10" ht="17.45" customHeight="1" x14ac:dyDescent="0.25">
      <c r="A69" s="1" t="s">
        <v>1262</v>
      </c>
      <c r="B69" s="1">
        <f>COUNTIF('order-details'!A69:A2223,A69)</f>
        <v>2</v>
      </c>
      <c r="C69" s="8">
        <f>SUMIFS('order-details'!F:F,'order-details'!A:A,A69)</f>
        <v>516.79999999999995</v>
      </c>
      <c r="D69" s="8">
        <f>SUMIFS('order-details'!G:G,'order-details'!A:A,A69)</f>
        <v>516.79999999999995</v>
      </c>
      <c r="E69" s="11">
        <f t="shared" si="1"/>
        <v>0</v>
      </c>
      <c r="F69" s="1" t="str">
        <f>VLOOKUP(A69,orders!B:C,2,FALSE)</f>
        <v>ISLAT</v>
      </c>
      <c r="G69" s="6" t="str">
        <f>VLOOKUP(A69,orders!P:Q,2,FALSE)</f>
        <v>United Package</v>
      </c>
      <c r="H69" s="6" t="str">
        <f>LEFT(VLOOKUP(F69,customers!A:C,3,FALSE),SEARCH(" ",VLOOKUP(F69,customers!A:C,3,FALSE)))</f>
        <v xml:space="preserve">Helen </v>
      </c>
      <c r="I69" s="6" t="str">
        <f>VLOOKUP(F69,customers!A:F,6,FALSE)</f>
        <v>Cowes</v>
      </c>
      <c r="J69" s="6" t="str">
        <f>VLOOKUP(F69,customers!A:I,9,FALSE)</f>
        <v>UK</v>
      </c>
    </row>
    <row r="70" spans="1:10" ht="17.45" customHeight="1" x14ac:dyDescent="0.25">
      <c r="A70" s="1" t="s">
        <v>1263</v>
      </c>
      <c r="B70" s="1">
        <f>COUNTIF('order-details'!A70:A2224,A70)</f>
        <v>2</v>
      </c>
      <c r="C70" s="8">
        <f>SUMIFS('order-details'!F:F,'order-details'!A:A,A70)</f>
        <v>2835</v>
      </c>
      <c r="D70" s="8">
        <f>SUMIFS('order-details'!G:G,'order-details'!A:A,A70)</f>
        <v>2835</v>
      </c>
      <c r="E70" s="11">
        <f t="shared" si="1"/>
        <v>0</v>
      </c>
      <c r="F70" s="1" t="str">
        <f>VLOOKUP(A70,orders!B:C,2,FALSE)</f>
        <v>RATTC</v>
      </c>
      <c r="G70" s="6" t="str">
        <f>VLOOKUP(A70,orders!P:Q,2,FALSE)</f>
        <v>Federal Shipping</v>
      </c>
      <c r="H70" s="6" t="str">
        <f>LEFT(VLOOKUP(F70,customers!A:C,3,FALSE),SEARCH(" ",VLOOKUP(F70,customers!A:C,3,FALSE)))</f>
        <v xml:space="preserve">Paula </v>
      </c>
      <c r="I70" s="6" t="str">
        <f>VLOOKUP(F70,customers!A:F,6,FALSE)</f>
        <v>Albuquerque</v>
      </c>
      <c r="J70" s="6" t="str">
        <f>VLOOKUP(F70,customers!A:I,9,FALSE)</f>
        <v>USA</v>
      </c>
    </row>
    <row r="71" spans="1:10" ht="17.45" customHeight="1" x14ac:dyDescent="0.25">
      <c r="A71" s="1" t="s">
        <v>1264</v>
      </c>
      <c r="B71" s="1">
        <f>COUNTIF('order-details'!A71:A2225,A71)</f>
        <v>1</v>
      </c>
      <c r="C71" s="8">
        <f>SUMIFS('order-details'!F:F,'order-details'!A:A,A71)</f>
        <v>288</v>
      </c>
      <c r="D71" s="8">
        <f>SUMIFS('order-details'!G:G,'order-details'!A:A,A71)</f>
        <v>288</v>
      </c>
      <c r="E71" s="11">
        <f t="shared" si="1"/>
        <v>0</v>
      </c>
      <c r="F71" s="1" t="str">
        <f>VLOOKUP(A71,orders!B:C,2,FALSE)</f>
        <v>LONEP</v>
      </c>
      <c r="G71" s="6" t="str">
        <f>VLOOKUP(A71,orders!P:Q,2,FALSE)</f>
        <v>Speedy Express</v>
      </c>
      <c r="H71" s="6" t="str">
        <f>LEFT(VLOOKUP(F71,customers!A:C,3,FALSE),SEARCH(" ",VLOOKUP(F71,customers!A:C,3,FALSE)))</f>
        <v xml:space="preserve">Fran </v>
      </c>
      <c r="I71" s="6" t="str">
        <f>VLOOKUP(F71,customers!A:F,6,FALSE)</f>
        <v>Portland</v>
      </c>
      <c r="J71" s="6" t="str">
        <f>VLOOKUP(F71,customers!A:I,9,FALSE)</f>
        <v>USA</v>
      </c>
    </row>
    <row r="72" spans="1:10" ht="17.45" customHeight="1" x14ac:dyDescent="0.25">
      <c r="A72" s="1" t="s">
        <v>1265</v>
      </c>
      <c r="B72" s="1">
        <f>COUNTIF('order-details'!A72:A2226,A72)</f>
        <v>2</v>
      </c>
      <c r="C72" s="8">
        <f>SUMIFS('order-details'!F:F,'order-details'!A:A,A72)</f>
        <v>240.4</v>
      </c>
      <c r="D72" s="8">
        <f>SUMIFS('order-details'!G:G,'order-details'!A:A,A72)</f>
        <v>240.4</v>
      </c>
      <c r="E72" s="11">
        <f t="shared" si="1"/>
        <v>0</v>
      </c>
      <c r="F72" s="1" t="str">
        <f>VLOOKUP(A72,orders!B:C,2,FALSE)</f>
        <v>ISLAT</v>
      </c>
      <c r="G72" s="6" t="str">
        <f>VLOOKUP(A72,orders!P:Q,2,FALSE)</f>
        <v>United Package</v>
      </c>
      <c r="H72" s="6" t="str">
        <f>LEFT(VLOOKUP(F72,customers!A:C,3,FALSE),SEARCH(" ",VLOOKUP(F72,customers!A:C,3,FALSE)))</f>
        <v xml:space="preserve">Helen </v>
      </c>
      <c r="I72" s="6" t="str">
        <f>VLOOKUP(F72,customers!A:F,6,FALSE)</f>
        <v>Cowes</v>
      </c>
      <c r="J72" s="6" t="str">
        <f>VLOOKUP(F72,customers!A:I,9,FALSE)</f>
        <v>UK</v>
      </c>
    </row>
    <row r="73" spans="1:10" ht="17.45" customHeight="1" x14ac:dyDescent="0.25">
      <c r="A73" s="1" t="s">
        <v>1266</v>
      </c>
      <c r="B73" s="1">
        <f>COUNTIF('order-details'!A73:A2227,A73)</f>
        <v>3</v>
      </c>
      <c r="C73" s="8">
        <f>SUMIFS('order-details'!F:F,'order-details'!A:A,A73)</f>
        <v>1191.1999999999998</v>
      </c>
      <c r="D73" s="8">
        <f>SUMIFS('order-details'!G:G,'order-details'!A:A,A73)</f>
        <v>1191.1999999999998</v>
      </c>
      <c r="E73" s="11">
        <f t="shared" si="1"/>
        <v>0</v>
      </c>
      <c r="F73" s="1" t="str">
        <f>VLOOKUP(A73,orders!B:C,2,FALSE)</f>
        <v>TORTU</v>
      </c>
      <c r="G73" s="6" t="str">
        <f>VLOOKUP(A73,orders!P:Q,2,FALSE)</f>
        <v>Federal Shipping</v>
      </c>
      <c r="H73" s="6" t="str">
        <f>LEFT(VLOOKUP(F73,customers!A:C,3,FALSE),SEARCH(" ",VLOOKUP(F73,customers!A:C,3,FALSE)))</f>
        <v xml:space="preserve">Miguel </v>
      </c>
      <c r="I73" s="6" t="str">
        <f>VLOOKUP(F73,customers!A:F,6,FALSE)</f>
        <v>México D.F.</v>
      </c>
      <c r="J73" s="6" t="str">
        <f>VLOOKUP(F73,customers!A:I,9,FALSE)</f>
        <v>Mexico</v>
      </c>
    </row>
    <row r="74" spans="1:10" ht="17.45" customHeight="1" x14ac:dyDescent="0.25">
      <c r="A74" s="1" t="s">
        <v>1267</v>
      </c>
      <c r="B74" s="1">
        <f>COUNTIF('order-details'!A74:A2228,A74)</f>
        <v>1</v>
      </c>
      <c r="C74" s="8">
        <f>SUMIFS('order-details'!F:F,'order-details'!A:A,A74)</f>
        <v>516</v>
      </c>
      <c r="D74" s="8">
        <f>SUMIFS('order-details'!G:G,'order-details'!A:A,A74)</f>
        <v>516</v>
      </c>
      <c r="E74" s="11">
        <f t="shared" si="1"/>
        <v>0</v>
      </c>
      <c r="F74" s="1" t="str">
        <f>VLOOKUP(A74,orders!B:C,2,FALSE)</f>
        <v>WARTH</v>
      </c>
      <c r="G74" s="6" t="str">
        <f>VLOOKUP(A74,orders!P:Q,2,FALSE)</f>
        <v>Federal Shipping</v>
      </c>
      <c r="H74" s="6" t="str">
        <f>LEFT(VLOOKUP(F74,customers!A:C,3,FALSE),SEARCH(" ",VLOOKUP(F74,customers!A:C,3,FALSE)))</f>
        <v xml:space="preserve">Pirkko </v>
      </c>
      <c r="I74" s="6" t="str">
        <f>VLOOKUP(F74,customers!A:F,6,FALSE)</f>
        <v>Oulu</v>
      </c>
      <c r="J74" s="6" t="str">
        <f>VLOOKUP(F74,customers!A:I,9,FALSE)</f>
        <v>Finland</v>
      </c>
    </row>
    <row r="75" spans="1:10" ht="17.45" customHeight="1" x14ac:dyDescent="0.25">
      <c r="A75" s="1" t="s">
        <v>1268</v>
      </c>
      <c r="B75" s="1">
        <f>COUNTIF('order-details'!A75:A2229,A75)</f>
        <v>1</v>
      </c>
      <c r="C75" s="8">
        <f>SUMIFS('order-details'!F:F,'order-details'!A:A,A75)</f>
        <v>144</v>
      </c>
      <c r="D75" s="8">
        <f>SUMIFS('order-details'!G:G,'order-details'!A:A,A75)</f>
        <v>144</v>
      </c>
      <c r="E75" s="11">
        <f t="shared" si="1"/>
        <v>0</v>
      </c>
      <c r="F75" s="1" t="str">
        <f>VLOOKUP(A75,orders!B:C,2,FALSE)</f>
        <v>ISLAT</v>
      </c>
      <c r="G75" s="6" t="str">
        <f>VLOOKUP(A75,orders!P:Q,2,FALSE)</f>
        <v>United Package</v>
      </c>
      <c r="H75" s="6" t="str">
        <f>LEFT(VLOOKUP(F75,customers!A:C,3,FALSE),SEARCH(" ",VLOOKUP(F75,customers!A:C,3,FALSE)))</f>
        <v xml:space="preserve">Helen </v>
      </c>
      <c r="I75" s="6" t="str">
        <f>VLOOKUP(F75,customers!A:F,6,FALSE)</f>
        <v>Cowes</v>
      </c>
      <c r="J75" s="6" t="str">
        <f>VLOOKUP(F75,customers!A:I,9,FALSE)</f>
        <v>UK</v>
      </c>
    </row>
    <row r="76" spans="1:10" ht="17.45" customHeight="1" x14ac:dyDescent="0.25">
      <c r="A76" s="1" t="s">
        <v>1269</v>
      </c>
      <c r="B76" s="1">
        <f>COUNTIF('order-details'!A76:A2230,A76)</f>
        <v>1</v>
      </c>
      <c r="C76" s="8">
        <f>SUMIFS('order-details'!F:F,'order-details'!A:A,A76)</f>
        <v>112</v>
      </c>
      <c r="D76" s="8">
        <f>SUMIFS('order-details'!G:G,'order-details'!A:A,A76)</f>
        <v>112</v>
      </c>
      <c r="E76" s="11">
        <f t="shared" si="1"/>
        <v>0</v>
      </c>
      <c r="F76" s="1" t="str">
        <f>VLOOKUP(A76,orders!B:C,2,FALSE)</f>
        <v>PERIC</v>
      </c>
      <c r="G76" s="6" t="str">
        <f>VLOOKUP(A76,orders!P:Q,2,FALSE)</f>
        <v>Federal Shipping</v>
      </c>
      <c r="H76" s="6" t="str">
        <f>LEFT(VLOOKUP(F76,customers!A:C,3,FALSE),SEARCH(" ",VLOOKUP(F76,customers!A:C,3,FALSE)))</f>
        <v xml:space="preserve">Guillermo </v>
      </c>
      <c r="I76" s="6" t="str">
        <f>VLOOKUP(F76,customers!A:F,6,FALSE)</f>
        <v>México D.F.</v>
      </c>
      <c r="J76" s="6" t="str">
        <f>VLOOKUP(F76,customers!A:I,9,FALSE)</f>
        <v>Mexico</v>
      </c>
    </row>
    <row r="77" spans="1:10" ht="17.45" customHeight="1" x14ac:dyDescent="0.25">
      <c r="A77" s="1" t="s">
        <v>1270</v>
      </c>
      <c r="B77" s="1">
        <f>COUNTIF('order-details'!A77:A2231,A77)</f>
        <v>3</v>
      </c>
      <c r="C77" s="8">
        <f>SUMIFS('order-details'!F:F,'order-details'!A:A,A77)</f>
        <v>164.4</v>
      </c>
      <c r="D77" s="8">
        <f>SUMIFS('order-details'!G:G,'order-details'!A:A,A77)</f>
        <v>164.4</v>
      </c>
      <c r="E77" s="11">
        <f t="shared" si="1"/>
        <v>0</v>
      </c>
      <c r="F77" s="1" t="str">
        <f>VLOOKUP(A77,orders!B:C,2,FALSE)</f>
        <v>KOENE</v>
      </c>
      <c r="G77" s="6" t="str">
        <f>VLOOKUP(A77,orders!P:Q,2,FALSE)</f>
        <v>Speedy Express</v>
      </c>
      <c r="H77" s="6" t="str">
        <f>LEFT(VLOOKUP(F77,customers!A:C,3,FALSE),SEARCH(" ",VLOOKUP(F77,customers!A:C,3,FALSE)))</f>
        <v xml:space="preserve">Philip </v>
      </c>
      <c r="I77" s="6" t="str">
        <f>VLOOKUP(F77,customers!A:F,6,FALSE)</f>
        <v>Brandenburg</v>
      </c>
      <c r="J77" s="6" t="str">
        <f>VLOOKUP(F77,customers!A:I,9,FALSE)</f>
        <v>Germany</v>
      </c>
    </row>
    <row r="78" spans="1:10" ht="17.45" customHeight="1" x14ac:dyDescent="0.25">
      <c r="A78" s="1" t="s">
        <v>1271</v>
      </c>
      <c r="B78" s="1">
        <f>COUNTIF('order-details'!A78:A2232,A78)</f>
        <v>5</v>
      </c>
      <c r="C78" s="8">
        <f>SUMIFS('order-details'!F:F,'order-details'!A:A,A78)</f>
        <v>6155.9</v>
      </c>
      <c r="D78" s="8">
        <f>SUMIFS('order-details'!G:G,'order-details'!A:A,A78)</f>
        <v>5275.7150000000001</v>
      </c>
      <c r="E78" s="11">
        <f t="shared" si="1"/>
        <v>880.18499999999949</v>
      </c>
      <c r="F78" s="1" t="str">
        <f>VLOOKUP(A78,orders!B:C,2,FALSE)</f>
        <v>SAVEA</v>
      </c>
      <c r="G78" s="6" t="str">
        <f>VLOOKUP(A78,orders!P:Q,2,FALSE)</f>
        <v>Speedy Express</v>
      </c>
      <c r="H78" s="6" t="str">
        <f>LEFT(VLOOKUP(F78,customers!A:C,3,FALSE),SEARCH(" ",VLOOKUP(F78,customers!A:C,3,FALSE)))</f>
        <v xml:space="preserve">Jose </v>
      </c>
      <c r="I78" s="6" t="str">
        <f>VLOOKUP(F78,customers!A:F,6,FALSE)</f>
        <v>Boise</v>
      </c>
      <c r="J78" s="6" t="str">
        <f>VLOOKUP(F78,customers!A:I,9,FALSE)</f>
        <v>USA</v>
      </c>
    </row>
    <row r="79" spans="1:10" ht="17.45" customHeight="1" x14ac:dyDescent="0.25">
      <c r="A79" s="1" t="s">
        <v>1272</v>
      </c>
      <c r="B79" s="1">
        <f>COUNTIF('order-details'!A79:A2233,A79)</f>
        <v>5</v>
      </c>
      <c r="C79" s="8">
        <f>SUMIFS('order-details'!F:F,'order-details'!A:A,A79)</f>
        <v>1497</v>
      </c>
      <c r="D79" s="8">
        <f>SUMIFS('order-details'!G:G,'order-details'!A:A,A79)</f>
        <v>1497</v>
      </c>
      <c r="E79" s="11">
        <f t="shared" si="1"/>
        <v>0</v>
      </c>
      <c r="F79" s="1" t="str">
        <f>VLOOKUP(A79,orders!B:C,2,FALSE)</f>
        <v>KOENE</v>
      </c>
      <c r="G79" s="6" t="str">
        <f>VLOOKUP(A79,orders!P:Q,2,FALSE)</f>
        <v>Federal Shipping</v>
      </c>
      <c r="H79" s="6" t="str">
        <f>LEFT(VLOOKUP(F79,customers!A:C,3,FALSE),SEARCH(" ",VLOOKUP(F79,customers!A:C,3,FALSE)))</f>
        <v xml:space="preserve">Philip </v>
      </c>
      <c r="I79" s="6" t="str">
        <f>VLOOKUP(F79,customers!A:F,6,FALSE)</f>
        <v>Brandenburg</v>
      </c>
      <c r="J79" s="6" t="str">
        <f>VLOOKUP(F79,customers!A:I,9,FALSE)</f>
        <v>Germany</v>
      </c>
    </row>
    <row r="80" spans="1:10" ht="17.45" customHeight="1" x14ac:dyDescent="0.25">
      <c r="A80" s="1" t="s">
        <v>1273</v>
      </c>
      <c r="B80" s="1">
        <f>COUNTIF('order-details'!A80:A2234,A80)</f>
        <v>3</v>
      </c>
      <c r="C80" s="8">
        <f>SUMIFS('order-details'!F:F,'order-details'!A:A,A80)</f>
        <v>982</v>
      </c>
      <c r="D80" s="8">
        <f>SUMIFS('order-details'!G:G,'order-details'!A:A,A80)</f>
        <v>982</v>
      </c>
      <c r="E80" s="11">
        <f t="shared" si="1"/>
        <v>0</v>
      </c>
      <c r="F80" s="1" t="str">
        <f>VLOOKUP(A80,orders!B:C,2,FALSE)</f>
        <v>BOLID</v>
      </c>
      <c r="G80" s="6" t="str">
        <f>VLOOKUP(A80,orders!P:Q,2,FALSE)</f>
        <v>United Package</v>
      </c>
      <c r="H80" s="6" t="str">
        <f>LEFT(VLOOKUP(F80,customers!A:C,3,FALSE),SEARCH(" ",VLOOKUP(F80,customers!A:C,3,FALSE)))</f>
        <v xml:space="preserve">Martín </v>
      </c>
      <c r="I80" s="6" t="str">
        <f>VLOOKUP(F80,customers!A:F,6,FALSE)</f>
        <v>Madrid</v>
      </c>
      <c r="J80" s="6" t="str">
        <f>VLOOKUP(F80,customers!A:I,9,FALSE)</f>
        <v>Spain</v>
      </c>
    </row>
    <row r="81" spans="1:10" ht="17.45" customHeight="1" x14ac:dyDescent="0.25">
      <c r="A81" s="1" t="s">
        <v>1274</v>
      </c>
      <c r="B81" s="1">
        <f>COUNTIF('order-details'!A81:A2235,A81)</f>
        <v>4</v>
      </c>
      <c r="C81" s="8">
        <f>SUMIFS('order-details'!F:F,'order-details'!A:A,A81)</f>
        <v>2262.5</v>
      </c>
      <c r="D81" s="8">
        <f>SUMIFS('order-details'!G:G,'order-details'!A:A,A81)</f>
        <v>1810</v>
      </c>
      <c r="E81" s="11">
        <f t="shared" si="1"/>
        <v>452.5</v>
      </c>
      <c r="F81" s="1" t="str">
        <f>VLOOKUP(A81,orders!B:C,2,FALSE)</f>
        <v>FOLKO</v>
      </c>
      <c r="G81" s="6" t="str">
        <f>VLOOKUP(A81,orders!P:Q,2,FALSE)</f>
        <v>Speedy Express</v>
      </c>
      <c r="H81" s="6" t="str">
        <f>LEFT(VLOOKUP(F81,customers!A:C,3,FALSE),SEARCH(" ",VLOOKUP(F81,customers!A:C,3,FALSE)))</f>
        <v xml:space="preserve">Maria </v>
      </c>
      <c r="I81" s="6" t="str">
        <f>VLOOKUP(F81,customers!A:F,6,FALSE)</f>
        <v>Bräcke</v>
      </c>
      <c r="J81" s="6" t="str">
        <f>VLOOKUP(F81,customers!A:I,9,FALSE)</f>
        <v>Sweden</v>
      </c>
    </row>
    <row r="82" spans="1:10" ht="17.45" customHeight="1" x14ac:dyDescent="0.25">
      <c r="A82" s="1" t="s">
        <v>1275</v>
      </c>
      <c r="B82" s="1">
        <f>COUNTIF('order-details'!A82:A2236,A82)</f>
        <v>3</v>
      </c>
      <c r="C82" s="8">
        <f>SUMIFS('order-details'!F:F,'order-details'!A:A,A82)</f>
        <v>1168</v>
      </c>
      <c r="D82" s="8">
        <f>SUMIFS('order-details'!G:G,'order-details'!A:A,A82)</f>
        <v>1168</v>
      </c>
      <c r="E82" s="11">
        <f t="shared" si="1"/>
        <v>0</v>
      </c>
      <c r="F82" s="1" t="str">
        <f>VLOOKUP(A82,orders!B:C,2,FALSE)</f>
        <v>FURIB</v>
      </c>
      <c r="G82" s="6" t="str">
        <f>VLOOKUP(A82,orders!P:Q,2,FALSE)</f>
        <v>Federal Shipping</v>
      </c>
      <c r="H82" s="6" t="str">
        <f>LEFT(VLOOKUP(F82,customers!A:C,3,FALSE),SEARCH(" ",VLOOKUP(F82,customers!A:C,3,FALSE)))</f>
        <v xml:space="preserve">Lino </v>
      </c>
      <c r="I82" s="6" t="str">
        <f>VLOOKUP(F82,customers!A:F,6,FALSE)</f>
        <v>Lisboa</v>
      </c>
      <c r="J82" s="6" t="str">
        <f>VLOOKUP(F82,customers!A:I,9,FALSE)</f>
        <v>Portugal</v>
      </c>
    </row>
    <row r="83" spans="1:10" ht="17.45" customHeight="1" x14ac:dyDescent="0.25">
      <c r="A83" s="1" t="s">
        <v>1276</v>
      </c>
      <c r="B83" s="1">
        <f>COUNTIF('order-details'!A83:A2237,A83)</f>
        <v>4</v>
      </c>
      <c r="C83" s="8">
        <f>SUMIFS('order-details'!F:F,'order-details'!A:A,A83)</f>
        <v>4819.4000000000005</v>
      </c>
      <c r="D83" s="8">
        <f>SUMIFS('order-details'!G:G,'order-details'!A:A,A83)</f>
        <v>4578.43</v>
      </c>
      <c r="E83" s="11">
        <f t="shared" si="1"/>
        <v>240.97000000000025</v>
      </c>
      <c r="F83" s="1" t="str">
        <f>VLOOKUP(A83,orders!B:C,2,FALSE)</f>
        <v>SPLIR</v>
      </c>
      <c r="G83" s="6" t="str">
        <f>VLOOKUP(A83,orders!P:Q,2,FALSE)</f>
        <v>United Package</v>
      </c>
      <c r="H83" s="6" t="str">
        <f>LEFT(VLOOKUP(F83,customers!A:C,3,FALSE),SEARCH(" ",VLOOKUP(F83,customers!A:C,3,FALSE)))</f>
        <v xml:space="preserve">Art </v>
      </c>
      <c r="I83" s="6" t="str">
        <f>VLOOKUP(F83,customers!A:F,6,FALSE)</f>
        <v>Lander</v>
      </c>
      <c r="J83" s="6" t="str">
        <f>VLOOKUP(F83,customers!A:I,9,FALSE)</f>
        <v>USA</v>
      </c>
    </row>
    <row r="84" spans="1:10" ht="17.45" customHeight="1" x14ac:dyDescent="0.25">
      <c r="A84" s="1" t="s">
        <v>1277</v>
      </c>
      <c r="B84" s="1">
        <f>COUNTIF('order-details'!A84:A2238,A84)</f>
        <v>2</v>
      </c>
      <c r="C84" s="8">
        <f>SUMIFS('order-details'!F:F,'order-details'!A:A,A84)</f>
        <v>1940</v>
      </c>
      <c r="D84" s="8">
        <f>SUMIFS('order-details'!G:G,'order-details'!A:A,A84)</f>
        <v>1649</v>
      </c>
      <c r="E84" s="11">
        <f t="shared" si="1"/>
        <v>291</v>
      </c>
      <c r="F84" s="1" t="str">
        <f>VLOOKUP(A84,orders!B:C,2,FALSE)</f>
        <v>LILAS</v>
      </c>
      <c r="G84" s="6" t="str">
        <f>VLOOKUP(A84,orders!P:Q,2,FALSE)</f>
        <v>Speedy Express</v>
      </c>
      <c r="H84" s="6" t="str">
        <f>LEFT(VLOOKUP(F84,customers!A:C,3,FALSE),SEARCH(" ",VLOOKUP(F84,customers!A:C,3,FALSE)))</f>
        <v xml:space="preserve">Carlos </v>
      </c>
      <c r="I84" s="6" t="str">
        <f>VLOOKUP(F84,customers!A:F,6,FALSE)</f>
        <v>Barquisimeto</v>
      </c>
      <c r="J84" s="6" t="str">
        <f>VLOOKUP(F84,customers!A:I,9,FALSE)</f>
        <v>Venezuela</v>
      </c>
    </row>
    <row r="85" spans="1:10" ht="17.45" customHeight="1" x14ac:dyDescent="0.25">
      <c r="A85" s="1" t="s">
        <v>1278</v>
      </c>
      <c r="B85" s="1">
        <f>COUNTIF('order-details'!A85:A2239,A85)</f>
        <v>1</v>
      </c>
      <c r="C85" s="8">
        <f>SUMIFS('order-details'!F:F,'order-details'!A:A,A85)</f>
        <v>88.5</v>
      </c>
      <c r="D85" s="8">
        <f>SUMIFS('order-details'!G:G,'order-details'!A:A,A85)</f>
        <v>88.5</v>
      </c>
      <c r="E85" s="11">
        <f t="shared" si="1"/>
        <v>0</v>
      </c>
      <c r="F85" s="1" t="str">
        <f>VLOOKUP(A85,orders!B:C,2,FALSE)</f>
        <v>BONAP</v>
      </c>
      <c r="G85" s="6" t="str">
        <f>VLOOKUP(A85,orders!P:Q,2,FALSE)</f>
        <v>Speedy Express</v>
      </c>
      <c r="H85" s="6" t="str">
        <f>LEFT(VLOOKUP(F85,customers!A:C,3,FALSE),SEARCH(" ",VLOOKUP(F85,customers!A:C,3,FALSE)))</f>
        <v xml:space="preserve">Laurence </v>
      </c>
      <c r="I85" s="6" t="str">
        <f>VLOOKUP(F85,customers!A:F,6,FALSE)</f>
        <v>Marseille</v>
      </c>
      <c r="J85" s="6" t="str">
        <f>VLOOKUP(F85,customers!A:I,9,FALSE)</f>
        <v>France</v>
      </c>
    </row>
    <row r="86" spans="1:10" ht="17.45" customHeight="1" x14ac:dyDescent="0.25">
      <c r="A86" s="1" t="s">
        <v>1279</v>
      </c>
      <c r="B86" s="1">
        <f>COUNTIF('order-details'!A86:A2240,A86)</f>
        <v>3</v>
      </c>
      <c r="C86" s="8">
        <f>SUMIFS('order-details'!F:F,'order-details'!A:A,A86)</f>
        <v>2233.6</v>
      </c>
      <c r="D86" s="8">
        <f>SUMIFS('order-details'!G:G,'order-details'!A:A,A86)</f>
        <v>1786.8799999999999</v>
      </c>
      <c r="E86" s="11">
        <f t="shared" si="1"/>
        <v>446.72</v>
      </c>
      <c r="F86" s="1" t="str">
        <f>VLOOKUP(A86,orders!B:C,2,FALSE)</f>
        <v>MEREP</v>
      </c>
      <c r="G86" s="6" t="str">
        <f>VLOOKUP(A86,orders!P:Q,2,FALSE)</f>
        <v>United Package</v>
      </c>
      <c r="H86" s="6" t="str">
        <f>LEFT(VLOOKUP(F86,customers!A:C,3,FALSE),SEARCH(" ",VLOOKUP(F86,customers!A:C,3,FALSE)))</f>
        <v xml:space="preserve">Jean </v>
      </c>
      <c r="I86" s="6" t="str">
        <f>VLOOKUP(F86,customers!A:F,6,FALSE)</f>
        <v>Montréal</v>
      </c>
      <c r="J86" s="6" t="str">
        <f>VLOOKUP(F86,customers!A:I,9,FALSE)</f>
        <v>Canada</v>
      </c>
    </row>
    <row r="87" spans="1:10" ht="17.45" customHeight="1" x14ac:dyDescent="0.25">
      <c r="A87" s="1" t="s">
        <v>1280</v>
      </c>
      <c r="B87" s="1">
        <f>COUNTIF('order-details'!A87:A2241,A87)</f>
        <v>3</v>
      </c>
      <c r="C87" s="8">
        <f>SUMIFS('order-details'!F:F,'order-details'!A:A,A87)</f>
        <v>954</v>
      </c>
      <c r="D87" s="8">
        <f>SUMIFS('order-details'!G:G,'order-details'!A:A,A87)</f>
        <v>877.2</v>
      </c>
      <c r="E87" s="11">
        <f t="shared" si="1"/>
        <v>76.799999999999955</v>
      </c>
      <c r="F87" s="1" t="str">
        <f>VLOOKUP(A87,orders!B:C,2,FALSE)</f>
        <v>WARTH</v>
      </c>
      <c r="G87" s="6" t="str">
        <f>VLOOKUP(A87,orders!P:Q,2,FALSE)</f>
        <v>Federal Shipping</v>
      </c>
      <c r="H87" s="6" t="str">
        <f>LEFT(VLOOKUP(F87,customers!A:C,3,FALSE),SEARCH(" ",VLOOKUP(F87,customers!A:C,3,FALSE)))</f>
        <v xml:space="preserve">Pirkko </v>
      </c>
      <c r="I87" s="6" t="str">
        <f>VLOOKUP(F87,customers!A:F,6,FALSE)</f>
        <v>Oulu</v>
      </c>
      <c r="J87" s="6" t="str">
        <f>VLOOKUP(F87,customers!A:I,9,FALSE)</f>
        <v>Finland</v>
      </c>
    </row>
    <row r="88" spans="1:10" ht="17.45" customHeight="1" x14ac:dyDescent="0.25">
      <c r="A88" s="1" t="s">
        <v>1281</v>
      </c>
      <c r="B88" s="1">
        <f>COUNTIF('order-details'!A88:A2242,A88)</f>
        <v>2</v>
      </c>
      <c r="C88" s="8">
        <f>SUMIFS('order-details'!F:F,'order-details'!A:A,A88)</f>
        <v>144.80000000000001</v>
      </c>
      <c r="D88" s="8">
        <f>SUMIFS('order-details'!G:G,'order-details'!A:A,A88)</f>
        <v>144.80000000000001</v>
      </c>
      <c r="E88" s="11">
        <f t="shared" si="1"/>
        <v>0</v>
      </c>
      <c r="F88" s="1" t="str">
        <f>VLOOKUP(A88,orders!B:C,2,FALSE)</f>
        <v>VICTE</v>
      </c>
      <c r="G88" s="6" t="str">
        <f>VLOOKUP(A88,orders!P:Q,2,FALSE)</f>
        <v>United Package</v>
      </c>
      <c r="H88" s="6" t="str">
        <f>LEFT(VLOOKUP(F88,customers!A:C,3,FALSE),SEARCH(" ",VLOOKUP(F88,customers!A:C,3,FALSE)))</f>
        <v xml:space="preserve">Mary </v>
      </c>
      <c r="I88" s="6" t="str">
        <f>VLOOKUP(F88,customers!A:F,6,FALSE)</f>
        <v>Lyon</v>
      </c>
      <c r="J88" s="6" t="str">
        <f>VLOOKUP(F88,customers!A:I,9,FALSE)</f>
        <v>France</v>
      </c>
    </row>
    <row r="89" spans="1:10" ht="17.45" customHeight="1" x14ac:dyDescent="0.25">
      <c r="A89" s="1" t="s">
        <v>1282</v>
      </c>
      <c r="B89" s="1">
        <f>COUNTIF('order-details'!A89:A2243,A89)</f>
        <v>4</v>
      </c>
      <c r="C89" s="8">
        <f>SUMIFS('order-details'!F:F,'order-details'!A:A,A89)</f>
        <v>2545.1999999999998</v>
      </c>
      <c r="D89" s="8">
        <f>SUMIFS('order-details'!G:G,'order-details'!A:A,A89)</f>
        <v>2036.1599999999999</v>
      </c>
      <c r="E89" s="11">
        <f t="shared" si="1"/>
        <v>509.03999999999996</v>
      </c>
      <c r="F89" s="1" t="str">
        <f>VLOOKUP(A89,orders!B:C,2,FALSE)</f>
        <v>HUNGO</v>
      </c>
      <c r="G89" s="6" t="str">
        <f>VLOOKUP(A89,orders!P:Q,2,FALSE)</f>
        <v>United Package</v>
      </c>
      <c r="H89" s="6" t="str">
        <f>LEFT(VLOOKUP(F89,customers!A:C,3,FALSE),SEARCH(" ",VLOOKUP(F89,customers!A:C,3,FALSE)))</f>
        <v xml:space="preserve">Patricia </v>
      </c>
      <c r="I89" s="6" t="str">
        <f>VLOOKUP(F89,customers!A:F,6,FALSE)</f>
        <v>Cork</v>
      </c>
      <c r="J89" s="6" t="str">
        <f>VLOOKUP(F89,customers!A:I,9,FALSE)</f>
        <v>Ireland</v>
      </c>
    </row>
    <row r="90" spans="1:10" ht="17.45" customHeight="1" x14ac:dyDescent="0.25">
      <c r="A90" s="1" t="s">
        <v>1283</v>
      </c>
      <c r="B90" s="1">
        <f>COUNTIF('order-details'!A90:A2244,A90)</f>
        <v>1</v>
      </c>
      <c r="C90" s="8">
        <f>SUMIFS('order-details'!F:F,'order-details'!A:A,A90)</f>
        <v>316.8</v>
      </c>
      <c r="D90" s="8">
        <f>SUMIFS('order-details'!G:G,'order-details'!A:A,A90)</f>
        <v>285.12</v>
      </c>
      <c r="E90" s="11">
        <f t="shared" si="1"/>
        <v>31.680000000000007</v>
      </c>
      <c r="F90" s="1" t="str">
        <f>VLOOKUP(A90,orders!B:C,2,FALSE)</f>
        <v>PRINI</v>
      </c>
      <c r="G90" s="6" t="str">
        <f>VLOOKUP(A90,orders!P:Q,2,FALSE)</f>
        <v>United Package</v>
      </c>
      <c r="H90" s="6" t="str">
        <f>LEFT(VLOOKUP(F90,customers!A:C,3,FALSE),SEARCH(" ",VLOOKUP(F90,customers!A:C,3,FALSE)))</f>
        <v xml:space="preserve">Isabel </v>
      </c>
      <c r="I90" s="6" t="str">
        <f>VLOOKUP(F90,customers!A:F,6,FALSE)</f>
        <v>Lisboa</v>
      </c>
      <c r="J90" s="6" t="str">
        <f>VLOOKUP(F90,customers!A:I,9,FALSE)</f>
        <v>Portugal</v>
      </c>
    </row>
    <row r="91" spans="1:10" ht="17.45" customHeight="1" x14ac:dyDescent="0.25">
      <c r="A91" s="1" t="s">
        <v>1284</v>
      </c>
      <c r="B91" s="1">
        <f>COUNTIF('order-details'!A91:A2245,A91)</f>
        <v>5</v>
      </c>
      <c r="C91" s="8">
        <f>SUMIFS('order-details'!F:F,'order-details'!A:A,A91)</f>
        <v>2467</v>
      </c>
      <c r="D91" s="8">
        <f>SUMIFS('order-details'!G:G,'order-details'!A:A,A91)</f>
        <v>2467</v>
      </c>
      <c r="E91" s="11">
        <f t="shared" si="1"/>
        <v>0</v>
      </c>
      <c r="F91" s="1" t="str">
        <f>VLOOKUP(A91,orders!B:C,2,FALSE)</f>
        <v>FRANK</v>
      </c>
      <c r="G91" s="6" t="str">
        <f>VLOOKUP(A91,orders!P:Q,2,FALSE)</f>
        <v>Federal Shipping</v>
      </c>
      <c r="H91" s="6" t="str">
        <f>LEFT(VLOOKUP(F91,customers!A:C,3,FALSE),SEARCH(" ",VLOOKUP(F91,customers!A:C,3,FALSE)))</f>
        <v xml:space="preserve">Peter </v>
      </c>
      <c r="I91" s="6" t="str">
        <f>VLOOKUP(F91,customers!A:F,6,FALSE)</f>
        <v>München</v>
      </c>
      <c r="J91" s="6" t="str">
        <f>VLOOKUP(F91,customers!A:I,9,FALSE)</f>
        <v>Germany</v>
      </c>
    </row>
    <row r="92" spans="1:10" ht="17.45" customHeight="1" x14ac:dyDescent="0.25">
      <c r="A92" s="1" t="s">
        <v>1285</v>
      </c>
      <c r="B92" s="1">
        <f>COUNTIF('order-details'!A92:A2246,A92)</f>
        <v>2</v>
      </c>
      <c r="C92" s="8">
        <f>SUMIFS('order-details'!F:F,'order-details'!A:A,A92)</f>
        <v>934.5</v>
      </c>
      <c r="D92" s="8">
        <f>SUMIFS('order-details'!G:G,'order-details'!A:A,A92)</f>
        <v>934.5</v>
      </c>
      <c r="E92" s="11">
        <f t="shared" si="1"/>
        <v>0</v>
      </c>
      <c r="F92" s="1" t="str">
        <f>VLOOKUP(A92,orders!B:C,2,FALSE)</f>
        <v>OLDWO</v>
      </c>
      <c r="G92" s="6" t="str">
        <f>VLOOKUP(A92,orders!P:Q,2,FALSE)</f>
        <v>Federal Shipping</v>
      </c>
      <c r="H92" s="6" t="str">
        <f>LEFT(VLOOKUP(F92,customers!A:C,3,FALSE),SEARCH(" ",VLOOKUP(F92,customers!A:C,3,FALSE)))</f>
        <v xml:space="preserve">Rene </v>
      </c>
      <c r="I92" s="6" t="str">
        <f>VLOOKUP(F92,customers!A:F,6,FALSE)</f>
        <v>Anchorage</v>
      </c>
      <c r="J92" s="6" t="str">
        <f>VLOOKUP(F92,customers!A:I,9,FALSE)</f>
        <v>USA</v>
      </c>
    </row>
    <row r="93" spans="1:10" ht="17.45" customHeight="1" x14ac:dyDescent="0.25">
      <c r="A93" s="1" t="s">
        <v>1286</v>
      </c>
      <c r="B93" s="1">
        <f>COUNTIF('order-details'!A93:A2247,A93)</f>
        <v>3</v>
      </c>
      <c r="C93" s="8">
        <f>SUMIFS('order-details'!F:F,'order-details'!A:A,A93)</f>
        <v>3463.2</v>
      </c>
      <c r="D93" s="8">
        <f>SUMIFS('order-details'!G:G,'order-details'!A:A,A93)</f>
        <v>3354</v>
      </c>
      <c r="E93" s="11">
        <f t="shared" si="1"/>
        <v>109.19999999999982</v>
      </c>
      <c r="F93" s="1" t="str">
        <f>VLOOKUP(A93,orders!B:C,2,FALSE)</f>
        <v>MEREP</v>
      </c>
      <c r="G93" s="6" t="str">
        <f>VLOOKUP(A93,orders!P:Q,2,FALSE)</f>
        <v>United Package</v>
      </c>
      <c r="H93" s="6" t="str">
        <f>LEFT(VLOOKUP(F93,customers!A:C,3,FALSE),SEARCH(" ",VLOOKUP(F93,customers!A:C,3,FALSE)))</f>
        <v xml:space="preserve">Jean </v>
      </c>
      <c r="I93" s="6" t="str">
        <f>VLOOKUP(F93,customers!A:F,6,FALSE)</f>
        <v>Montréal</v>
      </c>
      <c r="J93" s="6" t="str">
        <f>VLOOKUP(F93,customers!A:I,9,FALSE)</f>
        <v>Canada</v>
      </c>
    </row>
    <row r="94" spans="1:10" ht="17.45" customHeight="1" x14ac:dyDescent="0.25">
      <c r="A94" s="1" t="s">
        <v>1287</v>
      </c>
      <c r="B94" s="1">
        <f>COUNTIF('order-details'!A94:A2248,A94)</f>
        <v>3</v>
      </c>
      <c r="C94" s="8">
        <f>SUMIFS('order-details'!F:F,'order-details'!A:A,A94)</f>
        <v>2564.4</v>
      </c>
      <c r="D94" s="8">
        <f>SUMIFS('order-details'!G:G,'order-details'!A:A,A94)</f>
        <v>2436.1799999999998</v>
      </c>
      <c r="E94" s="11">
        <f t="shared" si="1"/>
        <v>128.22000000000025</v>
      </c>
      <c r="F94" s="1" t="str">
        <f>VLOOKUP(A94,orders!B:C,2,FALSE)</f>
        <v>BONAP</v>
      </c>
      <c r="G94" s="6" t="str">
        <f>VLOOKUP(A94,orders!P:Q,2,FALSE)</f>
        <v>Federal Shipping</v>
      </c>
      <c r="H94" s="6" t="str">
        <f>LEFT(VLOOKUP(F94,customers!A:C,3,FALSE),SEARCH(" ",VLOOKUP(F94,customers!A:C,3,FALSE)))</f>
        <v xml:space="preserve">Laurence </v>
      </c>
      <c r="I94" s="6" t="str">
        <f>VLOOKUP(F94,customers!A:F,6,FALSE)</f>
        <v>Marseille</v>
      </c>
      <c r="J94" s="6" t="str">
        <f>VLOOKUP(F94,customers!A:I,9,FALSE)</f>
        <v>France</v>
      </c>
    </row>
    <row r="95" spans="1:10" ht="17.45" customHeight="1" x14ac:dyDescent="0.25">
      <c r="A95" s="1" t="s">
        <v>1288</v>
      </c>
      <c r="B95" s="1">
        <f>COUNTIF('order-details'!A95:A2249,A95)</f>
        <v>2</v>
      </c>
      <c r="C95" s="8">
        <f>SUMIFS('order-details'!F:F,'order-details'!A:A,A95)</f>
        <v>412</v>
      </c>
      <c r="D95" s="8">
        <f>SUMIFS('order-details'!G:G,'order-details'!A:A,A95)</f>
        <v>352.59999999999997</v>
      </c>
      <c r="E95" s="11">
        <f t="shared" si="1"/>
        <v>59.400000000000034</v>
      </c>
      <c r="F95" s="1" t="str">
        <f>VLOOKUP(A95,orders!B:C,2,FALSE)</f>
        <v>SIMOB</v>
      </c>
      <c r="G95" s="6" t="str">
        <f>VLOOKUP(A95,orders!P:Q,2,FALSE)</f>
        <v>Federal Shipping</v>
      </c>
      <c r="H95" s="6" t="str">
        <f>LEFT(VLOOKUP(F95,customers!A:C,3,FALSE),SEARCH(" ",VLOOKUP(F95,customers!A:C,3,FALSE)))</f>
        <v xml:space="preserve">Jytte </v>
      </c>
      <c r="I95" s="6" t="str">
        <f>VLOOKUP(F95,customers!A:F,6,FALSE)</f>
        <v>Kobenhavn</v>
      </c>
      <c r="J95" s="6" t="str">
        <f>VLOOKUP(F95,customers!A:I,9,FALSE)</f>
        <v>Denmark</v>
      </c>
    </row>
    <row r="96" spans="1:10" ht="17.45" customHeight="1" x14ac:dyDescent="0.25">
      <c r="A96" s="1" t="s">
        <v>1289</v>
      </c>
      <c r="B96" s="1">
        <f>COUNTIF('order-details'!A96:A2250,A96)</f>
        <v>4</v>
      </c>
      <c r="C96" s="8">
        <f>SUMIFS('order-details'!F:F,'order-details'!A:A,A96)</f>
        <v>2300.8000000000002</v>
      </c>
      <c r="D96" s="8">
        <f>SUMIFS('order-details'!G:G,'order-details'!A:A,A96)</f>
        <v>1840.64</v>
      </c>
      <c r="E96" s="11">
        <f t="shared" si="1"/>
        <v>460.16000000000008</v>
      </c>
      <c r="F96" s="1" t="str">
        <f>VLOOKUP(A96,orders!B:C,2,FALSE)</f>
        <v>FRANK</v>
      </c>
      <c r="G96" s="6" t="str">
        <f>VLOOKUP(A96,orders!P:Q,2,FALSE)</f>
        <v>United Package</v>
      </c>
      <c r="H96" s="6" t="str">
        <f>LEFT(VLOOKUP(F96,customers!A:C,3,FALSE),SEARCH(" ",VLOOKUP(F96,customers!A:C,3,FALSE)))</f>
        <v xml:space="preserve">Peter </v>
      </c>
      <c r="I96" s="6" t="str">
        <f>VLOOKUP(F96,customers!A:F,6,FALSE)</f>
        <v>München</v>
      </c>
      <c r="J96" s="6" t="str">
        <f>VLOOKUP(F96,customers!A:I,9,FALSE)</f>
        <v>Germany</v>
      </c>
    </row>
    <row r="97" spans="1:10" ht="17.45" customHeight="1" x14ac:dyDescent="0.25">
      <c r="A97" s="1" t="s">
        <v>1290</v>
      </c>
      <c r="B97" s="1">
        <f>COUNTIF('order-details'!A97:A2251,A97)</f>
        <v>3</v>
      </c>
      <c r="C97" s="8">
        <f>SUMIFS('order-details'!F:F,'order-details'!A:A,A97)</f>
        <v>1586</v>
      </c>
      <c r="D97" s="8">
        <f>SUMIFS('order-details'!G:G,'order-details'!A:A,A97)</f>
        <v>1584</v>
      </c>
      <c r="E97" s="11">
        <f t="shared" si="1"/>
        <v>2</v>
      </c>
      <c r="F97" s="1" t="str">
        <f>VLOOKUP(A97,orders!B:C,2,FALSE)</f>
        <v>LEHMS</v>
      </c>
      <c r="G97" s="6" t="str">
        <f>VLOOKUP(A97,orders!P:Q,2,FALSE)</f>
        <v>Speedy Express</v>
      </c>
      <c r="H97" s="6" t="str">
        <f>LEFT(VLOOKUP(F97,customers!A:C,3,FALSE),SEARCH(" ",VLOOKUP(F97,customers!A:C,3,FALSE)))</f>
        <v xml:space="preserve">Renate </v>
      </c>
      <c r="I97" s="6" t="str">
        <f>VLOOKUP(F97,customers!A:F,6,FALSE)</f>
        <v>Frankfurt a.M.</v>
      </c>
      <c r="J97" s="6" t="str">
        <f>VLOOKUP(F97,customers!A:I,9,FALSE)</f>
        <v>Germany</v>
      </c>
    </row>
    <row r="98" spans="1:10" ht="17.45" customHeight="1" x14ac:dyDescent="0.25">
      <c r="A98" s="1" t="s">
        <v>1291</v>
      </c>
      <c r="B98" s="1">
        <f>COUNTIF('order-details'!A98:A2252,A98)</f>
        <v>2</v>
      </c>
      <c r="C98" s="8">
        <f>SUMIFS('order-details'!F:F,'order-details'!A:A,A98)</f>
        <v>2856</v>
      </c>
      <c r="D98" s="8">
        <f>SUMIFS('order-details'!G:G,'order-details'!A:A,A98)</f>
        <v>2296</v>
      </c>
      <c r="E98" s="11">
        <f t="shared" si="1"/>
        <v>560</v>
      </c>
      <c r="F98" s="1" t="str">
        <f>VLOOKUP(A98,orders!B:C,2,FALSE)</f>
        <v>WHITC</v>
      </c>
      <c r="G98" s="6" t="str">
        <f>VLOOKUP(A98,orders!P:Q,2,FALSE)</f>
        <v>United Package</v>
      </c>
      <c r="H98" s="6" t="str">
        <f>LEFT(VLOOKUP(F98,customers!A:C,3,FALSE),SEARCH(" ",VLOOKUP(F98,customers!A:C,3,FALSE)))</f>
        <v xml:space="preserve">Karl </v>
      </c>
      <c r="I98" s="6" t="str">
        <f>VLOOKUP(F98,customers!A:F,6,FALSE)</f>
        <v>Seattle</v>
      </c>
      <c r="J98" s="6" t="str">
        <f>VLOOKUP(F98,customers!A:I,9,FALSE)</f>
        <v>USA</v>
      </c>
    </row>
    <row r="99" spans="1:10" ht="17.45" customHeight="1" x14ac:dyDescent="0.25">
      <c r="A99" s="1" t="s">
        <v>1292</v>
      </c>
      <c r="B99" s="1">
        <f>COUNTIF('order-details'!A99:A2253,A99)</f>
        <v>3</v>
      </c>
      <c r="C99" s="8">
        <f>SUMIFS('order-details'!F:F,'order-details'!A:A,A99)</f>
        <v>2924.8</v>
      </c>
      <c r="D99" s="8">
        <f>SUMIFS('order-details'!G:G,'order-details'!A:A,A99)</f>
        <v>2924.8</v>
      </c>
      <c r="E99" s="11">
        <f t="shared" si="1"/>
        <v>0</v>
      </c>
      <c r="F99" s="1" t="str">
        <f>VLOOKUP(A99,orders!B:C,2,FALSE)</f>
        <v>QUICK</v>
      </c>
      <c r="G99" s="6" t="str">
        <f>VLOOKUP(A99,orders!P:Q,2,FALSE)</f>
        <v>United Package</v>
      </c>
      <c r="H99" s="6" t="str">
        <f>LEFT(VLOOKUP(F99,customers!A:C,3,FALSE),SEARCH(" ",VLOOKUP(F99,customers!A:C,3,FALSE)))</f>
        <v xml:space="preserve">Horst </v>
      </c>
      <c r="I99" s="6" t="str">
        <f>VLOOKUP(F99,customers!A:F,6,FALSE)</f>
        <v>Cunewalde</v>
      </c>
      <c r="J99" s="6" t="str">
        <f>VLOOKUP(F99,customers!A:I,9,FALSE)</f>
        <v>Germany</v>
      </c>
    </row>
    <row r="100" spans="1:10" ht="17.45" customHeight="1" x14ac:dyDescent="0.25">
      <c r="A100" s="1" t="s">
        <v>1293</v>
      </c>
      <c r="B100" s="1">
        <f>COUNTIF('order-details'!A100:A2254,A100)</f>
        <v>2</v>
      </c>
      <c r="C100" s="8">
        <f>SUMIFS('order-details'!F:F,'order-details'!A:A,A100)</f>
        <v>1731.2</v>
      </c>
      <c r="D100" s="8">
        <f>SUMIFS('order-details'!G:G,'order-details'!A:A,A100)</f>
        <v>1618.88</v>
      </c>
      <c r="E100" s="11">
        <f t="shared" si="1"/>
        <v>112.31999999999994</v>
      </c>
      <c r="F100" s="1" t="str">
        <f>VLOOKUP(A100,orders!B:C,2,FALSE)</f>
        <v>RATTC</v>
      </c>
      <c r="G100" s="6" t="str">
        <f>VLOOKUP(A100,orders!P:Q,2,FALSE)</f>
        <v>Federal Shipping</v>
      </c>
      <c r="H100" s="6" t="str">
        <f>LEFT(VLOOKUP(F100,customers!A:C,3,FALSE),SEARCH(" ",VLOOKUP(F100,customers!A:C,3,FALSE)))</f>
        <v xml:space="preserve">Paula </v>
      </c>
      <c r="I100" s="6" t="str">
        <f>VLOOKUP(F100,customers!A:F,6,FALSE)</f>
        <v>Albuquerque</v>
      </c>
      <c r="J100" s="6" t="str">
        <f>VLOOKUP(F100,customers!A:I,9,FALSE)</f>
        <v>USA</v>
      </c>
    </row>
    <row r="101" spans="1:10" ht="17.45" customHeight="1" x14ac:dyDescent="0.25">
      <c r="A101" s="1" t="s">
        <v>1294</v>
      </c>
      <c r="B101" s="1">
        <f>COUNTIF('order-details'!A101:A2255,A101)</f>
        <v>4</v>
      </c>
      <c r="C101" s="8">
        <f>SUMIFS('order-details'!F:F,'order-details'!A:A,A101)</f>
        <v>928</v>
      </c>
      <c r="D101" s="8">
        <f>SUMIFS('order-details'!G:G,'order-details'!A:A,A101)</f>
        <v>814.42</v>
      </c>
      <c r="E101" s="11">
        <f t="shared" si="1"/>
        <v>113.58000000000004</v>
      </c>
      <c r="F101" s="1" t="str">
        <f>VLOOKUP(A101,orders!B:C,2,FALSE)</f>
        <v>FAMIA</v>
      </c>
      <c r="G101" s="6" t="str">
        <f>VLOOKUP(A101,orders!P:Q,2,FALSE)</f>
        <v>Federal Shipping</v>
      </c>
      <c r="H101" s="6" t="str">
        <f>LEFT(VLOOKUP(F101,customers!A:C,3,FALSE),SEARCH(" ",VLOOKUP(F101,customers!A:C,3,FALSE)))</f>
        <v xml:space="preserve">Aria </v>
      </c>
      <c r="I101" s="6" t="str">
        <f>VLOOKUP(F101,customers!A:F,6,FALSE)</f>
        <v>Sao Paulo</v>
      </c>
      <c r="J101" s="6" t="str">
        <f>VLOOKUP(F101,customers!A:I,9,FALSE)</f>
        <v>Brazil</v>
      </c>
    </row>
    <row r="102" spans="1:10" ht="17.45" customHeight="1" x14ac:dyDescent="0.25">
      <c r="A102" s="1" t="s">
        <v>1295</v>
      </c>
      <c r="B102" s="1">
        <f>COUNTIF('order-details'!A102:A2256,A102)</f>
        <v>2</v>
      </c>
      <c r="C102" s="8">
        <f>SUMIFS('order-details'!F:F,'order-details'!A:A,A102)</f>
        <v>396</v>
      </c>
      <c r="D102" s="8">
        <f>SUMIFS('order-details'!G:G,'order-details'!A:A,A102)</f>
        <v>363.6</v>
      </c>
      <c r="E102" s="11">
        <f t="shared" si="1"/>
        <v>32.399999999999977</v>
      </c>
      <c r="F102" s="1" t="str">
        <f>VLOOKUP(A102,orders!B:C,2,FALSE)</f>
        <v>WANDK</v>
      </c>
      <c r="G102" s="6" t="str">
        <f>VLOOKUP(A102,orders!P:Q,2,FALSE)</f>
        <v>United Package</v>
      </c>
      <c r="H102" s="6" t="str">
        <f>LEFT(VLOOKUP(F102,customers!A:C,3,FALSE),SEARCH(" ",VLOOKUP(F102,customers!A:C,3,FALSE)))</f>
        <v xml:space="preserve">Rita </v>
      </c>
      <c r="I102" s="6" t="str">
        <f>VLOOKUP(F102,customers!A:F,6,FALSE)</f>
        <v>Stuttgart</v>
      </c>
      <c r="J102" s="6" t="str">
        <f>VLOOKUP(F102,customers!A:I,9,FALSE)</f>
        <v>Germany</v>
      </c>
    </row>
    <row r="103" spans="1:10" ht="17.45" customHeight="1" x14ac:dyDescent="0.25">
      <c r="A103" s="1" t="s">
        <v>1296</v>
      </c>
      <c r="B103" s="1">
        <f>COUNTIF('order-details'!A103:A2257,A103)</f>
        <v>1</v>
      </c>
      <c r="C103" s="8">
        <f>SUMIFS('order-details'!F:F,'order-details'!A:A,A103)</f>
        <v>141.60000000000002</v>
      </c>
      <c r="D103" s="8">
        <f>SUMIFS('order-details'!G:G,'order-details'!A:A,A103)</f>
        <v>141.60000000000002</v>
      </c>
      <c r="E103" s="11">
        <f t="shared" si="1"/>
        <v>0</v>
      </c>
      <c r="F103" s="1" t="str">
        <f>VLOOKUP(A103,orders!B:C,2,FALSE)</f>
        <v>SPLIR</v>
      </c>
      <c r="G103" s="6" t="str">
        <f>VLOOKUP(A103,orders!P:Q,2,FALSE)</f>
        <v>Speedy Express</v>
      </c>
      <c r="H103" s="6" t="str">
        <f>LEFT(VLOOKUP(F103,customers!A:C,3,FALSE),SEARCH(" ",VLOOKUP(F103,customers!A:C,3,FALSE)))</f>
        <v xml:space="preserve">Art </v>
      </c>
      <c r="I103" s="6" t="str">
        <f>VLOOKUP(F103,customers!A:F,6,FALSE)</f>
        <v>Lander</v>
      </c>
      <c r="J103" s="6" t="str">
        <f>VLOOKUP(F103,customers!A:I,9,FALSE)</f>
        <v>USA</v>
      </c>
    </row>
    <row r="104" spans="1:10" ht="17.45" customHeight="1" x14ac:dyDescent="0.25">
      <c r="A104" s="1" t="s">
        <v>1297</v>
      </c>
      <c r="B104" s="1">
        <f>COUNTIF('order-details'!A104:A2258,A104)</f>
        <v>2</v>
      </c>
      <c r="C104" s="8">
        <f>SUMIFS('order-details'!F:F,'order-details'!A:A,A104)</f>
        <v>713.4</v>
      </c>
      <c r="D104" s="8">
        <f>SUMIFS('order-details'!G:G,'order-details'!A:A,A104)</f>
        <v>642.05999999999995</v>
      </c>
      <c r="E104" s="11">
        <f t="shared" si="1"/>
        <v>71.340000000000032</v>
      </c>
      <c r="F104" s="1" t="str">
        <f>VLOOKUP(A104,orders!B:C,2,FALSE)</f>
        <v>LAMAI</v>
      </c>
      <c r="G104" s="6" t="str">
        <f>VLOOKUP(A104,orders!P:Q,2,FALSE)</f>
        <v>United Package</v>
      </c>
      <c r="H104" s="6" t="str">
        <f>LEFT(VLOOKUP(F104,customers!A:C,3,FALSE),SEARCH(" ",VLOOKUP(F104,customers!A:C,3,FALSE)))</f>
        <v xml:space="preserve">Annette </v>
      </c>
      <c r="I104" s="6" t="str">
        <f>VLOOKUP(F104,customers!A:F,6,FALSE)</f>
        <v>Toulouse</v>
      </c>
      <c r="J104" s="6" t="str">
        <f>VLOOKUP(F104,customers!A:I,9,FALSE)</f>
        <v>France</v>
      </c>
    </row>
    <row r="105" spans="1:10" ht="17.45" customHeight="1" x14ac:dyDescent="0.25">
      <c r="A105" s="1" t="s">
        <v>1298</v>
      </c>
      <c r="B105" s="1">
        <f>COUNTIF('order-details'!A105:A2259,A105)</f>
        <v>4</v>
      </c>
      <c r="C105" s="8">
        <f>SUMIFS('order-details'!F:F,'order-details'!A:A,A105)</f>
        <v>5677.6</v>
      </c>
      <c r="D105" s="8">
        <f>SUMIFS('order-details'!G:G,'order-details'!A:A,A105)</f>
        <v>5398.7250000000004</v>
      </c>
      <c r="E105" s="11">
        <f t="shared" si="1"/>
        <v>278.875</v>
      </c>
      <c r="F105" s="1" t="str">
        <f>VLOOKUP(A105,orders!B:C,2,FALSE)</f>
        <v>ERNSH</v>
      </c>
      <c r="G105" s="6" t="str">
        <f>VLOOKUP(A105,orders!P:Q,2,FALSE)</f>
        <v>Speedy Express</v>
      </c>
      <c r="H105" s="6" t="str">
        <f>LEFT(VLOOKUP(F105,customers!A:C,3,FALSE),SEARCH(" ",VLOOKUP(F105,customers!A:C,3,FALSE)))</f>
        <v xml:space="preserve">Roland </v>
      </c>
      <c r="I105" s="6" t="str">
        <f>VLOOKUP(F105,customers!A:F,6,FALSE)</f>
        <v>Graz</v>
      </c>
      <c r="J105" s="6" t="str">
        <f>VLOOKUP(F105,customers!A:I,9,FALSE)</f>
        <v>Austria</v>
      </c>
    </row>
    <row r="106" spans="1:10" ht="17.45" customHeight="1" x14ac:dyDescent="0.25">
      <c r="A106" s="1" t="s">
        <v>1299</v>
      </c>
      <c r="B106" s="1">
        <f>COUNTIF('order-details'!A106:A2260,A106)</f>
        <v>2</v>
      </c>
      <c r="C106" s="8">
        <f>SUMIFS('order-details'!F:F,'order-details'!A:A,A106)</f>
        <v>154</v>
      </c>
      <c r="D106" s="8">
        <f>SUMIFS('order-details'!G:G,'order-details'!A:A,A106)</f>
        <v>136.30000000000001</v>
      </c>
      <c r="E106" s="11">
        <f t="shared" si="1"/>
        <v>17.699999999999989</v>
      </c>
      <c r="F106" s="1" t="str">
        <f>VLOOKUP(A106,orders!B:C,2,FALSE)</f>
        <v>FURIB</v>
      </c>
      <c r="G106" s="6" t="str">
        <f>VLOOKUP(A106,orders!P:Q,2,FALSE)</f>
        <v>Federal Shipping</v>
      </c>
      <c r="H106" s="6" t="str">
        <f>LEFT(VLOOKUP(F106,customers!A:C,3,FALSE),SEARCH(" ",VLOOKUP(F106,customers!A:C,3,FALSE)))</f>
        <v xml:space="preserve">Lino </v>
      </c>
      <c r="I106" s="6" t="str">
        <f>VLOOKUP(F106,customers!A:F,6,FALSE)</f>
        <v>Lisboa</v>
      </c>
      <c r="J106" s="6" t="str">
        <f>VLOOKUP(F106,customers!A:I,9,FALSE)</f>
        <v>Portugal</v>
      </c>
    </row>
    <row r="107" spans="1:10" ht="17.45" customHeight="1" x14ac:dyDescent="0.25">
      <c r="A107" s="1" t="s">
        <v>1300</v>
      </c>
      <c r="B107" s="1">
        <f>COUNTIF('order-details'!A107:A2261,A107)</f>
        <v>2</v>
      </c>
      <c r="C107" s="8">
        <f>SUMIFS('order-details'!F:F,'order-details'!A:A,A107)</f>
        <v>10741.6</v>
      </c>
      <c r="D107" s="8">
        <f>SUMIFS('order-details'!G:G,'order-details'!A:A,A107)</f>
        <v>8593.2800000000007</v>
      </c>
      <c r="E107" s="11">
        <f t="shared" si="1"/>
        <v>2148.3199999999997</v>
      </c>
      <c r="F107" s="1" t="str">
        <f>VLOOKUP(A107,orders!B:C,2,FALSE)</f>
        <v>PICCO</v>
      </c>
      <c r="G107" s="6" t="str">
        <f>VLOOKUP(A107,orders!P:Q,2,FALSE)</f>
        <v>Federal Shipping</v>
      </c>
      <c r="H107" s="6" t="str">
        <f>LEFT(VLOOKUP(F107,customers!A:C,3,FALSE),SEARCH(" ",VLOOKUP(F107,customers!A:C,3,FALSE)))</f>
        <v xml:space="preserve">Georg </v>
      </c>
      <c r="I107" s="6" t="str">
        <f>VLOOKUP(F107,customers!A:F,6,FALSE)</f>
        <v>Salzburg</v>
      </c>
      <c r="J107" s="6" t="str">
        <f>VLOOKUP(F107,customers!A:I,9,FALSE)</f>
        <v>Austria</v>
      </c>
    </row>
    <row r="108" spans="1:10" ht="17.45" customHeight="1" x14ac:dyDescent="0.25">
      <c r="A108" s="1" t="s">
        <v>1301</v>
      </c>
      <c r="B108" s="1">
        <f>COUNTIF('order-details'!A108:A2262,A108)</f>
        <v>2</v>
      </c>
      <c r="C108" s="8">
        <f>SUMIFS('order-details'!F:F,'order-details'!A:A,A108)</f>
        <v>568.79999999999995</v>
      </c>
      <c r="D108" s="8">
        <f>SUMIFS('order-details'!G:G,'order-details'!A:A,A108)</f>
        <v>568.79999999999995</v>
      </c>
      <c r="E108" s="11">
        <f t="shared" si="1"/>
        <v>0</v>
      </c>
      <c r="F108" s="1" t="str">
        <f>VLOOKUP(A108,orders!B:C,2,FALSE)</f>
        <v>PERIC</v>
      </c>
      <c r="G108" s="6" t="str">
        <f>VLOOKUP(A108,orders!P:Q,2,FALSE)</f>
        <v>Federal Shipping</v>
      </c>
      <c r="H108" s="6" t="str">
        <f>LEFT(VLOOKUP(F108,customers!A:C,3,FALSE),SEARCH(" ",VLOOKUP(F108,customers!A:C,3,FALSE)))</f>
        <v xml:space="preserve">Guillermo </v>
      </c>
      <c r="I108" s="6" t="str">
        <f>VLOOKUP(F108,customers!A:F,6,FALSE)</f>
        <v>México D.F.</v>
      </c>
      <c r="J108" s="6" t="str">
        <f>VLOOKUP(F108,customers!A:I,9,FALSE)</f>
        <v>Mexico</v>
      </c>
    </row>
    <row r="109" spans="1:10" ht="17.45" customHeight="1" x14ac:dyDescent="0.25">
      <c r="A109" s="1" t="s">
        <v>1302</v>
      </c>
      <c r="B109" s="1">
        <f>COUNTIF('order-details'!A109:A2263,A109)</f>
        <v>2</v>
      </c>
      <c r="C109" s="8">
        <f>SUMIFS('order-details'!F:F,'order-details'!A:A,A109)</f>
        <v>480</v>
      </c>
      <c r="D109" s="8">
        <f>SUMIFS('order-details'!G:G,'order-details'!A:A,A109)</f>
        <v>480</v>
      </c>
      <c r="E109" s="11">
        <f t="shared" si="1"/>
        <v>0</v>
      </c>
      <c r="F109" s="1" t="str">
        <f>VLOOKUP(A109,orders!B:C,2,FALSE)</f>
        <v>AROUT</v>
      </c>
      <c r="G109" s="6" t="str">
        <f>VLOOKUP(A109,orders!P:Q,2,FALSE)</f>
        <v>Speedy Express</v>
      </c>
      <c r="H109" s="6" t="str">
        <f>LEFT(VLOOKUP(F109,customers!A:C,3,FALSE),SEARCH(" ",VLOOKUP(F109,customers!A:C,3,FALSE)))</f>
        <v xml:space="preserve">Thomas </v>
      </c>
      <c r="I109" s="6" t="str">
        <f>VLOOKUP(F109,customers!A:F,6,FALSE)</f>
        <v>London</v>
      </c>
      <c r="J109" s="6" t="str">
        <f>VLOOKUP(F109,customers!A:I,9,FALSE)</f>
        <v>UK</v>
      </c>
    </row>
    <row r="110" spans="1:10" ht="17.45" customHeight="1" x14ac:dyDescent="0.25">
      <c r="A110" s="1" t="s">
        <v>1303</v>
      </c>
      <c r="B110" s="1">
        <f>COUNTIF('order-details'!A110:A2264,A110)</f>
        <v>3</v>
      </c>
      <c r="C110" s="8">
        <f>SUMIFS('order-details'!F:F,'order-details'!A:A,A110)</f>
        <v>1106.4000000000001</v>
      </c>
      <c r="D110" s="8">
        <f>SUMIFS('order-details'!G:G,'order-details'!A:A,A110)</f>
        <v>1106.4000000000001</v>
      </c>
      <c r="E110" s="11">
        <f t="shared" si="1"/>
        <v>0</v>
      </c>
      <c r="F110" s="1" t="str">
        <f>VLOOKUP(A110,orders!B:C,2,FALSE)</f>
        <v>WANDK</v>
      </c>
      <c r="G110" s="6" t="str">
        <f>VLOOKUP(A110,orders!P:Q,2,FALSE)</f>
        <v>United Package</v>
      </c>
      <c r="H110" s="6" t="str">
        <f>LEFT(VLOOKUP(F110,customers!A:C,3,FALSE),SEARCH(" ",VLOOKUP(F110,customers!A:C,3,FALSE)))</f>
        <v xml:space="preserve">Rita </v>
      </c>
      <c r="I110" s="6" t="str">
        <f>VLOOKUP(F110,customers!A:F,6,FALSE)</f>
        <v>Stuttgart</v>
      </c>
      <c r="J110" s="6" t="str">
        <f>VLOOKUP(F110,customers!A:I,9,FALSE)</f>
        <v>Germany</v>
      </c>
    </row>
    <row r="111" spans="1:10" ht="17.45" customHeight="1" x14ac:dyDescent="0.25">
      <c r="A111" s="1" t="s">
        <v>1304</v>
      </c>
      <c r="B111" s="1">
        <f>COUNTIF('order-details'!A111:A2265,A111)</f>
        <v>3</v>
      </c>
      <c r="C111" s="8">
        <f>SUMIFS('order-details'!F:F,'order-details'!A:A,A111)</f>
        <v>1360</v>
      </c>
      <c r="D111" s="8">
        <f>SUMIFS('order-details'!G:G,'order-details'!A:A,A111)</f>
        <v>1167.68</v>
      </c>
      <c r="E111" s="11">
        <f t="shared" si="1"/>
        <v>192.31999999999994</v>
      </c>
      <c r="F111" s="1" t="str">
        <f>VLOOKUP(A111,orders!B:C,2,FALSE)</f>
        <v>LILAS</v>
      </c>
      <c r="G111" s="6" t="str">
        <f>VLOOKUP(A111,orders!P:Q,2,FALSE)</f>
        <v>Federal Shipping</v>
      </c>
      <c r="H111" s="6" t="str">
        <f>LEFT(VLOOKUP(F111,customers!A:C,3,FALSE),SEARCH(" ",VLOOKUP(F111,customers!A:C,3,FALSE)))</f>
        <v xml:space="preserve">Carlos </v>
      </c>
      <c r="I111" s="6" t="str">
        <f>VLOOKUP(F111,customers!A:F,6,FALSE)</f>
        <v>Barquisimeto</v>
      </c>
      <c r="J111" s="6" t="str">
        <f>VLOOKUP(F111,customers!A:I,9,FALSE)</f>
        <v>Venezuela</v>
      </c>
    </row>
    <row r="112" spans="1:10" ht="17.45" customHeight="1" x14ac:dyDescent="0.25">
      <c r="A112" s="1" t="s">
        <v>1305</v>
      </c>
      <c r="B112" s="1">
        <f>COUNTIF('order-details'!A112:A2266,A112)</f>
        <v>3</v>
      </c>
      <c r="C112" s="8">
        <f>SUMIFS('order-details'!F:F,'order-details'!A:A,A112)</f>
        <v>452</v>
      </c>
      <c r="D112" s="8">
        <f>SUMIFS('order-details'!G:G,'order-details'!A:A,A112)</f>
        <v>429.4</v>
      </c>
      <c r="E112" s="11">
        <f t="shared" si="1"/>
        <v>22.600000000000023</v>
      </c>
      <c r="F112" s="1" t="str">
        <f>VLOOKUP(A112,orders!B:C,2,FALSE)</f>
        <v>LAMAI</v>
      </c>
      <c r="G112" s="6" t="str">
        <f>VLOOKUP(A112,orders!P:Q,2,FALSE)</f>
        <v>Speedy Express</v>
      </c>
      <c r="H112" s="6" t="str">
        <f>LEFT(VLOOKUP(F112,customers!A:C,3,FALSE),SEARCH(" ",VLOOKUP(F112,customers!A:C,3,FALSE)))</f>
        <v xml:space="preserve">Annette </v>
      </c>
      <c r="I112" s="6" t="str">
        <f>VLOOKUP(F112,customers!A:F,6,FALSE)</f>
        <v>Toulouse</v>
      </c>
      <c r="J112" s="6" t="str">
        <f>VLOOKUP(F112,customers!A:I,9,FALSE)</f>
        <v>France</v>
      </c>
    </row>
    <row r="113" spans="1:10" ht="17.45" customHeight="1" x14ac:dyDescent="0.25">
      <c r="A113" s="1" t="s">
        <v>1306</v>
      </c>
      <c r="B113" s="1">
        <f>COUNTIF('order-details'!A113:A2267,A113)</f>
        <v>3</v>
      </c>
      <c r="C113" s="8">
        <f>SUMIFS('order-details'!F:F,'order-details'!A:A,A113)</f>
        <v>3654.4</v>
      </c>
      <c r="D113" s="8">
        <f>SUMIFS('order-details'!G:G,'order-details'!A:A,A113)</f>
        <v>3471.68</v>
      </c>
      <c r="E113" s="11">
        <f t="shared" si="1"/>
        <v>182.72000000000025</v>
      </c>
      <c r="F113" s="1" t="str">
        <f>VLOOKUP(A113,orders!B:C,2,FALSE)</f>
        <v>SEVES</v>
      </c>
      <c r="G113" s="6" t="str">
        <f>VLOOKUP(A113,orders!P:Q,2,FALSE)</f>
        <v>Federal Shipping</v>
      </c>
      <c r="H113" s="6" t="str">
        <f>LEFT(VLOOKUP(F113,customers!A:C,3,FALSE),SEARCH(" ",VLOOKUP(F113,customers!A:C,3,FALSE)))</f>
        <v xml:space="preserve">Hari </v>
      </c>
      <c r="I113" s="6" t="str">
        <f>VLOOKUP(F113,customers!A:F,6,FALSE)</f>
        <v>London</v>
      </c>
      <c r="J113" s="6" t="str">
        <f>VLOOKUP(F113,customers!A:I,9,FALSE)</f>
        <v>UK</v>
      </c>
    </row>
    <row r="114" spans="1:10" ht="17.45" customHeight="1" x14ac:dyDescent="0.25">
      <c r="A114" s="1" t="s">
        <v>1307</v>
      </c>
      <c r="B114" s="1">
        <f>COUNTIF('order-details'!A114:A2268,A114)</f>
        <v>5</v>
      </c>
      <c r="C114" s="8">
        <f>SUMIFS('order-details'!F:F,'order-details'!A:A,A114)</f>
        <v>7390.2</v>
      </c>
      <c r="D114" s="8">
        <f>SUMIFS('order-details'!G:G,'order-details'!A:A,A114)</f>
        <v>7390.2</v>
      </c>
      <c r="E114" s="11">
        <f t="shared" si="1"/>
        <v>0</v>
      </c>
      <c r="F114" s="1" t="str">
        <f>VLOOKUP(A114,orders!B:C,2,FALSE)</f>
        <v>BLONP</v>
      </c>
      <c r="G114" s="6" t="str">
        <f>VLOOKUP(A114,orders!P:Q,2,FALSE)</f>
        <v>Federal Shipping</v>
      </c>
      <c r="H114" s="6" t="str">
        <f>LEFT(VLOOKUP(F114,customers!A:C,3,FALSE),SEARCH(" ",VLOOKUP(F114,customers!A:C,3,FALSE)))</f>
        <v xml:space="preserve">Frédérique </v>
      </c>
      <c r="I114" s="6" t="str">
        <f>VLOOKUP(F114,customers!A:F,6,FALSE)</f>
        <v>Strasbourg</v>
      </c>
      <c r="J114" s="6" t="str">
        <f>VLOOKUP(F114,customers!A:I,9,FALSE)</f>
        <v>France</v>
      </c>
    </row>
    <row r="115" spans="1:10" ht="17.45" customHeight="1" x14ac:dyDescent="0.25">
      <c r="A115" s="1" t="s">
        <v>1308</v>
      </c>
      <c r="B115" s="1">
        <f>COUNTIF('order-details'!A115:A2269,A115)</f>
        <v>2</v>
      </c>
      <c r="C115" s="8">
        <f>SUMIFS('order-details'!F:F,'order-details'!A:A,A115)</f>
        <v>2273.6</v>
      </c>
      <c r="D115" s="8">
        <f>SUMIFS('order-details'!G:G,'order-details'!A:A,A115)</f>
        <v>2046.2400000000002</v>
      </c>
      <c r="E115" s="11">
        <f t="shared" si="1"/>
        <v>227.35999999999967</v>
      </c>
      <c r="F115" s="1" t="str">
        <f>VLOOKUP(A115,orders!B:C,2,FALSE)</f>
        <v>QUICK</v>
      </c>
      <c r="G115" s="6" t="str">
        <f>VLOOKUP(A115,orders!P:Q,2,FALSE)</f>
        <v>United Package</v>
      </c>
      <c r="H115" s="6" t="str">
        <f>LEFT(VLOOKUP(F115,customers!A:C,3,FALSE),SEARCH(" ",VLOOKUP(F115,customers!A:C,3,FALSE)))</f>
        <v xml:space="preserve">Horst </v>
      </c>
      <c r="I115" s="6" t="str">
        <f>VLOOKUP(F115,customers!A:F,6,FALSE)</f>
        <v>Cunewalde</v>
      </c>
      <c r="J115" s="6" t="str">
        <f>VLOOKUP(F115,customers!A:I,9,FALSE)</f>
        <v>Germany</v>
      </c>
    </row>
    <row r="116" spans="1:10" ht="17.45" customHeight="1" x14ac:dyDescent="0.25">
      <c r="A116" s="1" t="s">
        <v>1309</v>
      </c>
      <c r="B116" s="1">
        <f>COUNTIF('order-details'!A116:A2270,A116)</f>
        <v>3</v>
      </c>
      <c r="C116" s="8">
        <f>SUMIFS('order-details'!F:F,'order-details'!A:A,A116)</f>
        <v>1549.6</v>
      </c>
      <c r="D116" s="8">
        <f>SUMIFS('order-details'!G:G,'order-details'!A:A,A116)</f>
        <v>1549.6</v>
      </c>
      <c r="E116" s="11">
        <f t="shared" si="1"/>
        <v>0</v>
      </c>
      <c r="F116" s="1" t="str">
        <f>VLOOKUP(A116,orders!B:C,2,FALSE)</f>
        <v>BONAP</v>
      </c>
      <c r="G116" s="6" t="str">
        <f>VLOOKUP(A116,orders!P:Q,2,FALSE)</f>
        <v>Speedy Express</v>
      </c>
      <c r="H116" s="6" t="str">
        <f>LEFT(VLOOKUP(F116,customers!A:C,3,FALSE),SEARCH(" ",VLOOKUP(F116,customers!A:C,3,FALSE)))</f>
        <v xml:space="preserve">Laurence </v>
      </c>
      <c r="I116" s="6" t="str">
        <f>VLOOKUP(F116,customers!A:F,6,FALSE)</f>
        <v>Marseille</v>
      </c>
      <c r="J116" s="6" t="str">
        <f>VLOOKUP(F116,customers!A:I,9,FALSE)</f>
        <v>France</v>
      </c>
    </row>
    <row r="117" spans="1:10" ht="17.45" customHeight="1" x14ac:dyDescent="0.25">
      <c r="A117" s="1" t="s">
        <v>1310</v>
      </c>
      <c r="B117" s="1">
        <f>COUNTIF('order-details'!A117:A2271,A117)</f>
        <v>3</v>
      </c>
      <c r="C117" s="8">
        <f>SUMIFS('order-details'!F:F,'order-details'!A:A,A117)</f>
        <v>447.2</v>
      </c>
      <c r="D117" s="8">
        <f>SUMIFS('order-details'!G:G,'order-details'!A:A,A117)</f>
        <v>447.2</v>
      </c>
      <c r="E117" s="11">
        <f t="shared" si="1"/>
        <v>0</v>
      </c>
      <c r="F117" s="1" t="str">
        <f>VLOOKUP(A117,orders!B:C,2,FALSE)</f>
        <v>DRACD</v>
      </c>
      <c r="G117" s="6" t="str">
        <f>VLOOKUP(A117,orders!P:Q,2,FALSE)</f>
        <v>Federal Shipping</v>
      </c>
      <c r="H117" s="6" t="str">
        <f>LEFT(VLOOKUP(F117,customers!A:C,3,FALSE),SEARCH(" ",VLOOKUP(F117,customers!A:C,3,FALSE)))</f>
        <v xml:space="preserve">Sven </v>
      </c>
      <c r="I117" s="6" t="str">
        <f>VLOOKUP(F117,customers!A:F,6,FALSE)</f>
        <v>Aachen</v>
      </c>
      <c r="J117" s="6" t="str">
        <f>VLOOKUP(F117,customers!A:I,9,FALSE)</f>
        <v>Germany</v>
      </c>
    </row>
    <row r="118" spans="1:10" ht="17.45" customHeight="1" x14ac:dyDescent="0.25">
      <c r="A118" s="1" t="s">
        <v>1311</v>
      </c>
      <c r="B118" s="1">
        <f>COUNTIF('order-details'!A118:A2272,A118)</f>
        <v>2</v>
      </c>
      <c r="C118" s="8">
        <f>SUMIFS('order-details'!F:F,'order-details'!A:A,A118)</f>
        <v>950</v>
      </c>
      <c r="D118" s="8">
        <f>SUMIFS('order-details'!G:G,'order-details'!A:A,A118)</f>
        <v>950</v>
      </c>
      <c r="E118" s="11">
        <f t="shared" si="1"/>
        <v>0</v>
      </c>
      <c r="F118" s="1" t="str">
        <f>VLOOKUP(A118,orders!B:C,2,FALSE)</f>
        <v>EASTC</v>
      </c>
      <c r="G118" s="6" t="str">
        <f>VLOOKUP(A118,orders!P:Q,2,FALSE)</f>
        <v>Speedy Express</v>
      </c>
      <c r="H118" s="6" t="str">
        <f>LEFT(VLOOKUP(F118,customers!A:C,3,FALSE),SEARCH(" ",VLOOKUP(F118,customers!A:C,3,FALSE)))</f>
        <v xml:space="preserve">Ann </v>
      </c>
      <c r="I118" s="6" t="str">
        <f>VLOOKUP(F118,customers!A:F,6,FALSE)</f>
        <v>London</v>
      </c>
      <c r="J118" s="6" t="str">
        <f>VLOOKUP(F118,customers!A:I,9,FALSE)</f>
        <v>UK</v>
      </c>
    </row>
    <row r="119" spans="1:10" ht="17.45" customHeight="1" x14ac:dyDescent="0.25">
      <c r="A119" s="1" t="s">
        <v>1312</v>
      </c>
      <c r="B119" s="1">
        <f>COUNTIF('order-details'!A119:A2273,A119)</f>
        <v>1</v>
      </c>
      <c r="C119" s="8">
        <f>SUMIFS('order-details'!F:F,'order-details'!A:A,A119)</f>
        <v>403.20000000000005</v>
      </c>
      <c r="D119" s="8">
        <f>SUMIFS('order-details'!G:G,'order-details'!A:A,A119)</f>
        <v>403.20000000000005</v>
      </c>
      <c r="E119" s="11">
        <f t="shared" si="1"/>
        <v>0</v>
      </c>
      <c r="F119" s="1" t="str">
        <f>VLOOKUP(A119,orders!B:C,2,FALSE)</f>
        <v>ANTON</v>
      </c>
      <c r="G119" s="6" t="str">
        <f>VLOOKUP(A119,orders!P:Q,2,FALSE)</f>
        <v>United Package</v>
      </c>
      <c r="H119" s="6" t="str">
        <f>LEFT(VLOOKUP(F119,customers!A:C,3,FALSE),SEARCH(" ",VLOOKUP(F119,customers!A:C,3,FALSE)))</f>
        <v xml:space="preserve">Antonio </v>
      </c>
      <c r="I119" s="6" t="str">
        <f>VLOOKUP(F119,customers!A:F,6,FALSE)</f>
        <v>México D.F.</v>
      </c>
      <c r="J119" s="6" t="str">
        <f>VLOOKUP(F119,customers!A:I,9,FALSE)</f>
        <v>Mexico</v>
      </c>
    </row>
    <row r="120" spans="1:10" ht="17.45" customHeight="1" x14ac:dyDescent="0.25">
      <c r="A120" s="1" t="s">
        <v>1313</v>
      </c>
      <c r="B120" s="1">
        <f>COUNTIF('order-details'!A120:A2274,A120)</f>
        <v>2</v>
      </c>
      <c r="C120" s="8">
        <f>SUMIFS('order-details'!F:F,'order-details'!A:A,A120)</f>
        <v>136</v>
      </c>
      <c r="D120" s="8">
        <f>SUMIFS('order-details'!G:G,'order-details'!A:A,A120)</f>
        <v>136</v>
      </c>
      <c r="E120" s="11">
        <f t="shared" si="1"/>
        <v>0</v>
      </c>
      <c r="F120" s="1" t="str">
        <f>VLOOKUP(A120,orders!B:C,2,FALSE)</f>
        <v>GALED</v>
      </c>
      <c r="G120" s="6" t="str">
        <f>VLOOKUP(A120,orders!P:Q,2,FALSE)</f>
        <v>United Package</v>
      </c>
      <c r="H120" s="6" t="str">
        <f>LEFT(VLOOKUP(F120,customers!A:C,3,FALSE),SEARCH(" ",VLOOKUP(F120,customers!A:C,3,FALSE)))</f>
        <v xml:space="preserve">Eduardo </v>
      </c>
      <c r="I120" s="6" t="str">
        <f>VLOOKUP(F120,customers!A:F,6,FALSE)</f>
        <v>Barcelona</v>
      </c>
      <c r="J120" s="6" t="str">
        <f>VLOOKUP(F120,customers!A:I,9,FALSE)</f>
        <v>Spain</v>
      </c>
    </row>
    <row r="121" spans="1:10" ht="17.45" customHeight="1" x14ac:dyDescent="0.25">
      <c r="A121" s="1" t="s">
        <v>1314</v>
      </c>
      <c r="B121" s="1">
        <f>COUNTIF('order-details'!A121:A2275,A121)</f>
        <v>4</v>
      </c>
      <c r="C121" s="8">
        <f>SUMIFS('order-details'!F:F,'order-details'!A:A,A121)</f>
        <v>834.19999999999993</v>
      </c>
      <c r="D121" s="8">
        <f>SUMIFS('order-details'!G:G,'order-details'!A:A,A121)</f>
        <v>834.19999999999993</v>
      </c>
      <c r="E121" s="11">
        <f t="shared" si="1"/>
        <v>0</v>
      </c>
      <c r="F121" s="1" t="str">
        <f>VLOOKUP(A121,orders!B:C,2,FALSE)</f>
        <v>VAFFE</v>
      </c>
      <c r="G121" s="6" t="str">
        <f>VLOOKUP(A121,orders!P:Q,2,FALSE)</f>
        <v>Federal Shipping</v>
      </c>
      <c r="H121" s="6" t="str">
        <f>LEFT(VLOOKUP(F121,customers!A:C,3,FALSE),SEARCH(" ",VLOOKUP(F121,customers!A:C,3,FALSE)))</f>
        <v xml:space="preserve">Palle </v>
      </c>
      <c r="I121" s="6" t="str">
        <f>VLOOKUP(F121,customers!A:F,6,FALSE)</f>
        <v>Århus</v>
      </c>
      <c r="J121" s="6" t="str">
        <f>VLOOKUP(F121,customers!A:I,9,FALSE)</f>
        <v>Denmark</v>
      </c>
    </row>
    <row r="122" spans="1:10" ht="17.45" customHeight="1" x14ac:dyDescent="0.25">
      <c r="A122" s="1" t="s">
        <v>1315</v>
      </c>
      <c r="B122" s="1">
        <f>COUNTIF('order-details'!A122:A2276,A122)</f>
        <v>4</v>
      </c>
      <c r="C122" s="8">
        <f>SUMIFS('order-details'!F:F,'order-details'!A:A,A122)</f>
        <v>1834.2</v>
      </c>
      <c r="D122" s="8">
        <f>SUMIFS('order-details'!G:G,'order-details'!A:A,A122)</f>
        <v>1689.78</v>
      </c>
      <c r="E122" s="11">
        <f t="shared" si="1"/>
        <v>144.42000000000007</v>
      </c>
      <c r="F122" s="1" t="str">
        <f>VLOOKUP(A122,orders!B:C,2,FALSE)</f>
        <v>ERNSH</v>
      </c>
      <c r="G122" s="6" t="str">
        <f>VLOOKUP(A122,orders!P:Q,2,FALSE)</f>
        <v>United Package</v>
      </c>
      <c r="H122" s="6" t="str">
        <f>LEFT(VLOOKUP(F122,customers!A:C,3,FALSE),SEARCH(" ",VLOOKUP(F122,customers!A:C,3,FALSE)))</f>
        <v xml:space="preserve">Roland </v>
      </c>
      <c r="I122" s="6" t="str">
        <f>VLOOKUP(F122,customers!A:F,6,FALSE)</f>
        <v>Graz</v>
      </c>
      <c r="J122" s="6" t="str">
        <f>VLOOKUP(F122,customers!A:I,9,FALSE)</f>
        <v>Austria</v>
      </c>
    </row>
    <row r="123" spans="1:10" ht="17.45" customHeight="1" x14ac:dyDescent="0.25">
      <c r="A123" s="1" t="s">
        <v>1316</v>
      </c>
      <c r="B123" s="1">
        <f>COUNTIF('order-details'!A123:A2277,A123)</f>
        <v>2</v>
      </c>
      <c r="C123" s="8">
        <f>SUMIFS('order-details'!F:F,'order-details'!A:A,A123)</f>
        <v>2527.1999999999998</v>
      </c>
      <c r="D123" s="8">
        <f>SUMIFS('order-details'!G:G,'order-details'!A:A,A123)</f>
        <v>2390.4</v>
      </c>
      <c r="E123" s="11">
        <f t="shared" si="1"/>
        <v>136.79999999999973</v>
      </c>
      <c r="F123" s="1" t="str">
        <f>VLOOKUP(A123,orders!B:C,2,FALSE)</f>
        <v>SPLIR</v>
      </c>
      <c r="G123" s="6" t="str">
        <f>VLOOKUP(A123,orders!P:Q,2,FALSE)</f>
        <v>United Package</v>
      </c>
      <c r="H123" s="6" t="str">
        <f>LEFT(VLOOKUP(F123,customers!A:C,3,FALSE),SEARCH(" ",VLOOKUP(F123,customers!A:C,3,FALSE)))</f>
        <v xml:space="preserve">Art </v>
      </c>
      <c r="I123" s="6" t="str">
        <f>VLOOKUP(F123,customers!A:F,6,FALSE)</f>
        <v>Lander</v>
      </c>
      <c r="J123" s="6" t="str">
        <f>VLOOKUP(F123,customers!A:I,9,FALSE)</f>
        <v>USA</v>
      </c>
    </row>
    <row r="124" spans="1:10" ht="17.45" customHeight="1" x14ac:dyDescent="0.25">
      <c r="A124" s="1" t="s">
        <v>1317</v>
      </c>
      <c r="B124" s="1">
        <f>COUNTIF('order-details'!A124:A2278,A124)</f>
        <v>3</v>
      </c>
      <c r="C124" s="8">
        <f>SUMIFS('order-details'!F:F,'order-details'!A:A,A124)</f>
        <v>1174</v>
      </c>
      <c r="D124" s="8">
        <f>SUMIFS('order-details'!G:G,'order-details'!A:A,A124)</f>
        <v>1117.5999999999999</v>
      </c>
      <c r="E124" s="11">
        <f t="shared" si="1"/>
        <v>56.400000000000091</v>
      </c>
      <c r="F124" s="1" t="str">
        <f>VLOOKUP(A124,orders!B:C,2,FALSE)</f>
        <v>CHOPS</v>
      </c>
      <c r="G124" s="6" t="str">
        <f>VLOOKUP(A124,orders!P:Q,2,FALSE)</f>
        <v>United Package</v>
      </c>
      <c r="H124" s="6" t="str">
        <f>LEFT(VLOOKUP(F124,customers!A:C,3,FALSE),SEARCH(" ",VLOOKUP(F124,customers!A:C,3,FALSE)))</f>
        <v xml:space="preserve">Yang </v>
      </c>
      <c r="I124" s="6" t="str">
        <f>VLOOKUP(F124,customers!A:F,6,FALSE)</f>
        <v>Bern</v>
      </c>
      <c r="J124" s="6" t="str">
        <f>VLOOKUP(F124,customers!A:I,9,FALSE)</f>
        <v>Switzerland</v>
      </c>
    </row>
    <row r="125" spans="1:10" ht="17.45" customHeight="1" x14ac:dyDescent="0.25">
      <c r="A125" s="1" t="s">
        <v>1318</v>
      </c>
      <c r="B125" s="1">
        <f>COUNTIF('order-details'!A125:A2279,A125)</f>
        <v>1</v>
      </c>
      <c r="C125" s="8">
        <f>SUMIFS('order-details'!F:F,'order-details'!A:A,A125)</f>
        <v>91.199999999999989</v>
      </c>
      <c r="D125" s="8">
        <f>SUMIFS('order-details'!G:G,'order-details'!A:A,A125)</f>
        <v>72.959999999999994</v>
      </c>
      <c r="E125" s="11">
        <f t="shared" si="1"/>
        <v>18.239999999999995</v>
      </c>
      <c r="F125" s="1" t="str">
        <f>VLOOKUP(A125,orders!B:C,2,FALSE)</f>
        <v>LAMAI</v>
      </c>
      <c r="G125" s="6" t="str">
        <f>VLOOKUP(A125,orders!P:Q,2,FALSE)</f>
        <v>Speedy Express</v>
      </c>
      <c r="H125" s="6" t="str">
        <f>LEFT(VLOOKUP(F125,customers!A:C,3,FALSE),SEARCH(" ",VLOOKUP(F125,customers!A:C,3,FALSE)))</f>
        <v xml:space="preserve">Annette </v>
      </c>
      <c r="I125" s="6" t="str">
        <f>VLOOKUP(F125,customers!A:F,6,FALSE)</f>
        <v>Toulouse</v>
      </c>
      <c r="J125" s="6" t="str">
        <f>VLOOKUP(F125,customers!A:I,9,FALSE)</f>
        <v>France</v>
      </c>
    </row>
    <row r="126" spans="1:10" ht="17.45" customHeight="1" x14ac:dyDescent="0.25">
      <c r="A126" s="1" t="s">
        <v>1319</v>
      </c>
      <c r="B126" s="1">
        <f>COUNTIF('order-details'!A126:A2280,A126)</f>
        <v>4</v>
      </c>
      <c r="C126" s="8">
        <f>SUMIFS('order-details'!F:F,'order-details'!A:A,A126)</f>
        <v>12281.2</v>
      </c>
      <c r="D126" s="8">
        <f>SUMIFS('order-details'!G:G,'order-details'!A:A,A126)</f>
        <v>9210.9000000000015</v>
      </c>
      <c r="E126" s="11">
        <f t="shared" si="1"/>
        <v>3070.2999999999993</v>
      </c>
      <c r="F126" s="1" t="str">
        <f>VLOOKUP(A126,orders!B:C,2,FALSE)</f>
        <v>QUEEN</v>
      </c>
      <c r="G126" s="6" t="str">
        <f>VLOOKUP(A126,orders!P:Q,2,FALSE)</f>
        <v>United Package</v>
      </c>
      <c r="H126" s="6" t="str">
        <f>LEFT(VLOOKUP(F126,customers!A:C,3,FALSE),SEARCH(" ",VLOOKUP(F126,customers!A:C,3,FALSE)))</f>
        <v xml:space="preserve">Lúcia </v>
      </c>
      <c r="I126" s="6" t="str">
        <f>VLOOKUP(F126,customers!A:F,6,FALSE)</f>
        <v>Sao Paulo</v>
      </c>
      <c r="J126" s="6" t="str">
        <f>VLOOKUP(F126,customers!A:I,9,FALSE)</f>
        <v>Brazil</v>
      </c>
    </row>
    <row r="127" spans="1:10" ht="17.45" customHeight="1" x14ac:dyDescent="0.25">
      <c r="A127" s="1" t="s">
        <v>1320</v>
      </c>
      <c r="B127" s="1">
        <f>COUNTIF('order-details'!A127:A2281,A127)</f>
        <v>2</v>
      </c>
      <c r="C127" s="8">
        <f>SUMIFS('order-details'!F:F,'order-details'!A:A,A127)</f>
        <v>1708</v>
      </c>
      <c r="D127" s="8">
        <f>SUMIFS('order-details'!G:G,'order-details'!A:A,A127)</f>
        <v>1366.4</v>
      </c>
      <c r="E127" s="11">
        <f t="shared" si="1"/>
        <v>341.59999999999991</v>
      </c>
      <c r="F127" s="1" t="str">
        <f>VLOOKUP(A127,orders!B:C,2,FALSE)</f>
        <v>HUNGO</v>
      </c>
      <c r="G127" s="6" t="str">
        <f>VLOOKUP(A127,orders!P:Q,2,FALSE)</f>
        <v>Federal Shipping</v>
      </c>
      <c r="H127" s="6" t="str">
        <f>LEFT(VLOOKUP(F127,customers!A:C,3,FALSE),SEARCH(" ",VLOOKUP(F127,customers!A:C,3,FALSE)))</f>
        <v xml:space="preserve">Patricia </v>
      </c>
      <c r="I127" s="6" t="str">
        <f>VLOOKUP(F127,customers!A:F,6,FALSE)</f>
        <v>Cork</v>
      </c>
      <c r="J127" s="6" t="str">
        <f>VLOOKUP(F127,customers!A:I,9,FALSE)</f>
        <v>Ireland</v>
      </c>
    </row>
    <row r="128" spans="1:10" ht="17.45" customHeight="1" x14ac:dyDescent="0.25">
      <c r="A128" s="1" t="s">
        <v>1321</v>
      </c>
      <c r="B128" s="1">
        <f>COUNTIF('order-details'!A128:A2282,A128)</f>
        <v>2</v>
      </c>
      <c r="C128" s="8">
        <f>SUMIFS('order-details'!F:F,'order-details'!A:A,A128)</f>
        <v>459</v>
      </c>
      <c r="D128" s="8">
        <f>SUMIFS('order-details'!G:G,'order-details'!A:A,A128)</f>
        <v>459</v>
      </c>
      <c r="E128" s="11">
        <f t="shared" si="1"/>
        <v>0</v>
      </c>
      <c r="F128" s="1" t="str">
        <f>VLOOKUP(A128,orders!B:C,2,FALSE)</f>
        <v>WOLZA</v>
      </c>
      <c r="G128" s="6" t="str">
        <f>VLOOKUP(A128,orders!P:Q,2,FALSE)</f>
        <v>Federal Shipping</v>
      </c>
      <c r="H128" s="6" t="str">
        <f>LEFT(VLOOKUP(F128,customers!A:C,3,FALSE),SEARCH(" ",VLOOKUP(F128,customers!A:C,3,FALSE)))</f>
        <v xml:space="preserve">Zbyszek </v>
      </c>
      <c r="I128" s="6" t="str">
        <f>VLOOKUP(F128,customers!A:F,6,FALSE)</f>
        <v>Warszawa</v>
      </c>
      <c r="J128" s="6" t="str">
        <f>VLOOKUP(F128,customers!A:I,9,FALSE)</f>
        <v>Poland</v>
      </c>
    </row>
    <row r="129" spans="1:10" ht="17.45" customHeight="1" x14ac:dyDescent="0.25">
      <c r="A129" s="1" t="s">
        <v>1322</v>
      </c>
      <c r="B129" s="1">
        <f>COUNTIF('order-details'!A129:A2283,A129)</f>
        <v>2</v>
      </c>
      <c r="C129" s="8">
        <f>SUMIFS('order-details'!F:F,'order-details'!A:A,A129)</f>
        <v>338</v>
      </c>
      <c r="D129" s="8">
        <f>SUMIFS('order-details'!G:G,'order-details'!A:A,A129)</f>
        <v>338</v>
      </c>
      <c r="E129" s="11">
        <f t="shared" si="1"/>
        <v>0</v>
      </c>
      <c r="F129" s="1" t="str">
        <f>VLOOKUP(A129,orders!B:C,2,FALSE)</f>
        <v>HUNGC</v>
      </c>
      <c r="G129" s="6" t="str">
        <f>VLOOKUP(A129,orders!P:Q,2,FALSE)</f>
        <v>United Package</v>
      </c>
      <c r="H129" s="6" t="str">
        <f>LEFT(VLOOKUP(F129,customers!A:C,3,FALSE),SEARCH(" ",VLOOKUP(F129,customers!A:C,3,FALSE)))</f>
        <v xml:space="preserve">Yoshi </v>
      </c>
      <c r="I129" s="6" t="str">
        <f>VLOOKUP(F129,customers!A:F,6,FALSE)</f>
        <v>Elgin</v>
      </c>
      <c r="J129" s="6" t="str">
        <f>VLOOKUP(F129,customers!A:I,9,FALSE)</f>
        <v>USA</v>
      </c>
    </row>
    <row r="130" spans="1:10" ht="17.45" customHeight="1" x14ac:dyDescent="0.25">
      <c r="A130" s="1" t="s">
        <v>1323</v>
      </c>
      <c r="B130" s="1">
        <f>COUNTIF('order-details'!A130:A2284,A130)</f>
        <v>1</v>
      </c>
      <c r="C130" s="8">
        <f>SUMIFS('order-details'!F:F,'order-details'!A:A,A130)</f>
        <v>420</v>
      </c>
      <c r="D130" s="8">
        <f>SUMIFS('order-details'!G:G,'order-details'!A:A,A130)</f>
        <v>399</v>
      </c>
      <c r="E130" s="11">
        <f t="shared" si="1"/>
        <v>21</v>
      </c>
      <c r="F130" s="1" t="str">
        <f>VLOOKUP(A130,orders!B:C,2,FALSE)</f>
        <v>MEREP</v>
      </c>
      <c r="G130" s="6" t="str">
        <f>VLOOKUP(A130,orders!P:Q,2,FALSE)</f>
        <v>United Package</v>
      </c>
      <c r="H130" s="6" t="str">
        <f>LEFT(VLOOKUP(F130,customers!A:C,3,FALSE),SEARCH(" ",VLOOKUP(F130,customers!A:C,3,FALSE)))</f>
        <v xml:space="preserve">Jean </v>
      </c>
      <c r="I130" s="6" t="str">
        <f>VLOOKUP(F130,customers!A:F,6,FALSE)</f>
        <v>Montréal</v>
      </c>
      <c r="J130" s="6" t="str">
        <f>VLOOKUP(F130,customers!A:I,9,FALSE)</f>
        <v>Canada</v>
      </c>
    </row>
    <row r="131" spans="1:10" ht="17.45" customHeight="1" x14ac:dyDescent="0.25">
      <c r="A131" s="1" t="s">
        <v>1324</v>
      </c>
      <c r="B131" s="1">
        <f>COUNTIF('order-details'!A131:A2285,A131)</f>
        <v>2</v>
      </c>
      <c r="C131" s="8">
        <f>SUMIFS('order-details'!F:F,'order-details'!A:A,A131)</f>
        <v>1016</v>
      </c>
      <c r="D131" s="8">
        <f>SUMIFS('order-details'!G:G,'order-details'!A:A,A131)</f>
        <v>863.59999999999991</v>
      </c>
      <c r="E131" s="11">
        <f t="shared" ref="E131:E194" si="2">C131-D131</f>
        <v>152.40000000000009</v>
      </c>
      <c r="F131" s="1" t="str">
        <f>VLOOKUP(A131,orders!B:C,2,FALSE)</f>
        <v>SEVES</v>
      </c>
      <c r="G131" s="6" t="str">
        <f>VLOOKUP(A131,orders!P:Q,2,FALSE)</f>
        <v>Federal Shipping</v>
      </c>
      <c r="H131" s="6" t="str">
        <f>LEFT(VLOOKUP(F131,customers!A:C,3,FALSE),SEARCH(" ",VLOOKUP(F131,customers!A:C,3,FALSE)))</f>
        <v xml:space="preserve">Hari </v>
      </c>
      <c r="I131" s="6" t="str">
        <f>VLOOKUP(F131,customers!A:F,6,FALSE)</f>
        <v>London</v>
      </c>
      <c r="J131" s="6" t="str">
        <f>VLOOKUP(F131,customers!A:I,9,FALSE)</f>
        <v>UK</v>
      </c>
    </row>
    <row r="132" spans="1:10" ht="17.45" customHeight="1" x14ac:dyDescent="0.25">
      <c r="A132" s="1" t="s">
        <v>1325</v>
      </c>
      <c r="B132" s="1">
        <f>COUNTIF('order-details'!A132:A2286,A132)</f>
        <v>1</v>
      </c>
      <c r="C132" s="8">
        <f>SUMIFS('order-details'!F:F,'order-details'!A:A,A132)</f>
        <v>103.19999999999999</v>
      </c>
      <c r="D132" s="8">
        <f>SUMIFS('order-details'!G:G,'order-details'!A:A,A132)</f>
        <v>103.19999999999999</v>
      </c>
      <c r="E132" s="11">
        <f t="shared" si="2"/>
        <v>0</v>
      </c>
      <c r="F132" s="1" t="str">
        <f>VLOOKUP(A132,orders!B:C,2,FALSE)</f>
        <v>FOLKO</v>
      </c>
      <c r="G132" s="6" t="str">
        <f>VLOOKUP(A132,orders!P:Q,2,FALSE)</f>
        <v>Federal Shipping</v>
      </c>
      <c r="H132" s="6" t="str">
        <f>LEFT(VLOOKUP(F132,customers!A:C,3,FALSE),SEARCH(" ",VLOOKUP(F132,customers!A:C,3,FALSE)))</f>
        <v xml:space="preserve">Maria </v>
      </c>
      <c r="I132" s="6" t="str">
        <f>VLOOKUP(F132,customers!A:F,6,FALSE)</f>
        <v>Bräcke</v>
      </c>
      <c r="J132" s="6" t="str">
        <f>VLOOKUP(F132,customers!A:I,9,FALSE)</f>
        <v>Sweden</v>
      </c>
    </row>
    <row r="133" spans="1:10" ht="17.45" customHeight="1" x14ac:dyDescent="0.25">
      <c r="A133" s="1" t="s">
        <v>1326</v>
      </c>
      <c r="B133" s="1">
        <f>COUNTIF('order-details'!A133:A2287,A133)</f>
        <v>3</v>
      </c>
      <c r="C133" s="8">
        <f>SUMIFS('order-details'!F:F,'order-details'!A:A,A133)</f>
        <v>959.2</v>
      </c>
      <c r="D133" s="8">
        <f>SUMIFS('order-details'!G:G,'order-details'!A:A,A133)</f>
        <v>863.2800000000002</v>
      </c>
      <c r="E133" s="11">
        <f t="shared" si="2"/>
        <v>95.919999999999845</v>
      </c>
      <c r="F133" s="1" t="str">
        <f>VLOOKUP(A133,orders!B:C,2,FALSE)</f>
        <v>QUEDE</v>
      </c>
      <c r="G133" s="6" t="str">
        <f>VLOOKUP(A133,orders!P:Q,2,FALSE)</f>
        <v>Speedy Express</v>
      </c>
      <c r="H133" s="6" t="str">
        <f>LEFT(VLOOKUP(F133,customers!A:C,3,FALSE),SEARCH(" ",VLOOKUP(F133,customers!A:C,3,FALSE)))</f>
        <v xml:space="preserve">Bernardo </v>
      </c>
      <c r="I133" s="6" t="str">
        <f>VLOOKUP(F133,customers!A:F,6,FALSE)</f>
        <v>Rio de Janeiro</v>
      </c>
      <c r="J133" s="6" t="str">
        <f>VLOOKUP(F133,customers!A:I,9,FALSE)</f>
        <v>Brazil</v>
      </c>
    </row>
    <row r="134" spans="1:10" ht="17.45" customHeight="1" x14ac:dyDescent="0.25">
      <c r="A134" s="1" t="s">
        <v>1327</v>
      </c>
      <c r="B134" s="1">
        <f>COUNTIF('order-details'!A134:A2288,A134)</f>
        <v>4</v>
      </c>
      <c r="C134" s="8">
        <f>SUMIFS('order-details'!F:F,'order-details'!A:A,A134)</f>
        <v>1419.8</v>
      </c>
      <c r="D134" s="8">
        <f>SUMIFS('order-details'!G:G,'order-details'!A:A,A134)</f>
        <v>1313.8200000000002</v>
      </c>
      <c r="E134" s="11">
        <f t="shared" si="2"/>
        <v>105.97999999999979</v>
      </c>
      <c r="F134" s="1" t="str">
        <f>VLOOKUP(A134,orders!B:C,2,FALSE)</f>
        <v>HUNGO</v>
      </c>
      <c r="G134" s="6" t="str">
        <f>VLOOKUP(A134,orders!P:Q,2,FALSE)</f>
        <v>Federal Shipping</v>
      </c>
      <c r="H134" s="6" t="str">
        <f>LEFT(VLOOKUP(F134,customers!A:C,3,FALSE),SEARCH(" ",VLOOKUP(F134,customers!A:C,3,FALSE)))</f>
        <v xml:space="preserve">Patricia </v>
      </c>
      <c r="I134" s="6" t="str">
        <f>VLOOKUP(F134,customers!A:F,6,FALSE)</f>
        <v>Cork</v>
      </c>
      <c r="J134" s="6" t="str">
        <f>VLOOKUP(F134,customers!A:I,9,FALSE)</f>
        <v>Ireland</v>
      </c>
    </row>
    <row r="135" spans="1:10" ht="17.45" customHeight="1" x14ac:dyDescent="0.25">
      <c r="A135" s="1" t="s">
        <v>1328</v>
      </c>
      <c r="B135" s="1">
        <f>COUNTIF('order-details'!A135:A2289,A135)</f>
        <v>1</v>
      </c>
      <c r="C135" s="8">
        <f>SUMIFS('order-details'!F:F,'order-details'!A:A,A135)</f>
        <v>112</v>
      </c>
      <c r="D135" s="8">
        <f>SUMIFS('order-details'!G:G,'order-details'!A:A,A135)</f>
        <v>112</v>
      </c>
      <c r="E135" s="11">
        <f t="shared" si="2"/>
        <v>0</v>
      </c>
      <c r="F135" s="1" t="str">
        <f>VLOOKUP(A135,orders!B:C,2,FALSE)</f>
        <v>LILAS</v>
      </c>
      <c r="G135" s="6" t="str">
        <f>VLOOKUP(A135,orders!P:Q,2,FALSE)</f>
        <v>Federal Shipping</v>
      </c>
      <c r="H135" s="6" t="str">
        <f>LEFT(VLOOKUP(F135,customers!A:C,3,FALSE),SEARCH(" ",VLOOKUP(F135,customers!A:C,3,FALSE)))</f>
        <v xml:space="preserve">Carlos </v>
      </c>
      <c r="I135" s="6" t="str">
        <f>VLOOKUP(F135,customers!A:F,6,FALSE)</f>
        <v>Barquisimeto</v>
      </c>
      <c r="J135" s="6" t="str">
        <f>VLOOKUP(F135,customers!A:I,9,FALSE)</f>
        <v>Venezuela</v>
      </c>
    </row>
    <row r="136" spans="1:10" ht="17.45" customHeight="1" x14ac:dyDescent="0.25">
      <c r="A136" s="1" t="s">
        <v>1329</v>
      </c>
      <c r="B136" s="1">
        <f>COUNTIF('order-details'!A136:A2290,A136)</f>
        <v>5</v>
      </c>
      <c r="C136" s="8">
        <f>SUMIFS('order-details'!F:F,'order-details'!A:A,A136)</f>
        <v>2900</v>
      </c>
      <c r="D136" s="8">
        <f>SUMIFS('order-details'!G:G,'order-details'!A:A,A136)</f>
        <v>2900</v>
      </c>
      <c r="E136" s="11">
        <f t="shared" si="2"/>
        <v>0</v>
      </c>
      <c r="F136" s="1" t="str">
        <f>VLOOKUP(A136,orders!B:C,2,FALSE)</f>
        <v>ERNSH</v>
      </c>
      <c r="G136" s="6" t="str">
        <f>VLOOKUP(A136,orders!P:Q,2,FALSE)</f>
        <v>Speedy Express</v>
      </c>
      <c r="H136" s="6" t="str">
        <f>LEFT(VLOOKUP(F136,customers!A:C,3,FALSE),SEARCH(" ",VLOOKUP(F136,customers!A:C,3,FALSE)))</f>
        <v xml:space="preserve">Roland </v>
      </c>
      <c r="I136" s="6" t="str">
        <f>VLOOKUP(F136,customers!A:F,6,FALSE)</f>
        <v>Graz</v>
      </c>
      <c r="J136" s="6" t="str">
        <f>VLOOKUP(F136,customers!A:I,9,FALSE)</f>
        <v>Austria</v>
      </c>
    </row>
    <row r="137" spans="1:10" ht="17.45" customHeight="1" x14ac:dyDescent="0.25">
      <c r="A137" s="1" t="s">
        <v>1330</v>
      </c>
      <c r="B137" s="1">
        <f>COUNTIF('order-details'!A137:A2291,A137)</f>
        <v>3</v>
      </c>
      <c r="C137" s="8">
        <f>SUMIFS('order-details'!F:F,'order-details'!A:A,A137)</f>
        <v>899</v>
      </c>
      <c r="D137" s="8">
        <f>SUMIFS('order-details'!G:G,'order-details'!A:A,A137)</f>
        <v>899</v>
      </c>
      <c r="E137" s="11">
        <f t="shared" si="2"/>
        <v>0</v>
      </c>
      <c r="F137" s="1" t="str">
        <f>VLOOKUP(A137,orders!B:C,2,FALSE)</f>
        <v>AROUT</v>
      </c>
      <c r="G137" s="6" t="str">
        <f>VLOOKUP(A137,orders!P:Q,2,FALSE)</f>
        <v>Federal Shipping</v>
      </c>
      <c r="H137" s="6" t="str">
        <f>LEFT(VLOOKUP(F137,customers!A:C,3,FALSE),SEARCH(" ",VLOOKUP(F137,customers!A:C,3,FALSE)))</f>
        <v xml:space="preserve">Thomas </v>
      </c>
      <c r="I137" s="6" t="str">
        <f>VLOOKUP(F137,customers!A:F,6,FALSE)</f>
        <v>London</v>
      </c>
      <c r="J137" s="6" t="str">
        <f>VLOOKUP(F137,customers!A:I,9,FALSE)</f>
        <v>UK</v>
      </c>
    </row>
    <row r="138" spans="1:10" ht="17.45" customHeight="1" x14ac:dyDescent="0.25">
      <c r="A138" s="1" t="s">
        <v>1331</v>
      </c>
      <c r="B138" s="1">
        <f>COUNTIF('order-details'!A138:A2292,A138)</f>
        <v>2</v>
      </c>
      <c r="C138" s="8">
        <f>SUMIFS('order-details'!F:F,'order-details'!A:A,A138)</f>
        <v>2222.3999999999996</v>
      </c>
      <c r="D138" s="8">
        <f>SUMIFS('order-details'!G:G,'order-details'!A:A,A138)</f>
        <v>2222.3999999999996</v>
      </c>
      <c r="E138" s="11">
        <f t="shared" si="2"/>
        <v>0</v>
      </c>
      <c r="F138" s="1" t="str">
        <f>VLOOKUP(A138,orders!B:C,2,FALSE)</f>
        <v>BERGS</v>
      </c>
      <c r="G138" s="6" t="str">
        <f>VLOOKUP(A138,orders!P:Q,2,FALSE)</f>
        <v>Federal Shipping</v>
      </c>
      <c r="H138" s="6" t="str">
        <f>LEFT(VLOOKUP(F138,customers!A:C,3,FALSE),SEARCH(" ",VLOOKUP(F138,customers!A:C,3,FALSE)))</f>
        <v xml:space="preserve">Christina </v>
      </c>
      <c r="I138" s="6" t="str">
        <f>VLOOKUP(F138,customers!A:F,6,FALSE)</f>
        <v>Luleå</v>
      </c>
      <c r="J138" s="6" t="str">
        <f>VLOOKUP(F138,customers!A:I,9,FALSE)</f>
        <v>Sweden</v>
      </c>
    </row>
    <row r="139" spans="1:10" ht="17.45" customHeight="1" x14ac:dyDescent="0.25">
      <c r="A139" s="1" t="s">
        <v>1332</v>
      </c>
      <c r="B139" s="1">
        <f>COUNTIF('order-details'!A139:A2293,A139)</f>
        <v>3</v>
      </c>
      <c r="C139" s="8">
        <f>SUMIFS('order-details'!F:F,'order-details'!A:A,A139)</f>
        <v>864</v>
      </c>
      <c r="D139" s="8">
        <f>SUMIFS('order-details'!G:G,'order-details'!A:A,A139)</f>
        <v>691.2</v>
      </c>
      <c r="E139" s="11">
        <f t="shared" si="2"/>
        <v>172.79999999999995</v>
      </c>
      <c r="F139" s="1" t="str">
        <f>VLOOKUP(A139,orders!B:C,2,FALSE)</f>
        <v>SPLIR</v>
      </c>
      <c r="G139" s="6" t="str">
        <f>VLOOKUP(A139,orders!P:Q,2,FALSE)</f>
        <v>United Package</v>
      </c>
      <c r="H139" s="6" t="str">
        <f>LEFT(VLOOKUP(F139,customers!A:C,3,FALSE),SEARCH(" ",VLOOKUP(F139,customers!A:C,3,FALSE)))</f>
        <v xml:space="preserve">Art </v>
      </c>
      <c r="I139" s="6" t="str">
        <f>VLOOKUP(F139,customers!A:F,6,FALSE)</f>
        <v>Lander</v>
      </c>
      <c r="J139" s="6" t="str">
        <f>VLOOKUP(F139,customers!A:I,9,FALSE)</f>
        <v>USA</v>
      </c>
    </row>
    <row r="140" spans="1:10" ht="17.45" customHeight="1" x14ac:dyDescent="0.25">
      <c r="A140" s="1" t="s">
        <v>1333</v>
      </c>
      <c r="B140" s="1">
        <f>COUNTIF('order-details'!A140:A2294,A140)</f>
        <v>2</v>
      </c>
      <c r="C140" s="8">
        <f>SUMIFS('order-details'!F:F,'order-details'!A:A,A140)</f>
        <v>166</v>
      </c>
      <c r="D140" s="8">
        <f>SUMIFS('order-details'!G:G,'order-details'!A:A,A140)</f>
        <v>166</v>
      </c>
      <c r="E140" s="11">
        <f t="shared" si="2"/>
        <v>0</v>
      </c>
      <c r="F140" s="1" t="str">
        <f>VLOOKUP(A140,orders!B:C,2,FALSE)</f>
        <v>FAMIA</v>
      </c>
      <c r="G140" s="6" t="str">
        <f>VLOOKUP(A140,orders!P:Q,2,FALSE)</f>
        <v>Federal Shipping</v>
      </c>
      <c r="H140" s="6" t="str">
        <f>LEFT(VLOOKUP(F140,customers!A:C,3,FALSE),SEARCH(" ",VLOOKUP(F140,customers!A:C,3,FALSE)))</f>
        <v xml:space="preserve">Aria </v>
      </c>
      <c r="I140" s="6" t="str">
        <f>VLOOKUP(F140,customers!A:F,6,FALSE)</f>
        <v>Sao Paulo</v>
      </c>
      <c r="J140" s="6" t="str">
        <f>VLOOKUP(F140,customers!A:I,9,FALSE)</f>
        <v>Brazil</v>
      </c>
    </row>
    <row r="141" spans="1:10" ht="17.45" customHeight="1" x14ac:dyDescent="0.25">
      <c r="A141" s="1" t="s">
        <v>1334</v>
      </c>
      <c r="B141" s="1">
        <f>COUNTIF('order-details'!A141:A2295,A141)</f>
        <v>4</v>
      </c>
      <c r="C141" s="8">
        <f>SUMIFS('order-details'!F:F,'order-details'!A:A,A141)</f>
        <v>1058.4000000000001</v>
      </c>
      <c r="D141" s="8">
        <f>SUMIFS('order-details'!G:G,'order-details'!A:A,A141)</f>
        <v>1058.4000000000001</v>
      </c>
      <c r="E141" s="11">
        <f t="shared" si="2"/>
        <v>0</v>
      </c>
      <c r="F141" s="1" t="str">
        <f>VLOOKUP(A141,orders!B:C,2,FALSE)</f>
        <v>SANTG</v>
      </c>
      <c r="G141" s="6" t="str">
        <f>VLOOKUP(A141,orders!P:Q,2,FALSE)</f>
        <v>United Package</v>
      </c>
      <c r="H141" s="6" t="str">
        <f>LEFT(VLOOKUP(F141,customers!A:C,3,FALSE),SEARCH(" ",VLOOKUP(F141,customers!A:C,3,FALSE)))</f>
        <v xml:space="preserve">Jonas </v>
      </c>
      <c r="I141" s="6" t="str">
        <f>VLOOKUP(F141,customers!A:F,6,FALSE)</f>
        <v>Stavern</v>
      </c>
      <c r="J141" s="6" t="str">
        <f>VLOOKUP(F141,customers!A:I,9,FALSE)</f>
        <v>Norway</v>
      </c>
    </row>
    <row r="142" spans="1:10" ht="17.45" customHeight="1" x14ac:dyDescent="0.25">
      <c r="A142" s="1" t="s">
        <v>1335</v>
      </c>
      <c r="B142" s="1">
        <f>COUNTIF('order-details'!A142:A2296,A142)</f>
        <v>3</v>
      </c>
      <c r="C142" s="8">
        <f>SUMIFS('order-details'!F:F,'order-details'!A:A,A142)</f>
        <v>1274</v>
      </c>
      <c r="D142" s="8">
        <f>SUMIFS('order-details'!G:G,'order-details'!A:A,A142)</f>
        <v>1228.8</v>
      </c>
      <c r="E142" s="11">
        <f t="shared" si="2"/>
        <v>45.200000000000045</v>
      </c>
      <c r="F142" s="1" t="str">
        <f>VLOOKUP(A142,orders!B:C,2,FALSE)</f>
        <v>SEVES</v>
      </c>
      <c r="G142" s="6" t="str">
        <f>VLOOKUP(A142,orders!P:Q,2,FALSE)</f>
        <v>Speedy Express</v>
      </c>
      <c r="H142" s="6" t="str">
        <f>LEFT(VLOOKUP(F142,customers!A:C,3,FALSE),SEARCH(" ",VLOOKUP(F142,customers!A:C,3,FALSE)))</f>
        <v xml:space="preserve">Hari </v>
      </c>
      <c r="I142" s="6" t="str">
        <f>VLOOKUP(F142,customers!A:F,6,FALSE)</f>
        <v>London</v>
      </c>
      <c r="J142" s="6" t="str">
        <f>VLOOKUP(F142,customers!A:I,9,FALSE)</f>
        <v>UK</v>
      </c>
    </row>
    <row r="143" spans="1:10" ht="17.45" customHeight="1" x14ac:dyDescent="0.25">
      <c r="A143" s="1" t="s">
        <v>1336</v>
      </c>
      <c r="B143" s="1">
        <f>COUNTIF('order-details'!A143:A2297,A143)</f>
        <v>4</v>
      </c>
      <c r="C143" s="8">
        <f>SUMIFS('order-details'!F:F,'order-details'!A:A,A143)</f>
        <v>1832.8</v>
      </c>
      <c r="D143" s="8">
        <f>SUMIFS('order-details'!G:G,'order-details'!A:A,A143)</f>
        <v>1832.8</v>
      </c>
      <c r="E143" s="11">
        <f t="shared" si="2"/>
        <v>0</v>
      </c>
      <c r="F143" s="1" t="str">
        <f>VLOOKUP(A143,orders!B:C,2,FALSE)</f>
        <v>BOTTM</v>
      </c>
      <c r="G143" s="6" t="str">
        <f>VLOOKUP(A143,orders!P:Q,2,FALSE)</f>
        <v>United Package</v>
      </c>
      <c r="H143" s="6" t="str">
        <f>LEFT(VLOOKUP(F143,customers!A:C,3,FALSE),SEARCH(" ",VLOOKUP(F143,customers!A:C,3,FALSE)))</f>
        <v xml:space="preserve">Elizabeth </v>
      </c>
      <c r="I143" s="6" t="str">
        <f>VLOOKUP(F143,customers!A:F,6,FALSE)</f>
        <v>Tsawassen</v>
      </c>
      <c r="J143" s="6" t="str">
        <f>VLOOKUP(F143,customers!A:I,9,FALSE)</f>
        <v>Canada</v>
      </c>
    </row>
    <row r="144" spans="1:10" ht="17.45" customHeight="1" x14ac:dyDescent="0.25">
      <c r="A144" s="1" t="s">
        <v>1337</v>
      </c>
      <c r="B144" s="1">
        <f>COUNTIF('order-details'!A144:A2298,A144)</f>
        <v>4</v>
      </c>
      <c r="C144" s="8">
        <f>SUMIFS('order-details'!F:F,'order-details'!A:A,A144)</f>
        <v>2275.1999999999998</v>
      </c>
      <c r="D144" s="8">
        <f>SUMIFS('order-details'!G:G,'order-details'!A:A,A144)</f>
        <v>2090.88</v>
      </c>
      <c r="E144" s="11">
        <f t="shared" si="2"/>
        <v>184.31999999999971</v>
      </c>
      <c r="F144" s="1" t="str">
        <f>VLOOKUP(A144,orders!B:C,2,FALSE)</f>
        <v>ERNSH</v>
      </c>
      <c r="G144" s="6" t="str">
        <f>VLOOKUP(A144,orders!P:Q,2,FALSE)</f>
        <v>Speedy Express</v>
      </c>
      <c r="H144" s="6" t="str">
        <f>LEFT(VLOOKUP(F144,customers!A:C,3,FALSE),SEARCH(" ",VLOOKUP(F144,customers!A:C,3,FALSE)))</f>
        <v xml:space="preserve">Roland </v>
      </c>
      <c r="I144" s="6" t="str">
        <f>VLOOKUP(F144,customers!A:F,6,FALSE)</f>
        <v>Graz</v>
      </c>
      <c r="J144" s="6" t="str">
        <f>VLOOKUP(F144,customers!A:I,9,FALSE)</f>
        <v>Austria</v>
      </c>
    </row>
    <row r="145" spans="1:10" ht="17.45" customHeight="1" x14ac:dyDescent="0.25">
      <c r="A145" s="1" t="s">
        <v>1338</v>
      </c>
      <c r="B145" s="1">
        <f>COUNTIF('order-details'!A145:A2299,A145)</f>
        <v>1</v>
      </c>
      <c r="C145" s="8">
        <f>SUMIFS('order-details'!F:F,'order-details'!A:A,A145)</f>
        <v>86.399999999999991</v>
      </c>
      <c r="D145" s="8">
        <f>SUMIFS('order-details'!G:G,'order-details'!A:A,A145)</f>
        <v>86.399999999999991</v>
      </c>
      <c r="E145" s="11">
        <f t="shared" si="2"/>
        <v>0</v>
      </c>
      <c r="F145" s="1" t="str">
        <f>VLOOKUP(A145,orders!B:C,2,FALSE)</f>
        <v>DRACD</v>
      </c>
      <c r="G145" s="6" t="str">
        <f>VLOOKUP(A145,orders!P:Q,2,FALSE)</f>
        <v>Federal Shipping</v>
      </c>
      <c r="H145" s="6" t="str">
        <f>LEFT(VLOOKUP(F145,customers!A:C,3,FALSE),SEARCH(" ",VLOOKUP(F145,customers!A:C,3,FALSE)))</f>
        <v xml:space="preserve">Sven </v>
      </c>
      <c r="I145" s="6" t="str">
        <f>VLOOKUP(F145,customers!A:F,6,FALSE)</f>
        <v>Aachen</v>
      </c>
      <c r="J145" s="6" t="str">
        <f>VLOOKUP(F145,customers!A:I,9,FALSE)</f>
        <v>Germany</v>
      </c>
    </row>
    <row r="146" spans="1:10" ht="17.45" customHeight="1" x14ac:dyDescent="0.25">
      <c r="A146" s="1" t="s">
        <v>1339</v>
      </c>
      <c r="B146" s="1">
        <f>COUNTIF('order-details'!A146:A2300,A146)</f>
        <v>1</v>
      </c>
      <c r="C146" s="8">
        <f>SUMIFS('order-details'!F:F,'order-details'!A:A,A146)</f>
        <v>1440</v>
      </c>
      <c r="D146" s="8">
        <f>SUMIFS('order-details'!G:G,'order-details'!A:A,A146)</f>
        <v>1440</v>
      </c>
      <c r="E146" s="11">
        <f t="shared" si="2"/>
        <v>0</v>
      </c>
      <c r="F146" s="1" t="str">
        <f>VLOOKUP(A146,orders!B:C,2,FALSE)</f>
        <v>PICCO</v>
      </c>
      <c r="G146" s="6" t="str">
        <f>VLOOKUP(A146,orders!P:Q,2,FALSE)</f>
        <v>Federal Shipping</v>
      </c>
      <c r="H146" s="6" t="str">
        <f>LEFT(VLOOKUP(F146,customers!A:C,3,FALSE),SEARCH(" ",VLOOKUP(F146,customers!A:C,3,FALSE)))</f>
        <v xml:space="preserve">Georg </v>
      </c>
      <c r="I146" s="6" t="str">
        <f>VLOOKUP(F146,customers!A:F,6,FALSE)</f>
        <v>Salzburg</v>
      </c>
      <c r="J146" s="6" t="str">
        <f>VLOOKUP(F146,customers!A:I,9,FALSE)</f>
        <v>Austria</v>
      </c>
    </row>
    <row r="147" spans="1:10" ht="17.45" customHeight="1" x14ac:dyDescent="0.25">
      <c r="A147" s="1" t="s">
        <v>1340</v>
      </c>
      <c r="B147" s="1">
        <f>COUNTIF('order-details'!A147:A2301,A147)</f>
        <v>5</v>
      </c>
      <c r="C147" s="8">
        <f>SUMIFS('order-details'!F:F,'order-details'!A:A,A147)</f>
        <v>3302.6000000000004</v>
      </c>
      <c r="D147" s="8">
        <f>SUMIFS('order-details'!G:G,'order-details'!A:A,A147)</f>
        <v>2556.9499999999998</v>
      </c>
      <c r="E147" s="11">
        <f t="shared" si="2"/>
        <v>745.65000000000055</v>
      </c>
      <c r="F147" s="1" t="str">
        <f>VLOOKUP(A147,orders!B:C,2,FALSE)</f>
        <v>SAVEA</v>
      </c>
      <c r="G147" s="6" t="str">
        <f>VLOOKUP(A147,orders!P:Q,2,FALSE)</f>
        <v>Federal Shipping</v>
      </c>
      <c r="H147" s="6" t="str">
        <f>LEFT(VLOOKUP(F147,customers!A:C,3,FALSE),SEARCH(" ",VLOOKUP(F147,customers!A:C,3,FALSE)))</f>
        <v xml:space="preserve">Jose </v>
      </c>
      <c r="I147" s="6" t="str">
        <f>VLOOKUP(F147,customers!A:F,6,FALSE)</f>
        <v>Boise</v>
      </c>
      <c r="J147" s="6" t="str">
        <f>VLOOKUP(F147,customers!A:I,9,FALSE)</f>
        <v>USA</v>
      </c>
    </row>
    <row r="148" spans="1:10" ht="17.45" customHeight="1" x14ac:dyDescent="0.25">
      <c r="A148" s="1" t="s">
        <v>1341</v>
      </c>
      <c r="B148" s="1">
        <f>COUNTIF('order-details'!A148:A2302,A148)</f>
        <v>2</v>
      </c>
      <c r="C148" s="8">
        <f>SUMIFS('order-details'!F:F,'order-details'!A:A,A148)</f>
        <v>442</v>
      </c>
      <c r="D148" s="8">
        <f>SUMIFS('order-details'!G:G,'order-details'!A:A,A148)</f>
        <v>442</v>
      </c>
      <c r="E148" s="11">
        <f t="shared" si="2"/>
        <v>0</v>
      </c>
      <c r="F148" s="1" t="str">
        <f>VLOOKUP(A148,orders!B:C,2,FALSE)</f>
        <v>HUNGC</v>
      </c>
      <c r="G148" s="6" t="str">
        <f>VLOOKUP(A148,orders!P:Q,2,FALSE)</f>
        <v>Federal Shipping</v>
      </c>
      <c r="H148" s="6" t="str">
        <f>LEFT(VLOOKUP(F148,customers!A:C,3,FALSE),SEARCH(" ",VLOOKUP(F148,customers!A:C,3,FALSE)))</f>
        <v xml:space="preserve">Yoshi </v>
      </c>
      <c r="I148" s="6" t="str">
        <f>VLOOKUP(F148,customers!A:F,6,FALSE)</f>
        <v>Elgin</v>
      </c>
      <c r="J148" s="6" t="str">
        <f>VLOOKUP(F148,customers!A:I,9,FALSE)</f>
        <v>USA</v>
      </c>
    </row>
    <row r="149" spans="1:10" ht="17.45" customHeight="1" x14ac:dyDescent="0.25">
      <c r="A149" s="1" t="s">
        <v>1342</v>
      </c>
      <c r="B149" s="1">
        <f>COUNTIF('order-details'!A149:A2303,A149)</f>
        <v>3</v>
      </c>
      <c r="C149" s="8">
        <f>SUMIFS('order-details'!F:F,'order-details'!A:A,A149)</f>
        <v>2333.2000000000003</v>
      </c>
      <c r="D149" s="8">
        <f>SUMIFS('order-details'!G:G,'order-details'!A:A,A149)</f>
        <v>2122.92</v>
      </c>
      <c r="E149" s="11">
        <f t="shared" si="2"/>
        <v>210.2800000000002</v>
      </c>
      <c r="F149" s="1" t="str">
        <f>VLOOKUP(A149,orders!B:C,2,FALSE)</f>
        <v>HILAA</v>
      </c>
      <c r="G149" s="6" t="str">
        <f>VLOOKUP(A149,orders!P:Q,2,FALSE)</f>
        <v>Speedy Express</v>
      </c>
      <c r="H149" s="6" t="str">
        <f>LEFT(VLOOKUP(F149,customers!A:C,3,FALSE),SEARCH(" ",VLOOKUP(F149,customers!A:C,3,FALSE)))</f>
        <v xml:space="preserve">Carlos </v>
      </c>
      <c r="I149" s="6" t="str">
        <f>VLOOKUP(F149,customers!A:F,6,FALSE)</f>
        <v>San Cristóbal</v>
      </c>
      <c r="J149" s="6" t="str">
        <f>VLOOKUP(F149,customers!A:I,9,FALSE)</f>
        <v>Venezuela</v>
      </c>
    </row>
    <row r="150" spans="1:10" ht="17.45" customHeight="1" x14ac:dyDescent="0.25">
      <c r="A150" s="1" t="s">
        <v>1343</v>
      </c>
      <c r="B150" s="1">
        <f>COUNTIF('order-details'!A150:A2304,A150)</f>
        <v>3</v>
      </c>
      <c r="C150" s="8">
        <f>SUMIFS('order-details'!F:F,'order-details'!A:A,A150)</f>
        <v>1903.8000000000002</v>
      </c>
      <c r="D150" s="8">
        <f>SUMIFS('order-details'!G:G,'order-details'!A:A,A150)</f>
        <v>1903.8000000000002</v>
      </c>
      <c r="E150" s="11">
        <f t="shared" si="2"/>
        <v>0</v>
      </c>
      <c r="F150" s="1" t="str">
        <f>VLOOKUP(A150,orders!B:C,2,FALSE)</f>
        <v>FRANK</v>
      </c>
      <c r="G150" s="6" t="str">
        <f>VLOOKUP(A150,orders!P:Q,2,FALSE)</f>
        <v>Federal Shipping</v>
      </c>
      <c r="H150" s="6" t="str">
        <f>LEFT(VLOOKUP(F150,customers!A:C,3,FALSE),SEARCH(" ",VLOOKUP(F150,customers!A:C,3,FALSE)))</f>
        <v xml:space="preserve">Peter </v>
      </c>
      <c r="I150" s="6" t="str">
        <f>VLOOKUP(F150,customers!A:F,6,FALSE)</f>
        <v>München</v>
      </c>
      <c r="J150" s="6" t="str">
        <f>VLOOKUP(F150,customers!A:I,9,FALSE)</f>
        <v>Germany</v>
      </c>
    </row>
    <row r="151" spans="1:10" ht="17.45" customHeight="1" x14ac:dyDescent="0.25">
      <c r="A151" s="1" t="s">
        <v>1344</v>
      </c>
      <c r="B151" s="1">
        <f>COUNTIF('order-details'!A151:A2305,A151)</f>
        <v>2</v>
      </c>
      <c r="C151" s="8">
        <f>SUMIFS('order-details'!F:F,'order-details'!A:A,A151)</f>
        <v>843.19999999999993</v>
      </c>
      <c r="D151" s="8">
        <f>SUMIFS('order-details'!G:G,'order-details'!A:A,A151)</f>
        <v>716.71999999999991</v>
      </c>
      <c r="E151" s="11">
        <f t="shared" si="2"/>
        <v>126.48000000000002</v>
      </c>
      <c r="F151" s="1" t="str">
        <f>VLOOKUP(A151,orders!B:C,2,FALSE)</f>
        <v>PRINI</v>
      </c>
      <c r="G151" s="6" t="str">
        <f>VLOOKUP(A151,orders!P:Q,2,FALSE)</f>
        <v>Speedy Express</v>
      </c>
      <c r="H151" s="6" t="str">
        <f>LEFT(VLOOKUP(F151,customers!A:C,3,FALSE),SEARCH(" ",VLOOKUP(F151,customers!A:C,3,FALSE)))</f>
        <v xml:space="preserve">Isabel </v>
      </c>
      <c r="I151" s="6" t="str">
        <f>VLOOKUP(F151,customers!A:F,6,FALSE)</f>
        <v>Lisboa</v>
      </c>
      <c r="J151" s="6" t="str">
        <f>VLOOKUP(F151,customers!A:I,9,FALSE)</f>
        <v>Portugal</v>
      </c>
    </row>
    <row r="152" spans="1:10" ht="17.45" customHeight="1" x14ac:dyDescent="0.25">
      <c r="A152" s="1" t="s">
        <v>1345</v>
      </c>
      <c r="B152" s="1">
        <f>COUNTIF('order-details'!A152:A2306,A152)</f>
        <v>2</v>
      </c>
      <c r="C152" s="8">
        <f>SUMIFS('order-details'!F:F,'order-details'!A:A,A152)</f>
        <v>2736</v>
      </c>
      <c r="D152" s="8">
        <f>SUMIFS('order-details'!G:G,'order-details'!A:A,A152)</f>
        <v>2505.6</v>
      </c>
      <c r="E152" s="11">
        <f t="shared" si="2"/>
        <v>230.40000000000009</v>
      </c>
      <c r="F152" s="1" t="str">
        <f>VLOOKUP(A152,orders!B:C,2,FALSE)</f>
        <v>SAVEA</v>
      </c>
      <c r="G152" s="6" t="str">
        <f>VLOOKUP(A152,orders!P:Q,2,FALSE)</f>
        <v>Federal Shipping</v>
      </c>
      <c r="H152" s="6" t="str">
        <f>LEFT(VLOOKUP(F152,customers!A:C,3,FALSE),SEARCH(" ",VLOOKUP(F152,customers!A:C,3,FALSE)))</f>
        <v xml:space="preserve">Jose </v>
      </c>
      <c r="I152" s="6" t="str">
        <f>VLOOKUP(F152,customers!A:F,6,FALSE)</f>
        <v>Boise</v>
      </c>
      <c r="J152" s="6" t="str">
        <f>VLOOKUP(F152,customers!A:I,9,FALSE)</f>
        <v>USA</v>
      </c>
    </row>
    <row r="153" spans="1:10" ht="17.45" customHeight="1" x14ac:dyDescent="0.25">
      <c r="A153" s="1" t="s">
        <v>1346</v>
      </c>
      <c r="B153" s="1">
        <f>COUNTIF('order-details'!A153:A2307,A153)</f>
        <v>4</v>
      </c>
      <c r="C153" s="8">
        <f>SUMIFS('order-details'!F:F,'order-details'!A:A,A153)</f>
        <v>1765.6</v>
      </c>
      <c r="D153" s="8">
        <f>SUMIFS('order-details'!G:G,'order-details'!A:A,A153)</f>
        <v>1765.6</v>
      </c>
      <c r="E153" s="11">
        <f t="shared" si="2"/>
        <v>0</v>
      </c>
      <c r="F153" s="1" t="str">
        <f>VLOOKUP(A153,orders!B:C,2,FALSE)</f>
        <v>VAFFE</v>
      </c>
      <c r="G153" s="6" t="str">
        <f>VLOOKUP(A153,orders!P:Q,2,FALSE)</f>
        <v>Federal Shipping</v>
      </c>
      <c r="H153" s="6" t="str">
        <f>LEFT(VLOOKUP(F153,customers!A:C,3,FALSE),SEARCH(" ",VLOOKUP(F153,customers!A:C,3,FALSE)))</f>
        <v xml:space="preserve">Palle </v>
      </c>
      <c r="I153" s="6" t="str">
        <f>VLOOKUP(F153,customers!A:F,6,FALSE)</f>
        <v>Århus</v>
      </c>
      <c r="J153" s="6" t="str">
        <f>VLOOKUP(F153,customers!A:I,9,FALSE)</f>
        <v>Denmark</v>
      </c>
    </row>
    <row r="154" spans="1:10" ht="17.45" customHeight="1" x14ac:dyDescent="0.25">
      <c r="A154" s="1" t="s">
        <v>1347</v>
      </c>
      <c r="B154" s="1">
        <f>COUNTIF('order-details'!A154:A2308,A154)</f>
        <v>3</v>
      </c>
      <c r="C154" s="8">
        <f>SUMIFS('order-details'!F:F,'order-details'!A:A,A154)</f>
        <v>3063</v>
      </c>
      <c r="D154" s="8">
        <f>SUMIFS('order-details'!G:G,'order-details'!A:A,A154)</f>
        <v>3063</v>
      </c>
      <c r="E154" s="11">
        <f t="shared" si="2"/>
        <v>0</v>
      </c>
      <c r="F154" s="1" t="str">
        <f>VLOOKUP(A154,orders!B:C,2,FALSE)</f>
        <v>EASTC</v>
      </c>
      <c r="G154" s="6" t="str">
        <f>VLOOKUP(A154,orders!P:Q,2,FALSE)</f>
        <v>Federal Shipping</v>
      </c>
      <c r="H154" s="6" t="str">
        <f>LEFT(VLOOKUP(F154,customers!A:C,3,FALSE),SEARCH(" ",VLOOKUP(F154,customers!A:C,3,FALSE)))</f>
        <v xml:space="preserve">Ann </v>
      </c>
      <c r="I154" s="6" t="str">
        <f>VLOOKUP(F154,customers!A:F,6,FALSE)</f>
        <v>London</v>
      </c>
      <c r="J154" s="6" t="str">
        <f>VLOOKUP(F154,customers!A:I,9,FALSE)</f>
        <v>UK</v>
      </c>
    </row>
    <row r="155" spans="1:10" ht="17.45" customHeight="1" x14ac:dyDescent="0.25">
      <c r="A155" s="1" t="s">
        <v>1348</v>
      </c>
      <c r="B155" s="1">
        <f>COUNTIF('order-details'!A155:A2309,A155)</f>
        <v>4</v>
      </c>
      <c r="C155" s="8">
        <f>SUMIFS('order-details'!F:F,'order-details'!A:A,A155)</f>
        <v>3868.6</v>
      </c>
      <c r="D155" s="8">
        <f>SUMIFS('order-details'!G:G,'order-details'!A:A,A155)</f>
        <v>3868.6</v>
      </c>
      <c r="E155" s="11">
        <f t="shared" si="2"/>
        <v>0</v>
      </c>
      <c r="F155" s="1" t="str">
        <f>VLOOKUP(A155,orders!B:C,2,FALSE)</f>
        <v>RATTC</v>
      </c>
      <c r="G155" s="6" t="str">
        <f>VLOOKUP(A155,orders!P:Q,2,FALSE)</f>
        <v>Speedy Express</v>
      </c>
      <c r="H155" s="6" t="str">
        <f>LEFT(VLOOKUP(F155,customers!A:C,3,FALSE),SEARCH(" ",VLOOKUP(F155,customers!A:C,3,FALSE)))</f>
        <v xml:space="preserve">Paula </v>
      </c>
      <c r="I155" s="6" t="str">
        <f>VLOOKUP(F155,customers!A:F,6,FALSE)</f>
        <v>Albuquerque</v>
      </c>
      <c r="J155" s="6" t="str">
        <f>VLOOKUP(F155,customers!A:I,9,FALSE)</f>
        <v>USA</v>
      </c>
    </row>
    <row r="156" spans="1:10" ht="17.45" customHeight="1" x14ac:dyDescent="0.25">
      <c r="A156" s="1" t="s">
        <v>1349</v>
      </c>
      <c r="B156" s="1">
        <f>COUNTIF('order-details'!A156:A2310,A156)</f>
        <v>2</v>
      </c>
      <c r="C156" s="8">
        <f>SUMIFS('order-details'!F:F,'order-details'!A:A,A156)</f>
        <v>2713.5</v>
      </c>
      <c r="D156" s="8">
        <f>SUMIFS('order-details'!G:G,'order-details'!A:A,A156)</f>
        <v>2713.5</v>
      </c>
      <c r="E156" s="11">
        <f t="shared" si="2"/>
        <v>0</v>
      </c>
      <c r="F156" s="1" t="str">
        <f>VLOOKUP(A156,orders!B:C,2,FALSE)</f>
        <v>ERNSH</v>
      </c>
      <c r="G156" s="6" t="str">
        <f>VLOOKUP(A156,orders!P:Q,2,FALSE)</f>
        <v>United Package</v>
      </c>
      <c r="H156" s="6" t="str">
        <f>LEFT(VLOOKUP(F156,customers!A:C,3,FALSE),SEARCH(" ",VLOOKUP(F156,customers!A:C,3,FALSE)))</f>
        <v xml:space="preserve">Roland </v>
      </c>
      <c r="I156" s="6" t="str">
        <f>VLOOKUP(F156,customers!A:F,6,FALSE)</f>
        <v>Graz</v>
      </c>
      <c r="J156" s="6" t="str">
        <f>VLOOKUP(F156,customers!A:I,9,FALSE)</f>
        <v>Austria</v>
      </c>
    </row>
    <row r="157" spans="1:10" ht="17.45" customHeight="1" x14ac:dyDescent="0.25">
      <c r="A157" s="1" t="s">
        <v>1350</v>
      </c>
      <c r="B157" s="1">
        <f>COUNTIF('order-details'!A157:A2311,A157)</f>
        <v>2</v>
      </c>
      <c r="C157" s="8">
        <f>SUMIFS('order-details'!F:F,'order-details'!A:A,A157)</f>
        <v>1005.9000000000001</v>
      </c>
      <c r="D157" s="8">
        <f>SUMIFS('order-details'!G:G,'order-details'!A:A,A157)</f>
        <v>855.01499999999999</v>
      </c>
      <c r="E157" s="11">
        <f t="shared" si="2"/>
        <v>150.8850000000001</v>
      </c>
      <c r="F157" s="1" t="str">
        <f>VLOOKUP(A157,orders!B:C,2,FALSE)</f>
        <v>ERNSH</v>
      </c>
      <c r="G157" s="6" t="str">
        <f>VLOOKUP(A157,orders!P:Q,2,FALSE)</f>
        <v>Federal Shipping</v>
      </c>
      <c r="H157" s="6" t="str">
        <f>LEFT(VLOOKUP(F157,customers!A:C,3,FALSE),SEARCH(" ",VLOOKUP(F157,customers!A:C,3,FALSE)))</f>
        <v xml:space="preserve">Roland </v>
      </c>
      <c r="I157" s="6" t="str">
        <f>VLOOKUP(F157,customers!A:F,6,FALSE)</f>
        <v>Graz</v>
      </c>
      <c r="J157" s="6" t="str">
        <f>VLOOKUP(F157,customers!A:I,9,FALSE)</f>
        <v>Austria</v>
      </c>
    </row>
    <row r="158" spans="1:10" ht="17.45" customHeight="1" x14ac:dyDescent="0.25">
      <c r="A158" s="1" t="s">
        <v>1351</v>
      </c>
      <c r="B158" s="1">
        <f>COUNTIF('order-details'!A158:A2312,A158)</f>
        <v>3</v>
      </c>
      <c r="C158" s="8">
        <f>SUMIFS('order-details'!F:F,'order-details'!A:A,A158)</f>
        <v>1675</v>
      </c>
      <c r="D158" s="8">
        <f>SUMIFS('order-details'!G:G,'order-details'!A:A,A158)</f>
        <v>1591.25</v>
      </c>
      <c r="E158" s="11">
        <f t="shared" si="2"/>
        <v>83.75</v>
      </c>
      <c r="F158" s="1" t="str">
        <f>VLOOKUP(A158,orders!B:C,2,FALSE)</f>
        <v>MAGAA</v>
      </c>
      <c r="G158" s="6" t="str">
        <f>VLOOKUP(A158,orders!P:Q,2,FALSE)</f>
        <v>Speedy Express</v>
      </c>
      <c r="H158" s="6" t="str">
        <f>LEFT(VLOOKUP(F158,customers!A:C,3,FALSE),SEARCH(" ",VLOOKUP(F158,customers!A:C,3,FALSE)))</f>
        <v xml:space="preserve">Giovanni </v>
      </c>
      <c r="I158" s="6" t="str">
        <f>VLOOKUP(F158,customers!A:F,6,FALSE)</f>
        <v>Bergamo</v>
      </c>
      <c r="J158" s="6" t="str">
        <f>VLOOKUP(F158,customers!A:I,9,FALSE)</f>
        <v>Italy</v>
      </c>
    </row>
    <row r="159" spans="1:10" ht="17.45" customHeight="1" x14ac:dyDescent="0.25">
      <c r="A159" s="1" t="s">
        <v>1352</v>
      </c>
      <c r="B159" s="1">
        <f>COUNTIF('order-details'!A159:A2313,A159)</f>
        <v>1</v>
      </c>
      <c r="C159" s="8">
        <f>SUMIFS('order-details'!F:F,'order-details'!A:A,A159)</f>
        <v>400</v>
      </c>
      <c r="D159" s="8">
        <f>SUMIFS('order-details'!G:G,'order-details'!A:A,A159)</f>
        <v>400</v>
      </c>
      <c r="E159" s="11">
        <f t="shared" si="2"/>
        <v>0</v>
      </c>
      <c r="F159" s="1" t="str">
        <f>VLOOKUP(A159,orders!B:C,2,FALSE)</f>
        <v>LINOD</v>
      </c>
      <c r="G159" s="6" t="str">
        <f>VLOOKUP(A159,orders!P:Q,2,FALSE)</f>
        <v>Speedy Express</v>
      </c>
      <c r="H159" s="6" t="str">
        <f>LEFT(VLOOKUP(F159,customers!A:C,3,FALSE),SEARCH(" ",VLOOKUP(F159,customers!A:C,3,FALSE)))</f>
        <v xml:space="preserve">Felipe </v>
      </c>
      <c r="I159" s="6" t="str">
        <f>VLOOKUP(F159,customers!A:F,6,FALSE)</f>
        <v>I. de Margarita</v>
      </c>
      <c r="J159" s="6" t="str">
        <f>VLOOKUP(F159,customers!A:I,9,FALSE)</f>
        <v>Venezuela</v>
      </c>
    </row>
    <row r="160" spans="1:10" ht="17.45" customHeight="1" x14ac:dyDescent="0.25">
      <c r="A160" s="1" t="s">
        <v>1353</v>
      </c>
      <c r="B160" s="1">
        <f>COUNTIF('order-details'!A160:A2314,A160)</f>
        <v>5</v>
      </c>
      <c r="C160" s="8">
        <f>SUMIFS('order-details'!F:F,'order-details'!A:A,A160)</f>
        <v>2018.2</v>
      </c>
      <c r="D160" s="8">
        <f>SUMIFS('order-details'!G:G,'order-details'!A:A,A160)</f>
        <v>1830.7800000000002</v>
      </c>
      <c r="E160" s="11">
        <f t="shared" si="2"/>
        <v>187.41999999999985</v>
      </c>
      <c r="F160" s="1" t="str">
        <f>VLOOKUP(A160,orders!B:C,2,FALSE)</f>
        <v>QUEEN</v>
      </c>
      <c r="G160" s="6" t="str">
        <f>VLOOKUP(A160,orders!P:Q,2,FALSE)</f>
        <v>Speedy Express</v>
      </c>
      <c r="H160" s="6" t="str">
        <f>LEFT(VLOOKUP(F160,customers!A:C,3,FALSE),SEARCH(" ",VLOOKUP(F160,customers!A:C,3,FALSE)))</f>
        <v xml:space="preserve">Lúcia </v>
      </c>
      <c r="I160" s="6" t="str">
        <f>VLOOKUP(F160,customers!A:F,6,FALSE)</f>
        <v>Sao Paulo</v>
      </c>
      <c r="J160" s="6" t="str">
        <f>VLOOKUP(F160,customers!A:I,9,FALSE)</f>
        <v>Brazil</v>
      </c>
    </row>
    <row r="161" spans="1:10" ht="17.45" customHeight="1" x14ac:dyDescent="0.25">
      <c r="A161" s="1" t="s">
        <v>1354</v>
      </c>
      <c r="B161" s="1">
        <f>COUNTIF('order-details'!A161:A2315,A161)</f>
        <v>3</v>
      </c>
      <c r="C161" s="8">
        <f>SUMIFS('order-details'!F:F,'order-details'!A:A,A161)</f>
        <v>1194</v>
      </c>
      <c r="D161" s="8">
        <f>SUMIFS('order-details'!G:G,'order-details'!A:A,A161)</f>
        <v>1194</v>
      </c>
      <c r="E161" s="11">
        <f t="shared" si="2"/>
        <v>0</v>
      </c>
      <c r="F161" s="1" t="str">
        <f>VLOOKUP(A161,orders!B:C,2,FALSE)</f>
        <v>OTTIK</v>
      </c>
      <c r="G161" s="6" t="str">
        <f>VLOOKUP(A161,orders!P:Q,2,FALSE)</f>
        <v>United Package</v>
      </c>
      <c r="H161" s="6" t="str">
        <f>LEFT(VLOOKUP(F161,customers!A:C,3,FALSE),SEARCH(" ",VLOOKUP(F161,customers!A:C,3,FALSE)))</f>
        <v xml:space="preserve">Henriette </v>
      </c>
      <c r="I161" s="6" t="str">
        <f>VLOOKUP(F161,customers!A:F,6,FALSE)</f>
        <v>Köln</v>
      </c>
      <c r="J161" s="6" t="str">
        <f>VLOOKUP(F161,customers!A:I,9,FALSE)</f>
        <v>Germany</v>
      </c>
    </row>
    <row r="162" spans="1:10" ht="17.45" customHeight="1" x14ac:dyDescent="0.25">
      <c r="A162" s="1" t="s">
        <v>1355</v>
      </c>
      <c r="B162" s="1">
        <f>COUNTIF('order-details'!A162:A2316,A162)</f>
        <v>3</v>
      </c>
      <c r="C162" s="8">
        <f>SUMIFS('order-details'!F:F,'order-details'!A:A,A162)</f>
        <v>1622.4</v>
      </c>
      <c r="D162" s="8">
        <f>SUMIFS('order-details'!G:G,'order-details'!A:A,A162)</f>
        <v>1622.4</v>
      </c>
      <c r="E162" s="11">
        <f t="shared" si="2"/>
        <v>0</v>
      </c>
      <c r="F162" s="1" t="str">
        <f>VLOOKUP(A162,orders!B:C,2,FALSE)</f>
        <v>FOLIG</v>
      </c>
      <c r="G162" s="6" t="str">
        <f>VLOOKUP(A162,orders!P:Q,2,FALSE)</f>
        <v>Speedy Express</v>
      </c>
      <c r="H162" s="6" t="str">
        <f>LEFT(VLOOKUP(F162,customers!A:C,3,FALSE),SEARCH(" ",VLOOKUP(F162,customers!A:C,3,FALSE)))</f>
        <v xml:space="preserve">Martine </v>
      </c>
      <c r="I162" s="6" t="str">
        <f>VLOOKUP(F162,customers!A:F,6,FALSE)</f>
        <v>Lille</v>
      </c>
      <c r="J162" s="6" t="str">
        <f>VLOOKUP(F162,customers!A:I,9,FALSE)</f>
        <v>France</v>
      </c>
    </row>
    <row r="163" spans="1:10" ht="17.45" customHeight="1" x14ac:dyDescent="0.25">
      <c r="A163" s="1" t="s">
        <v>1356</v>
      </c>
      <c r="B163" s="1">
        <f>COUNTIF('order-details'!A163:A2317,A163)</f>
        <v>2</v>
      </c>
      <c r="C163" s="8">
        <f>SUMIFS('order-details'!F:F,'order-details'!A:A,A163)</f>
        <v>319.20000000000005</v>
      </c>
      <c r="D163" s="8">
        <f>SUMIFS('order-details'!G:G,'order-details'!A:A,A163)</f>
        <v>319.20000000000005</v>
      </c>
      <c r="E163" s="11">
        <f t="shared" si="2"/>
        <v>0</v>
      </c>
      <c r="F163" s="1" t="str">
        <f>VLOOKUP(A163,orders!B:C,2,FALSE)</f>
        <v>OCEAN</v>
      </c>
      <c r="G163" s="6" t="str">
        <f>VLOOKUP(A163,orders!P:Q,2,FALSE)</f>
        <v>Speedy Express</v>
      </c>
      <c r="H163" s="6" t="str">
        <f>LEFT(VLOOKUP(F163,customers!A:C,3,FALSE),SEARCH(" ",VLOOKUP(F163,customers!A:C,3,FALSE)))</f>
        <v xml:space="preserve">Yvonne </v>
      </c>
      <c r="I163" s="6" t="str">
        <f>VLOOKUP(F163,customers!A:F,6,FALSE)</f>
        <v>Buenos Aires</v>
      </c>
      <c r="J163" s="6" t="str">
        <f>VLOOKUP(F163,customers!A:I,9,FALSE)</f>
        <v>Argentina</v>
      </c>
    </row>
    <row r="164" spans="1:10" ht="17.45" customHeight="1" x14ac:dyDescent="0.25">
      <c r="A164" s="1" t="s">
        <v>1357</v>
      </c>
      <c r="B164" s="1">
        <f>COUNTIF('order-details'!A164:A2318,A164)</f>
        <v>2</v>
      </c>
      <c r="C164" s="8">
        <f>SUMIFS('order-details'!F:F,'order-details'!A:A,A164)</f>
        <v>802</v>
      </c>
      <c r="D164" s="8">
        <f>SUMIFS('order-details'!G:G,'order-details'!A:A,A164)</f>
        <v>802</v>
      </c>
      <c r="E164" s="11">
        <f t="shared" si="2"/>
        <v>0</v>
      </c>
      <c r="F164" s="1" t="str">
        <f>VLOOKUP(A164,orders!B:C,2,FALSE)</f>
        <v>BOTTM</v>
      </c>
      <c r="G164" s="6" t="str">
        <f>VLOOKUP(A164,orders!P:Q,2,FALSE)</f>
        <v>Federal Shipping</v>
      </c>
      <c r="H164" s="6" t="str">
        <f>LEFT(VLOOKUP(F164,customers!A:C,3,FALSE),SEARCH(" ",VLOOKUP(F164,customers!A:C,3,FALSE)))</f>
        <v xml:space="preserve">Elizabeth </v>
      </c>
      <c r="I164" s="6" t="str">
        <f>VLOOKUP(F164,customers!A:F,6,FALSE)</f>
        <v>Tsawassen</v>
      </c>
      <c r="J164" s="6" t="str">
        <f>VLOOKUP(F164,customers!A:I,9,FALSE)</f>
        <v>Canada</v>
      </c>
    </row>
    <row r="165" spans="1:10" ht="17.45" customHeight="1" x14ac:dyDescent="0.25">
      <c r="A165" s="1" t="s">
        <v>1358</v>
      </c>
      <c r="B165" s="1">
        <f>COUNTIF('order-details'!A165:A2319,A165)</f>
        <v>3</v>
      </c>
      <c r="C165" s="8">
        <f>SUMIFS('order-details'!F:F,'order-details'!A:A,A165)</f>
        <v>1208.5</v>
      </c>
      <c r="D165" s="8">
        <f>SUMIFS('order-details'!G:G,'order-details'!A:A,A165)</f>
        <v>966.8</v>
      </c>
      <c r="E165" s="11">
        <f t="shared" si="2"/>
        <v>241.70000000000005</v>
      </c>
      <c r="F165" s="1" t="str">
        <f>VLOOKUP(A165,orders!B:C,2,FALSE)</f>
        <v>BOTTM</v>
      </c>
      <c r="G165" s="6" t="str">
        <f>VLOOKUP(A165,orders!P:Q,2,FALSE)</f>
        <v>Federal Shipping</v>
      </c>
      <c r="H165" s="6" t="str">
        <f>LEFT(VLOOKUP(F165,customers!A:C,3,FALSE),SEARCH(" ",VLOOKUP(F165,customers!A:C,3,FALSE)))</f>
        <v xml:space="preserve">Elizabeth </v>
      </c>
      <c r="I165" s="6" t="str">
        <f>VLOOKUP(F165,customers!A:F,6,FALSE)</f>
        <v>Tsawassen</v>
      </c>
      <c r="J165" s="6" t="str">
        <f>VLOOKUP(F165,customers!A:I,9,FALSE)</f>
        <v>Canada</v>
      </c>
    </row>
    <row r="166" spans="1:10" ht="17.45" customHeight="1" x14ac:dyDescent="0.25">
      <c r="A166" s="1" t="s">
        <v>1359</v>
      </c>
      <c r="B166" s="1">
        <f>COUNTIF('order-details'!A166:A2320,A166)</f>
        <v>1</v>
      </c>
      <c r="C166" s="8">
        <f>SUMIFS('order-details'!F:F,'order-details'!A:A,A166)</f>
        <v>372</v>
      </c>
      <c r="D166" s="8">
        <f>SUMIFS('order-details'!G:G,'order-details'!A:A,A166)</f>
        <v>334.8</v>
      </c>
      <c r="E166" s="11">
        <f t="shared" si="2"/>
        <v>37.199999999999989</v>
      </c>
      <c r="F166" s="1" t="str">
        <f>VLOOKUP(A166,orders!B:C,2,FALSE)</f>
        <v>WARTH</v>
      </c>
      <c r="G166" s="6" t="str">
        <f>VLOOKUP(A166,orders!P:Q,2,FALSE)</f>
        <v>United Package</v>
      </c>
      <c r="H166" s="6" t="str">
        <f>LEFT(VLOOKUP(F166,customers!A:C,3,FALSE),SEARCH(" ",VLOOKUP(F166,customers!A:C,3,FALSE)))</f>
        <v xml:space="preserve">Pirkko </v>
      </c>
      <c r="I166" s="6" t="str">
        <f>VLOOKUP(F166,customers!A:F,6,FALSE)</f>
        <v>Oulu</v>
      </c>
      <c r="J166" s="6" t="str">
        <f>VLOOKUP(F166,customers!A:I,9,FALSE)</f>
        <v>Finland</v>
      </c>
    </row>
    <row r="167" spans="1:10" ht="17.45" customHeight="1" x14ac:dyDescent="0.25">
      <c r="A167" s="1" t="s">
        <v>1360</v>
      </c>
      <c r="B167" s="1">
        <f>COUNTIF('order-details'!A167:A2321,A167)</f>
        <v>3</v>
      </c>
      <c r="C167" s="8">
        <f>SUMIFS('order-details'!F:F,'order-details'!A:A,A167)</f>
        <v>2123.1999999999998</v>
      </c>
      <c r="D167" s="8">
        <f>SUMIFS('order-details'!G:G,'order-details'!A:A,A167)</f>
        <v>2123.1999999999998</v>
      </c>
      <c r="E167" s="11">
        <f t="shared" si="2"/>
        <v>0</v>
      </c>
      <c r="F167" s="1" t="str">
        <f>VLOOKUP(A167,orders!B:C,2,FALSE)</f>
        <v>LAMAI</v>
      </c>
      <c r="G167" s="6" t="str">
        <f>VLOOKUP(A167,orders!P:Q,2,FALSE)</f>
        <v>United Package</v>
      </c>
      <c r="H167" s="6" t="str">
        <f>LEFT(VLOOKUP(F167,customers!A:C,3,FALSE),SEARCH(" ",VLOOKUP(F167,customers!A:C,3,FALSE)))</f>
        <v xml:space="preserve">Annette </v>
      </c>
      <c r="I167" s="6" t="str">
        <f>VLOOKUP(F167,customers!A:F,6,FALSE)</f>
        <v>Toulouse</v>
      </c>
      <c r="J167" s="6" t="str">
        <f>VLOOKUP(F167,customers!A:I,9,FALSE)</f>
        <v>France</v>
      </c>
    </row>
    <row r="168" spans="1:10" ht="17.45" customHeight="1" x14ac:dyDescent="0.25">
      <c r="A168" s="1" t="s">
        <v>1361</v>
      </c>
      <c r="B168" s="1">
        <f>COUNTIF('order-details'!A168:A2322,A168)</f>
        <v>2</v>
      </c>
      <c r="C168" s="8">
        <f>SUMIFS('order-details'!F:F,'order-details'!A:A,A168)</f>
        <v>231.4</v>
      </c>
      <c r="D168" s="8">
        <f>SUMIFS('order-details'!G:G,'order-details'!A:A,A168)</f>
        <v>224.82999999999998</v>
      </c>
      <c r="E168" s="11">
        <f t="shared" si="2"/>
        <v>6.5700000000000216</v>
      </c>
      <c r="F168" s="1" t="str">
        <f>VLOOKUP(A168,orders!B:C,2,FALSE)</f>
        <v>FAMIA</v>
      </c>
      <c r="G168" s="6" t="str">
        <f>VLOOKUP(A168,orders!P:Q,2,FALSE)</f>
        <v>Federal Shipping</v>
      </c>
      <c r="H168" s="6" t="str">
        <f>LEFT(VLOOKUP(F168,customers!A:C,3,FALSE),SEARCH(" ",VLOOKUP(F168,customers!A:C,3,FALSE)))</f>
        <v xml:space="preserve">Aria </v>
      </c>
      <c r="I168" s="6" t="str">
        <f>VLOOKUP(F168,customers!A:F,6,FALSE)</f>
        <v>Sao Paulo</v>
      </c>
      <c r="J168" s="6" t="str">
        <f>VLOOKUP(F168,customers!A:I,9,FALSE)</f>
        <v>Brazil</v>
      </c>
    </row>
    <row r="169" spans="1:10" ht="17.45" customHeight="1" x14ac:dyDescent="0.25">
      <c r="A169" s="1" t="s">
        <v>1362</v>
      </c>
      <c r="B169" s="1">
        <f>COUNTIF('order-details'!A169:A2323,A169)</f>
        <v>2</v>
      </c>
      <c r="C169" s="8">
        <f>SUMIFS('order-details'!F:F,'order-details'!A:A,A169)</f>
        <v>102.4</v>
      </c>
      <c r="D169" s="8">
        <f>SUMIFS('order-details'!G:G,'order-details'!A:A,A169)</f>
        <v>102.4</v>
      </c>
      <c r="E169" s="11">
        <f t="shared" si="2"/>
        <v>0</v>
      </c>
      <c r="F169" s="1" t="str">
        <f>VLOOKUP(A169,orders!B:C,2,FALSE)</f>
        <v>HUNGC</v>
      </c>
      <c r="G169" s="6" t="str">
        <f>VLOOKUP(A169,orders!P:Q,2,FALSE)</f>
        <v>Speedy Express</v>
      </c>
      <c r="H169" s="6" t="str">
        <f>LEFT(VLOOKUP(F169,customers!A:C,3,FALSE),SEARCH(" ",VLOOKUP(F169,customers!A:C,3,FALSE)))</f>
        <v xml:space="preserve">Yoshi </v>
      </c>
      <c r="I169" s="6" t="str">
        <f>VLOOKUP(F169,customers!A:F,6,FALSE)</f>
        <v>Elgin</v>
      </c>
      <c r="J169" s="6" t="str">
        <f>VLOOKUP(F169,customers!A:I,9,FALSE)</f>
        <v>USA</v>
      </c>
    </row>
    <row r="170" spans="1:10" ht="17.45" customHeight="1" x14ac:dyDescent="0.25">
      <c r="A170" s="1" t="s">
        <v>1363</v>
      </c>
      <c r="B170" s="1">
        <f>COUNTIF('order-details'!A170:A2324,A170)</f>
        <v>3</v>
      </c>
      <c r="C170" s="8">
        <f>SUMIFS('order-details'!F:F,'order-details'!A:A,A170)</f>
        <v>720</v>
      </c>
      <c r="D170" s="8">
        <f>SUMIFS('order-details'!G:G,'order-details'!A:A,A170)</f>
        <v>720</v>
      </c>
      <c r="E170" s="11">
        <f t="shared" si="2"/>
        <v>0</v>
      </c>
      <c r="F170" s="1" t="str">
        <f>VLOOKUP(A170,orders!B:C,2,FALSE)</f>
        <v>WARTH</v>
      </c>
      <c r="G170" s="6" t="str">
        <f>VLOOKUP(A170,orders!P:Q,2,FALSE)</f>
        <v>Federal Shipping</v>
      </c>
      <c r="H170" s="6" t="str">
        <f>LEFT(VLOOKUP(F170,customers!A:C,3,FALSE),SEARCH(" ",VLOOKUP(F170,customers!A:C,3,FALSE)))</f>
        <v xml:space="preserve">Pirkko </v>
      </c>
      <c r="I170" s="6" t="str">
        <f>VLOOKUP(F170,customers!A:F,6,FALSE)</f>
        <v>Oulu</v>
      </c>
      <c r="J170" s="6" t="str">
        <f>VLOOKUP(F170,customers!A:I,9,FALSE)</f>
        <v>Finland</v>
      </c>
    </row>
    <row r="171" spans="1:10" ht="17.45" customHeight="1" x14ac:dyDescent="0.25">
      <c r="A171" s="1" t="s">
        <v>1364</v>
      </c>
      <c r="B171" s="1">
        <f>COUNTIF('order-details'!A171:A2325,A171)</f>
        <v>4</v>
      </c>
      <c r="C171" s="8">
        <f>SUMIFS('order-details'!F:F,'order-details'!A:A,A171)</f>
        <v>11283.2</v>
      </c>
      <c r="D171" s="8">
        <f>SUMIFS('order-details'!G:G,'order-details'!A:A,A171)</f>
        <v>11188.4</v>
      </c>
      <c r="E171" s="11">
        <f t="shared" si="2"/>
        <v>94.800000000001091</v>
      </c>
      <c r="F171" s="1" t="str">
        <f>VLOOKUP(A171,orders!B:C,2,FALSE)</f>
        <v>SIMOB</v>
      </c>
      <c r="G171" s="6" t="str">
        <f>VLOOKUP(A171,orders!P:Q,2,FALSE)</f>
        <v>Federal Shipping</v>
      </c>
      <c r="H171" s="6" t="str">
        <f>LEFT(VLOOKUP(F171,customers!A:C,3,FALSE),SEARCH(" ",VLOOKUP(F171,customers!A:C,3,FALSE)))</f>
        <v xml:space="preserve">Jytte </v>
      </c>
      <c r="I171" s="6" t="str">
        <f>VLOOKUP(F171,customers!A:F,6,FALSE)</f>
        <v>Kobenhavn</v>
      </c>
      <c r="J171" s="6" t="str">
        <f>VLOOKUP(F171,customers!A:I,9,FALSE)</f>
        <v>Denmark</v>
      </c>
    </row>
    <row r="172" spans="1:10" ht="17.45" customHeight="1" x14ac:dyDescent="0.25">
      <c r="A172" s="1" t="s">
        <v>1365</v>
      </c>
      <c r="B172" s="1">
        <f>COUNTIF('order-details'!A172:A2326,A172)</f>
        <v>4</v>
      </c>
      <c r="C172" s="8">
        <f>SUMIFS('order-details'!F:F,'order-details'!A:A,A172)</f>
        <v>1814.8</v>
      </c>
      <c r="D172" s="8">
        <f>SUMIFS('order-details'!G:G,'order-details'!A:A,A172)</f>
        <v>1814.8</v>
      </c>
      <c r="E172" s="11">
        <f t="shared" si="2"/>
        <v>0</v>
      </c>
      <c r="F172" s="1" t="str">
        <f>VLOOKUP(A172,orders!B:C,2,FALSE)</f>
        <v>QUICK</v>
      </c>
      <c r="G172" s="6" t="str">
        <f>VLOOKUP(A172,orders!P:Q,2,FALSE)</f>
        <v>Speedy Express</v>
      </c>
      <c r="H172" s="6" t="str">
        <f>LEFT(VLOOKUP(F172,customers!A:C,3,FALSE),SEARCH(" ",VLOOKUP(F172,customers!A:C,3,FALSE)))</f>
        <v xml:space="preserve">Horst </v>
      </c>
      <c r="I172" s="6" t="str">
        <f>VLOOKUP(F172,customers!A:F,6,FALSE)</f>
        <v>Cunewalde</v>
      </c>
      <c r="J172" s="6" t="str">
        <f>VLOOKUP(F172,customers!A:I,9,FALSE)</f>
        <v>Germany</v>
      </c>
    </row>
    <row r="173" spans="1:10" ht="17.45" customHeight="1" x14ac:dyDescent="0.25">
      <c r="A173" s="1" t="s">
        <v>1366</v>
      </c>
      <c r="B173" s="1">
        <f>COUNTIF('order-details'!A173:A2327,A173)</f>
        <v>2</v>
      </c>
      <c r="C173" s="8">
        <f>SUMIFS('order-details'!F:F,'order-details'!A:A,A173)</f>
        <v>2208</v>
      </c>
      <c r="D173" s="8">
        <f>SUMIFS('order-details'!G:G,'order-details'!A:A,A173)</f>
        <v>2097.6</v>
      </c>
      <c r="E173" s="11">
        <f t="shared" si="2"/>
        <v>110.40000000000009</v>
      </c>
      <c r="F173" s="1" t="str">
        <f>VLOOKUP(A173,orders!B:C,2,FALSE)</f>
        <v>RICSU</v>
      </c>
      <c r="G173" s="6" t="str">
        <f>VLOOKUP(A173,orders!P:Q,2,FALSE)</f>
        <v>United Package</v>
      </c>
      <c r="H173" s="6" t="str">
        <f>LEFT(VLOOKUP(F173,customers!A:C,3,FALSE),SEARCH(" ",VLOOKUP(F173,customers!A:C,3,FALSE)))</f>
        <v xml:space="preserve">Michael </v>
      </c>
      <c r="I173" s="6" t="str">
        <f>VLOOKUP(F173,customers!A:F,6,FALSE)</f>
        <v>Genève</v>
      </c>
      <c r="J173" s="6" t="str">
        <f>VLOOKUP(F173,customers!A:I,9,FALSE)</f>
        <v>Switzerland</v>
      </c>
    </row>
    <row r="174" spans="1:10" ht="17.45" customHeight="1" x14ac:dyDescent="0.25">
      <c r="A174" s="1" t="s">
        <v>1367</v>
      </c>
      <c r="B174" s="1">
        <f>COUNTIF('order-details'!A174:A2328,A174)</f>
        <v>4</v>
      </c>
      <c r="C174" s="8">
        <f>SUMIFS('order-details'!F:F,'order-details'!A:A,A174)</f>
        <v>1897.6</v>
      </c>
      <c r="D174" s="8">
        <f>SUMIFS('order-details'!G:G,'order-details'!A:A,A174)</f>
        <v>1707.8400000000001</v>
      </c>
      <c r="E174" s="11">
        <f t="shared" si="2"/>
        <v>189.75999999999976</v>
      </c>
      <c r="F174" s="1" t="str">
        <f>VLOOKUP(A174,orders!B:C,2,FALSE)</f>
        <v>WELLI</v>
      </c>
      <c r="G174" s="6" t="str">
        <f>VLOOKUP(A174,orders!P:Q,2,FALSE)</f>
        <v>Speedy Express</v>
      </c>
      <c r="H174" s="6" t="str">
        <f>LEFT(VLOOKUP(F174,customers!A:C,3,FALSE),SEARCH(" ",VLOOKUP(F174,customers!A:C,3,FALSE)))</f>
        <v xml:space="preserve">Paula </v>
      </c>
      <c r="I174" s="6" t="str">
        <f>VLOOKUP(F174,customers!A:F,6,FALSE)</f>
        <v>Resende</v>
      </c>
      <c r="J174" s="6" t="str">
        <f>VLOOKUP(F174,customers!A:I,9,FALSE)</f>
        <v>Brazil</v>
      </c>
    </row>
    <row r="175" spans="1:10" ht="17.45" customHeight="1" x14ac:dyDescent="0.25">
      <c r="A175" s="1" t="s">
        <v>1368</v>
      </c>
      <c r="B175" s="1">
        <f>COUNTIF('order-details'!A175:A2329,A175)</f>
        <v>4</v>
      </c>
      <c r="C175" s="8">
        <f>SUMIFS('order-details'!F:F,'order-details'!A:A,A175)</f>
        <v>1273.2</v>
      </c>
      <c r="D175" s="8">
        <f>SUMIFS('order-details'!G:G,'order-details'!A:A,A175)</f>
        <v>1194.2700000000002</v>
      </c>
      <c r="E175" s="11">
        <f t="shared" si="2"/>
        <v>78.929999999999836</v>
      </c>
      <c r="F175" s="1" t="str">
        <f>VLOOKUP(A175,orders!B:C,2,FALSE)</f>
        <v>QUEDE</v>
      </c>
      <c r="G175" s="6" t="str">
        <f>VLOOKUP(A175,orders!P:Q,2,FALSE)</f>
        <v>Speedy Express</v>
      </c>
      <c r="H175" s="6" t="str">
        <f>LEFT(VLOOKUP(F175,customers!A:C,3,FALSE),SEARCH(" ",VLOOKUP(F175,customers!A:C,3,FALSE)))</f>
        <v xml:space="preserve">Bernardo </v>
      </c>
      <c r="I175" s="6" t="str">
        <f>VLOOKUP(F175,customers!A:F,6,FALSE)</f>
        <v>Rio de Janeiro</v>
      </c>
      <c r="J175" s="6" t="str">
        <f>VLOOKUP(F175,customers!A:I,9,FALSE)</f>
        <v>Brazil</v>
      </c>
    </row>
    <row r="176" spans="1:10" ht="17.45" customHeight="1" x14ac:dyDescent="0.25">
      <c r="A176" s="1" t="s">
        <v>1369</v>
      </c>
      <c r="B176" s="1">
        <f>COUNTIF('order-details'!A176:A2330,A176)</f>
        <v>1</v>
      </c>
      <c r="C176" s="8">
        <f>SUMIFS('order-details'!F:F,'order-details'!A:A,A176)</f>
        <v>49.8</v>
      </c>
      <c r="D176" s="8">
        <f>SUMIFS('order-details'!G:G,'order-details'!A:A,A176)</f>
        <v>49.8</v>
      </c>
      <c r="E176" s="11">
        <f t="shared" si="2"/>
        <v>0</v>
      </c>
      <c r="F176" s="1" t="str">
        <f>VLOOKUP(A176,orders!B:C,2,FALSE)</f>
        <v>FRANS</v>
      </c>
      <c r="G176" s="6" t="str">
        <f>VLOOKUP(A176,orders!P:Q,2,FALSE)</f>
        <v>Speedy Express</v>
      </c>
      <c r="H176" s="6" t="str">
        <f>LEFT(VLOOKUP(F176,customers!A:C,3,FALSE),SEARCH(" ",VLOOKUP(F176,customers!A:C,3,FALSE)))</f>
        <v xml:space="preserve">Paolo </v>
      </c>
      <c r="I176" s="6" t="str">
        <f>VLOOKUP(F176,customers!A:F,6,FALSE)</f>
        <v>Torino</v>
      </c>
      <c r="J176" s="6" t="str">
        <f>VLOOKUP(F176,customers!A:I,9,FALSE)</f>
        <v>Italy</v>
      </c>
    </row>
    <row r="177" spans="1:10" ht="17.45" customHeight="1" x14ac:dyDescent="0.25">
      <c r="A177" s="1" t="s">
        <v>1370</v>
      </c>
      <c r="B177" s="1">
        <f>COUNTIF('order-details'!A177:A2331,A177)</f>
        <v>2</v>
      </c>
      <c r="C177" s="8">
        <f>SUMIFS('order-details'!F:F,'order-details'!A:A,A177)</f>
        <v>1020</v>
      </c>
      <c r="D177" s="8">
        <f>SUMIFS('order-details'!G:G,'order-details'!A:A,A177)</f>
        <v>1020</v>
      </c>
      <c r="E177" s="11">
        <f t="shared" si="2"/>
        <v>0</v>
      </c>
      <c r="F177" s="1" t="str">
        <f>VLOOKUP(A177,orders!B:C,2,FALSE)</f>
        <v>GOURL</v>
      </c>
      <c r="G177" s="6" t="str">
        <f>VLOOKUP(A177,orders!P:Q,2,FALSE)</f>
        <v>Federal Shipping</v>
      </c>
      <c r="H177" s="6" t="str">
        <f>LEFT(VLOOKUP(F177,customers!A:C,3,FALSE),SEARCH(" ",VLOOKUP(F177,customers!A:C,3,FALSE)))</f>
        <v xml:space="preserve">André </v>
      </c>
      <c r="I177" s="6" t="str">
        <f>VLOOKUP(F177,customers!A:F,6,FALSE)</f>
        <v>Campinas</v>
      </c>
      <c r="J177" s="6" t="str">
        <f>VLOOKUP(F177,customers!A:I,9,FALSE)</f>
        <v>Brazil</v>
      </c>
    </row>
    <row r="178" spans="1:10" ht="17.45" customHeight="1" x14ac:dyDescent="0.25">
      <c r="A178" s="1" t="s">
        <v>1371</v>
      </c>
      <c r="B178" s="1">
        <f>COUNTIF('order-details'!A178:A2332,A178)</f>
        <v>3</v>
      </c>
      <c r="C178" s="8">
        <f>SUMIFS('order-details'!F:F,'order-details'!A:A,A178)</f>
        <v>11493.2</v>
      </c>
      <c r="D178" s="8">
        <f>SUMIFS('order-details'!G:G,'order-details'!A:A,A178)</f>
        <v>9194.5600000000013</v>
      </c>
      <c r="E178" s="11">
        <f t="shared" si="2"/>
        <v>2298.6399999999994</v>
      </c>
      <c r="F178" s="1" t="str">
        <f>VLOOKUP(A178,orders!B:C,2,FALSE)</f>
        <v>MEREP</v>
      </c>
      <c r="G178" s="6" t="str">
        <f>VLOOKUP(A178,orders!P:Q,2,FALSE)</f>
        <v>United Package</v>
      </c>
      <c r="H178" s="6" t="str">
        <f>LEFT(VLOOKUP(F178,customers!A:C,3,FALSE),SEARCH(" ",VLOOKUP(F178,customers!A:C,3,FALSE)))</f>
        <v xml:space="preserve">Jean </v>
      </c>
      <c r="I178" s="6" t="str">
        <f>VLOOKUP(F178,customers!A:F,6,FALSE)</f>
        <v>Montréal</v>
      </c>
      <c r="J178" s="6" t="str">
        <f>VLOOKUP(F178,customers!A:I,9,FALSE)</f>
        <v>Canada</v>
      </c>
    </row>
    <row r="179" spans="1:10" ht="17.45" customHeight="1" x14ac:dyDescent="0.25">
      <c r="A179" s="1" t="s">
        <v>1372</v>
      </c>
      <c r="B179" s="1">
        <f>COUNTIF('order-details'!A179:A2333,A179)</f>
        <v>2</v>
      </c>
      <c r="C179" s="8">
        <f>SUMIFS('order-details'!F:F,'order-details'!A:A,A179)</f>
        <v>480</v>
      </c>
      <c r="D179" s="8">
        <f>SUMIFS('order-details'!G:G,'order-details'!A:A,A179)</f>
        <v>360</v>
      </c>
      <c r="E179" s="11">
        <f t="shared" si="2"/>
        <v>120</v>
      </c>
      <c r="F179" s="1" t="str">
        <f>VLOOKUP(A179,orders!B:C,2,FALSE)</f>
        <v>LAMAI</v>
      </c>
      <c r="G179" s="6" t="str">
        <f>VLOOKUP(A179,orders!P:Q,2,FALSE)</f>
        <v>United Package</v>
      </c>
      <c r="H179" s="6" t="str">
        <f>LEFT(VLOOKUP(F179,customers!A:C,3,FALSE),SEARCH(" ",VLOOKUP(F179,customers!A:C,3,FALSE)))</f>
        <v xml:space="preserve">Annette </v>
      </c>
      <c r="I179" s="6" t="str">
        <f>VLOOKUP(F179,customers!A:F,6,FALSE)</f>
        <v>Toulouse</v>
      </c>
      <c r="J179" s="6" t="str">
        <f>VLOOKUP(F179,customers!A:I,9,FALSE)</f>
        <v>France</v>
      </c>
    </row>
    <row r="180" spans="1:10" ht="17.45" customHeight="1" x14ac:dyDescent="0.25">
      <c r="A180" s="1" t="s">
        <v>1373</v>
      </c>
      <c r="B180" s="1">
        <f>COUNTIF('order-details'!A180:A2334,A180)</f>
        <v>2</v>
      </c>
      <c r="C180" s="8">
        <f>SUMIFS('order-details'!F:F,'order-details'!A:A,A180)</f>
        <v>338.20000000000005</v>
      </c>
      <c r="D180" s="8">
        <f>SUMIFS('order-details'!G:G,'order-details'!A:A,A180)</f>
        <v>338.20000000000005</v>
      </c>
      <c r="E180" s="11">
        <f t="shared" si="2"/>
        <v>0</v>
      </c>
      <c r="F180" s="1" t="str">
        <f>VLOOKUP(A180,orders!B:C,2,FALSE)</f>
        <v>GALED</v>
      </c>
      <c r="G180" s="6" t="str">
        <f>VLOOKUP(A180,orders!P:Q,2,FALSE)</f>
        <v>Speedy Express</v>
      </c>
      <c r="H180" s="6" t="str">
        <f>LEFT(VLOOKUP(F180,customers!A:C,3,FALSE),SEARCH(" ",VLOOKUP(F180,customers!A:C,3,FALSE)))</f>
        <v xml:space="preserve">Eduardo </v>
      </c>
      <c r="I180" s="6" t="str">
        <f>VLOOKUP(F180,customers!A:F,6,FALSE)</f>
        <v>Barcelona</v>
      </c>
      <c r="J180" s="6" t="str">
        <f>VLOOKUP(F180,customers!A:I,9,FALSE)</f>
        <v>Spain</v>
      </c>
    </row>
    <row r="181" spans="1:10" ht="17.45" customHeight="1" x14ac:dyDescent="0.25">
      <c r="A181" s="1" t="s">
        <v>1374</v>
      </c>
      <c r="B181" s="1">
        <f>COUNTIF('order-details'!A181:A2335,A181)</f>
        <v>1</v>
      </c>
      <c r="C181" s="8">
        <f>SUMIFS('order-details'!F:F,'order-details'!A:A,A181)</f>
        <v>651</v>
      </c>
      <c r="D181" s="8">
        <f>SUMIFS('order-details'!G:G,'order-details'!A:A,A181)</f>
        <v>651</v>
      </c>
      <c r="E181" s="11">
        <f t="shared" si="2"/>
        <v>0</v>
      </c>
      <c r="F181" s="1" t="str">
        <f>VLOOKUP(A181,orders!B:C,2,FALSE)</f>
        <v>PICCO</v>
      </c>
      <c r="G181" s="6" t="str">
        <f>VLOOKUP(A181,orders!P:Q,2,FALSE)</f>
        <v>United Package</v>
      </c>
      <c r="H181" s="6" t="str">
        <f>LEFT(VLOOKUP(F181,customers!A:C,3,FALSE),SEARCH(" ",VLOOKUP(F181,customers!A:C,3,FALSE)))</f>
        <v xml:space="preserve">Georg </v>
      </c>
      <c r="I181" s="6" t="str">
        <f>VLOOKUP(F181,customers!A:F,6,FALSE)</f>
        <v>Salzburg</v>
      </c>
      <c r="J181" s="6" t="str">
        <f>VLOOKUP(F181,customers!A:I,9,FALSE)</f>
        <v>Austria</v>
      </c>
    </row>
    <row r="182" spans="1:10" ht="17.45" customHeight="1" x14ac:dyDescent="0.25">
      <c r="A182" s="1" t="s">
        <v>1375</v>
      </c>
      <c r="B182" s="1">
        <f>COUNTIF('order-details'!A182:A2336,A182)</f>
        <v>1</v>
      </c>
      <c r="C182" s="8">
        <f>SUMIFS('order-details'!F:F,'order-details'!A:A,A182)</f>
        <v>192</v>
      </c>
      <c r="D182" s="8">
        <f>SUMIFS('order-details'!G:G,'order-details'!A:A,A182)</f>
        <v>192</v>
      </c>
      <c r="E182" s="11">
        <f t="shared" si="2"/>
        <v>0</v>
      </c>
      <c r="F182" s="1" t="str">
        <f>VLOOKUP(A182,orders!B:C,2,FALSE)</f>
        <v>REGGC</v>
      </c>
      <c r="G182" s="6" t="str">
        <f>VLOOKUP(A182,orders!P:Q,2,FALSE)</f>
        <v>Speedy Express</v>
      </c>
      <c r="H182" s="6" t="str">
        <f>LEFT(VLOOKUP(F182,customers!A:C,3,FALSE),SEARCH(" ",VLOOKUP(F182,customers!A:C,3,FALSE)))</f>
        <v xml:space="preserve">Maurizio </v>
      </c>
      <c r="I182" s="6" t="str">
        <f>VLOOKUP(F182,customers!A:F,6,FALSE)</f>
        <v>Reggio Emilia</v>
      </c>
      <c r="J182" s="6" t="str">
        <f>VLOOKUP(F182,customers!A:I,9,FALSE)</f>
        <v>Italy</v>
      </c>
    </row>
    <row r="183" spans="1:10" ht="17.45" customHeight="1" x14ac:dyDescent="0.25">
      <c r="A183" s="1" t="s">
        <v>1376</v>
      </c>
      <c r="B183" s="1">
        <f>COUNTIF('order-details'!A183:A2337,A183)</f>
        <v>2</v>
      </c>
      <c r="C183" s="8">
        <f>SUMIFS('order-details'!F:F,'order-details'!A:A,A183)</f>
        <v>1748.5</v>
      </c>
      <c r="D183" s="8">
        <f>SUMIFS('order-details'!G:G,'order-details'!A:A,A183)</f>
        <v>1441.375</v>
      </c>
      <c r="E183" s="11">
        <f t="shared" si="2"/>
        <v>307.125</v>
      </c>
      <c r="F183" s="1" t="str">
        <f>VLOOKUP(A183,orders!B:C,2,FALSE)</f>
        <v>HUNGO</v>
      </c>
      <c r="G183" s="6" t="str">
        <f>VLOOKUP(A183,orders!P:Q,2,FALSE)</f>
        <v>United Package</v>
      </c>
      <c r="H183" s="6" t="str">
        <f>LEFT(VLOOKUP(F183,customers!A:C,3,FALSE),SEARCH(" ",VLOOKUP(F183,customers!A:C,3,FALSE)))</f>
        <v xml:space="preserve">Patricia </v>
      </c>
      <c r="I183" s="6" t="str">
        <f>VLOOKUP(F183,customers!A:F,6,FALSE)</f>
        <v>Cork</v>
      </c>
      <c r="J183" s="6" t="str">
        <f>VLOOKUP(F183,customers!A:I,9,FALSE)</f>
        <v>Ireland</v>
      </c>
    </row>
    <row r="184" spans="1:10" ht="17.45" customHeight="1" x14ac:dyDescent="0.25">
      <c r="A184" s="1" t="s">
        <v>1377</v>
      </c>
      <c r="B184" s="1">
        <f>COUNTIF('order-details'!A184:A2338,A184)</f>
        <v>4</v>
      </c>
      <c r="C184" s="8">
        <f>SUMIFS('order-details'!F:F,'order-details'!A:A,A184)</f>
        <v>5796</v>
      </c>
      <c r="D184" s="8">
        <f>SUMIFS('order-details'!G:G,'order-details'!A:A,A184)</f>
        <v>4899.2</v>
      </c>
      <c r="E184" s="11">
        <f t="shared" si="2"/>
        <v>896.80000000000018</v>
      </c>
      <c r="F184" s="1" t="str">
        <f>VLOOKUP(A184,orders!B:C,2,FALSE)</f>
        <v>ERNSH</v>
      </c>
      <c r="G184" s="6" t="str">
        <f>VLOOKUP(A184,orders!P:Q,2,FALSE)</f>
        <v>Speedy Express</v>
      </c>
      <c r="H184" s="6" t="str">
        <f>LEFT(VLOOKUP(F184,customers!A:C,3,FALSE),SEARCH(" ",VLOOKUP(F184,customers!A:C,3,FALSE)))</f>
        <v xml:space="preserve">Roland </v>
      </c>
      <c r="I184" s="6" t="str">
        <f>VLOOKUP(F184,customers!A:F,6,FALSE)</f>
        <v>Graz</v>
      </c>
      <c r="J184" s="6" t="str">
        <f>VLOOKUP(F184,customers!A:I,9,FALSE)</f>
        <v>Austria</v>
      </c>
    </row>
    <row r="185" spans="1:10" ht="17.45" customHeight="1" x14ac:dyDescent="0.25">
      <c r="A185" s="1" t="s">
        <v>1378</v>
      </c>
      <c r="B185" s="1">
        <f>COUNTIF('order-details'!A185:A2339,A185)</f>
        <v>3</v>
      </c>
      <c r="C185" s="8">
        <f>SUMIFS('order-details'!F:F,'order-details'!A:A,A185)</f>
        <v>2523</v>
      </c>
      <c r="D185" s="8">
        <f>SUMIFS('order-details'!G:G,'order-details'!A:A,A185)</f>
        <v>1892.25</v>
      </c>
      <c r="E185" s="11">
        <f t="shared" si="2"/>
        <v>630.75</v>
      </c>
      <c r="F185" s="1" t="str">
        <f>VLOOKUP(A185,orders!B:C,2,FALSE)</f>
        <v>BOTTM</v>
      </c>
      <c r="G185" s="6" t="str">
        <f>VLOOKUP(A185,orders!P:Q,2,FALSE)</f>
        <v>United Package</v>
      </c>
      <c r="H185" s="6" t="str">
        <f>LEFT(VLOOKUP(F185,customers!A:C,3,FALSE),SEARCH(" ",VLOOKUP(F185,customers!A:C,3,FALSE)))</f>
        <v xml:space="preserve">Elizabeth </v>
      </c>
      <c r="I185" s="6" t="str">
        <f>VLOOKUP(F185,customers!A:F,6,FALSE)</f>
        <v>Tsawassen</v>
      </c>
      <c r="J185" s="6" t="str">
        <f>VLOOKUP(F185,customers!A:I,9,FALSE)</f>
        <v>Canada</v>
      </c>
    </row>
    <row r="186" spans="1:10" ht="17.45" customHeight="1" x14ac:dyDescent="0.25">
      <c r="A186" s="1" t="s">
        <v>1379</v>
      </c>
      <c r="B186" s="1">
        <f>COUNTIF('order-details'!A186:A2340,A186)</f>
        <v>2</v>
      </c>
      <c r="C186" s="8">
        <f>SUMIFS('order-details'!F:F,'order-details'!A:A,A186)</f>
        <v>485</v>
      </c>
      <c r="D186" s="8">
        <f>SUMIFS('order-details'!G:G,'order-details'!A:A,A186)</f>
        <v>485</v>
      </c>
      <c r="E186" s="11">
        <f t="shared" si="2"/>
        <v>0</v>
      </c>
      <c r="F186" s="1" t="str">
        <f>VLOOKUP(A186,orders!B:C,2,FALSE)</f>
        <v>SPLIR</v>
      </c>
      <c r="G186" s="6" t="str">
        <f>VLOOKUP(A186,orders!P:Q,2,FALSE)</f>
        <v>United Package</v>
      </c>
      <c r="H186" s="6" t="str">
        <f>LEFT(VLOOKUP(F186,customers!A:C,3,FALSE),SEARCH(" ",VLOOKUP(F186,customers!A:C,3,FALSE)))</f>
        <v xml:space="preserve">Art </v>
      </c>
      <c r="I186" s="6" t="str">
        <f>VLOOKUP(F186,customers!A:F,6,FALSE)</f>
        <v>Lander</v>
      </c>
      <c r="J186" s="6" t="str">
        <f>VLOOKUP(F186,customers!A:I,9,FALSE)</f>
        <v>USA</v>
      </c>
    </row>
    <row r="187" spans="1:10" ht="17.45" customHeight="1" x14ac:dyDescent="0.25">
      <c r="A187" s="1" t="s">
        <v>1380</v>
      </c>
      <c r="B187" s="1">
        <f>COUNTIF('order-details'!A187:A2341,A187)</f>
        <v>1</v>
      </c>
      <c r="C187" s="8">
        <f>SUMIFS('order-details'!F:F,'order-details'!A:A,A187)</f>
        <v>851.19999999999993</v>
      </c>
      <c r="D187" s="8">
        <f>SUMIFS('order-details'!G:G,'order-details'!A:A,A187)</f>
        <v>851.19999999999993</v>
      </c>
      <c r="E187" s="11">
        <f t="shared" si="2"/>
        <v>0</v>
      </c>
      <c r="F187" s="1" t="str">
        <f>VLOOKUP(A187,orders!B:C,2,FALSE)</f>
        <v>PRINI</v>
      </c>
      <c r="G187" s="6" t="str">
        <f>VLOOKUP(A187,orders!P:Q,2,FALSE)</f>
        <v>Federal Shipping</v>
      </c>
      <c r="H187" s="6" t="str">
        <f>LEFT(VLOOKUP(F187,customers!A:C,3,FALSE),SEARCH(" ",VLOOKUP(F187,customers!A:C,3,FALSE)))</f>
        <v xml:space="preserve">Isabel </v>
      </c>
      <c r="I187" s="6" t="str">
        <f>VLOOKUP(F187,customers!A:F,6,FALSE)</f>
        <v>Lisboa</v>
      </c>
      <c r="J187" s="6" t="str">
        <f>VLOOKUP(F187,customers!A:I,9,FALSE)</f>
        <v>Portugal</v>
      </c>
    </row>
    <row r="188" spans="1:10" ht="17.45" customHeight="1" x14ac:dyDescent="0.25">
      <c r="A188" s="1" t="s">
        <v>1381</v>
      </c>
      <c r="B188" s="1">
        <f>COUNTIF('order-details'!A188:A2342,A188)</f>
        <v>2</v>
      </c>
      <c r="C188" s="8">
        <f>SUMIFS('order-details'!F:F,'order-details'!A:A,A188)</f>
        <v>360</v>
      </c>
      <c r="D188" s="8">
        <f>SUMIFS('order-details'!G:G,'order-details'!A:A,A188)</f>
        <v>321.12</v>
      </c>
      <c r="E188" s="11">
        <f t="shared" si="2"/>
        <v>38.879999999999995</v>
      </c>
      <c r="F188" s="1" t="str">
        <f>VLOOKUP(A188,orders!B:C,2,FALSE)</f>
        <v>FOLKO</v>
      </c>
      <c r="G188" s="6" t="str">
        <f>VLOOKUP(A188,orders!P:Q,2,FALSE)</f>
        <v>United Package</v>
      </c>
      <c r="H188" s="6" t="str">
        <f>LEFT(VLOOKUP(F188,customers!A:C,3,FALSE),SEARCH(" ",VLOOKUP(F188,customers!A:C,3,FALSE)))</f>
        <v xml:space="preserve">Maria </v>
      </c>
      <c r="I188" s="6" t="str">
        <f>VLOOKUP(F188,customers!A:F,6,FALSE)</f>
        <v>Bräcke</v>
      </c>
      <c r="J188" s="6" t="str">
        <f>VLOOKUP(F188,customers!A:I,9,FALSE)</f>
        <v>Sweden</v>
      </c>
    </row>
    <row r="189" spans="1:10" ht="17.45" customHeight="1" x14ac:dyDescent="0.25">
      <c r="A189" s="1" t="s">
        <v>1382</v>
      </c>
      <c r="B189" s="1">
        <f>COUNTIF('order-details'!A189:A2343,A189)</f>
        <v>3</v>
      </c>
      <c r="C189" s="8">
        <f>SUMIFS('order-details'!F:F,'order-details'!A:A,A189)</f>
        <v>631.6</v>
      </c>
      <c r="D189" s="8">
        <f>SUMIFS('order-details'!G:G,'order-details'!A:A,A189)</f>
        <v>631.6</v>
      </c>
      <c r="E189" s="11">
        <f t="shared" si="2"/>
        <v>0</v>
      </c>
      <c r="F189" s="1" t="str">
        <f>VLOOKUP(A189,orders!B:C,2,FALSE)</f>
        <v>CONSH</v>
      </c>
      <c r="G189" s="6" t="str">
        <f>VLOOKUP(A189,orders!P:Q,2,FALSE)</f>
        <v>United Package</v>
      </c>
      <c r="H189" s="6" t="str">
        <f>LEFT(VLOOKUP(F189,customers!A:C,3,FALSE),SEARCH(" ",VLOOKUP(F189,customers!A:C,3,FALSE)))</f>
        <v xml:space="preserve">Elizabeth </v>
      </c>
      <c r="I189" s="6" t="str">
        <f>VLOOKUP(F189,customers!A:F,6,FALSE)</f>
        <v>London</v>
      </c>
      <c r="J189" s="6" t="str">
        <f>VLOOKUP(F189,customers!A:I,9,FALSE)</f>
        <v>UK</v>
      </c>
    </row>
    <row r="190" spans="1:10" ht="17.45" customHeight="1" x14ac:dyDescent="0.25">
      <c r="A190" s="1" t="s">
        <v>1383</v>
      </c>
      <c r="B190" s="1">
        <f>COUNTIF('order-details'!A190:A2344,A190)</f>
        <v>4</v>
      </c>
      <c r="C190" s="8">
        <f>SUMIFS('order-details'!F:F,'order-details'!A:A,A190)</f>
        <v>2210.8000000000002</v>
      </c>
      <c r="D190" s="8">
        <f>SUMIFS('order-details'!G:G,'order-details'!A:A,A190)</f>
        <v>1994.5200000000002</v>
      </c>
      <c r="E190" s="11">
        <f t="shared" si="2"/>
        <v>216.27999999999997</v>
      </c>
      <c r="F190" s="1" t="str">
        <f>VLOOKUP(A190,orders!B:C,2,FALSE)</f>
        <v>BLONP</v>
      </c>
      <c r="G190" s="6" t="str">
        <f>VLOOKUP(A190,orders!P:Q,2,FALSE)</f>
        <v>United Package</v>
      </c>
      <c r="H190" s="6" t="str">
        <f>LEFT(VLOOKUP(F190,customers!A:C,3,FALSE),SEARCH(" ",VLOOKUP(F190,customers!A:C,3,FALSE)))</f>
        <v xml:space="preserve">Frédérique </v>
      </c>
      <c r="I190" s="6" t="str">
        <f>VLOOKUP(F190,customers!A:F,6,FALSE)</f>
        <v>Strasbourg</v>
      </c>
      <c r="J190" s="6" t="str">
        <f>VLOOKUP(F190,customers!A:I,9,FALSE)</f>
        <v>France</v>
      </c>
    </row>
    <row r="191" spans="1:10" ht="17.45" customHeight="1" x14ac:dyDescent="0.25">
      <c r="A191" s="1" t="s">
        <v>1384</v>
      </c>
      <c r="B191" s="1">
        <f>COUNTIF('order-details'!A191:A2345,A191)</f>
        <v>1</v>
      </c>
      <c r="C191" s="8">
        <f>SUMIFS('order-details'!F:F,'order-details'!A:A,A191)</f>
        <v>393</v>
      </c>
      <c r="D191" s="8">
        <f>SUMIFS('order-details'!G:G,'order-details'!A:A,A191)</f>
        <v>393</v>
      </c>
      <c r="E191" s="11">
        <f t="shared" si="2"/>
        <v>0</v>
      </c>
      <c r="F191" s="1" t="str">
        <f>VLOOKUP(A191,orders!B:C,2,FALSE)</f>
        <v>WARTH</v>
      </c>
      <c r="G191" s="6" t="str">
        <f>VLOOKUP(A191,orders!P:Q,2,FALSE)</f>
        <v>Speedy Express</v>
      </c>
      <c r="H191" s="6" t="str">
        <f>LEFT(VLOOKUP(F191,customers!A:C,3,FALSE),SEARCH(" ",VLOOKUP(F191,customers!A:C,3,FALSE)))</f>
        <v xml:space="preserve">Pirkko </v>
      </c>
      <c r="I191" s="6" t="str">
        <f>VLOOKUP(F191,customers!A:F,6,FALSE)</f>
        <v>Oulu</v>
      </c>
      <c r="J191" s="6" t="str">
        <f>VLOOKUP(F191,customers!A:I,9,FALSE)</f>
        <v>Finland</v>
      </c>
    </row>
    <row r="192" spans="1:10" ht="17.45" customHeight="1" x14ac:dyDescent="0.25">
      <c r="A192" s="1" t="s">
        <v>1385</v>
      </c>
      <c r="B192" s="1">
        <f>COUNTIF('order-details'!A192:A2346,A192)</f>
        <v>3</v>
      </c>
      <c r="C192" s="8">
        <f>SUMIFS('order-details'!F:F,'order-details'!A:A,A192)</f>
        <v>567.5</v>
      </c>
      <c r="D192" s="8">
        <f>SUMIFS('order-details'!G:G,'order-details'!A:A,A192)</f>
        <v>454</v>
      </c>
      <c r="E192" s="11">
        <f t="shared" si="2"/>
        <v>113.5</v>
      </c>
      <c r="F192" s="1" t="str">
        <f>VLOOKUP(A192,orders!B:C,2,FALSE)</f>
        <v>TOMSP</v>
      </c>
      <c r="G192" s="6" t="str">
        <f>VLOOKUP(A192,orders!P:Q,2,FALSE)</f>
        <v>United Package</v>
      </c>
      <c r="H192" s="6" t="str">
        <f>LEFT(VLOOKUP(F192,customers!A:C,3,FALSE),SEARCH(" ",VLOOKUP(F192,customers!A:C,3,FALSE)))</f>
        <v xml:space="preserve">Karin </v>
      </c>
      <c r="I192" s="6" t="str">
        <f>VLOOKUP(F192,customers!A:F,6,FALSE)</f>
        <v>Münster</v>
      </c>
      <c r="J192" s="6" t="str">
        <f>VLOOKUP(F192,customers!A:I,9,FALSE)</f>
        <v>Germany</v>
      </c>
    </row>
    <row r="193" spans="1:10" ht="17.45" customHeight="1" x14ac:dyDescent="0.25">
      <c r="A193" s="1" t="s">
        <v>1386</v>
      </c>
      <c r="B193" s="1">
        <f>COUNTIF('order-details'!A193:A2347,A193)</f>
        <v>4</v>
      </c>
      <c r="C193" s="8">
        <f>SUMIFS('order-details'!F:F,'order-details'!A:A,A193)</f>
        <v>1078</v>
      </c>
      <c r="D193" s="8">
        <f>SUMIFS('order-details'!G:G,'order-details'!A:A,A193)</f>
        <v>1078</v>
      </c>
      <c r="E193" s="11">
        <f t="shared" si="2"/>
        <v>0</v>
      </c>
      <c r="F193" s="1" t="str">
        <f>VLOOKUP(A193,orders!B:C,2,FALSE)</f>
        <v>MEREP</v>
      </c>
      <c r="G193" s="6" t="str">
        <f>VLOOKUP(A193,orders!P:Q,2,FALSE)</f>
        <v>Federal Shipping</v>
      </c>
      <c r="H193" s="6" t="str">
        <f>LEFT(VLOOKUP(F193,customers!A:C,3,FALSE),SEARCH(" ",VLOOKUP(F193,customers!A:C,3,FALSE)))</f>
        <v xml:space="preserve">Jean </v>
      </c>
      <c r="I193" s="6" t="str">
        <f>VLOOKUP(F193,customers!A:F,6,FALSE)</f>
        <v>Montréal</v>
      </c>
      <c r="J193" s="6" t="str">
        <f>VLOOKUP(F193,customers!A:I,9,FALSE)</f>
        <v>Canada</v>
      </c>
    </row>
    <row r="194" spans="1:10" ht="17.45" customHeight="1" x14ac:dyDescent="0.25">
      <c r="A194" s="1" t="s">
        <v>1387</v>
      </c>
      <c r="B194" s="1">
        <f>COUNTIF('order-details'!A194:A2348,A194)</f>
        <v>4</v>
      </c>
      <c r="C194" s="8">
        <f>SUMIFS('order-details'!F:F,'order-details'!A:A,A194)</f>
        <v>5793.1</v>
      </c>
      <c r="D194" s="8">
        <f>SUMIFS('order-details'!G:G,'order-details'!A:A,A194)</f>
        <v>4924.1350000000002</v>
      </c>
      <c r="E194" s="11">
        <f t="shared" si="2"/>
        <v>868.96500000000015</v>
      </c>
      <c r="F194" s="1" t="str">
        <f>VLOOKUP(A194,orders!B:C,2,FALSE)</f>
        <v>SAVEA</v>
      </c>
      <c r="G194" s="6" t="str">
        <f>VLOOKUP(A194,orders!P:Q,2,FALSE)</f>
        <v>United Package</v>
      </c>
      <c r="H194" s="6" t="str">
        <f>LEFT(VLOOKUP(F194,customers!A:C,3,FALSE),SEARCH(" ",VLOOKUP(F194,customers!A:C,3,FALSE)))</f>
        <v xml:space="preserve">Jose </v>
      </c>
      <c r="I194" s="6" t="str">
        <f>VLOOKUP(F194,customers!A:F,6,FALSE)</f>
        <v>Boise</v>
      </c>
      <c r="J194" s="6" t="str">
        <f>VLOOKUP(F194,customers!A:I,9,FALSE)</f>
        <v>USA</v>
      </c>
    </row>
    <row r="195" spans="1:10" ht="17.45" customHeight="1" x14ac:dyDescent="0.25">
      <c r="A195" s="1" t="s">
        <v>1388</v>
      </c>
      <c r="B195" s="1">
        <f>COUNTIF('order-details'!A195:A2349,A195)</f>
        <v>1</v>
      </c>
      <c r="C195" s="8">
        <f>SUMIFS('order-details'!F:F,'order-details'!A:A,A195)</f>
        <v>1755</v>
      </c>
      <c r="D195" s="8">
        <f>SUMIFS('order-details'!G:G,'order-details'!A:A,A195)</f>
        <v>1755</v>
      </c>
      <c r="E195" s="11">
        <f t="shared" ref="E195:E258" si="3">C195-D195</f>
        <v>0</v>
      </c>
      <c r="F195" s="1" t="str">
        <f>VLOOKUP(A195,orders!B:C,2,FALSE)</f>
        <v>OLDWO</v>
      </c>
      <c r="G195" s="6" t="str">
        <f>VLOOKUP(A195,orders!P:Q,2,FALSE)</f>
        <v>United Package</v>
      </c>
      <c r="H195" s="6" t="str">
        <f>LEFT(VLOOKUP(F195,customers!A:C,3,FALSE),SEARCH(" ",VLOOKUP(F195,customers!A:C,3,FALSE)))</f>
        <v xml:space="preserve">Rene </v>
      </c>
      <c r="I195" s="6" t="str">
        <f>VLOOKUP(F195,customers!A:F,6,FALSE)</f>
        <v>Anchorage</v>
      </c>
      <c r="J195" s="6" t="str">
        <f>VLOOKUP(F195,customers!A:I,9,FALSE)</f>
        <v>USA</v>
      </c>
    </row>
    <row r="196" spans="1:10" ht="17.45" customHeight="1" x14ac:dyDescent="0.25">
      <c r="A196" s="1" t="s">
        <v>1389</v>
      </c>
      <c r="B196" s="1">
        <f>COUNTIF('order-details'!A196:A2350,A196)</f>
        <v>3</v>
      </c>
      <c r="C196" s="8">
        <f>SUMIFS('order-details'!F:F,'order-details'!A:A,A196)</f>
        <v>1792</v>
      </c>
      <c r="D196" s="8">
        <f>SUMIFS('order-details'!G:G,'order-details'!A:A,A196)</f>
        <v>1792</v>
      </c>
      <c r="E196" s="11">
        <f t="shared" si="3"/>
        <v>0</v>
      </c>
      <c r="F196" s="1" t="str">
        <f>VLOOKUP(A196,orders!B:C,2,FALSE)</f>
        <v>ERNSH</v>
      </c>
      <c r="G196" s="6" t="str">
        <f>VLOOKUP(A196,orders!P:Q,2,FALSE)</f>
        <v>United Package</v>
      </c>
      <c r="H196" s="6" t="str">
        <f>LEFT(VLOOKUP(F196,customers!A:C,3,FALSE),SEARCH(" ",VLOOKUP(F196,customers!A:C,3,FALSE)))</f>
        <v xml:space="preserve">Roland </v>
      </c>
      <c r="I196" s="6" t="str">
        <f>VLOOKUP(F196,customers!A:F,6,FALSE)</f>
        <v>Graz</v>
      </c>
      <c r="J196" s="6" t="str">
        <f>VLOOKUP(F196,customers!A:I,9,FALSE)</f>
        <v>Austria</v>
      </c>
    </row>
    <row r="197" spans="1:10" ht="17.45" customHeight="1" x14ac:dyDescent="0.25">
      <c r="A197" s="1" t="s">
        <v>1390</v>
      </c>
      <c r="B197" s="1">
        <f>COUNTIF('order-details'!A197:A2351,A197)</f>
        <v>2</v>
      </c>
      <c r="C197" s="8">
        <f>SUMIFS('order-details'!F:F,'order-details'!A:A,A197)</f>
        <v>537.59999999999991</v>
      </c>
      <c r="D197" s="8">
        <f>SUMIFS('order-details'!G:G,'order-details'!A:A,A197)</f>
        <v>517.43999999999994</v>
      </c>
      <c r="E197" s="11">
        <f t="shared" si="3"/>
        <v>20.159999999999968</v>
      </c>
      <c r="F197" s="1" t="str">
        <f>VLOOKUP(A197,orders!B:C,2,FALSE)</f>
        <v>REGGC</v>
      </c>
      <c r="G197" s="6" t="str">
        <f>VLOOKUP(A197,orders!P:Q,2,FALSE)</f>
        <v>Speedy Express</v>
      </c>
      <c r="H197" s="6" t="str">
        <f>LEFT(VLOOKUP(F197,customers!A:C,3,FALSE),SEARCH(" ",VLOOKUP(F197,customers!A:C,3,FALSE)))</f>
        <v xml:space="preserve">Maurizio </v>
      </c>
      <c r="I197" s="6" t="str">
        <f>VLOOKUP(F197,customers!A:F,6,FALSE)</f>
        <v>Reggio Emilia</v>
      </c>
      <c r="J197" s="6" t="str">
        <f>VLOOKUP(F197,customers!A:I,9,FALSE)</f>
        <v>Italy</v>
      </c>
    </row>
    <row r="198" spans="1:10" ht="17.45" customHeight="1" x14ac:dyDescent="0.25">
      <c r="A198" s="1" t="s">
        <v>1391</v>
      </c>
      <c r="B198" s="1">
        <f>COUNTIF('order-details'!A198:A2352,A198)</f>
        <v>4</v>
      </c>
      <c r="C198" s="8">
        <f>SUMIFS('order-details'!F:F,'order-details'!A:A,A198)</f>
        <v>1031.7</v>
      </c>
      <c r="D198" s="8">
        <f>SUMIFS('order-details'!G:G,'order-details'!A:A,A198)</f>
        <v>1031.7</v>
      </c>
      <c r="E198" s="11">
        <f t="shared" si="3"/>
        <v>0</v>
      </c>
      <c r="F198" s="1" t="str">
        <f>VLOOKUP(A198,orders!B:C,2,FALSE)</f>
        <v>BERGS</v>
      </c>
      <c r="G198" s="6" t="str">
        <f>VLOOKUP(A198,orders!P:Q,2,FALSE)</f>
        <v>Federal Shipping</v>
      </c>
      <c r="H198" s="6" t="str">
        <f>LEFT(VLOOKUP(F198,customers!A:C,3,FALSE),SEARCH(" ",VLOOKUP(F198,customers!A:C,3,FALSE)))</f>
        <v xml:space="preserve">Christina </v>
      </c>
      <c r="I198" s="6" t="str">
        <f>VLOOKUP(F198,customers!A:F,6,FALSE)</f>
        <v>Luleå</v>
      </c>
      <c r="J198" s="6" t="str">
        <f>VLOOKUP(F198,customers!A:I,9,FALSE)</f>
        <v>Sweden</v>
      </c>
    </row>
    <row r="199" spans="1:10" ht="17.45" customHeight="1" x14ac:dyDescent="0.25">
      <c r="A199" s="1" t="s">
        <v>1392</v>
      </c>
      <c r="B199" s="1">
        <f>COUNTIF('order-details'!A199:A2353,A199)</f>
        <v>2</v>
      </c>
      <c r="C199" s="8">
        <f>SUMIFS('order-details'!F:F,'order-details'!A:A,A199)</f>
        <v>174.9</v>
      </c>
      <c r="D199" s="8">
        <f>SUMIFS('order-details'!G:G,'order-details'!A:A,A199)</f>
        <v>174.9</v>
      </c>
      <c r="E199" s="11">
        <f t="shared" si="3"/>
        <v>0</v>
      </c>
      <c r="F199" s="1" t="str">
        <f>VLOOKUP(A199,orders!B:C,2,FALSE)</f>
        <v>BERGS</v>
      </c>
      <c r="G199" s="6" t="str">
        <f>VLOOKUP(A199,orders!P:Q,2,FALSE)</f>
        <v>Speedy Express</v>
      </c>
      <c r="H199" s="6" t="str">
        <f>LEFT(VLOOKUP(F199,customers!A:C,3,FALSE),SEARCH(" ",VLOOKUP(F199,customers!A:C,3,FALSE)))</f>
        <v xml:space="preserve">Christina </v>
      </c>
      <c r="I199" s="6" t="str">
        <f>VLOOKUP(F199,customers!A:F,6,FALSE)</f>
        <v>Luleå</v>
      </c>
      <c r="J199" s="6" t="str">
        <f>VLOOKUP(F199,customers!A:I,9,FALSE)</f>
        <v>Sweden</v>
      </c>
    </row>
    <row r="200" spans="1:10" ht="17.45" customHeight="1" x14ac:dyDescent="0.25">
      <c r="A200" s="1" t="s">
        <v>1393</v>
      </c>
      <c r="B200" s="1">
        <f>COUNTIF('order-details'!A200:A2354,A200)</f>
        <v>4</v>
      </c>
      <c r="C200" s="8">
        <f>SUMIFS('order-details'!F:F,'order-details'!A:A,A200)</f>
        <v>273.60000000000002</v>
      </c>
      <c r="D200" s="8">
        <f>SUMIFS('order-details'!G:G,'order-details'!A:A,A200)</f>
        <v>246.24</v>
      </c>
      <c r="E200" s="11">
        <f t="shared" si="3"/>
        <v>27.360000000000014</v>
      </c>
      <c r="F200" s="1" t="str">
        <f>VLOOKUP(A200,orders!B:C,2,FALSE)</f>
        <v>TOMSP</v>
      </c>
      <c r="G200" s="6" t="str">
        <f>VLOOKUP(A200,orders!P:Q,2,FALSE)</f>
        <v>Speedy Express</v>
      </c>
      <c r="H200" s="6" t="str">
        <f>LEFT(VLOOKUP(F200,customers!A:C,3,FALSE),SEARCH(" ",VLOOKUP(F200,customers!A:C,3,FALSE)))</f>
        <v xml:space="preserve">Karin </v>
      </c>
      <c r="I200" s="6" t="str">
        <f>VLOOKUP(F200,customers!A:F,6,FALSE)</f>
        <v>Münster</v>
      </c>
      <c r="J200" s="6" t="str">
        <f>VLOOKUP(F200,customers!A:I,9,FALSE)</f>
        <v>Germany</v>
      </c>
    </row>
    <row r="201" spans="1:10" ht="17.45" customHeight="1" x14ac:dyDescent="0.25">
      <c r="A201" s="1" t="s">
        <v>1394</v>
      </c>
      <c r="B201" s="1">
        <f>COUNTIF('order-details'!A201:A2355,A201)</f>
        <v>3</v>
      </c>
      <c r="C201" s="8">
        <f>SUMIFS('order-details'!F:F,'order-details'!A:A,A201)</f>
        <v>914.4</v>
      </c>
      <c r="D201" s="8">
        <f>SUMIFS('order-details'!G:G,'order-details'!A:A,A201)</f>
        <v>914.4</v>
      </c>
      <c r="E201" s="11">
        <f t="shared" si="3"/>
        <v>0</v>
      </c>
      <c r="F201" s="1" t="str">
        <f>VLOOKUP(A201,orders!B:C,2,FALSE)</f>
        <v>RICAR</v>
      </c>
      <c r="G201" s="6" t="str">
        <f>VLOOKUP(A201,orders!P:Q,2,FALSE)</f>
        <v>United Package</v>
      </c>
      <c r="H201" s="6" t="str">
        <f>LEFT(VLOOKUP(F201,customers!A:C,3,FALSE),SEARCH(" ",VLOOKUP(F201,customers!A:C,3,FALSE)))</f>
        <v xml:space="preserve">Janete </v>
      </c>
      <c r="I201" s="6" t="str">
        <f>VLOOKUP(F201,customers!A:F,6,FALSE)</f>
        <v>Rio de Janeiro</v>
      </c>
      <c r="J201" s="6" t="str">
        <f>VLOOKUP(F201,customers!A:I,9,FALSE)</f>
        <v>Brazil</v>
      </c>
    </row>
    <row r="202" spans="1:10" ht="17.45" customHeight="1" x14ac:dyDescent="0.25">
      <c r="A202" s="1" t="s">
        <v>1395</v>
      </c>
      <c r="B202" s="1">
        <f>COUNTIF('order-details'!A202:A2356,A202)</f>
        <v>2</v>
      </c>
      <c r="C202" s="8">
        <f>SUMIFS('order-details'!F:F,'order-details'!A:A,A202)</f>
        <v>443.4</v>
      </c>
      <c r="D202" s="8">
        <f>SUMIFS('order-details'!G:G,'order-details'!A:A,A202)</f>
        <v>443.4</v>
      </c>
      <c r="E202" s="11">
        <f t="shared" si="3"/>
        <v>0</v>
      </c>
      <c r="F202" s="1" t="str">
        <f>VLOOKUP(A202,orders!B:C,2,FALSE)</f>
        <v>RANCH</v>
      </c>
      <c r="G202" s="6" t="str">
        <f>VLOOKUP(A202,orders!P:Q,2,FALSE)</f>
        <v>United Package</v>
      </c>
      <c r="H202" s="6" t="str">
        <f>LEFT(VLOOKUP(F202,customers!A:C,3,FALSE),SEARCH(" ",VLOOKUP(F202,customers!A:C,3,FALSE)))</f>
        <v xml:space="preserve">Sergio </v>
      </c>
      <c r="I202" s="6" t="str">
        <f>VLOOKUP(F202,customers!A:F,6,FALSE)</f>
        <v>Buenos Aires</v>
      </c>
      <c r="J202" s="6" t="str">
        <f>VLOOKUP(F202,customers!A:I,9,FALSE)</f>
        <v>Argentina</v>
      </c>
    </row>
    <row r="203" spans="1:10" ht="17.45" customHeight="1" x14ac:dyDescent="0.25">
      <c r="A203" s="1" t="s">
        <v>1396</v>
      </c>
      <c r="B203" s="1">
        <f>COUNTIF('order-details'!A203:A2357,A203)</f>
        <v>3</v>
      </c>
      <c r="C203" s="8">
        <f>SUMIFS('order-details'!F:F,'order-details'!A:A,A203)</f>
        <v>1838.2</v>
      </c>
      <c r="D203" s="8">
        <f>SUMIFS('order-details'!G:G,'order-details'!A:A,A203)</f>
        <v>1838.2</v>
      </c>
      <c r="E203" s="11">
        <f t="shared" si="3"/>
        <v>0</v>
      </c>
      <c r="F203" s="1" t="str">
        <f>VLOOKUP(A203,orders!B:C,2,FALSE)</f>
        <v>BLONP</v>
      </c>
      <c r="G203" s="6" t="str">
        <f>VLOOKUP(A203,orders!P:Q,2,FALSE)</f>
        <v>United Package</v>
      </c>
      <c r="H203" s="6" t="str">
        <f>LEFT(VLOOKUP(F203,customers!A:C,3,FALSE),SEARCH(" ",VLOOKUP(F203,customers!A:C,3,FALSE)))</f>
        <v xml:space="preserve">Frédérique </v>
      </c>
      <c r="I203" s="6" t="str">
        <f>VLOOKUP(F203,customers!A:F,6,FALSE)</f>
        <v>Strasbourg</v>
      </c>
      <c r="J203" s="6" t="str">
        <f>VLOOKUP(F203,customers!A:I,9,FALSE)</f>
        <v>France</v>
      </c>
    </row>
    <row r="204" spans="1:10" ht="17.45" customHeight="1" x14ac:dyDescent="0.25">
      <c r="A204" s="1" t="s">
        <v>1397</v>
      </c>
      <c r="B204" s="1">
        <f>COUNTIF('order-details'!A204:A2358,A204)</f>
        <v>2</v>
      </c>
      <c r="C204" s="8">
        <f>SUMIFS('order-details'!F:F,'order-details'!A:A,A204)</f>
        <v>531.4</v>
      </c>
      <c r="D204" s="8">
        <f>SUMIFS('order-details'!G:G,'order-details'!A:A,A204)</f>
        <v>425.12</v>
      </c>
      <c r="E204" s="11">
        <f t="shared" si="3"/>
        <v>106.27999999999997</v>
      </c>
      <c r="F204" s="1" t="str">
        <f>VLOOKUP(A204,orders!B:C,2,FALSE)</f>
        <v>VICTE</v>
      </c>
      <c r="G204" s="6" t="str">
        <f>VLOOKUP(A204,orders!P:Q,2,FALSE)</f>
        <v>United Package</v>
      </c>
      <c r="H204" s="6" t="str">
        <f>LEFT(VLOOKUP(F204,customers!A:C,3,FALSE),SEARCH(" ",VLOOKUP(F204,customers!A:C,3,FALSE)))</f>
        <v xml:space="preserve">Mary </v>
      </c>
      <c r="I204" s="6" t="str">
        <f>VLOOKUP(F204,customers!A:F,6,FALSE)</f>
        <v>Lyon</v>
      </c>
      <c r="J204" s="6" t="str">
        <f>VLOOKUP(F204,customers!A:I,9,FALSE)</f>
        <v>France</v>
      </c>
    </row>
    <row r="205" spans="1:10" ht="17.45" customHeight="1" x14ac:dyDescent="0.25">
      <c r="A205" s="1" t="s">
        <v>1398</v>
      </c>
      <c r="B205" s="1">
        <f>COUNTIF('order-details'!A205:A2359,A205)</f>
        <v>4</v>
      </c>
      <c r="C205" s="8">
        <f>SUMIFS('order-details'!F:F,'order-details'!A:A,A205)</f>
        <v>4277.3999999999996</v>
      </c>
      <c r="D205" s="8">
        <f>SUMIFS('order-details'!G:G,'order-details'!A:A,A205)</f>
        <v>3849.6600000000003</v>
      </c>
      <c r="E205" s="11">
        <f t="shared" si="3"/>
        <v>427.73999999999933</v>
      </c>
      <c r="F205" s="1" t="str">
        <f>VLOOKUP(A205,orders!B:C,2,FALSE)</f>
        <v>QUICK</v>
      </c>
      <c r="G205" s="6" t="str">
        <f>VLOOKUP(A205,orders!P:Q,2,FALSE)</f>
        <v>Federal Shipping</v>
      </c>
      <c r="H205" s="6" t="str">
        <f>LEFT(VLOOKUP(F205,customers!A:C,3,FALSE),SEARCH(" ",VLOOKUP(F205,customers!A:C,3,FALSE)))</f>
        <v xml:space="preserve">Horst </v>
      </c>
      <c r="I205" s="6" t="str">
        <f>VLOOKUP(F205,customers!A:F,6,FALSE)</f>
        <v>Cunewalde</v>
      </c>
      <c r="J205" s="6" t="str">
        <f>VLOOKUP(F205,customers!A:I,9,FALSE)</f>
        <v>Germany</v>
      </c>
    </row>
    <row r="206" spans="1:10" ht="17.45" customHeight="1" x14ac:dyDescent="0.25">
      <c r="A206" s="1" t="s">
        <v>1399</v>
      </c>
      <c r="B206" s="1">
        <f>COUNTIF('order-details'!A206:A2360,A206)</f>
        <v>2</v>
      </c>
      <c r="C206" s="8">
        <f>SUMIFS('order-details'!F:F,'order-details'!A:A,A206)</f>
        <v>2096</v>
      </c>
      <c r="D206" s="8">
        <f>SUMIFS('order-details'!G:G,'order-details'!A:A,A206)</f>
        <v>2018.5</v>
      </c>
      <c r="E206" s="11">
        <f t="shared" si="3"/>
        <v>77.5</v>
      </c>
      <c r="F206" s="1" t="str">
        <f>VLOOKUP(A206,orders!B:C,2,FALSE)</f>
        <v>SAVEA</v>
      </c>
      <c r="G206" s="6" t="str">
        <f>VLOOKUP(A206,orders!P:Q,2,FALSE)</f>
        <v>Speedy Express</v>
      </c>
      <c r="H206" s="6" t="str">
        <f>LEFT(VLOOKUP(F206,customers!A:C,3,FALSE),SEARCH(" ",VLOOKUP(F206,customers!A:C,3,FALSE)))</f>
        <v xml:space="preserve">Jose </v>
      </c>
      <c r="I206" s="6" t="str">
        <f>VLOOKUP(F206,customers!A:F,6,FALSE)</f>
        <v>Boise</v>
      </c>
      <c r="J206" s="6" t="str">
        <f>VLOOKUP(F206,customers!A:I,9,FALSE)</f>
        <v>USA</v>
      </c>
    </row>
    <row r="207" spans="1:10" ht="17.45" customHeight="1" x14ac:dyDescent="0.25">
      <c r="A207" s="1" t="s">
        <v>1400</v>
      </c>
      <c r="B207" s="1">
        <f>COUNTIF('order-details'!A207:A2361,A207)</f>
        <v>2</v>
      </c>
      <c r="C207" s="8">
        <f>SUMIFS('order-details'!F:F,'order-details'!A:A,A207)</f>
        <v>453</v>
      </c>
      <c r="D207" s="8">
        <f>SUMIFS('order-details'!G:G,'order-details'!A:A,A207)</f>
        <v>407.70000000000005</v>
      </c>
      <c r="E207" s="11">
        <f t="shared" si="3"/>
        <v>45.299999999999955</v>
      </c>
      <c r="F207" s="1" t="str">
        <f>VLOOKUP(A207,orders!B:C,2,FALSE)</f>
        <v>AROUT</v>
      </c>
      <c r="G207" s="6" t="str">
        <f>VLOOKUP(A207,orders!P:Q,2,FALSE)</f>
        <v>United Package</v>
      </c>
      <c r="H207" s="6" t="str">
        <f>LEFT(VLOOKUP(F207,customers!A:C,3,FALSE),SEARCH(" ",VLOOKUP(F207,customers!A:C,3,FALSE)))</f>
        <v xml:space="preserve">Thomas </v>
      </c>
      <c r="I207" s="6" t="str">
        <f>VLOOKUP(F207,customers!A:F,6,FALSE)</f>
        <v>London</v>
      </c>
      <c r="J207" s="6" t="str">
        <f>VLOOKUP(F207,customers!A:I,9,FALSE)</f>
        <v>UK</v>
      </c>
    </row>
    <row r="208" spans="1:10" ht="17.45" customHeight="1" x14ac:dyDescent="0.25">
      <c r="A208" s="1" t="s">
        <v>1401</v>
      </c>
      <c r="B208" s="1">
        <f>COUNTIF('order-details'!A208:A2362,A208)</f>
        <v>3</v>
      </c>
      <c r="C208" s="8">
        <f>SUMIFS('order-details'!F:F,'order-details'!A:A,A208)</f>
        <v>414</v>
      </c>
      <c r="D208" s="8">
        <f>SUMIFS('order-details'!G:G,'order-details'!A:A,A208)</f>
        <v>331.20000000000005</v>
      </c>
      <c r="E208" s="11">
        <f t="shared" si="3"/>
        <v>82.799999999999955</v>
      </c>
      <c r="F208" s="1" t="str">
        <f>VLOOKUP(A208,orders!B:C,2,FALSE)</f>
        <v>LAMAI</v>
      </c>
      <c r="G208" s="6" t="str">
        <f>VLOOKUP(A208,orders!P:Q,2,FALSE)</f>
        <v>Federal Shipping</v>
      </c>
      <c r="H208" s="6" t="str">
        <f>LEFT(VLOOKUP(F208,customers!A:C,3,FALSE),SEARCH(" ",VLOOKUP(F208,customers!A:C,3,FALSE)))</f>
        <v xml:space="preserve">Annette </v>
      </c>
      <c r="I208" s="6" t="str">
        <f>VLOOKUP(F208,customers!A:F,6,FALSE)</f>
        <v>Toulouse</v>
      </c>
      <c r="J208" s="6" t="str">
        <f>VLOOKUP(F208,customers!A:I,9,FALSE)</f>
        <v>France</v>
      </c>
    </row>
    <row r="209" spans="1:10" ht="17.45" customHeight="1" x14ac:dyDescent="0.25">
      <c r="A209" s="1" t="s">
        <v>1402</v>
      </c>
      <c r="B209" s="1">
        <f>COUNTIF('order-details'!A209:A2363,A209)</f>
        <v>4</v>
      </c>
      <c r="C209" s="8">
        <f>SUMIFS('order-details'!F:F,'order-details'!A:A,A209)</f>
        <v>2684</v>
      </c>
      <c r="D209" s="8">
        <f>SUMIFS('order-details'!G:G,'order-details'!A:A,A209)</f>
        <v>2684</v>
      </c>
      <c r="E209" s="11">
        <f t="shared" si="3"/>
        <v>0</v>
      </c>
      <c r="F209" s="1" t="str">
        <f>VLOOKUP(A209,orders!B:C,2,FALSE)</f>
        <v>WARTH</v>
      </c>
      <c r="G209" s="6" t="str">
        <f>VLOOKUP(A209,orders!P:Q,2,FALSE)</f>
        <v>United Package</v>
      </c>
      <c r="H209" s="6" t="str">
        <f>LEFT(VLOOKUP(F209,customers!A:C,3,FALSE),SEARCH(" ",VLOOKUP(F209,customers!A:C,3,FALSE)))</f>
        <v xml:space="preserve">Pirkko </v>
      </c>
      <c r="I209" s="6" t="str">
        <f>VLOOKUP(F209,customers!A:F,6,FALSE)</f>
        <v>Oulu</v>
      </c>
      <c r="J209" s="6" t="str">
        <f>VLOOKUP(F209,customers!A:I,9,FALSE)</f>
        <v>Finland</v>
      </c>
    </row>
    <row r="210" spans="1:10" ht="17.45" customHeight="1" x14ac:dyDescent="0.25">
      <c r="A210" s="1" t="s">
        <v>1403</v>
      </c>
      <c r="B210" s="1">
        <f>COUNTIF('order-details'!A210:A2364,A210)</f>
        <v>2</v>
      </c>
      <c r="C210" s="8">
        <f>SUMIFS('order-details'!F:F,'order-details'!A:A,A210)</f>
        <v>656</v>
      </c>
      <c r="D210" s="8">
        <f>SUMIFS('order-details'!G:G,'order-details'!A:A,A210)</f>
        <v>557.59999999999991</v>
      </c>
      <c r="E210" s="11">
        <f t="shared" si="3"/>
        <v>98.400000000000091</v>
      </c>
      <c r="F210" s="1" t="str">
        <f>VLOOKUP(A210,orders!B:C,2,FALSE)</f>
        <v>KOENE</v>
      </c>
      <c r="G210" s="6" t="str">
        <f>VLOOKUP(A210,orders!P:Q,2,FALSE)</f>
        <v>United Package</v>
      </c>
      <c r="H210" s="6" t="str">
        <f>LEFT(VLOOKUP(F210,customers!A:C,3,FALSE),SEARCH(" ",VLOOKUP(F210,customers!A:C,3,FALSE)))</f>
        <v xml:space="preserve">Philip </v>
      </c>
      <c r="I210" s="6" t="str">
        <f>VLOOKUP(F210,customers!A:F,6,FALSE)</f>
        <v>Brandenburg</v>
      </c>
      <c r="J210" s="6" t="str">
        <f>VLOOKUP(F210,customers!A:I,9,FALSE)</f>
        <v>Germany</v>
      </c>
    </row>
    <row r="211" spans="1:10" ht="17.45" customHeight="1" x14ac:dyDescent="0.25">
      <c r="A211" s="1" t="s">
        <v>1404</v>
      </c>
      <c r="B211" s="1">
        <f>COUNTIF('order-details'!A211:A2365,A211)</f>
        <v>1</v>
      </c>
      <c r="C211" s="8">
        <f>SUMIFS('order-details'!F:F,'order-details'!A:A,A211)</f>
        <v>1584</v>
      </c>
      <c r="D211" s="8">
        <f>SUMIFS('order-details'!G:G,'order-details'!A:A,A211)</f>
        <v>1584</v>
      </c>
      <c r="E211" s="11">
        <f t="shared" si="3"/>
        <v>0</v>
      </c>
      <c r="F211" s="1" t="str">
        <f>VLOOKUP(A211,orders!B:C,2,FALSE)</f>
        <v>KOENE</v>
      </c>
      <c r="G211" s="6" t="str">
        <f>VLOOKUP(A211,orders!P:Q,2,FALSE)</f>
        <v>Speedy Express</v>
      </c>
      <c r="H211" s="6" t="str">
        <f>LEFT(VLOOKUP(F211,customers!A:C,3,FALSE),SEARCH(" ",VLOOKUP(F211,customers!A:C,3,FALSE)))</f>
        <v xml:space="preserve">Philip </v>
      </c>
      <c r="I211" s="6" t="str">
        <f>VLOOKUP(F211,customers!A:F,6,FALSE)</f>
        <v>Brandenburg</v>
      </c>
      <c r="J211" s="6" t="str">
        <f>VLOOKUP(F211,customers!A:I,9,FALSE)</f>
        <v>Germany</v>
      </c>
    </row>
    <row r="212" spans="1:10" ht="17.45" customHeight="1" x14ac:dyDescent="0.25">
      <c r="A212" s="1" t="s">
        <v>1405</v>
      </c>
      <c r="B212" s="1">
        <f>COUNTIF('order-details'!A212:A2366,A212)</f>
        <v>5</v>
      </c>
      <c r="C212" s="8">
        <f>SUMIFS('order-details'!F:F,'order-details'!A:A,A212)</f>
        <v>3891</v>
      </c>
      <c r="D212" s="8">
        <f>SUMIFS('order-details'!G:G,'order-details'!A:A,A212)</f>
        <v>3891</v>
      </c>
      <c r="E212" s="11">
        <f t="shared" si="3"/>
        <v>0</v>
      </c>
      <c r="F212" s="1" t="str">
        <f>VLOOKUP(A212,orders!B:C,2,FALSE)</f>
        <v>SUPRD</v>
      </c>
      <c r="G212" s="6" t="str">
        <f>VLOOKUP(A212,orders!P:Q,2,FALSE)</f>
        <v>Federal Shipping</v>
      </c>
      <c r="H212" s="6" t="str">
        <f>LEFT(VLOOKUP(F212,customers!A:C,3,FALSE),SEARCH(" ",VLOOKUP(F212,customers!A:C,3,FALSE)))</f>
        <v xml:space="preserve">Pascale </v>
      </c>
      <c r="I212" s="6" t="str">
        <f>VLOOKUP(F212,customers!A:F,6,FALSE)</f>
        <v>Charleroi</v>
      </c>
      <c r="J212" s="6" t="str">
        <f>VLOOKUP(F212,customers!A:I,9,FALSE)</f>
        <v>Belgium</v>
      </c>
    </row>
    <row r="213" spans="1:10" ht="17.45" customHeight="1" x14ac:dyDescent="0.25">
      <c r="A213" s="1" t="s">
        <v>1406</v>
      </c>
      <c r="B213" s="1">
        <f>COUNTIF('order-details'!A213:A2367,A213)</f>
        <v>3</v>
      </c>
      <c r="C213" s="8">
        <f>SUMIFS('order-details'!F:F,'order-details'!A:A,A213)</f>
        <v>1688</v>
      </c>
      <c r="D213" s="8">
        <f>SUMIFS('order-details'!G:G,'order-details'!A:A,A213)</f>
        <v>1659.1999999999998</v>
      </c>
      <c r="E213" s="11">
        <f t="shared" si="3"/>
        <v>28.800000000000182</v>
      </c>
      <c r="F213" s="1" t="str">
        <f>VLOOKUP(A213,orders!B:C,2,FALSE)</f>
        <v>VICTE</v>
      </c>
      <c r="G213" s="6" t="str">
        <f>VLOOKUP(A213,orders!P:Q,2,FALSE)</f>
        <v>United Package</v>
      </c>
      <c r="H213" s="6" t="str">
        <f>LEFT(VLOOKUP(F213,customers!A:C,3,FALSE),SEARCH(" ",VLOOKUP(F213,customers!A:C,3,FALSE)))</f>
        <v xml:space="preserve">Mary </v>
      </c>
      <c r="I213" s="6" t="str">
        <f>VLOOKUP(F213,customers!A:F,6,FALSE)</f>
        <v>Lyon</v>
      </c>
      <c r="J213" s="6" t="str">
        <f>VLOOKUP(F213,customers!A:I,9,FALSE)</f>
        <v>France</v>
      </c>
    </row>
    <row r="214" spans="1:10" ht="17.45" customHeight="1" x14ac:dyDescent="0.25">
      <c r="A214" s="1" t="s">
        <v>1407</v>
      </c>
      <c r="B214" s="1">
        <f>COUNTIF('order-details'!A214:A2368,A214)</f>
        <v>2</v>
      </c>
      <c r="C214" s="8">
        <f>SUMIFS('order-details'!F:F,'order-details'!A:A,A214)</f>
        <v>234.8</v>
      </c>
      <c r="D214" s="8">
        <f>SUMIFS('order-details'!G:G,'order-details'!A:A,A214)</f>
        <v>176.1</v>
      </c>
      <c r="E214" s="11">
        <f t="shared" si="3"/>
        <v>58.700000000000017</v>
      </c>
      <c r="F214" s="1" t="str">
        <f>VLOOKUP(A214,orders!B:C,2,FALSE)</f>
        <v>FOLKO</v>
      </c>
      <c r="G214" s="6" t="str">
        <f>VLOOKUP(A214,orders!P:Q,2,FALSE)</f>
        <v>Speedy Express</v>
      </c>
      <c r="H214" s="6" t="str">
        <f>LEFT(VLOOKUP(F214,customers!A:C,3,FALSE),SEARCH(" ",VLOOKUP(F214,customers!A:C,3,FALSE)))</f>
        <v xml:space="preserve">Maria </v>
      </c>
      <c r="I214" s="6" t="str">
        <f>VLOOKUP(F214,customers!A:F,6,FALSE)</f>
        <v>Bräcke</v>
      </c>
      <c r="J214" s="6" t="str">
        <f>VLOOKUP(F214,customers!A:I,9,FALSE)</f>
        <v>Sweden</v>
      </c>
    </row>
    <row r="215" spans="1:10" ht="17.45" customHeight="1" x14ac:dyDescent="0.25">
      <c r="A215" s="1" t="s">
        <v>1408</v>
      </c>
      <c r="B215" s="1">
        <f>COUNTIF('order-details'!A215:A2369,A215)</f>
        <v>3</v>
      </c>
      <c r="C215" s="8">
        <f>SUMIFS('order-details'!F:F,'order-details'!A:A,A215)</f>
        <v>2051.6</v>
      </c>
      <c r="D215" s="8">
        <f>SUMIFS('order-details'!G:G,'order-details'!A:A,A215)</f>
        <v>1538.7</v>
      </c>
      <c r="E215" s="11">
        <f t="shared" si="3"/>
        <v>512.89999999999986</v>
      </c>
      <c r="F215" s="1" t="str">
        <f>VLOOKUP(A215,orders!B:C,2,FALSE)</f>
        <v>LILAS</v>
      </c>
      <c r="G215" s="6" t="str">
        <f>VLOOKUP(A215,orders!P:Q,2,FALSE)</f>
        <v>Federal Shipping</v>
      </c>
      <c r="H215" s="6" t="str">
        <f>LEFT(VLOOKUP(F215,customers!A:C,3,FALSE),SEARCH(" ",VLOOKUP(F215,customers!A:C,3,FALSE)))</f>
        <v xml:space="preserve">Carlos </v>
      </c>
      <c r="I215" s="6" t="str">
        <f>VLOOKUP(F215,customers!A:F,6,FALSE)</f>
        <v>Barquisimeto</v>
      </c>
      <c r="J215" s="6" t="str">
        <f>VLOOKUP(F215,customers!A:I,9,FALSE)</f>
        <v>Venezuela</v>
      </c>
    </row>
    <row r="216" spans="1:10" ht="17.45" customHeight="1" x14ac:dyDescent="0.25">
      <c r="A216" s="1" t="s">
        <v>1409</v>
      </c>
      <c r="B216" s="1">
        <f>COUNTIF('order-details'!A216:A2370,A216)</f>
        <v>2</v>
      </c>
      <c r="C216" s="8">
        <f>SUMIFS('order-details'!F:F,'order-details'!A:A,A216)</f>
        <v>156.00000000000003</v>
      </c>
      <c r="D216" s="8">
        <f>SUMIFS('order-details'!G:G,'order-details'!A:A,A216)</f>
        <v>156.00000000000003</v>
      </c>
      <c r="E216" s="11">
        <f t="shared" si="3"/>
        <v>0</v>
      </c>
      <c r="F216" s="1" t="str">
        <f>VLOOKUP(A216,orders!B:C,2,FALSE)</f>
        <v>CONSH</v>
      </c>
      <c r="G216" s="6" t="str">
        <f>VLOOKUP(A216,orders!P:Q,2,FALSE)</f>
        <v>Speedy Express</v>
      </c>
      <c r="H216" s="6" t="str">
        <f>LEFT(VLOOKUP(F216,customers!A:C,3,FALSE),SEARCH(" ",VLOOKUP(F216,customers!A:C,3,FALSE)))</f>
        <v xml:space="preserve">Elizabeth </v>
      </c>
      <c r="I216" s="6" t="str">
        <f>VLOOKUP(F216,customers!A:F,6,FALSE)</f>
        <v>London</v>
      </c>
      <c r="J216" s="6" t="str">
        <f>VLOOKUP(F216,customers!A:I,9,FALSE)</f>
        <v>UK</v>
      </c>
    </row>
    <row r="217" spans="1:10" ht="17.45" customHeight="1" x14ac:dyDescent="0.25">
      <c r="A217" s="1" t="s">
        <v>1410</v>
      </c>
      <c r="B217" s="1">
        <f>COUNTIF('order-details'!A217:A2371,A217)</f>
        <v>2</v>
      </c>
      <c r="C217" s="8">
        <f>SUMIFS('order-details'!F:F,'order-details'!A:A,A217)</f>
        <v>713.3</v>
      </c>
      <c r="D217" s="8">
        <f>SUMIFS('order-details'!G:G,'order-details'!A:A,A217)</f>
        <v>713.3</v>
      </c>
      <c r="E217" s="11">
        <f t="shared" si="3"/>
        <v>0</v>
      </c>
      <c r="F217" s="1" t="str">
        <f>VLOOKUP(A217,orders!B:C,2,FALSE)</f>
        <v>SUPRD</v>
      </c>
      <c r="G217" s="6" t="str">
        <f>VLOOKUP(A217,orders!P:Q,2,FALSE)</f>
        <v>Federal Shipping</v>
      </c>
      <c r="H217" s="6" t="str">
        <f>LEFT(VLOOKUP(F217,customers!A:C,3,FALSE),SEARCH(" ",VLOOKUP(F217,customers!A:C,3,FALSE)))</f>
        <v xml:space="preserve">Pascale </v>
      </c>
      <c r="I217" s="6" t="str">
        <f>VLOOKUP(F217,customers!A:F,6,FALSE)</f>
        <v>Charleroi</v>
      </c>
      <c r="J217" s="6" t="str">
        <f>VLOOKUP(F217,customers!A:I,9,FALSE)</f>
        <v>Belgium</v>
      </c>
    </row>
    <row r="218" spans="1:10" ht="17.45" customHeight="1" x14ac:dyDescent="0.25">
      <c r="A218" s="1" t="s">
        <v>1411</v>
      </c>
      <c r="B218" s="1">
        <f>COUNTIF('order-details'!A218:A2372,A218)</f>
        <v>4</v>
      </c>
      <c r="C218" s="8">
        <f>SUMIFS('order-details'!F:F,'order-details'!A:A,A218)</f>
        <v>1848</v>
      </c>
      <c r="D218" s="8">
        <f>SUMIFS('order-details'!G:G,'order-details'!A:A,A218)</f>
        <v>1609.28</v>
      </c>
      <c r="E218" s="11">
        <f t="shared" si="3"/>
        <v>238.72000000000003</v>
      </c>
      <c r="F218" s="1" t="str">
        <f>VLOOKUP(A218,orders!B:C,2,FALSE)</f>
        <v>FURIB</v>
      </c>
      <c r="G218" s="6" t="str">
        <f>VLOOKUP(A218,orders!P:Q,2,FALSE)</f>
        <v>United Package</v>
      </c>
      <c r="H218" s="6" t="str">
        <f>LEFT(VLOOKUP(F218,customers!A:C,3,FALSE),SEARCH(" ",VLOOKUP(F218,customers!A:C,3,FALSE)))</f>
        <v xml:space="preserve">Lino </v>
      </c>
      <c r="I218" s="6" t="str">
        <f>VLOOKUP(F218,customers!A:F,6,FALSE)</f>
        <v>Lisboa</v>
      </c>
      <c r="J218" s="6" t="str">
        <f>VLOOKUP(F218,customers!A:I,9,FALSE)</f>
        <v>Portugal</v>
      </c>
    </row>
    <row r="219" spans="1:10" ht="17.45" customHeight="1" x14ac:dyDescent="0.25">
      <c r="A219" s="1" t="s">
        <v>1412</v>
      </c>
      <c r="B219" s="1">
        <f>COUNTIF('order-details'!A219:A2373,A219)</f>
        <v>5</v>
      </c>
      <c r="C219" s="8">
        <f>SUMIFS('order-details'!F:F,'order-details'!A:A,A219)</f>
        <v>2719</v>
      </c>
      <c r="D219" s="8">
        <f>SUMIFS('order-details'!G:G,'order-details'!A:A,A219)</f>
        <v>2518</v>
      </c>
      <c r="E219" s="11">
        <f t="shared" si="3"/>
        <v>201</v>
      </c>
      <c r="F219" s="1" t="str">
        <f>VLOOKUP(A219,orders!B:C,2,FALSE)</f>
        <v>VAFFE</v>
      </c>
      <c r="G219" s="6" t="str">
        <f>VLOOKUP(A219,orders!P:Q,2,FALSE)</f>
        <v>Federal Shipping</v>
      </c>
      <c r="H219" s="6" t="str">
        <f>LEFT(VLOOKUP(F219,customers!A:C,3,FALSE),SEARCH(" ",VLOOKUP(F219,customers!A:C,3,FALSE)))</f>
        <v xml:space="preserve">Palle </v>
      </c>
      <c r="I219" s="6" t="str">
        <f>VLOOKUP(F219,customers!A:F,6,FALSE)</f>
        <v>Århus</v>
      </c>
      <c r="J219" s="6" t="str">
        <f>VLOOKUP(F219,customers!A:I,9,FALSE)</f>
        <v>Denmark</v>
      </c>
    </row>
    <row r="220" spans="1:10" ht="17.45" customHeight="1" x14ac:dyDescent="0.25">
      <c r="A220" s="1" t="s">
        <v>1413</v>
      </c>
      <c r="B220" s="1">
        <f>COUNTIF('order-details'!A220:A2374,A220)</f>
        <v>2</v>
      </c>
      <c r="C220" s="8">
        <f>SUMIFS('order-details'!F:F,'order-details'!A:A,A220)</f>
        <v>216</v>
      </c>
      <c r="D220" s="8">
        <f>SUMIFS('order-details'!G:G,'order-details'!A:A,A220)</f>
        <v>216</v>
      </c>
      <c r="E220" s="11">
        <f t="shared" si="3"/>
        <v>0</v>
      </c>
      <c r="F220" s="1" t="str">
        <f>VLOOKUP(A220,orders!B:C,2,FALSE)</f>
        <v>COMMI</v>
      </c>
      <c r="G220" s="6" t="str">
        <f>VLOOKUP(A220,orders!P:Q,2,FALSE)</f>
        <v>Speedy Express</v>
      </c>
      <c r="H220" s="6" t="str">
        <f>LEFT(VLOOKUP(F220,customers!A:C,3,FALSE),SEARCH(" ",VLOOKUP(F220,customers!A:C,3,FALSE)))</f>
        <v xml:space="preserve">Pedro </v>
      </c>
      <c r="I220" s="6" t="str">
        <f>VLOOKUP(F220,customers!A:F,6,FALSE)</f>
        <v>Sao Paulo</v>
      </c>
      <c r="J220" s="6" t="str">
        <f>VLOOKUP(F220,customers!A:I,9,FALSE)</f>
        <v>Brazil</v>
      </c>
    </row>
    <row r="221" spans="1:10" ht="17.45" customHeight="1" x14ac:dyDescent="0.25">
      <c r="A221" s="1" t="s">
        <v>1414</v>
      </c>
      <c r="B221" s="1">
        <f>COUNTIF('order-details'!A221:A2375,A221)</f>
        <v>2</v>
      </c>
      <c r="C221" s="8">
        <f>SUMIFS('order-details'!F:F,'order-details'!A:A,A221)</f>
        <v>235.2</v>
      </c>
      <c r="D221" s="8">
        <f>SUMIFS('order-details'!G:G,'order-details'!A:A,A221)</f>
        <v>235.2</v>
      </c>
      <c r="E221" s="11">
        <f t="shared" si="3"/>
        <v>0</v>
      </c>
      <c r="F221" s="1" t="str">
        <f>VLOOKUP(A221,orders!B:C,2,FALSE)</f>
        <v>MAGAA</v>
      </c>
      <c r="G221" s="6" t="str">
        <f>VLOOKUP(A221,orders!P:Q,2,FALSE)</f>
        <v>United Package</v>
      </c>
      <c r="H221" s="6" t="str">
        <f>LEFT(VLOOKUP(F221,customers!A:C,3,FALSE),SEARCH(" ",VLOOKUP(F221,customers!A:C,3,FALSE)))</f>
        <v xml:space="preserve">Giovanni </v>
      </c>
      <c r="I221" s="6" t="str">
        <f>VLOOKUP(F221,customers!A:F,6,FALSE)</f>
        <v>Bergamo</v>
      </c>
      <c r="J221" s="6" t="str">
        <f>VLOOKUP(F221,customers!A:I,9,FALSE)</f>
        <v>Italy</v>
      </c>
    </row>
    <row r="222" spans="1:10" ht="17.45" customHeight="1" x14ac:dyDescent="0.25">
      <c r="A222" s="1" t="s">
        <v>1415</v>
      </c>
      <c r="B222" s="1">
        <f>COUNTIF('order-details'!A222:A2376,A222)</f>
        <v>2</v>
      </c>
      <c r="C222" s="8">
        <f>SUMIFS('order-details'!F:F,'order-details'!A:A,A222)</f>
        <v>717.6</v>
      </c>
      <c r="D222" s="8">
        <f>SUMIFS('order-details'!G:G,'order-details'!A:A,A222)</f>
        <v>717.6</v>
      </c>
      <c r="E222" s="11">
        <f t="shared" si="3"/>
        <v>0</v>
      </c>
      <c r="F222" s="1" t="str">
        <f>VLOOKUP(A222,orders!B:C,2,FALSE)</f>
        <v>KOENE</v>
      </c>
      <c r="G222" s="6" t="str">
        <f>VLOOKUP(A222,orders!P:Q,2,FALSE)</f>
        <v>Federal Shipping</v>
      </c>
      <c r="H222" s="6" t="str">
        <f>LEFT(VLOOKUP(F222,customers!A:C,3,FALSE),SEARCH(" ",VLOOKUP(F222,customers!A:C,3,FALSE)))</f>
        <v xml:space="preserve">Philip </v>
      </c>
      <c r="I222" s="6" t="str">
        <f>VLOOKUP(F222,customers!A:F,6,FALSE)</f>
        <v>Brandenburg</v>
      </c>
      <c r="J222" s="6" t="str">
        <f>VLOOKUP(F222,customers!A:I,9,FALSE)</f>
        <v>Germany</v>
      </c>
    </row>
    <row r="223" spans="1:10" ht="17.45" customHeight="1" x14ac:dyDescent="0.25">
      <c r="A223" s="1" t="s">
        <v>1416</v>
      </c>
      <c r="B223" s="1">
        <f>COUNTIF('order-details'!A223:A2377,A223)</f>
        <v>3</v>
      </c>
      <c r="C223" s="8">
        <f>SUMIFS('order-details'!F:F,'order-details'!A:A,A223)</f>
        <v>1125.5</v>
      </c>
      <c r="D223" s="8">
        <f>SUMIFS('order-details'!G:G,'order-details'!A:A,A223)</f>
        <v>956.67499999999995</v>
      </c>
      <c r="E223" s="11">
        <f t="shared" si="3"/>
        <v>168.82500000000005</v>
      </c>
      <c r="F223" s="1" t="str">
        <f>VLOOKUP(A223,orders!B:C,2,FALSE)</f>
        <v>WHITC</v>
      </c>
      <c r="G223" s="6" t="str">
        <f>VLOOKUP(A223,orders!P:Q,2,FALSE)</f>
        <v>Speedy Express</v>
      </c>
      <c r="H223" s="6" t="str">
        <f>LEFT(VLOOKUP(F223,customers!A:C,3,FALSE),SEARCH(" ",VLOOKUP(F223,customers!A:C,3,FALSE)))</f>
        <v xml:space="preserve">Karl </v>
      </c>
      <c r="I223" s="6" t="str">
        <f>VLOOKUP(F223,customers!A:F,6,FALSE)</f>
        <v>Seattle</v>
      </c>
      <c r="J223" s="6" t="str">
        <f>VLOOKUP(F223,customers!A:I,9,FALSE)</f>
        <v>USA</v>
      </c>
    </row>
    <row r="224" spans="1:10" ht="17.45" customHeight="1" x14ac:dyDescent="0.25">
      <c r="A224" s="1" t="s">
        <v>1417</v>
      </c>
      <c r="B224" s="1">
        <f>COUNTIF('order-details'!A224:A2378,A224)</f>
        <v>3</v>
      </c>
      <c r="C224" s="8">
        <f>SUMIFS('order-details'!F:F,'order-details'!A:A,A224)</f>
        <v>1820.8</v>
      </c>
      <c r="D224" s="8">
        <f>SUMIFS('order-details'!G:G,'order-details'!A:A,A224)</f>
        <v>1820.8</v>
      </c>
      <c r="E224" s="11">
        <f t="shared" si="3"/>
        <v>0</v>
      </c>
      <c r="F224" s="1" t="str">
        <f>VLOOKUP(A224,orders!B:C,2,FALSE)</f>
        <v>BONAP</v>
      </c>
      <c r="G224" s="6" t="str">
        <f>VLOOKUP(A224,orders!P:Q,2,FALSE)</f>
        <v>United Package</v>
      </c>
      <c r="H224" s="6" t="str">
        <f>LEFT(VLOOKUP(F224,customers!A:C,3,FALSE),SEARCH(" ",VLOOKUP(F224,customers!A:C,3,FALSE)))</f>
        <v xml:space="preserve">Laurence </v>
      </c>
      <c r="I224" s="6" t="str">
        <f>VLOOKUP(F224,customers!A:F,6,FALSE)</f>
        <v>Marseille</v>
      </c>
      <c r="J224" s="6" t="str">
        <f>VLOOKUP(F224,customers!A:I,9,FALSE)</f>
        <v>France</v>
      </c>
    </row>
    <row r="225" spans="1:10" ht="17.45" customHeight="1" x14ac:dyDescent="0.25">
      <c r="A225" s="1" t="s">
        <v>1418</v>
      </c>
      <c r="B225" s="1">
        <f>COUNTIF('order-details'!A225:A2379,A225)</f>
        <v>2</v>
      </c>
      <c r="C225" s="8">
        <f>SUMIFS('order-details'!F:F,'order-details'!A:A,A225)</f>
        <v>1328</v>
      </c>
      <c r="D225" s="8">
        <f>SUMIFS('order-details'!G:G,'order-details'!A:A,A225)</f>
        <v>1328</v>
      </c>
      <c r="E225" s="11">
        <f t="shared" si="3"/>
        <v>0</v>
      </c>
      <c r="F225" s="1" t="str">
        <f>VLOOKUP(A225,orders!B:C,2,FALSE)</f>
        <v>BSBEV</v>
      </c>
      <c r="G225" s="6" t="str">
        <f>VLOOKUP(A225,orders!P:Q,2,FALSE)</f>
        <v>Federal Shipping</v>
      </c>
      <c r="H225" s="6" t="str">
        <f>LEFT(VLOOKUP(F225,customers!A:C,3,FALSE),SEARCH(" ",VLOOKUP(F225,customers!A:C,3,FALSE)))</f>
        <v xml:space="preserve">Victoria </v>
      </c>
      <c r="I225" s="6" t="str">
        <f>VLOOKUP(F225,customers!A:F,6,FALSE)</f>
        <v>London</v>
      </c>
      <c r="J225" s="6" t="str">
        <f>VLOOKUP(F225,customers!A:I,9,FALSE)</f>
        <v>UK</v>
      </c>
    </row>
    <row r="226" spans="1:10" ht="17.45" customHeight="1" x14ac:dyDescent="0.25">
      <c r="A226" s="1" t="s">
        <v>1419</v>
      </c>
      <c r="B226" s="1">
        <f>COUNTIF('order-details'!A226:A2380,A226)</f>
        <v>2</v>
      </c>
      <c r="C226" s="8">
        <f>SUMIFS('order-details'!F:F,'order-details'!A:A,A226)</f>
        <v>1051.1999999999998</v>
      </c>
      <c r="D226" s="8">
        <f>SUMIFS('order-details'!G:G,'order-details'!A:A,A226)</f>
        <v>1036.8</v>
      </c>
      <c r="E226" s="11">
        <f t="shared" si="3"/>
        <v>14.399999999999864</v>
      </c>
      <c r="F226" s="1" t="str">
        <f>VLOOKUP(A226,orders!B:C,2,FALSE)</f>
        <v>SEVES</v>
      </c>
      <c r="G226" s="6" t="str">
        <f>VLOOKUP(A226,orders!P:Q,2,FALSE)</f>
        <v>Speedy Express</v>
      </c>
      <c r="H226" s="6" t="str">
        <f>LEFT(VLOOKUP(F226,customers!A:C,3,FALSE),SEARCH(" ",VLOOKUP(F226,customers!A:C,3,FALSE)))</f>
        <v xml:space="preserve">Hari </v>
      </c>
      <c r="I226" s="6" t="str">
        <f>VLOOKUP(F226,customers!A:F,6,FALSE)</f>
        <v>London</v>
      </c>
      <c r="J226" s="6" t="str">
        <f>VLOOKUP(F226,customers!A:I,9,FALSE)</f>
        <v>UK</v>
      </c>
    </row>
    <row r="227" spans="1:10" ht="17.45" customHeight="1" x14ac:dyDescent="0.25">
      <c r="A227" s="1" t="s">
        <v>1420</v>
      </c>
      <c r="B227" s="1">
        <f>COUNTIF('order-details'!A227:A2381,A227)</f>
        <v>2</v>
      </c>
      <c r="C227" s="8">
        <f>SUMIFS('order-details'!F:F,'order-details'!A:A,A227)</f>
        <v>230.39999999999998</v>
      </c>
      <c r="D227" s="8">
        <f>SUMIFS('order-details'!G:G,'order-details'!A:A,A227)</f>
        <v>230.39999999999998</v>
      </c>
      <c r="E227" s="11">
        <f t="shared" si="3"/>
        <v>0</v>
      </c>
      <c r="F227" s="1" t="str">
        <f>VLOOKUP(A227,orders!B:C,2,FALSE)</f>
        <v>ISLAT</v>
      </c>
      <c r="G227" s="6" t="str">
        <f>VLOOKUP(A227,orders!P:Q,2,FALSE)</f>
        <v>Federal Shipping</v>
      </c>
      <c r="H227" s="6" t="str">
        <f>LEFT(VLOOKUP(F227,customers!A:C,3,FALSE),SEARCH(" ",VLOOKUP(F227,customers!A:C,3,FALSE)))</f>
        <v xml:space="preserve">Helen </v>
      </c>
      <c r="I227" s="6" t="str">
        <f>VLOOKUP(F227,customers!A:F,6,FALSE)</f>
        <v>Cowes</v>
      </c>
      <c r="J227" s="6" t="str">
        <f>VLOOKUP(F227,customers!A:I,9,FALSE)</f>
        <v>UK</v>
      </c>
    </row>
    <row r="228" spans="1:10" ht="17.45" customHeight="1" x14ac:dyDescent="0.25">
      <c r="A228" s="1" t="s">
        <v>1421</v>
      </c>
      <c r="B228" s="1">
        <f>COUNTIF('order-details'!A228:A2382,A228)</f>
        <v>4</v>
      </c>
      <c r="C228" s="8">
        <f>SUMIFS('order-details'!F:F,'order-details'!A:A,A228)</f>
        <v>1249.0999999999999</v>
      </c>
      <c r="D228" s="8">
        <f>SUMIFS('order-details'!G:G,'order-details'!A:A,A228)</f>
        <v>1249.0999999999999</v>
      </c>
      <c r="E228" s="11">
        <f t="shared" si="3"/>
        <v>0</v>
      </c>
      <c r="F228" s="1" t="str">
        <f>VLOOKUP(A228,orders!B:C,2,FALSE)</f>
        <v>PERIC</v>
      </c>
      <c r="G228" s="6" t="str">
        <f>VLOOKUP(A228,orders!P:Q,2,FALSE)</f>
        <v>United Package</v>
      </c>
      <c r="H228" s="6" t="str">
        <f>LEFT(VLOOKUP(F228,customers!A:C,3,FALSE),SEARCH(" ",VLOOKUP(F228,customers!A:C,3,FALSE)))</f>
        <v xml:space="preserve">Guillermo </v>
      </c>
      <c r="I228" s="6" t="str">
        <f>VLOOKUP(F228,customers!A:F,6,FALSE)</f>
        <v>México D.F.</v>
      </c>
      <c r="J228" s="6" t="str">
        <f>VLOOKUP(F228,customers!A:I,9,FALSE)</f>
        <v>Mexico</v>
      </c>
    </row>
    <row r="229" spans="1:10" ht="17.45" customHeight="1" x14ac:dyDescent="0.25">
      <c r="A229" s="1" t="s">
        <v>1422</v>
      </c>
      <c r="B229" s="1">
        <f>COUNTIF('order-details'!A229:A2383,A229)</f>
        <v>3</v>
      </c>
      <c r="C229" s="8">
        <f>SUMIFS('order-details'!F:F,'order-details'!A:A,A229)</f>
        <v>1770.8000000000002</v>
      </c>
      <c r="D229" s="8">
        <f>SUMIFS('order-details'!G:G,'order-details'!A:A,A229)</f>
        <v>1505.18</v>
      </c>
      <c r="E229" s="11">
        <f t="shared" si="3"/>
        <v>265.62000000000012</v>
      </c>
      <c r="F229" s="1" t="str">
        <f>VLOOKUP(A229,orders!B:C,2,FALSE)</f>
        <v>SUPRD</v>
      </c>
      <c r="G229" s="6" t="str">
        <f>VLOOKUP(A229,orders!P:Q,2,FALSE)</f>
        <v>Speedy Express</v>
      </c>
      <c r="H229" s="6" t="str">
        <f>LEFT(VLOOKUP(F229,customers!A:C,3,FALSE),SEARCH(" ",VLOOKUP(F229,customers!A:C,3,FALSE)))</f>
        <v xml:space="preserve">Pascale </v>
      </c>
      <c r="I229" s="6" t="str">
        <f>VLOOKUP(F229,customers!A:F,6,FALSE)</f>
        <v>Charleroi</v>
      </c>
      <c r="J229" s="6" t="str">
        <f>VLOOKUP(F229,customers!A:I,9,FALSE)</f>
        <v>Belgium</v>
      </c>
    </row>
    <row r="230" spans="1:10" ht="17.45" customHeight="1" x14ac:dyDescent="0.25">
      <c r="A230" s="1" t="s">
        <v>1423</v>
      </c>
      <c r="B230" s="1">
        <f>COUNTIF('order-details'!A230:A2384,A230)</f>
        <v>2</v>
      </c>
      <c r="C230" s="8">
        <f>SUMIFS('order-details'!F:F,'order-details'!A:A,A230)</f>
        <v>182.4</v>
      </c>
      <c r="D230" s="8">
        <f>SUMIFS('order-details'!G:G,'order-details'!A:A,A230)</f>
        <v>180.48</v>
      </c>
      <c r="E230" s="11">
        <f t="shared" si="3"/>
        <v>1.9200000000000159</v>
      </c>
      <c r="F230" s="1" t="str">
        <f>VLOOKUP(A230,orders!B:C,2,FALSE)</f>
        <v>HILAA</v>
      </c>
      <c r="G230" s="6" t="str">
        <f>VLOOKUP(A230,orders!P:Q,2,FALSE)</f>
        <v>Federal Shipping</v>
      </c>
      <c r="H230" s="6" t="str">
        <f>LEFT(VLOOKUP(F230,customers!A:C,3,FALSE),SEARCH(" ",VLOOKUP(F230,customers!A:C,3,FALSE)))</f>
        <v xml:space="preserve">Carlos </v>
      </c>
      <c r="I230" s="6" t="str">
        <f>VLOOKUP(F230,customers!A:F,6,FALSE)</f>
        <v>San Cristóbal</v>
      </c>
      <c r="J230" s="6" t="str">
        <f>VLOOKUP(F230,customers!A:I,9,FALSE)</f>
        <v>Venezuela</v>
      </c>
    </row>
    <row r="231" spans="1:10" ht="17.45" customHeight="1" x14ac:dyDescent="0.25">
      <c r="A231" s="1" t="s">
        <v>1424</v>
      </c>
      <c r="B231" s="1">
        <f>COUNTIF('order-details'!A231:A2385,A231)</f>
        <v>3</v>
      </c>
      <c r="C231" s="8">
        <f>SUMIFS('order-details'!F:F,'order-details'!A:A,A231)</f>
        <v>672</v>
      </c>
      <c r="D231" s="8">
        <f>SUMIFS('order-details'!G:G,'order-details'!A:A,A231)</f>
        <v>558</v>
      </c>
      <c r="E231" s="11">
        <f t="shared" si="3"/>
        <v>114</v>
      </c>
      <c r="F231" s="1" t="str">
        <f>VLOOKUP(A231,orders!B:C,2,FALSE)</f>
        <v>PRINI</v>
      </c>
      <c r="G231" s="6" t="str">
        <f>VLOOKUP(A231,orders!P:Q,2,FALSE)</f>
        <v>United Package</v>
      </c>
      <c r="H231" s="6" t="str">
        <f>LEFT(VLOOKUP(F231,customers!A:C,3,FALSE),SEARCH(" ",VLOOKUP(F231,customers!A:C,3,FALSE)))</f>
        <v xml:space="preserve">Isabel </v>
      </c>
      <c r="I231" s="6" t="str">
        <f>VLOOKUP(F231,customers!A:F,6,FALSE)</f>
        <v>Lisboa</v>
      </c>
      <c r="J231" s="6" t="str">
        <f>VLOOKUP(F231,customers!A:I,9,FALSE)</f>
        <v>Portugal</v>
      </c>
    </row>
    <row r="232" spans="1:10" ht="17.45" customHeight="1" x14ac:dyDescent="0.25">
      <c r="A232" s="1" t="s">
        <v>1425</v>
      </c>
      <c r="B232" s="1">
        <f>COUNTIF('order-details'!A232:A2386,A232)</f>
        <v>1</v>
      </c>
      <c r="C232" s="8">
        <f>SUMIFS('order-details'!F:F,'order-details'!A:A,A232)</f>
        <v>496</v>
      </c>
      <c r="D232" s="8">
        <f>SUMIFS('order-details'!G:G,'order-details'!A:A,A232)</f>
        <v>471.2</v>
      </c>
      <c r="E232" s="11">
        <f t="shared" si="3"/>
        <v>24.800000000000011</v>
      </c>
      <c r="F232" s="1" t="str">
        <f>VLOOKUP(A232,orders!B:C,2,FALSE)</f>
        <v>VICTE</v>
      </c>
      <c r="G232" s="6" t="str">
        <f>VLOOKUP(A232,orders!P:Q,2,FALSE)</f>
        <v>Federal Shipping</v>
      </c>
      <c r="H232" s="6" t="str">
        <f>LEFT(VLOOKUP(F232,customers!A:C,3,FALSE),SEARCH(" ",VLOOKUP(F232,customers!A:C,3,FALSE)))</f>
        <v xml:space="preserve">Mary </v>
      </c>
      <c r="I232" s="6" t="str">
        <f>VLOOKUP(F232,customers!A:F,6,FALSE)</f>
        <v>Lyon</v>
      </c>
      <c r="J232" s="6" t="str">
        <f>VLOOKUP(F232,customers!A:I,9,FALSE)</f>
        <v>France</v>
      </c>
    </row>
    <row r="233" spans="1:10" ht="17.45" customHeight="1" x14ac:dyDescent="0.25">
      <c r="A233" s="1" t="s">
        <v>1426</v>
      </c>
      <c r="B233" s="1">
        <f>COUNTIF('order-details'!A233:A2387,A233)</f>
        <v>4</v>
      </c>
      <c r="C233" s="8">
        <f>SUMIFS('order-details'!F:F,'order-details'!A:A,A233)</f>
        <v>10495.6</v>
      </c>
      <c r="D233" s="8">
        <f>SUMIFS('order-details'!G:G,'order-details'!A:A,A233)</f>
        <v>10495.6</v>
      </c>
      <c r="E233" s="11">
        <f t="shared" si="3"/>
        <v>0</v>
      </c>
      <c r="F233" s="1" t="str">
        <f>VLOOKUP(A233,orders!B:C,2,FALSE)</f>
        <v>RATTC</v>
      </c>
      <c r="G233" s="6" t="str">
        <f>VLOOKUP(A233,orders!P:Q,2,FALSE)</f>
        <v>Federal Shipping</v>
      </c>
      <c r="H233" s="6" t="str">
        <f>LEFT(VLOOKUP(F233,customers!A:C,3,FALSE),SEARCH(" ",VLOOKUP(F233,customers!A:C,3,FALSE)))</f>
        <v xml:space="preserve">Paula </v>
      </c>
      <c r="I233" s="6" t="str">
        <f>VLOOKUP(F233,customers!A:F,6,FALSE)</f>
        <v>Albuquerque</v>
      </c>
      <c r="J233" s="6" t="str">
        <f>VLOOKUP(F233,customers!A:I,9,FALSE)</f>
        <v>USA</v>
      </c>
    </row>
    <row r="234" spans="1:10" ht="17.45" customHeight="1" x14ac:dyDescent="0.25">
      <c r="A234" s="1" t="s">
        <v>1427</v>
      </c>
      <c r="B234" s="1">
        <f>COUNTIF('order-details'!A234:A2388,A234)</f>
        <v>2</v>
      </c>
      <c r="C234" s="8">
        <f>SUMIFS('order-details'!F:F,'order-details'!A:A,A234)</f>
        <v>756</v>
      </c>
      <c r="D234" s="8">
        <f>SUMIFS('order-details'!G:G,'order-details'!A:A,A234)</f>
        <v>756</v>
      </c>
      <c r="E234" s="11">
        <f t="shared" si="3"/>
        <v>0</v>
      </c>
      <c r="F234" s="1" t="str">
        <f>VLOOKUP(A234,orders!B:C,2,FALSE)</f>
        <v>FOLIG</v>
      </c>
      <c r="G234" s="6" t="str">
        <f>VLOOKUP(A234,orders!P:Q,2,FALSE)</f>
        <v>United Package</v>
      </c>
      <c r="H234" s="6" t="str">
        <f>LEFT(VLOOKUP(F234,customers!A:C,3,FALSE),SEARCH(" ",VLOOKUP(F234,customers!A:C,3,FALSE)))</f>
        <v xml:space="preserve">Martine </v>
      </c>
      <c r="I234" s="6" t="str">
        <f>VLOOKUP(F234,customers!A:F,6,FALSE)</f>
        <v>Lille</v>
      </c>
      <c r="J234" s="6" t="str">
        <f>VLOOKUP(F234,customers!A:I,9,FALSE)</f>
        <v>France</v>
      </c>
    </row>
    <row r="235" spans="1:10" ht="17.45" customHeight="1" x14ac:dyDescent="0.25">
      <c r="A235" s="1" t="s">
        <v>1428</v>
      </c>
      <c r="B235" s="1">
        <f>COUNTIF('order-details'!A235:A2389,A235)</f>
        <v>2</v>
      </c>
      <c r="C235" s="8">
        <f>SUMIFS('order-details'!F:F,'order-details'!A:A,A235)</f>
        <v>1472</v>
      </c>
      <c r="D235" s="8">
        <f>SUMIFS('order-details'!G:G,'order-details'!A:A,A235)</f>
        <v>1472</v>
      </c>
      <c r="E235" s="11">
        <f t="shared" si="3"/>
        <v>0</v>
      </c>
      <c r="F235" s="1" t="str">
        <f>VLOOKUP(A235,orders!B:C,2,FALSE)</f>
        <v>RICAR</v>
      </c>
      <c r="G235" s="6" t="str">
        <f>VLOOKUP(A235,orders!P:Q,2,FALSE)</f>
        <v>United Package</v>
      </c>
      <c r="H235" s="6" t="str">
        <f>LEFT(VLOOKUP(F235,customers!A:C,3,FALSE),SEARCH(" ",VLOOKUP(F235,customers!A:C,3,FALSE)))</f>
        <v xml:space="preserve">Janete </v>
      </c>
      <c r="I235" s="6" t="str">
        <f>VLOOKUP(F235,customers!A:F,6,FALSE)</f>
        <v>Rio de Janeiro</v>
      </c>
      <c r="J235" s="6" t="str">
        <f>VLOOKUP(F235,customers!A:I,9,FALSE)</f>
        <v>Brazil</v>
      </c>
    </row>
    <row r="236" spans="1:10" ht="17.45" customHeight="1" x14ac:dyDescent="0.25">
      <c r="A236" s="1" t="s">
        <v>1429</v>
      </c>
      <c r="B236" s="1">
        <f>COUNTIF('order-details'!A236:A2390,A236)</f>
        <v>1</v>
      </c>
      <c r="C236" s="8">
        <f>SUMIFS('order-details'!F:F,'order-details'!A:A,A236)</f>
        <v>147</v>
      </c>
      <c r="D236" s="8">
        <f>SUMIFS('order-details'!G:G,'order-details'!A:A,A236)</f>
        <v>147</v>
      </c>
      <c r="E236" s="11">
        <f t="shared" si="3"/>
        <v>0</v>
      </c>
      <c r="F236" s="1" t="str">
        <f>VLOOKUP(A236,orders!B:C,2,FALSE)</f>
        <v>LAZYK</v>
      </c>
      <c r="G236" s="6" t="str">
        <f>VLOOKUP(A236,orders!P:Q,2,FALSE)</f>
        <v>Federal Shipping</v>
      </c>
      <c r="H236" s="6" t="str">
        <f>LEFT(VLOOKUP(F236,customers!A:C,3,FALSE),SEARCH(" ",VLOOKUP(F236,customers!A:C,3,FALSE)))</f>
        <v xml:space="preserve">John </v>
      </c>
      <c r="I236" s="6" t="str">
        <f>VLOOKUP(F236,customers!A:F,6,FALSE)</f>
        <v>Walla Walla</v>
      </c>
      <c r="J236" s="6" t="str">
        <f>VLOOKUP(F236,customers!A:I,9,FALSE)</f>
        <v>USA</v>
      </c>
    </row>
    <row r="237" spans="1:10" ht="17.45" customHeight="1" x14ac:dyDescent="0.25">
      <c r="A237" s="1" t="s">
        <v>1430</v>
      </c>
      <c r="B237" s="1">
        <f>COUNTIF('order-details'!A237:A2391,A237)</f>
        <v>2</v>
      </c>
      <c r="C237" s="8">
        <f>SUMIFS('order-details'!F:F,'order-details'!A:A,A237)</f>
        <v>704</v>
      </c>
      <c r="D237" s="8">
        <f>SUMIFS('order-details'!G:G,'order-details'!A:A,A237)</f>
        <v>668.8</v>
      </c>
      <c r="E237" s="11">
        <f t="shared" si="3"/>
        <v>35.200000000000045</v>
      </c>
      <c r="F237" s="1" t="str">
        <f>VLOOKUP(A237,orders!B:C,2,FALSE)</f>
        <v>WHITC</v>
      </c>
      <c r="G237" s="6" t="str">
        <f>VLOOKUP(A237,orders!P:Q,2,FALSE)</f>
        <v>United Package</v>
      </c>
      <c r="H237" s="6" t="str">
        <f>LEFT(VLOOKUP(F237,customers!A:C,3,FALSE),SEARCH(" ",VLOOKUP(F237,customers!A:C,3,FALSE)))</f>
        <v xml:space="preserve">Karl </v>
      </c>
      <c r="I237" s="6" t="str">
        <f>VLOOKUP(F237,customers!A:F,6,FALSE)</f>
        <v>Seattle</v>
      </c>
      <c r="J237" s="6" t="str">
        <f>VLOOKUP(F237,customers!A:I,9,FALSE)</f>
        <v>USA</v>
      </c>
    </row>
    <row r="238" spans="1:10" ht="17.45" customHeight="1" x14ac:dyDescent="0.25">
      <c r="A238" s="1" t="s">
        <v>1431</v>
      </c>
      <c r="B238" s="1">
        <f>COUNTIF('order-details'!A238:A2392,A238)</f>
        <v>3</v>
      </c>
      <c r="C238" s="8">
        <f>SUMIFS('order-details'!F:F,'order-details'!A:A,A238)</f>
        <v>386.2</v>
      </c>
      <c r="D238" s="8">
        <f>SUMIFS('order-details'!G:G,'order-details'!A:A,A238)</f>
        <v>386.2</v>
      </c>
      <c r="E238" s="11">
        <f t="shared" si="3"/>
        <v>0</v>
      </c>
      <c r="F238" s="1" t="str">
        <f>VLOOKUP(A238,orders!B:C,2,FALSE)</f>
        <v>BSBEV</v>
      </c>
      <c r="G238" s="6" t="str">
        <f>VLOOKUP(A238,orders!P:Q,2,FALSE)</f>
        <v>Federal Shipping</v>
      </c>
      <c r="H238" s="6" t="str">
        <f>LEFT(VLOOKUP(F238,customers!A:C,3,FALSE),SEARCH(" ",VLOOKUP(F238,customers!A:C,3,FALSE)))</f>
        <v xml:space="preserve">Victoria </v>
      </c>
      <c r="I238" s="6" t="str">
        <f>VLOOKUP(F238,customers!A:F,6,FALSE)</f>
        <v>London</v>
      </c>
      <c r="J238" s="6" t="str">
        <f>VLOOKUP(F238,customers!A:I,9,FALSE)</f>
        <v>UK</v>
      </c>
    </row>
    <row r="239" spans="1:10" ht="17.45" customHeight="1" x14ac:dyDescent="0.25">
      <c r="A239" s="1" t="s">
        <v>1432</v>
      </c>
      <c r="B239" s="1">
        <f>COUNTIF('order-details'!A239:A2393,A239)</f>
        <v>4</v>
      </c>
      <c r="C239" s="8">
        <f>SUMIFS('order-details'!F:F,'order-details'!A:A,A239)</f>
        <v>1760</v>
      </c>
      <c r="D239" s="8">
        <f>SUMIFS('order-details'!G:G,'order-details'!A:A,A239)</f>
        <v>1584</v>
      </c>
      <c r="E239" s="11">
        <f t="shared" si="3"/>
        <v>176</v>
      </c>
      <c r="F239" s="1" t="str">
        <f>VLOOKUP(A239,orders!B:C,2,FALSE)</f>
        <v>LINOD</v>
      </c>
      <c r="G239" s="6" t="str">
        <f>VLOOKUP(A239,orders!P:Q,2,FALSE)</f>
        <v>United Package</v>
      </c>
      <c r="H239" s="6" t="str">
        <f>LEFT(VLOOKUP(F239,customers!A:C,3,FALSE),SEARCH(" ",VLOOKUP(F239,customers!A:C,3,FALSE)))</f>
        <v xml:space="preserve">Felipe </v>
      </c>
      <c r="I239" s="6" t="str">
        <f>VLOOKUP(F239,customers!A:F,6,FALSE)</f>
        <v>I. de Margarita</v>
      </c>
      <c r="J239" s="6" t="str">
        <f>VLOOKUP(F239,customers!A:I,9,FALSE)</f>
        <v>Venezuela</v>
      </c>
    </row>
    <row r="240" spans="1:10" ht="17.45" customHeight="1" x14ac:dyDescent="0.25">
      <c r="A240" s="1" t="s">
        <v>1433</v>
      </c>
      <c r="B240" s="1">
        <f>COUNTIF('order-details'!A240:A2394,A240)</f>
        <v>3</v>
      </c>
      <c r="C240" s="8">
        <f>SUMIFS('order-details'!F:F,'order-details'!A:A,A240)</f>
        <v>1272</v>
      </c>
      <c r="D240" s="8">
        <f>SUMIFS('order-details'!G:G,'order-details'!A:A,A240)</f>
        <v>1272</v>
      </c>
      <c r="E240" s="11">
        <f t="shared" si="3"/>
        <v>0</v>
      </c>
      <c r="F240" s="1" t="str">
        <f>VLOOKUP(A240,orders!B:C,2,FALSE)</f>
        <v>HILAA</v>
      </c>
      <c r="G240" s="6" t="str">
        <f>VLOOKUP(A240,orders!P:Q,2,FALSE)</f>
        <v>United Package</v>
      </c>
      <c r="H240" s="6" t="str">
        <f>LEFT(VLOOKUP(F240,customers!A:C,3,FALSE),SEARCH(" ",VLOOKUP(F240,customers!A:C,3,FALSE)))</f>
        <v xml:space="preserve">Carlos </v>
      </c>
      <c r="I240" s="6" t="str">
        <f>VLOOKUP(F240,customers!A:F,6,FALSE)</f>
        <v>San Cristóbal</v>
      </c>
      <c r="J240" s="6" t="str">
        <f>VLOOKUP(F240,customers!A:I,9,FALSE)</f>
        <v>Venezuela</v>
      </c>
    </row>
    <row r="241" spans="1:10" ht="17.45" customHeight="1" x14ac:dyDescent="0.25">
      <c r="A241" s="1" t="s">
        <v>1434</v>
      </c>
      <c r="B241" s="1">
        <f>COUNTIF('order-details'!A241:A2395,A241)</f>
        <v>3</v>
      </c>
      <c r="C241" s="8">
        <f>SUMIFS('order-details'!F:F,'order-details'!A:A,A241)</f>
        <v>925.1</v>
      </c>
      <c r="D241" s="8">
        <f>SUMIFS('order-details'!G:G,'order-details'!A:A,A241)</f>
        <v>889.7</v>
      </c>
      <c r="E241" s="11">
        <f t="shared" si="3"/>
        <v>35.399999999999977</v>
      </c>
      <c r="F241" s="1" t="str">
        <f>VLOOKUP(A241,orders!B:C,2,FALSE)</f>
        <v>QUEEN</v>
      </c>
      <c r="G241" s="6" t="str">
        <f>VLOOKUP(A241,orders!P:Q,2,FALSE)</f>
        <v>United Package</v>
      </c>
      <c r="H241" s="6" t="str">
        <f>LEFT(VLOOKUP(F241,customers!A:C,3,FALSE),SEARCH(" ",VLOOKUP(F241,customers!A:C,3,FALSE)))</f>
        <v xml:space="preserve">Lúcia </v>
      </c>
      <c r="I241" s="6" t="str">
        <f>VLOOKUP(F241,customers!A:F,6,FALSE)</f>
        <v>Sao Paulo</v>
      </c>
      <c r="J241" s="6" t="str">
        <f>VLOOKUP(F241,customers!A:I,9,FALSE)</f>
        <v>Brazil</v>
      </c>
    </row>
    <row r="242" spans="1:10" ht="17.45" customHeight="1" x14ac:dyDescent="0.25">
      <c r="A242" s="1" t="s">
        <v>1435</v>
      </c>
      <c r="B242" s="1">
        <f>COUNTIF('order-details'!A242:A2396,A242)</f>
        <v>2</v>
      </c>
      <c r="C242" s="8">
        <f>SUMIFS('order-details'!F:F,'order-details'!A:A,A242)</f>
        <v>1560</v>
      </c>
      <c r="D242" s="8">
        <f>SUMIFS('order-details'!G:G,'order-details'!A:A,A242)</f>
        <v>1512</v>
      </c>
      <c r="E242" s="11">
        <f t="shared" si="3"/>
        <v>48</v>
      </c>
      <c r="F242" s="1" t="str">
        <f>VLOOKUP(A242,orders!B:C,2,FALSE)</f>
        <v>FRANK</v>
      </c>
      <c r="G242" s="6" t="str">
        <f>VLOOKUP(A242,orders!P:Q,2,FALSE)</f>
        <v>United Package</v>
      </c>
      <c r="H242" s="6" t="str">
        <f>LEFT(VLOOKUP(F242,customers!A:C,3,FALSE),SEARCH(" ",VLOOKUP(F242,customers!A:C,3,FALSE)))</f>
        <v xml:space="preserve">Peter </v>
      </c>
      <c r="I242" s="6" t="str">
        <f>VLOOKUP(F242,customers!A:F,6,FALSE)</f>
        <v>München</v>
      </c>
      <c r="J242" s="6" t="str">
        <f>VLOOKUP(F242,customers!A:I,9,FALSE)</f>
        <v>Germany</v>
      </c>
    </row>
    <row r="243" spans="1:10" ht="17.45" customHeight="1" x14ac:dyDescent="0.25">
      <c r="A243" s="1" t="s">
        <v>1436</v>
      </c>
      <c r="B243" s="1">
        <f>COUNTIF('order-details'!A243:A2397,A243)</f>
        <v>2</v>
      </c>
      <c r="C243" s="8">
        <f>SUMIFS('order-details'!F:F,'order-details'!A:A,A243)</f>
        <v>502.20000000000005</v>
      </c>
      <c r="D243" s="8">
        <f>SUMIFS('order-details'!G:G,'order-details'!A:A,A243)</f>
        <v>439.20000000000005</v>
      </c>
      <c r="E243" s="11">
        <f t="shared" si="3"/>
        <v>63</v>
      </c>
      <c r="F243" s="1" t="str">
        <f>VLOOKUP(A243,orders!B:C,2,FALSE)</f>
        <v>PICCO</v>
      </c>
      <c r="G243" s="6" t="str">
        <f>VLOOKUP(A243,orders!P:Q,2,FALSE)</f>
        <v>United Package</v>
      </c>
      <c r="H243" s="6" t="str">
        <f>LEFT(VLOOKUP(F243,customers!A:C,3,FALSE),SEARCH(" ",VLOOKUP(F243,customers!A:C,3,FALSE)))</f>
        <v xml:space="preserve">Georg </v>
      </c>
      <c r="I243" s="6" t="str">
        <f>VLOOKUP(F243,customers!A:F,6,FALSE)</f>
        <v>Salzburg</v>
      </c>
      <c r="J243" s="6" t="str">
        <f>VLOOKUP(F243,customers!A:I,9,FALSE)</f>
        <v>Austria</v>
      </c>
    </row>
    <row r="244" spans="1:10" ht="17.45" customHeight="1" x14ac:dyDescent="0.25">
      <c r="A244" s="1" t="s">
        <v>1437</v>
      </c>
      <c r="B244" s="1">
        <f>COUNTIF('order-details'!A244:A2398,A244)</f>
        <v>3</v>
      </c>
      <c r="C244" s="8">
        <f>SUMIFS('order-details'!F:F,'order-details'!A:A,A244)</f>
        <v>3163.2</v>
      </c>
      <c r="D244" s="8">
        <f>SUMIFS('order-details'!G:G,'order-details'!A:A,A244)</f>
        <v>3163.2</v>
      </c>
      <c r="E244" s="11">
        <f t="shared" si="3"/>
        <v>0</v>
      </c>
      <c r="F244" s="1" t="str">
        <f>VLOOKUP(A244,orders!B:C,2,FALSE)</f>
        <v>HILAA</v>
      </c>
      <c r="G244" s="6" t="str">
        <f>VLOOKUP(A244,orders!P:Q,2,FALSE)</f>
        <v>United Package</v>
      </c>
      <c r="H244" s="6" t="str">
        <f>LEFT(VLOOKUP(F244,customers!A:C,3,FALSE),SEARCH(" ",VLOOKUP(F244,customers!A:C,3,FALSE)))</f>
        <v xml:space="preserve">Carlos </v>
      </c>
      <c r="I244" s="6" t="str">
        <f>VLOOKUP(F244,customers!A:F,6,FALSE)</f>
        <v>San Cristóbal</v>
      </c>
      <c r="J244" s="6" t="str">
        <f>VLOOKUP(F244,customers!A:I,9,FALSE)</f>
        <v>Venezuela</v>
      </c>
    </row>
    <row r="245" spans="1:10" ht="17.45" customHeight="1" x14ac:dyDescent="0.25">
      <c r="A245" s="1" t="s">
        <v>1438</v>
      </c>
      <c r="B245" s="1">
        <f>COUNTIF('order-details'!A245:A2399,A245)</f>
        <v>2</v>
      </c>
      <c r="C245" s="8">
        <f>SUMIFS('order-details'!F:F,'order-details'!A:A,A245)</f>
        <v>305.3</v>
      </c>
      <c r="D245" s="8">
        <f>SUMIFS('order-details'!G:G,'order-details'!A:A,A245)</f>
        <v>259.505</v>
      </c>
      <c r="E245" s="11">
        <f t="shared" si="3"/>
        <v>45.795000000000016</v>
      </c>
      <c r="F245" s="1" t="str">
        <f>VLOOKUP(A245,orders!B:C,2,FALSE)</f>
        <v>FURIB</v>
      </c>
      <c r="G245" s="6" t="str">
        <f>VLOOKUP(A245,orders!P:Q,2,FALSE)</f>
        <v>Federal Shipping</v>
      </c>
      <c r="H245" s="6" t="str">
        <f>LEFT(VLOOKUP(F245,customers!A:C,3,FALSE),SEARCH(" ",VLOOKUP(F245,customers!A:C,3,FALSE)))</f>
        <v xml:space="preserve">Lino </v>
      </c>
      <c r="I245" s="6" t="str">
        <f>VLOOKUP(F245,customers!A:F,6,FALSE)</f>
        <v>Lisboa</v>
      </c>
      <c r="J245" s="6" t="str">
        <f>VLOOKUP(F245,customers!A:I,9,FALSE)</f>
        <v>Portugal</v>
      </c>
    </row>
    <row r="246" spans="1:10" ht="17.45" customHeight="1" x14ac:dyDescent="0.25">
      <c r="A246" s="1" t="s">
        <v>1439</v>
      </c>
      <c r="B246" s="1">
        <f>COUNTIF('order-details'!A246:A2400,A246)</f>
        <v>2</v>
      </c>
      <c r="C246" s="8">
        <f>SUMIFS('order-details'!F:F,'order-details'!A:A,A246)</f>
        <v>896</v>
      </c>
      <c r="D246" s="8">
        <f>SUMIFS('order-details'!G:G,'order-details'!A:A,A246)</f>
        <v>851.19999999999993</v>
      </c>
      <c r="E246" s="11">
        <f t="shared" si="3"/>
        <v>44.800000000000068</v>
      </c>
      <c r="F246" s="1" t="str">
        <f>VLOOKUP(A246,orders!B:C,2,FALSE)</f>
        <v>BOTTM</v>
      </c>
      <c r="G246" s="6" t="str">
        <f>VLOOKUP(A246,orders!P:Q,2,FALSE)</f>
        <v>Speedy Express</v>
      </c>
      <c r="H246" s="6" t="str">
        <f>LEFT(VLOOKUP(F246,customers!A:C,3,FALSE),SEARCH(" ",VLOOKUP(F246,customers!A:C,3,FALSE)))</f>
        <v xml:space="preserve">Elizabeth </v>
      </c>
      <c r="I246" s="6" t="str">
        <f>VLOOKUP(F246,customers!A:F,6,FALSE)</f>
        <v>Tsawassen</v>
      </c>
      <c r="J246" s="6" t="str">
        <f>VLOOKUP(F246,customers!A:I,9,FALSE)</f>
        <v>Canada</v>
      </c>
    </row>
    <row r="247" spans="1:10" ht="17.45" customHeight="1" x14ac:dyDescent="0.25">
      <c r="A247" s="1" t="s">
        <v>1440</v>
      </c>
      <c r="B247" s="1">
        <f>COUNTIF('order-details'!A247:A2401,A247)</f>
        <v>3</v>
      </c>
      <c r="C247" s="8">
        <f>SUMIFS('order-details'!F:F,'order-details'!A:A,A247)</f>
        <v>676</v>
      </c>
      <c r="D247" s="8">
        <f>SUMIFS('order-details'!G:G,'order-details'!A:A,A247)</f>
        <v>608.40000000000009</v>
      </c>
      <c r="E247" s="11">
        <f t="shared" si="3"/>
        <v>67.599999999999909</v>
      </c>
      <c r="F247" s="1" t="str">
        <f>VLOOKUP(A247,orders!B:C,2,FALSE)</f>
        <v>LAMAI</v>
      </c>
      <c r="G247" s="6" t="str">
        <f>VLOOKUP(A247,orders!P:Q,2,FALSE)</f>
        <v>Federal Shipping</v>
      </c>
      <c r="H247" s="6" t="str">
        <f>LEFT(VLOOKUP(F247,customers!A:C,3,FALSE),SEARCH(" ",VLOOKUP(F247,customers!A:C,3,FALSE)))</f>
        <v xml:space="preserve">Annette </v>
      </c>
      <c r="I247" s="6" t="str">
        <f>VLOOKUP(F247,customers!A:F,6,FALSE)</f>
        <v>Toulouse</v>
      </c>
      <c r="J247" s="6" t="str">
        <f>VLOOKUP(F247,customers!A:I,9,FALSE)</f>
        <v>France</v>
      </c>
    </row>
    <row r="248" spans="1:10" ht="17.45" customHeight="1" x14ac:dyDescent="0.25">
      <c r="A248" s="1" t="s">
        <v>1441</v>
      </c>
      <c r="B248" s="1">
        <f>COUNTIF('order-details'!A248:A2402,A248)</f>
        <v>1</v>
      </c>
      <c r="C248" s="8">
        <f>SUMIFS('order-details'!F:F,'order-details'!A:A,A248)</f>
        <v>912</v>
      </c>
      <c r="D248" s="8">
        <f>SUMIFS('order-details'!G:G,'order-details'!A:A,A248)</f>
        <v>912</v>
      </c>
      <c r="E248" s="11">
        <f t="shared" si="3"/>
        <v>0</v>
      </c>
      <c r="F248" s="1" t="str">
        <f>VLOOKUP(A248,orders!B:C,2,FALSE)</f>
        <v>COMMI</v>
      </c>
      <c r="G248" s="6" t="str">
        <f>VLOOKUP(A248,orders!P:Q,2,FALSE)</f>
        <v>United Package</v>
      </c>
      <c r="H248" s="6" t="str">
        <f>LEFT(VLOOKUP(F248,customers!A:C,3,FALSE),SEARCH(" ",VLOOKUP(F248,customers!A:C,3,FALSE)))</f>
        <v xml:space="preserve">Pedro </v>
      </c>
      <c r="I248" s="6" t="str">
        <f>VLOOKUP(F248,customers!A:F,6,FALSE)</f>
        <v>Sao Paulo</v>
      </c>
      <c r="J248" s="6" t="str">
        <f>VLOOKUP(F248,customers!A:I,9,FALSE)</f>
        <v>Brazil</v>
      </c>
    </row>
    <row r="249" spans="1:10" ht="17.45" customHeight="1" x14ac:dyDescent="0.25">
      <c r="A249" s="1" t="s">
        <v>1442</v>
      </c>
      <c r="B249" s="1">
        <f>COUNTIF('order-details'!A249:A2403,A249)</f>
        <v>3</v>
      </c>
      <c r="C249" s="8">
        <f>SUMIFS('order-details'!F:F,'order-details'!A:A,A249)</f>
        <v>278</v>
      </c>
      <c r="D249" s="8">
        <f>SUMIFS('order-details'!G:G,'order-details'!A:A,A249)</f>
        <v>278</v>
      </c>
      <c r="E249" s="11">
        <f t="shared" si="3"/>
        <v>0</v>
      </c>
      <c r="F249" s="1" t="str">
        <f>VLOOKUP(A249,orders!B:C,2,FALSE)</f>
        <v>LAUGB</v>
      </c>
      <c r="G249" s="6" t="str">
        <f>VLOOKUP(A249,orders!P:Q,2,FALSE)</f>
        <v>Federal Shipping</v>
      </c>
      <c r="H249" s="6" t="str">
        <f>LEFT(VLOOKUP(F249,customers!A:C,3,FALSE),SEARCH(" ",VLOOKUP(F249,customers!A:C,3,FALSE)))</f>
        <v xml:space="preserve">Yoshi </v>
      </c>
      <c r="I249" s="6" t="str">
        <f>VLOOKUP(F249,customers!A:F,6,FALSE)</f>
        <v>Vancouver</v>
      </c>
      <c r="J249" s="6" t="str">
        <f>VLOOKUP(F249,customers!A:I,9,FALSE)</f>
        <v>Canada</v>
      </c>
    </row>
    <row r="250" spans="1:10" ht="17.45" customHeight="1" x14ac:dyDescent="0.25">
      <c r="A250" s="1" t="s">
        <v>1443</v>
      </c>
      <c r="B250" s="1">
        <f>COUNTIF('order-details'!A250:A2404,A250)</f>
        <v>1</v>
      </c>
      <c r="C250" s="8">
        <f>SUMIFS('order-details'!F:F,'order-details'!A:A,A250)</f>
        <v>200</v>
      </c>
      <c r="D250" s="8">
        <f>SUMIFS('order-details'!G:G,'order-details'!A:A,A250)</f>
        <v>190</v>
      </c>
      <c r="E250" s="11">
        <f t="shared" si="3"/>
        <v>10</v>
      </c>
      <c r="F250" s="1" t="str">
        <f>VLOOKUP(A250,orders!B:C,2,FALSE)</f>
        <v>TRADH</v>
      </c>
      <c r="G250" s="6" t="str">
        <f>VLOOKUP(A250,orders!P:Q,2,FALSE)</f>
        <v>United Package</v>
      </c>
      <c r="H250" s="6" t="str">
        <f>LEFT(VLOOKUP(F250,customers!A:C,3,FALSE),SEARCH(" ",VLOOKUP(F250,customers!A:C,3,FALSE)))</f>
        <v xml:space="preserve">Anabela </v>
      </c>
      <c r="I250" s="6" t="str">
        <f>VLOOKUP(F250,customers!A:F,6,FALSE)</f>
        <v>Sao Paulo</v>
      </c>
      <c r="J250" s="6" t="str">
        <f>VLOOKUP(F250,customers!A:I,9,FALSE)</f>
        <v>Brazil</v>
      </c>
    </row>
    <row r="251" spans="1:10" ht="17.45" customHeight="1" x14ac:dyDescent="0.25">
      <c r="A251" s="1" t="s">
        <v>1444</v>
      </c>
      <c r="B251" s="1">
        <f>COUNTIF('order-details'!A251:A2405,A251)</f>
        <v>3</v>
      </c>
      <c r="C251" s="8">
        <f>SUMIFS('order-details'!F:F,'order-details'!A:A,A251)</f>
        <v>1380.6</v>
      </c>
      <c r="D251" s="8">
        <f>SUMIFS('order-details'!G:G,'order-details'!A:A,A251)</f>
        <v>1380.6</v>
      </c>
      <c r="E251" s="11">
        <f t="shared" si="3"/>
        <v>0</v>
      </c>
      <c r="F251" s="1" t="str">
        <f>VLOOKUP(A251,orders!B:C,2,FALSE)</f>
        <v>LEHMS</v>
      </c>
      <c r="G251" s="6" t="str">
        <f>VLOOKUP(A251,orders!P:Q,2,FALSE)</f>
        <v>Speedy Express</v>
      </c>
      <c r="H251" s="6" t="str">
        <f>LEFT(VLOOKUP(F251,customers!A:C,3,FALSE),SEARCH(" ",VLOOKUP(F251,customers!A:C,3,FALSE)))</f>
        <v xml:space="preserve">Renate </v>
      </c>
      <c r="I251" s="6" t="str">
        <f>VLOOKUP(F251,customers!A:F,6,FALSE)</f>
        <v>Frankfurt a.M.</v>
      </c>
      <c r="J251" s="6" t="str">
        <f>VLOOKUP(F251,customers!A:I,9,FALSE)</f>
        <v>Germany</v>
      </c>
    </row>
    <row r="252" spans="1:10" ht="17.45" customHeight="1" x14ac:dyDescent="0.25">
      <c r="A252" s="1" t="s">
        <v>1445</v>
      </c>
      <c r="B252" s="1">
        <f>COUNTIF('order-details'!A252:A2406,A252)</f>
        <v>3</v>
      </c>
      <c r="C252" s="8">
        <f>SUMIFS('order-details'!F:F,'order-details'!A:A,A252)</f>
        <v>575</v>
      </c>
      <c r="D252" s="8">
        <f>SUMIFS('order-details'!G:G,'order-details'!A:A,A252)</f>
        <v>575</v>
      </c>
      <c r="E252" s="11">
        <f t="shared" si="3"/>
        <v>0</v>
      </c>
      <c r="F252" s="1" t="str">
        <f>VLOOKUP(A252,orders!B:C,2,FALSE)</f>
        <v>HILAA</v>
      </c>
      <c r="G252" s="6" t="str">
        <f>VLOOKUP(A252,orders!P:Q,2,FALSE)</f>
        <v>United Package</v>
      </c>
      <c r="H252" s="6" t="str">
        <f>LEFT(VLOOKUP(F252,customers!A:C,3,FALSE),SEARCH(" ",VLOOKUP(F252,customers!A:C,3,FALSE)))</f>
        <v xml:space="preserve">Carlos </v>
      </c>
      <c r="I252" s="6" t="str">
        <f>VLOOKUP(F252,customers!A:F,6,FALSE)</f>
        <v>San Cristóbal</v>
      </c>
      <c r="J252" s="6" t="str">
        <f>VLOOKUP(F252,customers!A:I,9,FALSE)</f>
        <v>Venezuela</v>
      </c>
    </row>
    <row r="253" spans="1:10" ht="17.45" customHeight="1" x14ac:dyDescent="0.25">
      <c r="A253" s="1" t="s">
        <v>1446</v>
      </c>
      <c r="B253" s="1">
        <f>COUNTIF('order-details'!A253:A2407,A253)</f>
        <v>2</v>
      </c>
      <c r="C253" s="8">
        <f>SUMIFS('order-details'!F:F,'order-details'!A:A,A253)</f>
        <v>1412</v>
      </c>
      <c r="D253" s="8">
        <f>SUMIFS('order-details'!G:G,'order-details'!A:A,A253)</f>
        <v>1412</v>
      </c>
      <c r="E253" s="11">
        <f t="shared" si="3"/>
        <v>0</v>
      </c>
      <c r="F253" s="1" t="str">
        <f>VLOOKUP(A253,orders!B:C,2,FALSE)</f>
        <v>LILAS</v>
      </c>
      <c r="G253" s="6" t="str">
        <f>VLOOKUP(A253,orders!P:Q,2,FALSE)</f>
        <v>United Package</v>
      </c>
      <c r="H253" s="6" t="str">
        <f>LEFT(VLOOKUP(F253,customers!A:C,3,FALSE),SEARCH(" ",VLOOKUP(F253,customers!A:C,3,FALSE)))</f>
        <v xml:space="preserve">Carlos </v>
      </c>
      <c r="I253" s="6" t="str">
        <f>VLOOKUP(F253,customers!A:F,6,FALSE)</f>
        <v>Barquisimeto</v>
      </c>
      <c r="J253" s="6" t="str">
        <f>VLOOKUP(F253,customers!A:I,9,FALSE)</f>
        <v>Venezuela</v>
      </c>
    </row>
    <row r="254" spans="1:10" ht="17.45" customHeight="1" x14ac:dyDescent="0.25">
      <c r="A254" s="1" t="s">
        <v>1447</v>
      </c>
      <c r="B254" s="1">
        <f>COUNTIF('order-details'!A254:A2408,A254)</f>
        <v>2</v>
      </c>
      <c r="C254" s="8">
        <f>SUMIFS('order-details'!F:F,'order-details'!A:A,A254)</f>
        <v>550.79999999999995</v>
      </c>
      <c r="D254" s="8">
        <f>SUMIFS('order-details'!G:G,'order-details'!A:A,A254)</f>
        <v>523.26</v>
      </c>
      <c r="E254" s="11">
        <f t="shared" si="3"/>
        <v>27.539999999999964</v>
      </c>
      <c r="F254" s="1" t="str">
        <f>VLOOKUP(A254,orders!B:C,2,FALSE)</f>
        <v>LAMAI</v>
      </c>
      <c r="G254" s="6" t="str">
        <f>VLOOKUP(A254,orders!P:Q,2,FALSE)</f>
        <v>Speedy Express</v>
      </c>
      <c r="H254" s="6" t="str">
        <f>LEFT(VLOOKUP(F254,customers!A:C,3,FALSE),SEARCH(" ",VLOOKUP(F254,customers!A:C,3,FALSE)))</f>
        <v xml:space="preserve">Annette </v>
      </c>
      <c r="I254" s="6" t="str">
        <f>VLOOKUP(F254,customers!A:F,6,FALSE)</f>
        <v>Toulouse</v>
      </c>
      <c r="J254" s="6" t="str">
        <f>VLOOKUP(F254,customers!A:I,9,FALSE)</f>
        <v>France</v>
      </c>
    </row>
    <row r="255" spans="1:10" ht="17.45" customHeight="1" x14ac:dyDescent="0.25">
      <c r="A255" s="1" t="s">
        <v>1448</v>
      </c>
      <c r="B255" s="1">
        <f>COUNTIF('order-details'!A255:A2409,A255)</f>
        <v>1</v>
      </c>
      <c r="C255" s="8">
        <f>SUMIFS('order-details'!F:F,'order-details'!A:A,A255)</f>
        <v>149</v>
      </c>
      <c r="D255" s="8">
        <f>SUMIFS('order-details'!G:G,'order-details'!A:A,A255)</f>
        <v>149</v>
      </c>
      <c r="E255" s="11">
        <f t="shared" si="3"/>
        <v>0</v>
      </c>
      <c r="F255" s="1" t="str">
        <f>VLOOKUP(A255,orders!B:C,2,FALSE)</f>
        <v>BLAUS</v>
      </c>
      <c r="G255" s="6" t="str">
        <f>VLOOKUP(A255,orders!P:Q,2,FALSE)</f>
        <v>Federal Shipping</v>
      </c>
      <c r="H255" s="6" t="str">
        <f>LEFT(VLOOKUP(F255,customers!A:C,3,FALSE),SEARCH(" ",VLOOKUP(F255,customers!A:C,3,FALSE)))</f>
        <v xml:space="preserve">Hanna </v>
      </c>
      <c r="I255" s="6" t="str">
        <f>VLOOKUP(F255,customers!A:F,6,FALSE)</f>
        <v>Mannheim</v>
      </c>
      <c r="J255" s="6" t="str">
        <f>VLOOKUP(F255,customers!A:I,9,FALSE)</f>
        <v>Germany</v>
      </c>
    </row>
    <row r="256" spans="1:10" ht="17.45" customHeight="1" x14ac:dyDescent="0.25">
      <c r="A256" s="1" t="s">
        <v>1449</v>
      </c>
      <c r="B256" s="1">
        <f>COUNTIF('order-details'!A256:A2410,A256)</f>
        <v>3</v>
      </c>
      <c r="C256" s="8">
        <f>SUMIFS('order-details'!F:F,'order-details'!A:A,A256)</f>
        <v>816.3</v>
      </c>
      <c r="D256" s="8">
        <f>SUMIFS('order-details'!G:G,'order-details'!A:A,A256)</f>
        <v>816.3</v>
      </c>
      <c r="E256" s="11">
        <f t="shared" si="3"/>
        <v>0</v>
      </c>
      <c r="F256" s="1" t="str">
        <f>VLOOKUP(A256,orders!B:C,2,FALSE)</f>
        <v>PERIC</v>
      </c>
      <c r="G256" s="6" t="str">
        <f>VLOOKUP(A256,orders!P:Q,2,FALSE)</f>
        <v>Speedy Express</v>
      </c>
      <c r="H256" s="6" t="str">
        <f>LEFT(VLOOKUP(F256,customers!A:C,3,FALSE),SEARCH(" ",VLOOKUP(F256,customers!A:C,3,FALSE)))</f>
        <v xml:space="preserve">Guillermo </v>
      </c>
      <c r="I256" s="6" t="str">
        <f>VLOOKUP(F256,customers!A:F,6,FALSE)</f>
        <v>México D.F.</v>
      </c>
      <c r="J256" s="6" t="str">
        <f>VLOOKUP(F256,customers!A:I,9,FALSE)</f>
        <v>Mexico</v>
      </c>
    </row>
    <row r="257" spans="1:10" ht="17.45" customHeight="1" x14ac:dyDescent="0.25">
      <c r="A257" s="1" t="s">
        <v>1450</v>
      </c>
      <c r="B257" s="1">
        <f>COUNTIF('order-details'!A257:A2411,A257)</f>
        <v>2</v>
      </c>
      <c r="C257" s="8">
        <f>SUMIFS('order-details'!F:F,'order-details'!A:A,A257)</f>
        <v>2048.5</v>
      </c>
      <c r="D257" s="8">
        <f>SUMIFS('order-details'!G:G,'order-details'!A:A,A257)</f>
        <v>2048.5</v>
      </c>
      <c r="E257" s="11">
        <f t="shared" si="3"/>
        <v>0</v>
      </c>
      <c r="F257" s="1" t="str">
        <f>VLOOKUP(A257,orders!B:C,2,FALSE)</f>
        <v>HUNGO</v>
      </c>
      <c r="G257" s="6" t="str">
        <f>VLOOKUP(A257,orders!P:Q,2,FALSE)</f>
        <v>United Package</v>
      </c>
      <c r="H257" s="6" t="str">
        <f>LEFT(VLOOKUP(F257,customers!A:C,3,FALSE),SEARCH(" ",VLOOKUP(F257,customers!A:C,3,FALSE)))</f>
        <v xml:space="preserve">Patricia </v>
      </c>
      <c r="I257" s="6" t="str">
        <f>VLOOKUP(F257,customers!A:F,6,FALSE)</f>
        <v>Cork</v>
      </c>
      <c r="J257" s="6" t="str">
        <f>VLOOKUP(F257,customers!A:I,9,FALSE)</f>
        <v>Ireland</v>
      </c>
    </row>
    <row r="258" spans="1:10" ht="17.45" customHeight="1" x14ac:dyDescent="0.25">
      <c r="A258" s="1" t="s">
        <v>1451</v>
      </c>
      <c r="B258" s="1">
        <f>COUNTIF('order-details'!A258:A2412,A258)</f>
        <v>4</v>
      </c>
      <c r="C258" s="8">
        <f>SUMIFS('order-details'!F:F,'order-details'!A:A,A258)</f>
        <v>1388.5</v>
      </c>
      <c r="D258" s="8">
        <f>SUMIFS('order-details'!G:G,'order-details'!A:A,A258)</f>
        <v>1388.5</v>
      </c>
      <c r="E258" s="11">
        <f t="shared" si="3"/>
        <v>0</v>
      </c>
      <c r="F258" s="1" t="str">
        <f>VLOOKUP(A258,orders!B:C,2,FALSE)</f>
        <v>WHITC</v>
      </c>
      <c r="G258" s="6" t="str">
        <f>VLOOKUP(A258,orders!P:Q,2,FALSE)</f>
        <v>Federal Shipping</v>
      </c>
      <c r="H258" s="6" t="str">
        <f>LEFT(VLOOKUP(F258,customers!A:C,3,FALSE),SEARCH(" ",VLOOKUP(F258,customers!A:C,3,FALSE)))</f>
        <v xml:space="preserve">Karl </v>
      </c>
      <c r="I258" s="6" t="str">
        <f>VLOOKUP(F258,customers!A:F,6,FALSE)</f>
        <v>Seattle</v>
      </c>
      <c r="J258" s="6" t="str">
        <f>VLOOKUP(F258,customers!A:I,9,FALSE)</f>
        <v>USA</v>
      </c>
    </row>
    <row r="259" spans="1:10" ht="17.45" customHeight="1" x14ac:dyDescent="0.25">
      <c r="A259" s="1" t="s">
        <v>1452</v>
      </c>
      <c r="B259" s="1">
        <f>COUNTIF('order-details'!A259:A2413,A259)</f>
        <v>1</v>
      </c>
      <c r="C259" s="8">
        <f>SUMIFS('order-details'!F:F,'order-details'!A:A,A259)</f>
        <v>147.89999999999998</v>
      </c>
      <c r="D259" s="8">
        <f>SUMIFS('order-details'!G:G,'order-details'!A:A,A259)</f>
        <v>147.89999999999998</v>
      </c>
      <c r="E259" s="11">
        <f t="shared" ref="E259:E322" si="4">C259-D259</f>
        <v>0</v>
      </c>
      <c r="F259" s="1" t="str">
        <f>VLOOKUP(A259,orders!B:C,2,FALSE)</f>
        <v>MEREP</v>
      </c>
      <c r="G259" s="6" t="str">
        <f>VLOOKUP(A259,orders!P:Q,2,FALSE)</f>
        <v>Federal Shipping</v>
      </c>
      <c r="H259" s="6" t="str">
        <f>LEFT(VLOOKUP(F259,customers!A:C,3,FALSE),SEARCH(" ",VLOOKUP(F259,customers!A:C,3,FALSE)))</f>
        <v xml:space="preserve">Jean </v>
      </c>
      <c r="I259" s="6" t="str">
        <f>VLOOKUP(F259,customers!A:F,6,FALSE)</f>
        <v>Montréal</v>
      </c>
      <c r="J259" s="6" t="str">
        <f>VLOOKUP(F259,customers!A:I,9,FALSE)</f>
        <v>Canada</v>
      </c>
    </row>
    <row r="260" spans="1:10" ht="17.45" customHeight="1" x14ac:dyDescent="0.25">
      <c r="A260" s="1" t="s">
        <v>1453</v>
      </c>
      <c r="B260" s="1">
        <f>COUNTIF('order-details'!A260:A2414,A260)</f>
        <v>2</v>
      </c>
      <c r="C260" s="8">
        <f>SUMIFS('order-details'!F:F,'order-details'!A:A,A260)</f>
        <v>462</v>
      </c>
      <c r="D260" s="8">
        <f>SUMIFS('order-details'!G:G,'order-details'!A:A,A260)</f>
        <v>415.8</v>
      </c>
      <c r="E260" s="11">
        <f t="shared" si="4"/>
        <v>46.199999999999989</v>
      </c>
      <c r="F260" s="1" t="str">
        <f>VLOOKUP(A260,orders!B:C,2,FALSE)</f>
        <v>KOENE</v>
      </c>
      <c r="G260" s="6" t="str">
        <f>VLOOKUP(A260,orders!P:Q,2,FALSE)</f>
        <v>United Package</v>
      </c>
      <c r="H260" s="6" t="str">
        <f>LEFT(VLOOKUP(F260,customers!A:C,3,FALSE),SEARCH(" ",VLOOKUP(F260,customers!A:C,3,FALSE)))</f>
        <v xml:space="preserve">Philip </v>
      </c>
      <c r="I260" s="6" t="str">
        <f>VLOOKUP(F260,customers!A:F,6,FALSE)</f>
        <v>Brandenburg</v>
      </c>
      <c r="J260" s="6" t="str">
        <f>VLOOKUP(F260,customers!A:I,9,FALSE)</f>
        <v>Germany</v>
      </c>
    </row>
    <row r="261" spans="1:10" ht="17.45" customHeight="1" x14ac:dyDescent="0.25">
      <c r="A261" s="1" t="s">
        <v>1454</v>
      </c>
      <c r="B261" s="1">
        <f>COUNTIF('order-details'!A261:A2415,A261)</f>
        <v>2</v>
      </c>
      <c r="C261" s="8">
        <f>SUMIFS('order-details'!F:F,'order-details'!A:A,A261)</f>
        <v>881.25</v>
      </c>
      <c r="D261" s="8">
        <f>SUMIFS('order-details'!G:G,'order-details'!A:A,A261)</f>
        <v>749.0625</v>
      </c>
      <c r="E261" s="11">
        <f t="shared" si="4"/>
        <v>132.1875</v>
      </c>
      <c r="F261" s="1" t="str">
        <f>VLOOKUP(A261,orders!B:C,2,FALSE)</f>
        <v>ANTON</v>
      </c>
      <c r="G261" s="6" t="str">
        <f>VLOOKUP(A261,orders!P:Q,2,FALSE)</f>
        <v>Speedy Express</v>
      </c>
      <c r="H261" s="6" t="str">
        <f>LEFT(VLOOKUP(F261,customers!A:C,3,FALSE),SEARCH(" ",VLOOKUP(F261,customers!A:C,3,FALSE)))</f>
        <v xml:space="preserve">Antonio </v>
      </c>
      <c r="I261" s="6" t="str">
        <f>VLOOKUP(F261,customers!A:F,6,FALSE)</f>
        <v>México D.F.</v>
      </c>
      <c r="J261" s="6" t="str">
        <f>VLOOKUP(F261,customers!A:I,9,FALSE)</f>
        <v>Mexico</v>
      </c>
    </row>
    <row r="262" spans="1:10" ht="17.45" customHeight="1" x14ac:dyDescent="0.25">
      <c r="A262" s="1" t="s">
        <v>1455</v>
      </c>
      <c r="B262" s="1">
        <f>COUNTIF('order-details'!A262:A2416,A262)</f>
        <v>2</v>
      </c>
      <c r="C262" s="8">
        <f>SUMIFS('order-details'!F:F,'order-details'!A:A,A262)</f>
        <v>240</v>
      </c>
      <c r="D262" s="8">
        <f>SUMIFS('order-details'!G:G,'order-details'!A:A,A262)</f>
        <v>240</v>
      </c>
      <c r="E262" s="11">
        <f t="shared" si="4"/>
        <v>0</v>
      </c>
      <c r="F262" s="1" t="str">
        <f>VLOOKUP(A262,orders!B:C,2,FALSE)</f>
        <v>OTTIK</v>
      </c>
      <c r="G262" s="6" t="str">
        <f>VLOOKUP(A262,orders!P:Q,2,FALSE)</f>
        <v>United Package</v>
      </c>
      <c r="H262" s="6" t="str">
        <f>LEFT(VLOOKUP(F262,customers!A:C,3,FALSE),SEARCH(" ",VLOOKUP(F262,customers!A:C,3,FALSE)))</f>
        <v xml:space="preserve">Henriette </v>
      </c>
      <c r="I262" s="6" t="str">
        <f>VLOOKUP(F262,customers!A:F,6,FALSE)</f>
        <v>Köln</v>
      </c>
      <c r="J262" s="6" t="str">
        <f>VLOOKUP(F262,customers!A:I,9,FALSE)</f>
        <v>Germany</v>
      </c>
    </row>
    <row r="263" spans="1:10" ht="17.45" customHeight="1" x14ac:dyDescent="0.25">
      <c r="A263" s="1" t="s">
        <v>1456</v>
      </c>
      <c r="B263" s="1">
        <f>COUNTIF('order-details'!A263:A2417,A263)</f>
        <v>1</v>
      </c>
      <c r="C263" s="8">
        <f>SUMIFS('order-details'!F:F,'order-details'!A:A,A263)</f>
        <v>136.80000000000001</v>
      </c>
      <c r="D263" s="8">
        <f>SUMIFS('order-details'!G:G,'order-details'!A:A,A263)</f>
        <v>136.80000000000001</v>
      </c>
      <c r="E263" s="11">
        <f t="shared" si="4"/>
        <v>0</v>
      </c>
      <c r="F263" s="1" t="str">
        <f>VLOOKUP(A263,orders!B:C,2,FALSE)</f>
        <v>BLAUS</v>
      </c>
      <c r="G263" s="6" t="str">
        <f>VLOOKUP(A263,orders!P:Q,2,FALSE)</f>
        <v>Speedy Express</v>
      </c>
      <c r="H263" s="6" t="str">
        <f>LEFT(VLOOKUP(F263,customers!A:C,3,FALSE),SEARCH(" ",VLOOKUP(F263,customers!A:C,3,FALSE)))</f>
        <v xml:space="preserve">Hanna </v>
      </c>
      <c r="I263" s="6" t="str">
        <f>VLOOKUP(F263,customers!A:F,6,FALSE)</f>
        <v>Mannheim</v>
      </c>
      <c r="J263" s="6" t="str">
        <f>VLOOKUP(F263,customers!A:I,9,FALSE)</f>
        <v>Germany</v>
      </c>
    </row>
    <row r="264" spans="1:10" ht="17.45" customHeight="1" x14ac:dyDescent="0.25">
      <c r="A264" s="1" t="s">
        <v>1457</v>
      </c>
      <c r="B264" s="1">
        <f>COUNTIF('order-details'!A264:A2418,A264)</f>
        <v>2</v>
      </c>
      <c r="C264" s="8">
        <f>SUMIFS('order-details'!F:F,'order-details'!A:A,A264)</f>
        <v>4735.4400000000005</v>
      </c>
      <c r="D264" s="8">
        <f>SUMIFS('order-details'!G:G,'order-details'!A:A,A264)</f>
        <v>4707.5400000000009</v>
      </c>
      <c r="E264" s="11">
        <f t="shared" si="4"/>
        <v>27.899999999999636</v>
      </c>
      <c r="F264" s="1" t="str">
        <f>VLOOKUP(A264,orders!B:C,2,FALSE)</f>
        <v>SAVEA</v>
      </c>
      <c r="G264" s="6" t="str">
        <f>VLOOKUP(A264,orders!P:Q,2,FALSE)</f>
        <v>Federal Shipping</v>
      </c>
      <c r="H264" s="6" t="str">
        <f>LEFT(VLOOKUP(F264,customers!A:C,3,FALSE),SEARCH(" ",VLOOKUP(F264,customers!A:C,3,FALSE)))</f>
        <v xml:space="preserve">Jose </v>
      </c>
      <c r="I264" s="6" t="str">
        <f>VLOOKUP(F264,customers!A:F,6,FALSE)</f>
        <v>Boise</v>
      </c>
      <c r="J264" s="6" t="str">
        <f>VLOOKUP(F264,customers!A:I,9,FALSE)</f>
        <v>USA</v>
      </c>
    </row>
    <row r="265" spans="1:10" ht="17.45" customHeight="1" x14ac:dyDescent="0.25">
      <c r="A265" s="1" t="s">
        <v>1458</v>
      </c>
      <c r="B265" s="1">
        <f>COUNTIF('order-details'!A265:A2419,A265)</f>
        <v>3</v>
      </c>
      <c r="C265" s="8">
        <f>SUMIFS('order-details'!F:F,'order-details'!A:A,A265)</f>
        <v>3000</v>
      </c>
      <c r="D265" s="8">
        <f>SUMIFS('order-details'!G:G,'order-details'!A:A,A265)</f>
        <v>2550</v>
      </c>
      <c r="E265" s="11">
        <f t="shared" si="4"/>
        <v>450</v>
      </c>
      <c r="F265" s="1" t="str">
        <f>VLOOKUP(A265,orders!B:C,2,FALSE)</f>
        <v>BONAP</v>
      </c>
      <c r="G265" s="6" t="str">
        <f>VLOOKUP(A265,orders!P:Q,2,FALSE)</f>
        <v>Federal Shipping</v>
      </c>
      <c r="H265" s="6" t="str">
        <f>LEFT(VLOOKUP(F265,customers!A:C,3,FALSE),SEARCH(" ",VLOOKUP(F265,customers!A:C,3,FALSE)))</f>
        <v xml:space="preserve">Laurence </v>
      </c>
      <c r="I265" s="6" t="str">
        <f>VLOOKUP(F265,customers!A:F,6,FALSE)</f>
        <v>Marseille</v>
      </c>
      <c r="J265" s="6" t="str">
        <f>VLOOKUP(F265,customers!A:I,9,FALSE)</f>
        <v>France</v>
      </c>
    </row>
    <row r="266" spans="1:10" ht="17.45" customHeight="1" x14ac:dyDescent="0.25">
      <c r="A266" s="1" t="s">
        <v>1459</v>
      </c>
      <c r="B266" s="1">
        <f>COUNTIF('order-details'!A266:A2420,A266)</f>
        <v>4</v>
      </c>
      <c r="C266" s="8">
        <f>SUMIFS('order-details'!F:F,'order-details'!A:A,A266)</f>
        <v>618</v>
      </c>
      <c r="D266" s="8">
        <f>SUMIFS('order-details'!G:G,'order-details'!A:A,A266)</f>
        <v>525.29999999999995</v>
      </c>
      <c r="E266" s="11">
        <f t="shared" si="4"/>
        <v>92.700000000000045</v>
      </c>
      <c r="F266" s="1" t="str">
        <f>VLOOKUP(A266,orders!B:C,2,FALSE)</f>
        <v>FAMIA</v>
      </c>
      <c r="G266" s="6" t="str">
        <f>VLOOKUP(A266,orders!P:Q,2,FALSE)</f>
        <v>United Package</v>
      </c>
      <c r="H266" s="6" t="str">
        <f>LEFT(VLOOKUP(F266,customers!A:C,3,FALSE),SEARCH(" ",VLOOKUP(F266,customers!A:C,3,FALSE)))</f>
        <v xml:space="preserve">Aria </v>
      </c>
      <c r="I266" s="6" t="str">
        <f>VLOOKUP(F266,customers!A:F,6,FALSE)</f>
        <v>Sao Paulo</v>
      </c>
      <c r="J266" s="6" t="str">
        <f>VLOOKUP(F266,customers!A:I,9,FALSE)</f>
        <v>Brazil</v>
      </c>
    </row>
    <row r="267" spans="1:10" ht="17.45" customHeight="1" x14ac:dyDescent="0.25">
      <c r="A267" s="1" t="s">
        <v>1460</v>
      </c>
      <c r="B267" s="1">
        <f>COUNTIF('order-details'!A267:A2421,A267)</f>
        <v>3</v>
      </c>
      <c r="C267" s="8">
        <f>SUMIFS('order-details'!F:F,'order-details'!A:A,A267)</f>
        <v>2427.5</v>
      </c>
      <c r="D267" s="8">
        <f>SUMIFS('order-details'!G:G,'order-details'!A:A,A267)</f>
        <v>1942</v>
      </c>
      <c r="E267" s="11">
        <f t="shared" si="4"/>
        <v>485.5</v>
      </c>
      <c r="F267" s="1" t="str">
        <f>VLOOKUP(A267,orders!B:C,2,FALSE)</f>
        <v>WANDK</v>
      </c>
      <c r="G267" s="6" t="str">
        <f>VLOOKUP(A267,orders!P:Q,2,FALSE)</f>
        <v>Speedy Express</v>
      </c>
      <c r="H267" s="6" t="str">
        <f>LEFT(VLOOKUP(F267,customers!A:C,3,FALSE),SEARCH(" ",VLOOKUP(F267,customers!A:C,3,FALSE)))</f>
        <v xml:space="preserve">Rita </v>
      </c>
      <c r="I267" s="6" t="str">
        <f>VLOOKUP(F267,customers!A:F,6,FALSE)</f>
        <v>Stuttgart</v>
      </c>
      <c r="J267" s="6" t="str">
        <f>VLOOKUP(F267,customers!A:I,9,FALSE)</f>
        <v>Germany</v>
      </c>
    </row>
    <row r="268" spans="1:10" ht="17.45" customHeight="1" x14ac:dyDescent="0.25">
      <c r="A268" s="1" t="s">
        <v>1461</v>
      </c>
      <c r="B268" s="1">
        <f>COUNTIF('order-details'!A268:A2422,A268)</f>
        <v>5</v>
      </c>
      <c r="C268" s="8">
        <f>SUMIFS('order-details'!F:F,'order-details'!A:A,A268)</f>
        <v>8623.4500000000007</v>
      </c>
      <c r="D268" s="8">
        <f>SUMIFS('order-details'!G:G,'order-details'!A:A,A268)</f>
        <v>8623.4500000000007</v>
      </c>
      <c r="E268" s="11">
        <f t="shared" si="4"/>
        <v>0</v>
      </c>
      <c r="F268" s="1" t="str">
        <f>VLOOKUP(A268,orders!B:C,2,FALSE)</f>
        <v>ERNSH</v>
      </c>
      <c r="G268" s="6" t="str">
        <f>VLOOKUP(A268,orders!P:Q,2,FALSE)</f>
        <v>United Package</v>
      </c>
      <c r="H268" s="6" t="str">
        <f>LEFT(VLOOKUP(F268,customers!A:C,3,FALSE),SEARCH(" ",VLOOKUP(F268,customers!A:C,3,FALSE)))</f>
        <v xml:space="preserve">Roland </v>
      </c>
      <c r="I268" s="6" t="str">
        <f>VLOOKUP(F268,customers!A:F,6,FALSE)</f>
        <v>Graz</v>
      </c>
      <c r="J268" s="6" t="str">
        <f>VLOOKUP(F268,customers!A:I,9,FALSE)</f>
        <v>Austria</v>
      </c>
    </row>
    <row r="269" spans="1:10" ht="17.45" customHeight="1" x14ac:dyDescent="0.25">
      <c r="A269" s="1" t="s">
        <v>1462</v>
      </c>
      <c r="B269" s="1">
        <f>COUNTIF('order-details'!A269:A2423,A269)</f>
        <v>5</v>
      </c>
      <c r="C269" s="8">
        <f>SUMIFS('order-details'!F:F,'order-details'!A:A,A269)</f>
        <v>10588.5</v>
      </c>
      <c r="D269" s="8">
        <f>SUMIFS('order-details'!G:G,'order-details'!A:A,A269)</f>
        <v>9921.2999999999993</v>
      </c>
      <c r="E269" s="11">
        <f t="shared" si="4"/>
        <v>667.20000000000073</v>
      </c>
      <c r="F269" s="1" t="str">
        <f>VLOOKUP(A269,orders!B:C,2,FALSE)</f>
        <v>QUICK</v>
      </c>
      <c r="G269" s="6" t="str">
        <f>VLOOKUP(A269,orders!P:Q,2,FALSE)</f>
        <v>Speedy Express</v>
      </c>
      <c r="H269" s="6" t="str">
        <f>LEFT(VLOOKUP(F269,customers!A:C,3,FALSE),SEARCH(" ",VLOOKUP(F269,customers!A:C,3,FALSE)))</f>
        <v xml:space="preserve">Horst </v>
      </c>
      <c r="I269" s="6" t="str">
        <f>VLOOKUP(F269,customers!A:F,6,FALSE)</f>
        <v>Cunewalde</v>
      </c>
      <c r="J269" s="6" t="str">
        <f>VLOOKUP(F269,customers!A:I,9,FALSE)</f>
        <v>Germany</v>
      </c>
    </row>
    <row r="270" spans="1:10" ht="17.45" customHeight="1" x14ac:dyDescent="0.25">
      <c r="A270" s="1" t="s">
        <v>1463</v>
      </c>
      <c r="B270" s="1">
        <f>COUNTIF('order-details'!A270:A2424,A270)</f>
        <v>3</v>
      </c>
      <c r="C270" s="8">
        <f>SUMIFS('order-details'!F:F,'order-details'!A:A,A270)</f>
        <v>2614.5</v>
      </c>
      <c r="D270" s="8">
        <f>SUMIFS('order-details'!G:G,'order-details'!A:A,A270)</f>
        <v>2381.0500000000002</v>
      </c>
      <c r="E270" s="11">
        <f t="shared" si="4"/>
        <v>233.44999999999982</v>
      </c>
      <c r="F270" s="1" t="str">
        <f>VLOOKUP(A270,orders!B:C,2,FALSE)</f>
        <v>HUNGO</v>
      </c>
      <c r="G270" s="6" t="str">
        <f>VLOOKUP(A270,orders!P:Q,2,FALSE)</f>
        <v>Federal Shipping</v>
      </c>
      <c r="H270" s="6" t="str">
        <f>LEFT(VLOOKUP(F270,customers!A:C,3,FALSE),SEARCH(" ",VLOOKUP(F270,customers!A:C,3,FALSE)))</f>
        <v xml:space="preserve">Patricia </v>
      </c>
      <c r="I270" s="6" t="str">
        <f>VLOOKUP(F270,customers!A:F,6,FALSE)</f>
        <v>Cork</v>
      </c>
      <c r="J270" s="6" t="str">
        <f>VLOOKUP(F270,customers!A:I,9,FALSE)</f>
        <v>Ireland</v>
      </c>
    </row>
    <row r="271" spans="1:10" ht="17.45" customHeight="1" x14ac:dyDescent="0.25">
      <c r="A271" s="1" t="s">
        <v>1464</v>
      </c>
      <c r="B271" s="1">
        <f>COUNTIF('order-details'!A271:A2425,A271)</f>
        <v>3</v>
      </c>
      <c r="C271" s="8">
        <f>SUMIFS('order-details'!F:F,'order-details'!A:A,A271)</f>
        <v>352</v>
      </c>
      <c r="D271" s="8">
        <f>SUMIFS('order-details'!G:G,'order-details'!A:A,A271)</f>
        <v>352</v>
      </c>
      <c r="E271" s="11">
        <f t="shared" si="4"/>
        <v>0</v>
      </c>
      <c r="F271" s="1" t="str">
        <f>VLOOKUP(A271,orders!B:C,2,FALSE)</f>
        <v>NORTS</v>
      </c>
      <c r="G271" s="6" t="str">
        <f>VLOOKUP(A271,orders!P:Q,2,FALSE)</f>
        <v>Federal Shipping</v>
      </c>
      <c r="H271" s="6" t="str">
        <f>LEFT(VLOOKUP(F271,customers!A:C,3,FALSE),SEARCH(" ",VLOOKUP(F271,customers!A:C,3,FALSE)))</f>
        <v xml:space="preserve">Simon </v>
      </c>
      <c r="I271" s="6" t="str">
        <f>VLOOKUP(F271,customers!A:F,6,FALSE)</f>
        <v>London</v>
      </c>
      <c r="J271" s="6" t="str">
        <f>VLOOKUP(F271,customers!A:I,9,FALSE)</f>
        <v>UK</v>
      </c>
    </row>
    <row r="272" spans="1:10" ht="17.45" customHeight="1" x14ac:dyDescent="0.25">
      <c r="A272" s="1" t="s">
        <v>1465</v>
      </c>
      <c r="B272" s="1">
        <f>COUNTIF('order-details'!A272:A2426,A272)</f>
        <v>3</v>
      </c>
      <c r="C272" s="8">
        <f>SUMIFS('order-details'!F:F,'order-details'!A:A,A272)</f>
        <v>4150.05</v>
      </c>
      <c r="D272" s="8">
        <f>SUMIFS('order-details'!G:G,'order-details'!A:A,A272)</f>
        <v>4150.05</v>
      </c>
      <c r="E272" s="11">
        <f t="shared" si="4"/>
        <v>0</v>
      </c>
      <c r="F272" s="1" t="str">
        <f>VLOOKUP(A272,orders!B:C,2,FALSE)</f>
        <v>TORTU</v>
      </c>
      <c r="G272" s="6" t="str">
        <f>VLOOKUP(A272,orders!P:Q,2,FALSE)</f>
        <v>United Package</v>
      </c>
      <c r="H272" s="6" t="str">
        <f>LEFT(VLOOKUP(F272,customers!A:C,3,FALSE),SEARCH(" ",VLOOKUP(F272,customers!A:C,3,FALSE)))</f>
        <v xml:space="preserve">Miguel </v>
      </c>
      <c r="I272" s="6" t="str">
        <f>VLOOKUP(F272,customers!A:F,6,FALSE)</f>
        <v>México D.F.</v>
      </c>
      <c r="J272" s="6" t="str">
        <f>VLOOKUP(F272,customers!A:I,9,FALSE)</f>
        <v>Mexico</v>
      </c>
    </row>
    <row r="273" spans="1:10" ht="17.45" customHeight="1" x14ac:dyDescent="0.25">
      <c r="A273" s="1" t="s">
        <v>1466</v>
      </c>
      <c r="B273" s="1">
        <f>COUNTIF('order-details'!A273:A2427,A273)</f>
        <v>3</v>
      </c>
      <c r="C273" s="8">
        <f>SUMIFS('order-details'!F:F,'order-details'!A:A,A273)</f>
        <v>2356</v>
      </c>
      <c r="D273" s="8">
        <f>SUMIFS('order-details'!G:G,'order-details'!A:A,A273)</f>
        <v>2314.1999999999998</v>
      </c>
      <c r="E273" s="11">
        <f t="shared" si="4"/>
        <v>41.800000000000182</v>
      </c>
      <c r="F273" s="1" t="str">
        <f>VLOOKUP(A273,orders!B:C,2,FALSE)</f>
        <v>CHOPS</v>
      </c>
      <c r="G273" s="6" t="str">
        <f>VLOOKUP(A273,orders!P:Q,2,FALSE)</f>
        <v>Federal Shipping</v>
      </c>
      <c r="H273" s="6" t="str">
        <f>LEFT(VLOOKUP(F273,customers!A:C,3,FALSE),SEARCH(" ",VLOOKUP(F273,customers!A:C,3,FALSE)))</f>
        <v xml:space="preserve">Yang </v>
      </c>
      <c r="I273" s="6" t="str">
        <f>VLOOKUP(F273,customers!A:F,6,FALSE)</f>
        <v>Bern</v>
      </c>
      <c r="J273" s="6" t="str">
        <f>VLOOKUP(F273,customers!A:I,9,FALSE)</f>
        <v>Switzerland</v>
      </c>
    </row>
    <row r="274" spans="1:10" ht="17.45" customHeight="1" x14ac:dyDescent="0.25">
      <c r="A274" s="1" t="s">
        <v>1467</v>
      </c>
      <c r="B274" s="1">
        <f>COUNTIF('order-details'!A274:A2428,A274)</f>
        <v>2</v>
      </c>
      <c r="C274" s="8">
        <f>SUMIFS('order-details'!F:F,'order-details'!A:A,A274)</f>
        <v>200</v>
      </c>
      <c r="D274" s="8">
        <f>SUMIFS('order-details'!G:G,'order-details'!A:A,A274)</f>
        <v>200</v>
      </c>
      <c r="E274" s="11">
        <f t="shared" si="4"/>
        <v>0</v>
      </c>
      <c r="F274" s="1" t="str">
        <f>VLOOKUP(A274,orders!B:C,2,FALSE)</f>
        <v>SANTG</v>
      </c>
      <c r="G274" s="6" t="str">
        <f>VLOOKUP(A274,orders!P:Q,2,FALSE)</f>
        <v>Speedy Express</v>
      </c>
      <c r="H274" s="6" t="str">
        <f>LEFT(VLOOKUP(F274,customers!A:C,3,FALSE),SEARCH(" ",VLOOKUP(F274,customers!A:C,3,FALSE)))</f>
        <v xml:space="preserve">Jonas </v>
      </c>
      <c r="I274" s="6" t="str">
        <f>VLOOKUP(F274,customers!A:F,6,FALSE)</f>
        <v>Stavern</v>
      </c>
      <c r="J274" s="6" t="str">
        <f>VLOOKUP(F274,customers!A:I,9,FALSE)</f>
        <v>Norway</v>
      </c>
    </row>
    <row r="275" spans="1:10" ht="17.45" customHeight="1" x14ac:dyDescent="0.25">
      <c r="A275" s="1" t="s">
        <v>1468</v>
      </c>
      <c r="B275" s="1">
        <f>COUNTIF('order-details'!A275:A2429,A275)</f>
        <v>3</v>
      </c>
      <c r="C275" s="8">
        <f>SUMIFS('order-details'!F:F,'order-details'!A:A,A275)</f>
        <v>225.5</v>
      </c>
      <c r="D275" s="8">
        <f>SUMIFS('order-details'!G:G,'order-details'!A:A,A275)</f>
        <v>225.5</v>
      </c>
      <c r="E275" s="11">
        <f t="shared" si="4"/>
        <v>0</v>
      </c>
      <c r="F275" s="1" t="str">
        <f>VLOOKUP(A275,orders!B:C,2,FALSE)</f>
        <v>CACTU</v>
      </c>
      <c r="G275" s="6" t="str">
        <f>VLOOKUP(A275,orders!P:Q,2,FALSE)</f>
        <v>United Package</v>
      </c>
      <c r="H275" s="6" t="str">
        <f>LEFT(VLOOKUP(F275,customers!A:C,3,FALSE),SEARCH(" ",VLOOKUP(F275,customers!A:C,3,FALSE)))</f>
        <v xml:space="preserve">Patricio </v>
      </c>
      <c r="I275" s="6" t="str">
        <f>VLOOKUP(F275,customers!A:F,6,FALSE)</f>
        <v>Buenos Aires</v>
      </c>
      <c r="J275" s="6" t="str">
        <f>VLOOKUP(F275,customers!A:I,9,FALSE)</f>
        <v>Argentina</v>
      </c>
    </row>
    <row r="276" spans="1:10" ht="17.45" customHeight="1" x14ac:dyDescent="0.25">
      <c r="A276" s="1" t="s">
        <v>1469</v>
      </c>
      <c r="B276" s="1">
        <f>COUNTIF('order-details'!A276:A2430,A276)</f>
        <v>4</v>
      </c>
      <c r="C276" s="8">
        <f>SUMIFS('order-details'!F:F,'order-details'!A:A,A276)</f>
        <v>2657.8</v>
      </c>
      <c r="D276" s="8">
        <f>SUMIFS('order-details'!G:G,'order-details'!A:A,A276)</f>
        <v>2318.2399999999998</v>
      </c>
      <c r="E276" s="11">
        <f t="shared" si="4"/>
        <v>339.5600000000004</v>
      </c>
      <c r="F276" s="1" t="str">
        <f>VLOOKUP(A276,orders!B:C,2,FALSE)</f>
        <v>LEHMS</v>
      </c>
      <c r="G276" s="6" t="str">
        <f>VLOOKUP(A276,orders!P:Q,2,FALSE)</f>
        <v>Speedy Express</v>
      </c>
      <c r="H276" s="6" t="str">
        <f>LEFT(VLOOKUP(F276,customers!A:C,3,FALSE),SEARCH(" ",VLOOKUP(F276,customers!A:C,3,FALSE)))</f>
        <v xml:space="preserve">Renate </v>
      </c>
      <c r="I276" s="6" t="str">
        <f>VLOOKUP(F276,customers!A:F,6,FALSE)</f>
        <v>Frankfurt a.M.</v>
      </c>
      <c r="J276" s="6" t="str">
        <f>VLOOKUP(F276,customers!A:I,9,FALSE)</f>
        <v>Germany</v>
      </c>
    </row>
    <row r="277" spans="1:10" ht="17.45" customHeight="1" x14ac:dyDescent="0.25">
      <c r="A277" s="1" t="s">
        <v>1470</v>
      </c>
      <c r="B277" s="1">
        <f>COUNTIF('order-details'!A277:A2431,A277)</f>
        <v>4</v>
      </c>
      <c r="C277" s="8">
        <f>SUMIFS('order-details'!F:F,'order-details'!A:A,A277)</f>
        <v>2715.9</v>
      </c>
      <c r="D277" s="8">
        <f>SUMIFS('order-details'!G:G,'order-details'!A:A,A277)</f>
        <v>2444.31</v>
      </c>
      <c r="E277" s="11">
        <f t="shared" si="4"/>
        <v>271.59000000000015</v>
      </c>
      <c r="F277" s="1" t="str">
        <f>VLOOKUP(A277,orders!B:C,2,FALSE)</f>
        <v>SEVES</v>
      </c>
      <c r="G277" s="6" t="str">
        <f>VLOOKUP(A277,orders!P:Q,2,FALSE)</f>
        <v>United Package</v>
      </c>
      <c r="H277" s="6" t="str">
        <f>LEFT(VLOOKUP(F277,customers!A:C,3,FALSE),SEARCH(" ",VLOOKUP(F277,customers!A:C,3,FALSE)))</f>
        <v xml:space="preserve">Hari </v>
      </c>
      <c r="I277" s="6" t="str">
        <f>VLOOKUP(F277,customers!A:F,6,FALSE)</f>
        <v>London</v>
      </c>
      <c r="J277" s="6" t="str">
        <f>VLOOKUP(F277,customers!A:I,9,FALSE)</f>
        <v>UK</v>
      </c>
    </row>
    <row r="278" spans="1:10" ht="17.45" customHeight="1" x14ac:dyDescent="0.25">
      <c r="A278" s="1" t="s">
        <v>1471</v>
      </c>
      <c r="B278" s="1">
        <f>COUNTIF('order-details'!A278:A2432,A278)</f>
        <v>4</v>
      </c>
      <c r="C278" s="8">
        <f>SUMIFS('order-details'!F:F,'order-details'!A:A,A278)</f>
        <v>3192.65</v>
      </c>
      <c r="D278" s="8">
        <f>SUMIFS('order-details'!G:G,'order-details'!A:A,A278)</f>
        <v>3192.65</v>
      </c>
      <c r="E278" s="11">
        <f t="shared" si="4"/>
        <v>0</v>
      </c>
      <c r="F278" s="1" t="str">
        <f>VLOOKUP(A278,orders!B:C,2,FALSE)</f>
        <v>BERGS</v>
      </c>
      <c r="G278" s="6" t="str">
        <f>VLOOKUP(A278,orders!P:Q,2,FALSE)</f>
        <v>United Package</v>
      </c>
      <c r="H278" s="6" t="str">
        <f>LEFT(VLOOKUP(F278,customers!A:C,3,FALSE),SEARCH(" ",VLOOKUP(F278,customers!A:C,3,FALSE)))</f>
        <v xml:space="preserve">Christina </v>
      </c>
      <c r="I278" s="6" t="str">
        <f>VLOOKUP(F278,customers!A:F,6,FALSE)</f>
        <v>Luleå</v>
      </c>
      <c r="J278" s="6" t="str">
        <f>VLOOKUP(F278,customers!A:I,9,FALSE)</f>
        <v>Sweden</v>
      </c>
    </row>
    <row r="279" spans="1:10" ht="17.45" customHeight="1" x14ac:dyDescent="0.25">
      <c r="A279" s="1" t="s">
        <v>1472</v>
      </c>
      <c r="B279" s="1">
        <f>COUNTIF('order-details'!A279:A2433,A279)</f>
        <v>2</v>
      </c>
      <c r="C279" s="8">
        <f>SUMIFS('order-details'!F:F,'order-details'!A:A,A279)</f>
        <v>846</v>
      </c>
      <c r="D279" s="8">
        <f>SUMIFS('order-details'!G:G,'order-details'!A:A,A279)</f>
        <v>818.4</v>
      </c>
      <c r="E279" s="11">
        <f t="shared" si="4"/>
        <v>27.600000000000023</v>
      </c>
      <c r="F279" s="1" t="str">
        <f>VLOOKUP(A279,orders!B:C,2,FALSE)</f>
        <v>BONAP</v>
      </c>
      <c r="G279" s="6" t="str">
        <f>VLOOKUP(A279,orders!P:Q,2,FALSE)</f>
        <v>United Package</v>
      </c>
      <c r="H279" s="6" t="str">
        <f>LEFT(VLOOKUP(F279,customers!A:C,3,FALSE),SEARCH(" ",VLOOKUP(F279,customers!A:C,3,FALSE)))</f>
        <v xml:space="preserve">Laurence </v>
      </c>
      <c r="I279" s="6" t="str">
        <f>VLOOKUP(F279,customers!A:F,6,FALSE)</f>
        <v>Marseille</v>
      </c>
      <c r="J279" s="6" t="str">
        <f>VLOOKUP(F279,customers!A:I,9,FALSE)</f>
        <v>France</v>
      </c>
    </row>
    <row r="280" spans="1:10" ht="17.45" customHeight="1" x14ac:dyDescent="0.25">
      <c r="A280" s="1" t="s">
        <v>1473</v>
      </c>
      <c r="B280" s="1">
        <f>COUNTIF('order-details'!A280:A2434,A280)</f>
        <v>3</v>
      </c>
      <c r="C280" s="8">
        <f>SUMIFS('order-details'!F:F,'order-details'!A:A,A280)</f>
        <v>1344</v>
      </c>
      <c r="D280" s="8">
        <f>SUMIFS('order-details'!G:G,'order-details'!A:A,A280)</f>
        <v>1151.4000000000001</v>
      </c>
      <c r="E280" s="11">
        <f t="shared" si="4"/>
        <v>192.59999999999991</v>
      </c>
      <c r="F280" s="1" t="str">
        <f>VLOOKUP(A280,orders!B:C,2,FALSE)</f>
        <v>WARTH</v>
      </c>
      <c r="G280" s="6" t="str">
        <f>VLOOKUP(A280,orders!P:Q,2,FALSE)</f>
        <v>United Package</v>
      </c>
      <c r="H280" s="6" t="str">
        <f>LEFT(VLOOKUP(F280,customers!A:C,3,FALSE),SEARCH(" ",VLOOKUP(F280,customers!A:C,3,FALSE)))</f>
        <v xml:space="preserve">Pirkko </v>
      </c>
      <c r="I280" s="6" t="str">
        <f>VLOOKUP(F280,customers!A:F,6,FALSE)</f>
        <v>Oulu</v>
      </c>
      <c r="J280" s="6" t="str">
        <f>VLOOKUP(F280,customers!A:I,9,FALSE)</f>
        <v>Finland</v>
      </c>
    </row>
    <row r="281" spans="1:10" ht="17.45" customHeight="1" x14ac:dyDescent="0.25">
      <c r="A281" s="1" t="s">
        <v>1474</v>
      </c>
      <c r="B281" s="1">
        <f>COUNTIF('order-details'!A281:A2435,A281)</f>
        <v>2</v>
      </c>
      <c r="C281" s="8">
        <f>SUMIFS('order-details'!F:F,'order-details'!A:A,A281)</f>
        <v>1670</v>
      </c>
      <c r="D281" s="8">
        <f>SUMIFS('order-details'!G:G,'order-details'!A:A,A281)</f>
        <v>1503</v>
      </c>
      <c r="E281" s="11">
        <f t="shared" si="4"/>
        <v>167</v>
      </c>
      <c r="F281" s="1" t="str">
        <f>VLOOKUP(A281,orders!B:C,2,FALSE)</f>
        <v>QUICK</v>
      </c>
      <c r="G281" s="6" t="str">
        <f>VLOOKUP(A281,orders!P:Q,2,FALSE)</f>
        <v>Speedy Express</v>
      </c>
      <c r="H281" s="6" t="str">
        <f>LEFT(VLOOKUP(F281,customers!A:C,3,FALSE),SEARCH(" ",VLOOKUP(F281,customers!A:C,3,FALSE)))</f>
        <v xml:space="preserve">Horst </v>
      </c>
      <c r="I281" s="6" t="str">
        <f>VLOOKUP(F281,customers!A:F,6,FALSE)</f>
        <v>Cunewalde</v>
      </c>
      <c r="J281" s="6" t="str">
        <f>VLOOKUP(F281,customers!A:I,9,FALSE)</f>
        <v>Germany</v>
      </c>
    </row>
    <row r="282" spans="1:10" ht="17.45" customHeight="1" x14ac:dyDescent="0.25">
      <c r="A282" s="1" t="s">
        <v>1475</v>
      </c>
      <c r="B282" s="1">
        <f>COUNTIF('order-details'!A282:A2436,A282)</f>
        <v>3</v>
      </c>
      <c r="C282" s="8">
        <f>SUMIFS('order-details'!F:F,'order-details'!A:A,A282)</f>
        <v>396.2</v>
      </c>
      <c r="D282" s="8">
        <f>SUMIFS('order-details'!G:G,'order-details'!A:A,A282)</f>
        <v>392.2</v>
      </c>
      <c r="E282" s="11">
        <f t="shared" si="4"/>
        <v>4</v>
      </c>
      <c r="F282" s="1" t="str">
        <f>VLOOKUP(A282,orders!B:C,2,FALSE)</f>
        <v>GREAL</v>
      </c>
      <c r="G282" s="6" t="str">
        <f>VLOOKUP(A282,orders!P:Q,2,FALSE)</f>
        <v>United Package</v>
      </c>
      <c r="H282" s="6" t="str">
        <f>LEFT(VLOOKUP(F282,customers!A:C,3,FALSE),SEARCH(" ",VLOOKUP(F282,customers!A:C,3,FALSE)))</f>
        <v xml:space="preserve">Howard </v>
      </c>
      <c r="I282" s="6" t="str">
        <f>VLOOKUP(F282,customers!A:F,6,FALSE)</f>
        <v>Eugene</v>
      </c>
      <c r="J282" s="6" t="str">
        <f>VLOOKUP(F282,customers!A:I,9,FALSE)</f>
        <v>USA</v>
      </c>
    </row>
    <row r="283" spans="1:10" ht="17.45" customHeight="1" x14ac:dyDescent="0.25">
      <c r="A283" s="1" t="s">
        <v>1476</v>
      </c>
      <c r="B283" s="1">
        <f>COUNTIF('order-details'!A283:A2437,A283)</f>
        <v>3</v>
      </c>
      <c r="C283" s="8">
        <f>SUMIFS('order-details'!F:F,'order-details'!A:A,A283)</f>
        <v>946</v>
      </c>
      <c r="D283" s="8">
        <f>SUMIFS('order-details'!G:G,'order-details'!A:A,A283)</f>
        <v>946</v>
      </c>
      <c r="E283" s="11">
        <f t="shared" si="4"/>
        <v>0</v>
      </c>
      <c r="F283" s="1" t="str">
        <f>VLOOKUP(A283,orders!B:C,2,FALSE)</f>
        <v>MAISD</v>
      </c>
      <c r="G283" s="6" t="str">
        <f>VLOOKUP(A283,orders!P:Q,2,FALSE)</f>
        <v>United Package</v>
      </c>
      <c r="H283" s="6" t="str">
        <f>LEFT(VLOOKUP(F283,customers!A:C,3,FALSE),SEARCH(" ",VLOOKUP(F283,customers!A:C,3,FALSE)))</f>
        <v xml:space="preserve">Catherine </v>
      </c>
      <c r="I283" s="6" t="str">
        <f>VLOOKUP(F283,customers!A:F,6,FALSE)</f>
        <v>Bruxelles</v>
      </c>
      <c r="J283" s="6" t="str">
        <f>VLOOKUP(F283,customers!A:I,9,FALSE)</f>
        <v>Belgium</v>
      </c>
    </row>
    <row r="284" spans="1:10" ht="17.45" customHeight="1" x14ac:dyDescent="0.25">
      <c r="A284" s="1" t="s">
        <v>1477</v>
      </c>
      <c r="B284" s="1">
        <f>COUNTIF('order-details'!A284:A2438,A284)</f>
        <v>4</v>
      </c>
      <c r="C284" s="8">
        <f>SUMIFS('order-details'!F:F,'order-details'!A:A,A284)</f>
        <v>4180</v>
      </c>
      <c r="D284" s="8">
        <f>SUMIFS('order-details'!G:G,'order-details'!A:A,A284)</f>
        <v>4180</v>
      </c>
      <c r="E284" s="11">
        <f t="shared" si="4"/>
        <v>0</v>
      </c>
      <c r="F284" s="1" t="str">
        <f>VLOOKUP(A284,orders!B:C,2,FALSE)</f>
        <v>PICCO</v>
      </c>
      <c r="G284" s="6" t="str">
        <f>VLOOKUP(A284,orders!P:Q,2,FALSE)</f>
        <v>United Package</v>
      </c>
      <c r="H284" s="6" t="str">
        <f>LEFT(VLOOKUP(F284,customers!A:C,3,FALSE),SEARCH(" ",VLOOKUP(F284,customers!A:C,3,FALSE)))</f>
        <v xml:space="preserve">Georg </v>
      </c>
      <c r="I284" s="6" t="str">
        <f>VLOOKUP(F284,customers!A:F,6,FALSE)</f>
        <v>Salzburg</v>
      </c>
      <c r="J284" s="6" t="str">
        <f>VLOOKUP(F284,customers!A:I,9,FALSE)</f>
        <v>Austria</v>
      </c>
    </row>
    <row r="285" spans="1:10" ht="17.45" customHeight="1" x14ac:dyDescent="0.25">
      <c r="A285" s="1" t="s">
        <v>1478</v>
      </c>
      <c r="B285" s="1">
        <f>COUNTIF('order-details'!A285:A2439,A285)</f>
        <v>1</v>
      </c>
      <c r="C285" s="8">
        <f>SUMIFS('order-details'!F:F,'order-details'!A:A,A285)</f>
        <v>110</v>
      </c>
      <c r="D285" s="8">
        <f>SUMIFS('order-details'!G:G,'order-details'!A:A,A285)</f>
        <v>110</v>
      </c>
      <c r="E285" s="11">
        <f t="shared" si="4"/>
        <v>0</v>
      </c>
      <c r="F285" s="1" t="str">
        <f>VLOOKUP(A285,orders!B:C,2,FALSE)</f>
        <v>OCEAN</v>
      </c>
      <c r="G285" s="6" t="str">
        <f>VLOOKUP(A285,orders!P:Q,2,FALSE)</f>
        <v>Speedy Express</v>
      </c>
      <c r="H285" s="6" t="str">
        <f>LEFT(VLOOKUP(F285,customers!A:C,3,FALSE),SEARCH(" ",VLOOKUP(F285,customers!A:C,3,FALSE)))</f>
        <v xml:space="preserve">Yvonne </v>
      </c>
      <c r="I285" s="6" t="str">
        <f>VLOOKUP(F285,customers!A:F,6,FALSE)</f>
        <v>Buenos Aires</v>
      </c>
      <c r="J285" s="6" t="str">
        <f>VLOOKUP(F285,customers!A:I,9,FALSE)</f>
        <v>Argentina</v>
      </c>
    </row>
    <row r="286" spans="1:10" ht="17.45" customHeight="1" x14ac:dyDescent="0.25">
      <c r="A286" s="1" t="s">
        <v>1479</v>
      </c>
      <c r="B286" s="1">
        <f>COUNTIF('order-details'!A286:A2440,A286)</f>
        <v>2</v>
      </c>
      <c r="C286" s="8">
        <f>SUMIFS('order-details'!F:F,'order-details'!A:A,A286)</f>
        <v>796.35</v>
      </c>
      <c r="D286" s="8">
        <f>SUMIFS('order-details'!G:G,'order-details'!A:A,A286)</f>
        <v>796.35</v>
      </c>
      <c r="E286" s="11">
        <f t="shared" si="4"/>
        <v>0</v>
      </c>
      <c r="F286" s="1" t="str">
        <f>VLOOKUP(A286,orders!B:C,2,FALSE)</f>
        <v>EASTC</v>
      </c>
      <c r="G286" s="6" t="str">
        <f>VLOOKUP(A286,orders!P:Q,2,FALSE)</f>
        <v>Federal Shipping</v>
      </c>
      <c r="H286" s="6" t="str">
        <f>LEFT(VLOOKUP(F286,customers!A:C,3,FALSE),SEARCH(" ",VLOOKUP(F286,customers!A:C,3,FALSE)))</f>
        <v xml:space="preserve">Ann </v>
      </c>
      <c r="I286" s="6" t="str">
        <f>VLOOKUP(F286,customers!A:F,6,FALSE)</f>
        <v>London</v>
      </c>
      <c r="J286" s="6" t="str">
        <f>VLOOKUP(F286,customers!A:I,9,FALSE)</f>
        <v>UK</v>
      </c>
    </row>
    <row r="287" spans="1:10" ht="17.45" customHeight="1" x14ac:dyDescent="0.25">
      <c r="A287" s="1" t="s">
        <v>1480</v>
      </c>
      <c r="B287" s="1">
        <f>COUNTIF('order-details'!A287:A2441,A287)</f>
        <v>3</v>
      </c>
      <c r="C287" s="8">
        <f>SUMIFS('order-details'!F:F,'order-details'!A:A,A287)</f>
        <v>2295.1999999999998</v>
      </c>
      <c r="D287" s="8">
        <f>SUMIFS('order-details'!G:G,'order-details'!A:A,A287)</f>
        <v>2222.1999999999998</v>
      </c>
      <c r="E287" s="11">
        <f t="shared" si="4"/>
        <v>73</v>
      </c>
      <c r="F287" s="1" t="str">
        <f>VLOOKUP(A287,orders!B:C,2,FALSE)</f>
        <v>FOLKO</v>
      </c>
      <c r="G287" s="6" t="str">
        <f>VLOOKUP(A287,orders!P:Q,2,FALSE)</f>
        <v>Speedy Express</v>
      </c>
      <c r="H287" s="6" t="str">
        <f>LEFT(VLOOKUP(F287,customers!A:C,3,FALSE),SEARCH(" ",VLOOKUP(F287,customers!A:C,3,FALSE)))</f>
        <v xml:space="preserve">Maria </v>
      </c>
      <c r="I287" s="6" t="str">
        <f>VLOOKUP(F287,customers!A:F,6,FALSE)</f>
        <v>Bräcke</v>
      </c>
      <c r="J287" s="6" t="str">
        <f>VLOOKUP(F287,customers!A:I,9,FALSE)</f>
        <v>Sweden</v>
      </c>
    </row>
    <row r="288" spans="1:10" ht="17.45" customHeight="1" x14ac:dyDescent="0.25">
      <c r="A288" s="1" t="s">
        <v>1481</v>
      </c>
      <c r="B288" s="1">
        <f>COUNTIF('order-details'!A288:A2442,A288)</f>
        <v>3</v>
      </c>
      <c r="C288" s="8">
        <f>SUMIFS('order-details'!F:F,'order-details'!A:A,A288)</f>
        <v>517.4</v>
      </c>
      <c r="D288" s="8">
        <f>SUMIFS('order-details'!G:G,'order-details'!A:A,A288)</f>
        <v>465.70000000000005</v>
      </c>
      <c r="E288" s="11">
        <f t="shared" si="4"/>
        <v>51.699999999999932</v>
      </c>
      <c r="F288" s="1" t="str">
        <f>VLOOKUP(A288,orders!B:C,2,FALSE)</f>
        <v>LEHMS</v>
      </c>
      <c r="G288" s="6" t="str">
        <f>VLOOKUP(A288,orders!P:Q,2,FALSE)</f>
        <v>United Package</v>
      </c>
      <c r="H288" s="6" t="str">
        <f>LEFT(VLOOKUP(F288,customers!A:C,3,FALSE),SEARCH(" ",VLOOKUP(F288,customers!A:C,3,FALSE)))</f>
        <v xml:space="preserve">Renate </v>
      </c>
      <c r="I288" s="6" t="str">
        <f>VLOOKUP(F288,customers!A:F,6,FALSE)</f>
        <v>Frankfurt a.M.</v>
      </c>
      <c r="J288" s="6" t="str">
        <f>VLOOKUP(F288,customers!A:I,9,FALSE)</f>
        <v>Germany</v>
      </c>
    </row>
    <row r="289" spans="1:10" ht="17.45" customHeight="1" x14ac:dyDescent="0.25">
      <c r="A289" s="1" t="s">
        <v>1482</v>
      </c>
      <c r="B289" s="1">
        <f>COUNTIF('order-details'!A289:A2443,A289)</f>
        <v>4</v>
      </c>
      <c r="C289" s="8">
        <f>SUMIFS('order-details'!F:F,'order-details'!A:A,A289)</f>
        <v>2156.5</v>
      </c>
      <c r="D289" s="8">
        <f>SUMIFS('order-details'!G:G,'order-details'!A:A,A289)</f>
        <v>1940.85</v>
      </c>
      <c r="E289" s="11">
        <f t="shared" si="4"/>
        <v>215.65000000000009</v>
      </c>
      <c r="F289" s="1" t="str">
        <f>VLOOKUP(A289,orders!B:C,2,FALSE)</f>
        <v>ANTON</v>
      </c>
      <c r="G289" s="6" t="str">
        <f>VLOOKUP(A289,orders!P:Q,2,FALSE)</f>
        <v>Speedy Express</v>
      </c>
      <c r="H289" s="6" t="str">
        <f>LEFT(VLOOKUP(F289,customers!A:C,3,FALSE),SEARCH(" ",VLOOKUP(F289,customers!A:C,3,FALSE)))</f>
        <v xml:space="preserve">Antonio </v>
      </c>
      <c r="I289" s="6" t="str">
        <f>VLOOKUP(F289,customers!A:F,6,FALSE)</f>
        <v>México D.F.</v>
      </c>
      <c r="J289" s="6" t="str">
        <f>VLOOKUP(F289,customers!A:I,9,FALSE)</f>
        <v>Mexico</v>
      </c>
    </row>
    <row r="290" spans="1:10" ht="17.45" customHeight="1" x14ac:dyDescent="0.25">
      <c r="A290" s="1" t="s">
        <v>1483</v>
      </c>
      <c r="B290" s="1">
        <f>COUNTIF('order-details'!A290:A2444,A290)</f>
        <v>4</v>
      </c>
      <c r="C290" s="8">
        <f>SUMIFS('order-details'!F:F,'order-details'!A:A,A290)</f>
        <v>2085</v>
      </c>
      <c r="D290" s="8">
        <f>SUMIFS('order-details'!G:G,'order-details'!A:A,A290)</f>
        <v>1645</v>
      </c>
      <c r="E290" s="11">
        <f t="shared" si="4"/>
        <v>440</v>
      </c>
      <c r="F290" s="1" t="str">
        <f>VLOOKUP(A290,orders!B:C,2,FALSE)</f>
        <v>LEHMS</v>
      </c>
      <c r="G290" s="6" t="str">
        <f>VLOOKUP(A290,orders!P:Q,2,FALSE)</f>
        <v>United Package</v>
      </c>
      <c r="H290" s="6" t="str">
        <f>LEFT(VLOOKUP(F290,customers!A:C,3,FALSE),SEARCH(" ",VLOOKUP(F290,customers!A:C,3,FALSE)))</f>
        <v xml:space="preserve">Renate </v>
      </c>
      <c r="I290" s="6" t="str">
        <f>VLOOKUP(F290,customers!A:F,6,FALSE)</f>
        <v>Frankfurt a.M.</v>
      </c>
      <c r="J290" s="6" t="str">
        <f>VLOOKUP(F290,customers!A:I,9,FALSE)</f>
        <v>Germany</v>
      </c>
    </row>
    <row r="291" spans="1:10" ht="17.45" customHeight="1" x14ac:dyDescent="0.25">
      <c r="A291" s="1" t="s">
        <v>1484</v>
      </c>
      <c r="B291" s="1">
        <f>COUNTIF('order-details'!A291:A2445,A291)</f>
        <v>5</v>
      </c>
      <c r="C291" s="8">
        <f>SUMIFS('order-details'!F:F,'order-details'!A:A,A291)</f>
        <v>1823.8</v>
      </c>
      <c r="D291" s="8">
        <f>SUMIFS('order-details'!G:G,'order-details'!A:A,A291)</f>
        <v>1823.8</v>
      </c>
      <c r="E291" s="11">
        <f t="shared" si="4"/>
        <v>0</v>
      </c>
      <c r="F291" s="1" t="str">
        <f>VLOOKUP(A291,orders!B:C,2,FALSE)</f>
        <v>RICSU</v>
      </c>
      <c r="G291" s="6" t="str">
        <f>VLOOKUP(A291,orders!P:Q,2,FALSE)</f>
        <v>Speedy Express</v>
      </c>
      <c r="H291" s="6" t="str">
        <f>LEFT(VLOOKUP(F291,customers!A:C,3,FALSE),SEARCH(" ",VLOOKUP(F291,customers!A:C,3,FALSE)))</f>
        <v xml:space="preserve">Michael </v>
      </c>
      <c r="I291" s="6" t="str">
        <f>VLOOKUP(F291,customers!A:F,6,FALSE)</f>
        <v>Genève</v>
      </c>
      <c r="J291" s="6" t="str">
        <f>VLOOKUP(F291,customers!A:I,9,FALSE)</f>
        <v>Switzerland</v>
      </c>
    </row>
    <row r="292" spans="1:10" ht="17.45" customHeight="1" x14ac:dyDescent="0.25">
      <c r="A292" s="1" t="s">
        <v>1485</v>
      </c>
      <c r="B292" s="1">
        <f>COUNTIF('order-details'!A292:A2446,A292)</f>
        <v>2</v>
      </c>
      <c r="C292" s="8">
        <f>SUMIFS('order-details'!F:F,'order-details'!A:A,A292)</f>
        <v>139.80000000000001</v>
      </c>
      <c r="D292" s="8">
        <f>SUMIFS('order-details'!G:G,'order-details'!A:A,A292)</f>
        <v>139.80000000000001</v>
      </c>
      <c r="E292" s="11">
        <f t="shared" si="4"/>
        <v>0</v>
      </c>
      <c r="F292" s="1" t="str">
        <f>VLOOKUP(A292,orders!B:C,2,FALSE)</f>
        <v>BSBEV</v>
      </c>
      <c r="G292" s="6" t="str">
        <f>VLOOKUP(A292,orders!P:Q,2,FALSE)</f>
        <v>Federal Shipping</v>
      </c>
      <c r="H292" s="6" t="str">
        <f>LEFT(VLOOKUP(F292,customers!A:C,3,FALSE),SEARCH(" ",VLOOKUP(F292,customers!A:C,3,FALSE)))</f>
        <v xml:space="preserve">Victoria </v>
      </c>
      <c r="I292" s="6" t="str">
        <f>VLOOKUP(F292,customers!A:F,6,FALSE)</f>
        <v>London</v>
      </c>
      <c r="J292" s="6" t="str">
        <f>VLOOKUP(F292,customers!A:I,9,FALSE)</f>
        <v>UK</v>
      </c>
    </row>
    <row r="293" spans="1:10" ht="17.45" customHeight="1" x14ac:dyDescent="0.25">
      <c r="A293" s="1" t="s">
        <v>1486</v>
      </c>
      <c r="B293" s="1">
        <f>COUNTIF('order-details'!A293:A2447,A293)</f>
        <v>4</v>
      </c>
      <c r="C293" s="8">
        <f>SUMIFS('order-details'!F:F,'order-details'!A:A,A293)</f>
        <v>355.5</v>
      </c>
      <c r="D293" s="8">
        <f>SUMIFS('order-details'!G:G,'order-details'!A:A,A293)</f>
        <v>355.5</v>
      </c>
      <c r="E293" s="11">
        <f t="shared" si="4"/>
        <v>0</v>
      </c>
      <c r="F293" s="1" t="str">
        <f>VLOOKUP(A293,orders!B:C,2,FALSE)</f>
        <v>BSBEV</v>
      </c>
      <c r="G293" s="6" t="str">
        <f>VLOOKUP(A293,orders!P:Q,2,FALSE)</f>
        <v>Federal Shipping</v>
      </c>
      <c r="H293" s="6" t="str">
        <f>LEFT(VLOOKUP(F293,customers!A:C,3,FALSE),SEARCH(" ",VLOOKUP(F293,customers!A:C,3,FALSE)))</f>
        <v xml:space="preserve">Victoria </v>
      </c>
      <c r="I293" s="6" t="str">
        <f>VLOOKUP(F293,customers!A:F,6,FALSE)</f>
        <v>London</v>
      </c>
      <c r="J293" s="6" t="str">
        <f>VLOOKUP(F293,customers!A:I,9,FALSE)</f>
        <v>UK</v>
      </c>
    </row>
    <row r="294" spans="1:10" ht="17.45" customHeight="1" x14ac:dyDescent="0.25">
      <c r="A294" s="1" t="s">
        <v>1487</v>
      </c>
      <c r="B294" s="1">
        <f>COUNTIF('order-details'!A294:A2448,A294)</f>
        <v>4</v>
      </c>
      <c r="C294" s="8">
        <f>SUMIFS('order-details'!F:F,'order-details'!A:A,A294)</f>
        <v>10191.700000000001</v>
      </c>
      <c r="D294" s="8">
        <f>SUMIFS('order-details'!G:G,'order-details'!A:A,A294)</f>
        <v>10191.700000000001</v>
      </c>
      <c r="E294" s="11">
        <f t="shared" si="4"/>
        <v>0</v>
      </c>
      <c r="F294" s="1" t="str">
        <f>VLOOKUP(A294,orders!B:C,2,FALSE)</f>
        <v>QUICK</v>
      </c>
      <c r="G294" s="6" t="str">
        <f>VLOOKUP(A294,orders!P:Q,2,FALSE)</f>
        <v>Federal Shipping</v>
      </c>
      <c r="H294" s="6" t="str">
        <f>LEFT(VLOOKUP(F294,customers!A:C,3,FALSE),SEARCH(" ",VLOOKUP(F294,customers!A:C,3,FALSE)))</f>
        <v xml:space="preserve">Horst </v>
      </c>
      <c r="I294" s="6" t="str">
        <f>VLOOKUP(F294,customers!A:F,6,FALSE)</f>
        <v>Cunewalde</v>
      </c>
      <c r="J294" s="6" t="str">
        <f>VLOOKUP(F294,customers!A:I,9,FALSE)</f>
        <v>Germany</v>
      </c>
    </row>
    <row r="295" spans="1:10" ht="17.45" customHeight="1" x14ac:dyDescent="0.25">
      <c r="A295" s="1" t="s">
        <v>1488</v>
      </c>
      <c r="B295" s="1">
        <f>COUNTIF('order-details'!A295:A2449,A295)</f>
        <v>4</v>
      </c>
      <c r="C295" s="8">
        <f>SUMIFS('order-details'!F:F,'order-details'!A:A,A295)</f>
        <v>2162.8000000000002</v>
      </c>
      <c r="D295" s="8">
        <f>SUMIFS('order-details'!G:G,'order-details'!A:A,A295)</f>
        <v>1946.52</v>
      </c>
      <c r="E295" s="11">
        <f t="shared" si="4"/>
        <v>216.2800000000002</v>
      </c>
      <c r="F295" s="1" t="str">
        <f>VLOOKUP(A295,orders!B:C,2,FALSE)</f>
        <v>HANAR</v>
      </c>
      <c r="G295" s="6" t="str">
        <f>VLOOKUP(A295,orders!P:Q,2,FALSE)</f>
        <v>Speedy Express</v>
      </c>
      <c r="H295" s="6" t="str">
        <f>LEFT(VLOOKUP(F295,customers!A:C,3,FALSE),SEARCH(" ",VLOOKUP(F295,customers!A:C,3,FALSE)))</f>
        <v xml:space="preserve">Mario </v>
      </c>
      <c r="I295" s="6" t="str">
        <f>VLOOKUP(F295,customers!A:F,6,FALSE)</f>
        <v>Rio de Janeiro</v>
      </c>
      <c r="J295" s="6" t="str">
        <f>VLOOKUP(F295,customers!A:I,9,FALSE)</f>
        <v>Brazil</v>
      </c>
    </row>
    <row r="296" spans="1:10" ht="17.45" customHeight="1" x14ac:dyDescent="0.25">
      <c r="A296" s="1" t="s">
        <v>1489</v>
      </c>
      <c r="B296" s="1">
        <f>COUNTIF('order-details'!A296:A2450,A296)</f>
        <v>2</v>
      </c>
      <c r="C296" s="8">
        <f>SUMIFS('order-details'!F:F,'order-details'!A:A,A296)</f>
        <v>493.8</v>
      </c>
      <c r="D296" s="8">
        <f>SUMIFS('order-details'!G:G,'order-details'!A:A,A296)</f>
        <v>469.11</v>
      </c>
      <c r="E296" s="11">
        <f t="shared" si="4"/>
        <v>24.689999999999998</v>
      </c>
      <c r="F296" s="1" t="str">
        <f>VLOOKUP(A296,orders!B:C,2,FALSE)</f>
        <v>KOENE</v>
      </c>
      <c r="G296" s="6" t="str">
        <f>VLOOKUP(A296,orders!P:Q,2,FALSE)</f>
        <v>Federal Shipping</v>
      </c>
      <c r="H296" s="6" t="str">
        <f>LEFT(VLOOKUP(F296,customers!A:C,3,FALSE),SEARCH(" ",VLOOKUP(F296,customers!A:C,3,FALSE)))</f>
        <v xml:space="preserve">Philip </v>
      </c>
      <c r="I296" s="6" t="str">
        <f>VLOOKUP(F296,customers!A:F,6,FALSE)</f>
        <v>Brandenburg</v>
      </c>
      <c r="J296" s="6" t="str">
        <f>VLOOKUP(F296,customers!A:I,9,FALSE)</f>
        <v>Germany</v>
      </c>
    </row>
    <row r="297" spans="1:10" ht="17.45" customHeight="1" x14ac:dyDescent="0.25">
      <c r="A297" s="1" t="s">
        <v>1490</v>
      </c>
      <c r="B297" s="1">
        <f>COUNTIF('order-details'!A297:A2451,A297)</f>
        <v>2</v>
      </c>
      <c r="C297" s="8">
        <f>SUMIFS('order-details'!F:F,'order-details'!A:A,A297)</f>
        <v>1770</v>
      </c>
      <c r="D297" s="8">
        <f>SUMIFS('order-details'!G:G,'order-details'!A:A,A297)</f>
        <v>1504.5</v>
      </c>
      <c r="E297" s="11">
        <f t="shared" si="4"/>
        <v>265.5</v>
      </c>
      <c r="F297" s="1" t="str">
        <f>VLOOKUP(A297,orders!B:C,2,FALSE)</f>
        <v>LILAS</v>
      </c>
      <c r="G297" s="6" t="str">
        <f>VLOOKUP(A297,orders!P:Q,2,FALSE)</f>
        <v>United Package</v>
      </c>
      <c r="H297" s="6" t="str">
        <f>LEFT(VLOOKUP(F297,customers!A:C,3,FALSE),SEARCH(" ",VLOOKUP(F297,customers!A:C,3,FALSE)))</f>
        <v xml:space="preserve">Carlos </v>
      </c>
      <c r="I297" s="6" t="str">
        <f>VLOOKUP(F297,customers!A:F,6,FALSE)</f>
        <v>Barquisimeto</v>
      </c>
      <c r="J297" s="6" t="str">
        <f>VLOOKUP(F297,customers!A:I,9,FALSE)</f>
        <v>Venezuela</v>
      </c>
    </row>
    <row r="298" spans="1:10" ht="17.45" customHeight="1" x14ac:dyDescent="0.25">
      <c r="A298" s="1" t="s">
        <v>1491</v>
      </c>
      <c r="B298" s="1">
        <f>COUNTIF('order-details'!A298:A2452,A298)</f>
        <v>2</v>
      </c>
      <c r="C298" s="8">
        <f>SUMIFS('order-details'!F:F,'order-details'!A:A,A298)</f>
        <v>417.2</v>
      </c>
      <c r="D298" s="8">
        <f>SUMIFS('order-details'!G:G,'order-details'!A:A,A298)</f>
        <v>417.2</v>
      </c>
      <c r="E298" s="11">
        <f t="shared" si="4"/>
        <v>0</v>
      </c>
      <c r="F298" s="1" t="str">
        <f>VLOOKUP(A298,orders!B:C,2,FALSE)</f>
        <v>LONEP</v>
      </c>
      <c r="G298" s="6" t="str">
        <f>VLOOKUP(A298,orders!P:Q,2,FALSE)</f>
        <v>Speedy Express</v>
      </c>
      <c r="H298" s="6" t="str">
        <f>LEFT(VLOOKUP(F298,customers!A:C,3,FALSE),SEARCH(" ",VLOOKUP(F298,customers!A:C,3,FALSE)))</f>
        <v xml:space="preserve">Fran </v>
      </c>
      <c r="I298" s="6" t="str">
        <f>VLOOKUP(F298,customers!A:F,6,FALSE)</f>
        <v>Portland</v>
      </c>
      <c r="J298" s="6" t="str">
        <f>VLOOKUP(F298,customers!A:I,9,FALSE)</f>
        <v>USA</v>
      </c>
    </row>
    <row r="299" spans="1:10" ht="17.45" customHeight="1" x14ac:dyDescent="0.25">
      <c r="A299" s="1" t="s">
        <v>1492</v>
      </c>
      <c r="B299" s="1">
        <f>COUNTIF('order-details'!A299:A2453,A299)</f>
        <v>1</v>
      </c>
      <c r="C299" s="8">
        <f>SUMIFS('order-details'!F:F,'order-details'!A:A,A299)</f>
        <v>210</v>
      </c>
      <c r="D299" s="8">
        <f>SUMIFS('order-details'!G:G,'order-details'!A:A,A299)</f>
        <v>210</v>
      </c>
      <c r="E299" s="11">
        <f t="shared" si="4"/>
        <v>0</v>
      </c>
      <c r="F299" s="1" t="str">
        <f>VLOOKUP(A299,orders!B:C,2,FALSE)</f>
        <v>LAZYK</v>
      </c>
      <c r="G299" s="6" t="str">
        <f>VLOOKUP(A299,orders!P:Q,2,FALSE)</f>
        <v>United Package</v>
      </c>
      <c r="H299" s="6" t="str">
        <f>LEFT(VLOOKUP(F299,customers!A:C,3,FALSE),SEARCH(" ",VLOOKUP(F299,customers!A:C,3,FALSE)))</f>
        <v xml:space="preserve">John </v>
      </c>
      <c r="I299" s="6" t="str">
        <f>VLOOKUP(F299,customers!A:F,6,FALSE)</f>
        <v>Walla Walla</v>
      </c>
      <c r="J299" s="6" t="str">
        <f>VLOOKUP(F299,customers!A:I,9,FALSE)</f>
        <v>USA</v>
      </c>
    </row>
    <row r="300" spans="1:10" ht="17.45" customHeight="1" x14ac:dyDescent="0.25">
      <c r="A300" s="1" t="s">
        <v>1493</v>
      </c>
      <c r="B300" s="1">
        <f>COUNTIF('order-details'!A300:A2454,A300)</f>
        <v>3</v>
      </c>
      <c r="C300" s="8">
        <f>SUMIFS('order-details'!F:F,'order-details'!A:A,A300)</f>
        <v>2812</v>
      </c>
      <c r="D300" s="8">
        <f>SUMIFS('order-details'!G:G,'order-details'!A:A,A300)</f>
        <v>2812</v>
      </c>
      <c r="E300" s="11">
        <f t="shared" si="4"/>
        <v>0</v>
      </c>
      <c r="F300" s="1" t="str">
        <f>VLOOKUP(A300,orders!B:C,2,FALSE)</f>
        <v>VICTE</v>
      </c>
      <c r="G300" s="6" t="str">
        <f>VLOOKUP(A300,orders!P:Q,2,FALSE)</f>
        <v>Federal Shipping</v>
      </c>
      <c r="H300" s="6" t="str">
        <f>LEFT(VLOOKUP(F300,customers!A:C,3,FALSE),SEARCH(" ",VLOOKUP(F300,customers!A:C,3,FALSE)))</f>
        <v xml:space="preserve">Mary </v>
      </c>
      <c r="I300" s="6" t="str">
        <f>VLOOKUP(F300,customers!A:F,6,FALSE)</f>
        <v>Lyon</v>
      </c>
      <c r="J300" s="6" t="str">
        <f>VLOOKUP(F300,customers!A:I,9,FALSE)</f>
        <v>France</v>
      </c>
    </row>
    <row r="301" spans="1:10" ht="17.45" customHeight="1" x14ac:dyDescent="0.25">
      <c r="A301" s="1" t="s">
        <v>1494</v>
      </c>
      <c r="B301" s="1">
        <f>COUNTIF('order-details'!A301:A2455,A301)</f>
        <v>2</v>
      </c>
      <c r="C301" s="8">
        <f>SUMIFS('order-details'!F:F,'order-details'!A:A,A301)</f>
        <v>1908</v>
      </c>
      <c r="D301" s="8">
        <f>SUMIFS('order-details'!G:G,'order-details'!A:A,A301)</f>
        <v>1792.8</v>
      </c>
      <c r="E301" s="11">
        <f t="shared" si="4"/>
        <v>115.20000000000005</v>
      </c>
      <c r="F301" s="1" t="str">
        <f>VLOOKUP(A301,orders!B:C,2,FALSE)</f>
        <v>SEVES</v>
      </c>
      <c r="G301" s="6" t="str">
        <f>VLOOKUP(A301,orders!P:Q,2,FALSE)</f>
        <v>United Package</v>
      </c>
      <c r="H301" s="6" t="str">
        <f>LEFT(VLOOKUP(F301,customers!A:C,3,FALSE),SEARCH(" ",VLOOKUP(F301,customers!A:C,3,FALSE)))</f>
        <v xml:space="preserve">Hari </v>
      </c>
      <c r="I301" s="6" t="str">
        <f>VLOOKUP(F301,customers!A:F,6,FALSE)</f>
        <v>London</v>
      </c>
      <c r="J301" s="6" t="str">
        <f>VLOOKUP(F301,customers!A:I,9,FALSE)</f>
        <v>UK</v>
      </c>
    </row>
    <row r="302" spans="1:10" ht="17.45" customHeight="1" x14ac:dyDescent="0.25">
      <c r="A302" s="1" t="s">
        <v>1495</v>
      </c>
      <c r="B302" s="1">
        <f>COUNTIF('order-details'!A302:A2456,A302)</f>
        <v>2</v>
      </c>
      <c r="C302" s="8">
        <f>SUMIFS('order-details'!F:F,'order-details'!A:A,A302)</f>
        <v>275.10000000000002</v>
      </c>
      <c r="D302" s="8">
        <f>SUMIFS('order-details'!G:G,'order-details'!A:A,A302)</f>
        <v>240.1</v>
      </c>
      <c r="E302" s="11">
        <f t="shared" si="4"/>
        <v>35.000000000000028</v>
      </c>
      <c r="F302" s="1" t="str">
        <f>VLOOKUP(A302,orders!B:C,2,FALSE)</f>
        <v>TOMSP</v>
      </c>
      <c r="G302" s="6" t="str">
        <f>VLOOKUP(A302,orders!P:Q,2,FALSE)</f>
        <v>United Package</v>
      </c>
      <c r="H302" s="6" t="str">
        <f>LEFT(VLOOKUP(F302,customers!A:C,3,FALSE),SEARCH(" ",VLOOKUP(F302,customers!A:C,3,FALSE)))</f>
        <v xml:space="preserve">Karin </v>
      </c>
      <c r="I302" s="6" t="str">
        <f>VLOOKUP(F302,customers!A:F,6,FALSE)</f>
        <v>Münster</v>
      </c>
      <c r="J302" s="6" t="str">
        <f>VLOOKUP(F302,customers!A:I,9,FALSE)</f>
        <v>Germany</v>
      </c>
    </row>
    <row r="303" spans="1:10" ht="17.45" customHeight="1" x14ac:dyDescent="0.25">
      <c r="A303" s="1" t="s">
        <v>1496</v>
      </c>
      <c r="B303" s="1">
        <f>COUNTIF('order-details'!A303:A2457,A303)</f>
        <v>3</v>
      </c>
      <c r="C303" s="8">
        <f>SUMIFS('order-details'!F:F,'order-details'!A:A,A303)</f>
        <v>4181.5</v>
      </c>
      <c r="D303" s="8">
        <f>SUMIFS('order-details'!G:G,'order-details'!A:A,A303)</f>
        <v>3554.2750000000001</v>
      </c>
      <c r="E303" s="11">
        <f t="shared" si="4"/>
        <v>627.22499999999991</v>
      </c>
      <c r="F303" s="1" t="str">
        <f>VLOOKUP(A303,orders!B:C,2,FALSE)</f>
        <v>QUICK</v>
      </c>
      <c r="G303" s="6" t="str">
        <f>VLOOKUP(A303,orders!P:Q,2,FALSE)</f>
        <v>Speedy Express</v>
      </c>
      <c r="H303" s="6" t="str">
        <f>LEFT(VLOOKUP(F303,customers!A:C,3,FALSE),SEARCH(" ",VLOOKUP(F303,customers!A:C,3,FALSE)))</f>
        <v xml:space="preserve">Horst </v>
      </c>
      <c r="I303" s="6" t="str">
        <f>VLOOKUP(F303,customers!A:F,6,FALSE)</f>
        <v>Cunewalde</v>
      </c>
      <c r="J303" s="6" t="str">
        <f>VLOOKUP(F303,customers!A:I,9,FALSE)</f>
        <v>Germany</v>
      </c>
    </row>
    <row r="304" spans="1:10" ht="17.45" customHeight="1" x14ac:dyDescent="0.25">
      <c r="A304" s="1" t="s">
        <v>1497</v>
      </c>
      <c r="B304" s="1">
        <f>COUNTIF('order-details'!A304:A2458,A304)</f>
        <v>4</v>
      </c>
      <c r="C304" s="8">
        <f>SUMIFS('order-details'!F:F,'order-details'!A:A,A304)</f>
        <v>749</v>
      </c>
      <c r="D304" s="8">
        <f>SUMIFS('order-details'!G:G,'order-details'!A:A,A304)</f>
        <v>683.3</v>
      </c>
      <c r="E304" s="11">
        <f t="shared" si="4"/>
        <v>65.700000000000045</v>
      </c>
      <c r="F304" s="1" t="str">
        <f>VLOOKUP(A304,orders!B:C,2,FALSE)</f>
        <v>GODOS</v>
      </c>
      <c r="G304" s="6" t="str">
        <f>VLOOKUP(A304,orders!P:Q,2,FALSE)</f>
        <v>Federal Shipping</v>
      </c>
      <c r="H304" s="6" t="str">
        <f>LEFT(VLOOKUP(F304,customers!A:C,3,FALSE),SEARCH(" ",VLOOKUP(F304,customers!A:C,3,FALSE)))</f>
        <v xml:space="preserve">José </v>
      </c>
      <c r="I304" s="6" t="str">
        <f>VLOOKUP(F304,customers!A:F,6,FALSE)</f>
        <v>Sevilla</v>
      </c>
      <c r="J304" s="6" t="str">
        <f>VLOOKUP(F304,customers!A:I,9,FALSE)</f>
        <v>Spain</v>
      </c>
    </row>
    <row r="305" spans="1:10" ht="17.45" customHeight="1" x14ac:dyDescent="0.25">
      <c r="A305" s="1" t="s">
        <v>1498</v>
      </c>
      <c r="B305" s="1">
        <f>COUNTIF('order-details'!A305:A2459,A305)</f>
        <v>3</v>
      </c>
      <c r="C305" s="8">
        <f>SUMIFS('order-details'!F:F,'order-details'!A:A,A305)</f>
        <v>1836</v>
      </c>
      <c r="D305" s="8">
        <f>SUMIFS('order-details'!G:G,'order-details'!A:A,A305)</f>
        <v>1677.3</v>
      </c>
      <c r="E305" s="11">
        <f t="shared" si="4"/>
        <v>158.70000000000005</v>
      </c>
      <c r="F305" s="1" t="str">
        <f>VLOOKUP(A305,orders!B:C,2,FALSE)</f>
        <v>FURIB</v>
      </c>
      <c r="G305" s="6" t="str">
        <f>VLOOKUP(A305,orders!P:Q,2,FALSE)</f>
        <v>Federal Shipping</v>
      </c>
      <c r="H305" s="6" t="str">
        <f>LEFT(VLOOKUP(F305,customers!A:C,3,FALSE),SEARCH(" ",VLOOKUP(F305,customers!A:C,3,FALSE)))</f>
        <v xml:space="preserve">Lino </v>
      </c>
      <c r="I305" s="6" t="str">
        <f>VLOOKUP(F305,customers!A:F,6,FALSE)</f>
        <v>Lisboa</v>
      </c>
      <c r="J305" s="6" t="str">
        <f>VLOOKUP(F305,customers!A:I,9,FALSE)</f>
        <v>Portugal</v>
      </c>
    </row>
    <row r="306" spans="1:10" ht="17.45" customHeight="1" x14ac:dyDescent="0.25">
      <c r="A306" s="1" t="s">
        <v>1499</v>
      </c>
      <c r="B306" s="1">
        <f>COUNTIF('order-details'!A306:A2460,A306)</f>
        <v>2</v>
      </c>
      <c r="C306" s="8">
        <f>SUMIFS('order-details'!F:F,'order-details'!A:A,A306)</f>
        <v>880.5</v>
      </c>
      <c r="D306" s="8">
        <f>SUMIFS('order-details'!G:G,'order-details'!A:A,A306)</f>
        <v>880.5</v>
      </c>
      <c r="E306" s="11">
        <f t="shared" si="4"/>
        <v>0</v>
      </c>
      <c r="F306" s="1" t="str">
        <f>VLOOKUP(A306,orders!B:C,2,FALSE)</f>
        <v>HILAA</v>
      </c>
      <c r="G306" s="6" t="str">
        <f>VLOOKUP(A306,orders!P:Q,2,FALSE)</f>
        <v>Speedy Express</v>
      </c>
      <c r="H306" s="6" t="str">
        <f>LEFT(VLOOKUP(F306,customers!A:C,3,FALSE),SEARCH(" ",VLOOKUP(F306,customers!A:C,3,FALSE)))</f>
        <v xml:space="preserve">Carlos </v>
      </c>
      <c r="I306" s="6" t="str">
        <f>VLOOKUP(F306,customers!A:F,6,FALSE)</f>
        <v>San Cristóbal</v>
      </c>
      <c r="J306" s="6" t="str">
        <f>VLOOKUP(F306,customers!A:I,9,FALSE)</f>
        <v>Venezuela</v>
      </c>
    </row>
    <row r="307" spans="1:10" ht="17.45" customHeight="1" x14ac:dyDescent="0.25">
      <c r="A307" s="1" t="s">
        <v>1500</v>
      </c>
      <c r="B307" s="1">
        <f>COUNTIF('order-details'!A307:A2461,A307)</f>
        <v>5</v>
      </c>
      <c r="C307" s="8">
        <f>SUMIFS('order-details'!F:F,'order-details'!A:A,A307)</f>
        <v>1546.3</v>
      </c>
      <c r="D307" s="8">
        <f>SUMIFS('order-details'!G:G,'order-details'!A:A,A307)</f>
        <v>1546.3</v>
      </c>
      <c r="E307" s="11">
        <f t="shared" si="4"/>
        <v>0</v>
      </c>
      <c r="F307" s="1" t="str">
        <f>VLOOKUP(A307,orders!B:C,2,FALSE)</f>
        <v>WARTH</v>
      </c>
      <c r="G307" s="6" t="str">
        <f>VLOOKUP(A307,orders!P:Q,2,FALSE)</f>
        <v>United Package</v>
      </c>
      <c r="H307" s="6" t="str">
        <f>LEFT(VLOOKUP(F307,customers!A:C,3,FALSE),SEARCH(" ",VLOOKUP(F307,customers!A:C,3,FALSE)))</f>
        <v xml:space="preserve">Pirkko </v>
      </c>
      <c r="I307" s="6" t="str">
        <f>VLOOKUP(F307,customers!A:F,6,FALSE)</f>
        <v>Oulu</v>
      </c>
      <c r="J307" s="6" t="str">
        <f>VLOOKUP(F307,customers!A:I,9,FALSE)</f>
        <v>Finland</v>
      </c>
    </row>
    <row r="308" spans="1:10" ht="17.45" customHeight="1" x14ac:dyDescent="0.25">
      <c r="A308" s="1" t="s">
        <v>1501</v>
      </c>
      <c r="B308" s="1">
        <f>COUNTIF('order-details'!A308:A2462,A308)</f>
        <v>4</v>
      </c>
      <c r="C308" s="8">
        <f>SUMIFS('order-details'!F:F,'order-details'!A:A,A308)</f>
        <v>1819.5</v>
      </c>
      <c r="D308" s="8">
        <f>SUMIFS('order-details'!G:G,'order-details'!A:A,A308)</f>
        <v>1728.5250000000001</v>
      </c>
      <c r="E308" s="11">
        <f t="shared" si="4"/>
        <v>90.974999999999909</v>
      </c>
      <c r="F308" s="1" t="str">
        <f>VLOOKUP(A308,orders!B:C,2,FALSE)</f>
        <v>OTTIK</v>
      </c>
      <c r="G308" s="6" t="str">
        <f>VLOOKUP(A308,orders!P:Q,2,FALSE)</f>
        <v>Federal Shipping</v>
      </c>
      <c r="H308" s="6" t="str">
        <f>LEFT(VLOOKUP(F308,customers!A:C,3,FALSE),SEARCH(" ",VLOOKUP(F308,customers!A:C,3,FALSE)))</f>
        <v xml:space="preserve">Henriette </v>
      </c>
      <c r="I308" s="6" t="str">
        <f>VLOOKUP(F308,customers!A:F,6,FALSE)</f>
        <v>Köln</v>
      </c>
      <c r="J308" s="6" t="str">
        <f>VLOOKUP(F308,customers!A:I,9,FALSE)</f>
        <v>Germany</v>
      </c>
    </row>
    <row r="309" spans="1:10" ht="17.45" customHeight="1" x14ac:dyDescent="0.25">
      <c r="A309" s="1" t="s">
        <v>1502</v>
      </c>
      <c r="B309" s="1">
        <f>COUNTIF('order-details'!A309:A2463,A309)</f>
        <v>5</v>
      </c>
      <c r="C309" s="8">
        <f>SUMIFS('order-details'!F:F,'order-details'!A:A,A309)</f>
        <v>3680.5</v>
      </c>
      <c r="D309" s="8">
        <f>SUMIFS('order-details'!G:G,'order-details'!A:A,A309)</f>
        <v>2944.4</v>
      </c>
      <c r="E309" s="11">
        <f t="shared" si="4"/>
        <v>736.09999999999991</v>
      </c>
      <c r="F309" s="1" t="str">
        <f>VLOOKUP(A309,orders!B:C,2,FALSE)</f>
        <v>SAVEA</v>
      </c>
      <c r="G309" s="6" t="str">
        <f>VLOOKUP(A309,orders!P:Q,2,FALSE)</f>
        <v>Federal Shipping</v>
      </c>
      <c r="H309" s="6" t="str">
        <f>LEFT(VLOOKUP(F309,customers!A:C,3,FALSE),SEARCH(" ",VLOOKUP(F309,customers!A:C,3,FALSE)))</f>
        <v xml:space="preserve">Jose </v>
      </c>
      <c r="I309" s="6" t="str">
        <f>VLOOKUP(F309,customers!A:F,6,FALSE)</f>
        <v>Boise</v>
      </c>
      <c r="J309" s="6" t="str">
        <f>VLOOKUP(F309,customers!A:I,9,FALSE)</f>
        <v>USA</v>
      </c>
    </row>
    <row r="310" spans="1:10" ht="17.45" customHeight="1" x14ac:dyDescent="0.25">
      <c r="A310" s="1" t="s">
        <v>1503</v>
      </c>
      <c r="B310" s="1">
        <f>COUNTIF('order-details'!A310:A2464,A310)</f>
        <v>1</v>
      </c>
      <c r="C310" s="8">
        <f>SUMIFS('order-details'!F:F,'order-details'!A:A,A310)</f>
        <v>835.19999999999993</v>
      </c>
      <c r="D310" s="8">
        <f>SUMIFS('order-details'!G:G,'order-details'!A:A,A310)</f>
        <v>835.19999999999993</v>
      </c>
      <c r="E310" s="11">
        <f t="shared" si="4"/>
        <v>0</v>
      </c>
      <c r="F310" s="1" t="str">
        <f>VLOOKUP(A310,orders!B:C,2,FALSE)</f>
        <v>SIMOB</v>
      </c>
      <c r="G310" s="6" t="str">
        <f>VLOOKUP(A310,orders!P:Q,2,FALSE)</f>
        <v>Speedy Express</v>
      </c>
      <c r="H310" s="6" t="str">
        <f>LEFT(VLOOKUP(F310,customers!A:C,3,FALSE),SEARCH(" ",VLOOKUP(F310,customers!A:C,3,FALSE)))</f>
        <v xml:space="preserve">Jytte </v>
      </c>
      <c r="I310" s="6" t="str">
        <f>VLOOKUP(F310,customers!A:F,6,FALSE)</f>
        <v>Kobenhavn</v>
      </c>
      <c r="J310" s="6" t="str">
        <f>VLOOKUP(F310,customers!A:I,9,FALSE)</f>
        <v>Denmark</v>
      </c>
    </row>
    <row r="311" spans="1:10" ht="17.45" customHeight="1" x14ac:dyDescent="0.25">
      <c r="A311" s="1" t="s">
        <v>1504</v>
      </c>
      <c r="B311" s="1">
        <f>COUNTIF('order-details'!A311:A2465,A311)</f>
        <v>2</v>
      </c>
      <c r="C311" s="8">
        <f>SUMIFS('order-details'!F:F,'order-details'!A:A,A311)</f>
        <v>1152.5</v>
      </c>
      <c r="D311" s="8">
        <f>SUMIFS('order-details'!G:G,'order-details'!A:A,A311)</f>
        <v>1152.5</v>
      </c>
      <c r="E311" s="11">
        <f t="shared" si="4"/>
        <v>0</v>
      </c>
      <c r="F311" s="1" t="str">
        <f>VLOOKUP(A311,orders!B:C,2,FALSE)</f>
        <v>LEHMS</v>
      </c>
      <c r="G311" s="6" t="str">
        <f>VLOOKUP(A311,orders!P:Q,2,FALSE)</f>
        <v>United Package</v>
      </c>
      <c r="H311" s="6" t="str">
        <f>LEFT(VLOOKUP(F311,customers!A:C,3,FALSE),SEARCH(" ",VLOOKUP(F311,customers!A:C,3,FALSE)))</f>
        <v xml:space="preserve">Renate </v>
      </c>
      <c r="I311" s="6" t="str">
        <f>VLOOKUP(F311,customers!A:F,6,FALSE)</f>
        <v>Frankfurt a.M.</v>
      </c>
      <c r="J311" s="6" t="str">
        <f>VLOOKUP(F311,customers!A:I,9,FALSE)</f>
        <v>Germany</v>
      </c>
    </row>
    <row r="312" spans="1:10" ht="17.45" customHeight="1" x14ac:dyDescent="0.25">
      <c r="A312" s="1" t="s">
        <v>1505</v>
      </c>
      <c r="B312" s="1">
        <f>COUNTIF('order-details'!A312:A2466,A312)</f>
        <v>5</v>
      </c>
      <c r="C312" s="8">
        <f>SUMIFS('order-details'!F:F,'order-details'!A:A,A312)</f>
        <v>2142.9</v>
      </c>
      <c r="D312" s="8">
        <f>SUMIFS('order-details'!G:G,'order-details'!A:A,A312)</f>
        <v>2142.9</v>
      </c>
      <c r="E312" s="11">
        <f t="shared" si="4"/>
        <v>0</v>
      </c>
      <c r="F312" s="1" t="str">
        <f>VLOOKUP(A312,orders!B:C,2,FALSE)</f>
        <v>AROUT</v>
      </c>
      <c r="G312" s="6" t="str">
        <f>VLOOKUP(A312,orders!P:Q,2,FALSE)</f>
        <v>United Package</v>
      </c>
      <c r="H312" s="6" t="str">
        <f>LEFT(VLOOKUP(F312,customers!A:C,3,FALSE),SEARCH(" ",VLOOKUP(F312,customers!A:C,3,FALSE)))</f>
        <v xml:space="preserve">Thomas </v>
      </c>
      <c r="I312" s="6" t="str">
        <f>VLOOKUP(F312,customers!A:F,6,FALSE)</f>
        <v>London</v>
      </c>
      <c r="J312" s="6" t="str">
        <f>VLOOKUP(F312,customers!A:I,9,FALSE)</f>
        <v>UK</v>
      </c>
    </row>
    <row r="313" spans="1:10" ht="17.45" customHeight="1" x14ac:dyDescent="0.25">
      <c r="A313" s="1" t="s">
        <v>1506</v>
      </c>
      <c r="B313" s="1">
        <f>COUNTIF('order-details'!A313:A2467,A313)</f>
        <v>2</v>
      </c>
      <c r="C313" s="8">
        <f>SUMIFS('order-details'!F:F,'order-details'!A:A,A313)</f>
        <v>547.79999999999995</v>
      </c>
      <c r="D313" s="8">
        <f>SUMIFS('order-details'!G:G,'order-details'!A:A,A313)</f>
        <v>520.41</v>
      </c>
      <c r="E313" s="11">
        <f t="shared" si="4"/>
        <v>27.389999999999986</v>
      </c>
      <c r="F313" s="1" t="str">
        <f>VLOOKUP(A313,orders!B:C,2,FALSE)</f>
        <v>BLONP</v>
      </c>
      <c r="G313" s="6" t="str">
        <f>VLOOKUP(A313,orders!P:Q,2,FALSE)</f>
        <v>Speedy Express</v>
      </c>
      <c r="H313" s="6" t="str">
        <f>LEFT(VLOOKUP(F313,customers!A:C,3,FALSE),SEARCH(" ",VLOOKUP(F313,customers!A:C,3,FALSE)))</f>
        <v xml:space="preserve">Frédérique </v>
      </c>
      <c r="I313" s="6" t="str">
        <f>VLOOKUP(F313,customers!A:F,6,FALSE)</f>
        <v>Strasbourg</v>
      </c>
      <c r="J313" s="6" t="str">
        <f>VLOOKUP(F313,customers!A:I,9,FALSE)</f>
        <v>France</v>
      </c>
    </row>
    <row r="314" spans="1:10" ht="17.45" customHeight="1" x14ac:dyDescent="0.25">
      <c r="A314" s="1" t="s">
        <v>1507</v>
      </c>
      <c r="B314" s="1">
        <f>COUNTIF('order-details'!A314:A2468,A314)</f>
        <v>2</v>
      </c>
      <c r="C314" s="8">
        <f>SUMIFS('order-details'!F:F,'order-details'!A:A,A314)</f>
        <v>1257.3</v>
      </c>
      <c r="D314" s="8">
        <f>SUMIFS('order-details'!G:G,'order-details'!A:A,A314)</f>
        <v>1072.425</v>
      </c>
      <c r="E314" s="11">
        <f t="shared" si="4"/>
        <v>184.875</v>
      </c>
      <c r="F314" s="1" t="str">
        <f>VLOOKUP(A314,orders!B:C,2,FALSE)</f>
        <v>FRANK</v>
      </c>
      <c r="G314" s="6" t="str">
        <f>VLOOKUP(A314,orders!P:Q,2,FALSE)</f>
        <v>Speedy Express</v>
      </c>
      <c r="H314" s="6" t="str">
        <f>LEFT(VLOOKUP(F314,customers!A:C,3,FALSE),SEARCH(" ",VLOOKUP(F314,customers!A:C,3,FALSE)))</f>
        <v xml:space="preserve">Peter </v>
      </c>
      <c r="I314" s="6" t="str">
        <f>VLOOKUP(F314,customers!A:F,6,FALSE)</f>
        <v>München</v>
      </c>
      <c r="J314" s="6" t="str">
        <f>VLOOKUP(F314,customers!A:I,9,FALSE)</f>
        <v>Germany</v>
      </c>
    </row>
    <row r="315" spans="1:10" ht="17.45" customHeight="1" x14ac:dyDescent="0.25">
      <c r="A315" s="1" t="s">
        <v>1508</v>
      </c>
      <c r="B315" s="1">
        <f>COUNTIF('order-details'!A315:A2469,A315)</f>
        <v>2</v>
      </c>
      <c r="C315" s="8">
        <f>SUMIFS('order-details'!F:F,'order-details'!A:A,A315)</f>
        <v>2844.5</v>
      </c>
      <c r="D315" s="8">
        <f>SUMIFS('order-details'!G:G,'order-details'!A:A,A315)</f>
        <v>2844.5</v>
      </c>
      <c r="E315" s="11">
        <f t="shared" si="4"/>
        <v>0</v>
      </c>
      <c r="F315" s="1" t="str">
        <f>VLOOKUP(A315,orders!B:C,2,FALSE)</f>
        <v>FOLKO</v>
      </c>
      <c r="G315" s="6" t="str">
        <f>VLOOKUP(A315,orders!P:Q,2,FALSE)</f>
        <v>United Package</v>
      </c>
      <c r="H315" s="6" t="str">
        <f>LEFT(VLOOKUP(F315,customers!A:C,3,FALSE),SEARCH(" ",VLOOKUP(F315,customers!A:C,3,FALSE)))</f>
        <v xml:space="preserve">Maria </v>
      </c>
      <c r="I315" s="6" t="str">
        <f>VLOOKUP(F315,customers!A:F,6,FALSE)</f>
        <v>Bräcke</v>
      </c>
      <c r="J315" s="6" t="str">
        <f>VLOOKUP(F315,customers!A:I,9,FALSE)</f>
        <v>Sweden</v>
      </c>
    </row>
    <row r="316" spans="1:10" ht="17.45" customHeight="1" x14ac:dyDescent="0.25">
      <c r="A316" s="1" t="s">
        <v>1509</v>
      </c>
      <c r="B316" s="1">
        <f>COUNTIF('order-details'!A316:A2470,A316)</f>
        <v>2</v>
      </c>
      <c r="C316" s="8">
        <f>SUMIFS('order-details'!F:F,'order-details'!A:A,A316)</f>
        <v>543</v>
      </c>
      <c r="D316" s="8">
        <f>SUMIFS('order-details'!G:G,'order-details'!A:A,A316)</f>
        <v>488.7</v>
      </c>
      <c r="E316" s="11">
        <f t="shared" si="4"/>
        <v>54.300000000000011</v>
      </c>
      <c r="F316" s="1" t="str">
        <f>VLOOKUP(A316,orders!B:C,2,FALSE)</f>
        <v>REGGC</v>
      </c>
      <c r="G316" s="6" t="str">
        <f>VLOOKUP(A316,orders!P:Q,2,FALSE)</f>
        <v>Speedy Express</v>
      </c>
      <c r="H316" s="6" t="str">
        <f>LEFT(VLOOKUP(F316,customers!A:C,3,FALSE),SEARCH(" ",VLOOKUP(F316,customers!A:C,3,FALSE)))</f>
        <v xml:space="preserve">Maurizio </v>
      </c>
      <c r="I316" s="6" t="str">
        <f>VLOOKUP(F316,customers!A:F,6,FALSE)</f>
        <v>Reggio Emilia</v>
      </c>
      <c r="J316" s="6" t="str">
        <f>VLOOKUP(F316,customers!A:I,9,FALSE)</f>
        <v>Italy</v>
      </c>
    </row>
    <row r="317" spans="1:10" ht="17.45" customHeight="1" x14ac:dyDescent="0.25">
      <c r="A317" s="1" t="s">
        <v>1510</v>
      </c>
      <c r="B317" s="1">
        <f>COUNTIF('order-details'!A317:A2471,A317)</f>
        <v>2</v>
      </c>
      <c r="C317" s="8">
        <f>SUMIFS('order-details'!F:F,'order-details'!A:A,A317)</f>
        <v>965</v>
      </c>
      <c r="D317" s="8">
        <f>SUMIFS('order-details'!G:G,'order-details'!A:A,A317)</f>
        <v>965</v>
      </c>
      <c r="E317" s="11">
        <f t="shared" si="4"/>
        <v>0</v>
      </c>
      <c r="F317" s="1" t="str">
        <f>VLOOKUP(A317,orders!B:C,2,FALSE)</f>
        <v>RICAR</v>
      </c>
      <c r="G317" s="6" t="str">
        <f>VLOOKUP(A317,orders!P:Q,2,FALSE)</f>
        <v>United Package</v>
      </c>
      <c r="H317" s="6" t="str">
        <f>LEFT(VLOOKUP(F317,customers!A:C,3,FALSE),SEARCH(" ",VLOOKUP(F317,customers!A:C,3,FALSE)))</f>
        <v xml:space="preserve">Janete </v>
      </c>
      <c r="I317" s="6" t="str">
        <f>VLOOKUP(F317,customers!A:F,6,FALSE)</f>
        <v>Rio de Janeiro</v>
      </c>
      <c r="J317" s="6" t="str">
        <f>VLOOKUP(F317,customers!A:I,9,FALSE)</f>
        <v>Brazil</v>
      </c>
    </row>
    <row r="318" spans="1:10" ht="17.45" customHeight="1" x14ac:dyDescent="0.25">
      <c r="A318" s="1" t="s">
        <v>1511</v>
      </c>
      <c r="B318" s="1">
        <f>COUNTIF('order-details'!A318:A2472,A318)</f>
        <v>3</v>
      </c>
      <c r="C318" s="8">
        <f>SUMIFS('order-details'!F:F,'order-details'!A:A,A318)</f>
        <v>1299</v>
      </c>
      <c r="D318" s="8">
        <f>SUMIFS('order-details'!G:G,'order-details'!A:A,A318)</f>
        <v>1234.05</v>
      </c>
      <c r="E318" s="11">
        <f t="shared" si="4"/>
        <v>64.950000000000045</v>
      </c>
      <c r="F318" s="1" t="str">
        <f>VLOOKUP(A318,orders!B:C,2,FALSE)</f>
        <v>RATTC</v>
      </c>
      <c r="G318" s="6" t="str">
        <f>VLOOKUP(A318,orders!P:Q,2,FALSE)</f>
        <v>Federal Shipping</v>
      </c>
      <c r="H318" s="6" t="str">
        <f>LEFT(VLOOKUP(F318,customers!A:C,3,FALSE),SEARCH(" ",VLOOKUP(F318,customers!A:C,3,FALSE)))</f>
        <v xml:space="preserve">Paula </v>
      </c>
      <c r="I318" s="6" t="str">
        <f>VLOOKUP(F318,customers!A:F,6,FALSE)</f>
        <v>Albuquerque</v>
      </c>
      <c r="J318" s="6" t="str">
        <f>VLOOKUP(F318,customers!A:I,9,FALSE)</f>
        <v>USA</v>
      </c>
    </row>
    <row r="319" spans="1:10" ht="17.45" customHeight="1" x14ac:dyDescent="0.25">
      <c r="A319" s="1" t="s">
        <v>1512</v>
      </c>
      <c r="B319" s="1">
        <f>COUNTIF('order-details'!A319:A2473,A319)</f>
        <v>2</v>
      </c>
      <c r="C319" s="8">
        <f>SUMIFS('order-details'!F:F,'order-details'!A:A,A319)</f>
        <v>711</v>
      </c>
      <c r="D319" s="8">
        <f>SUMIFS('order-details'!G:G,'order-details'!A:A,A319)</f>
        <v>639.9</v>
      </c>
      <c r="E319" s="11">
        <f t="shared" si="4"/>
        <v>71.100000000000023</v>
      </c>
      <c r="F319" s="1" t="str">
        <f>VLOOKUP(A319,orders!B:C,2,FALSE)</f>
        <v>MEREP</v>
      </c>
      <c r="G319" s="6" t="str">
        <f>VLOOKUP(A319,orders!P:Q,2,FALSE)</f>
        <v>United Package</v>
      </c>
      <c r="H319" s="6" t="str">
        <f>LEFT(VLOOKUP(F319,customers!A:C,3,FALSE),SEARCH(" ",VLOOKUP(F319,customers!A:C,3,FALSE)))</f>
        <v xml:space="preserve">Jean </v>
      </c>
      <c r="I319" s="6" t="str">
        <f>VLOOKUP(F319,customers!A:F,6,FALSE)</f>
        <v>Montréal</v>
      </c>
      <c r="J319" s="6" t="str">
        <f>VLOOKUP(F319,customers!A:I,9,FALSE)</f>
        <v>Canada</v>
      </c>
    </row>
    <row r="320" spans="1:10" ht="17.45" customHeight="1" x14ac:dyDescent="0.25">
      <c r="A320" s="1" t="s">
        <v>1513</v>
      </c>
      <c r="B320" s="1">
        <f>COUNTIF('order-details'!A320:A2474,A320)</f>
        <v>3</v>
      </c>
      <c r="C320" s="8">
        <f>SUMIFS('order-details'!F:F,'order-details'!A:A,A320)</f>
        <v>2040</v>
      </c>
      <c r="D320" s="8">
        <f>SUMIFS('order-details'!G:G,'order-details'!A:A,A320)</f>
        <v>1761</v>
      </c>
      <c r="E320" s="11">
        <f t="shared" si="4"/>
        <v>279</v>
      </c>
      <c r="F320" s="1" t="str">
        <f>VLOOKUP(A320,orders!B:C,2,FALSE)</f>
        <v>BLONP</v>
      </c>
      <c r="G320" s="6" t="str">
        <f>VLOOKUP(A320,orders!P:Q,2,FALSE)</f>
        <v>Speedy Express</v>
      </c>
      <c r="H320" s="6" t="str">
        <f>LEFT(VLOOKUP(F320,customers!A:C,3,FALSE),SEARCH(" ",VLOOKUP(F320,customers!A:C,3,FALSE)))</f>
        <v xml:space="preserve">Frédérique </v>
      </c>
      <c r="I320" s="6" t="str">
        <f>VLOOKUP(F320,customers!A:F,6,FALSE)</f>
        <v>Strasbourg</v>
      </c>
      <c r="J320" s="6" t="str">
        <f>VLOOKUP(F320,customers!A:I,9,FALSE)</f>
        <v>France</v>
      </c>
    </row>
    <row r="321" spans="1:10" ht="17.45" customHeight="1" x14ac:dyDescent="0.25">
      <c r="A321" s="1" t="s">
        <v>1514</v>
      </c>
      <c r="B321" s="1">
        <f>COUNTIF('order-details'!A321:A2475,A321)</f>
        <v>3</v>
      </c>
      <c r="C321" s="8">
        <f>SUMIFS('order-details'!F:F,'order-details'!A:A,A321)</f>
        <v>3109</v>
      </c>
      <c r="D321" s="8">
        <f>SUMIFS('order-details'!G:G,'order-details'!A:A,A321)</f>
        <v>2519</v>
      </c>
      <c r="E321" s="11">
        <f t="shared" si="4"/>
        <v>590</v>
      </c>
      <c r="F321" s="1" t="str">
        <f>VLOOKUP(A321,orders!B:C,2,FALSE)</f>
        <v>HUNGO</v>
      </c>
      <c r="G321" s="6" t="str">
        <f>VLOOKUP(A321,orders!P:Q,2,FALSE)</f>
        <v>Speedy Express</v>
      </c>
      <c r="H321" s="6" t="str">
        <f>LEFT(VLOOKUP(F321,customers!A:C,3,FALSE),SEARCH(" ",VLOOKUP(F321,customers!A:C,3,FALSE)))</f>
        <v xml:space="preserve">Patricia </v>
      </c>
      <c r="I321" s="6" t="str">
        <f>VLOOKUP(F321,customers!A:F,6,FALSE)</f>
        <v>Cork</v>
      </c>
      <c r="J321" s="6" t="str">
        <f>VLOOKUP(F321,customers!A:I,9,FALSE)</f>
        <v>Ireland</v>
      </c>
    </row>
    <row r="322" spans="1:10" ht="17.45" customHeight="1" x14ac:dyDescent="0.25">
      <c r="A322" s="1" t="s">
        <v>1515</v>
      </c>
      <c r="B322" s="1">
        <f>COUNTIF('order-details'!A322:A2476,A322)</f>
        <v>1</v>
      </c>
      <c r="C322" s="8">
        <f>SUMIFS('order-details'!F:F,'order-details'!A:A,A322)</f>
        <v>155</v>
      </c>
      <c r="D322" s="8">
        <f>SUMIFS('order-details'!G:G,'order-details'!A:A,A322)</f>
        <v>155</v>
      </c>
      <c r="E322" s="11">
        <f t="shared" si="4"/>
        <v>0</v>
      </c>
      <c r="F322" s="1" t="str">
        <f>VLOOKUP(A322,orders!B:C,2,FALSE)</f>
        <v>GALED</v>
      </c>
      <c r="G322" s="6" t="str">
        <f>VLOOKUP(A322,orders!P:Q,2,FALSE)</f>
        <v>Federal Shipping</v>
      </c>
      <c r="H322" s="6" t="str">
        <f>LEFT(VLOOKUP(F322,customers!A:C,3,FALSE),SEARCH(" ",VLOOKUP(F322,customers!A:C,3,FALSE)))</f>
        <v xml:space="preserve">Eduardo </v>
      </c>
      <c r="I322" s="6" t="str">
        <f>VLOOKUP(F322,customers!A:F,6,FALSE)</f>
        <v>Barcelona</v>
      </c>
      <c r="J322" s="6" t="str">
        <f>VLOOKUP(F322,customers!A:I,9,FALSE)</f>
        <v>Spain</v>
      </c>
    </row>
    <row r="323" spans="1:10" ht="17.45" customHeight="1" x14ac:dyDescent="0.25">
      <c r="A323" s="1" t="s">
        <v>1516</v>
      </c>
      <c r="B323" s="1">
        <f>COUNTIF('order-details'!A323:A2477,A323)</f>
        <v>2</v>
      </c>
      <c r="C323" s="8">
        <f>SUMIFS('order-details'!F:F,'order-details'!A:A,A323)</f>
        <v>977.5</v>
      </c>
      <c r="D323" s="8">
        <f>SUMIFS('order-details'!G:G,'order-details'!A:A,A323)</f>
        <v>890</v>
      </c>
      <c r="E323" s="11">
        <f t="shared" ref="E323:E386" si="5">C323-D323</f>
        <v>87.5</v>
      </c>
      <c r="F323" s="1" t="str">
        <f>VLOOKUP(A323,orders!B:C,2,FALSE)</f>
        <v>RATTC</v>
      </c>
      <c r="G323" s="6" t="str">
        <f>VLOOKUP(A323,orders!P:Q,2,FALSE)</f>
        <v>Speedy Express</v>
      </c>
      <c r="H323" s="6" t="str">
        <f>LEFT(VLOOKUP(F323,customers!A:C,3,FALSE),SEARCH(" ",VLOOKUP(F323,customers!A:C,3,FALSE)))</f>
        <v xml:space="preserve">Paula </v>
      </c>
      <c r="I323" s="6" t="str">
        <f>VLOOKUP(F323,customers!A:F,6,FALSE)</f>
        <v>Albuquerque</v>
      </c>
      <c r="J323" s="6" t="str">
        <f>VLOOKUP(F323,customers!A:I,9,FALSE)</f>
        <v>USA</v>
      </c>
    </row>
    <row r="324" spans="1:10" ht="17.45" customHeight="1" x14ac:dyDescent="0.25">
      <c r="A324" s="1" t="s">
        <v>1517</v>
      </c>
      <c r="B324" s="1">
        <f>COUNTIF('order-details'!A324:A2478,A324)</f>
        <v>2</v>
      </c>
      <c r="C324" s="8">
        <f>SUMIFS('order-details'!F:F,'order-details'!A:A,A324)</f>
        <v>2595</v>
      </c>
      <c r="D324" s="8">
        <f>SUMIFS('order-details'!G:G,'order-details'!A:A,A324)</f>
        <v>2465.25</v>
      </c>
      <c r="E324" s="11">
        <f t="shared" si="5"/>
        <v>129.75</v>
      </c>
      <c r="F324" s="1" t="str">
        <f>VLOOKUP(A324,orders!B:C,2,FALSE)</f>
        <v>MEREP</v>
      </c>
      <c r="G324" s="6" t="str">
        <f>VLOOKUP(A324,orders!P:Q,2,FALSE)</f>
        <v>Federal Shipping</v>
      </c>
      <c r="H324" s="6" t="str">
        <f>LEFT(VLOOKUP(F324,customers!A:C,3,FALSE),SEARCH(" ",VLOOKUP(F324,customers!A:C,3,FALSE)))</f>
        <v xml:space="preserve">Jean </v>
      </c>
      <c r="I324" s="6" t="str">
        <f>VLOOKUP(F324,customers!A:F,6,FALSE)</f>
        <v>Montréal</v>
      </c>
      <c r="J324" s="6" t="str">
        <f>VLOOKUP(F324,customers!A:I,9,FALSE)</f>
        <v>Canada</v>
      </c>
    </row>
    <row r="325" spans="1:10" ht="17.45" customHeight="1" x14ac:dyDescent="0.25">
      <c r="A325" s="1" t="s">
        <v>1518</v>
      </c>
      <c r="B325" s="1">
        <f>COUNTIF('order-details'!A325:A2479,A325)</f>
        <v>2</v>
      </c>
      <c r="C325" s="8">
        <f>SUMIFS('order-details'!F:F,'order-details'!A:A,A325)</f>
        <v>647.75</v>
      </c>
      <c r="D325" s="8">
        <f>SUMIFS('order-details'!G:G,'order-details'!A:A,A325)</f>
        <v>550.58749999999998</v>
      </c>
      <c r="E325" s="11">
        <f t="shared" si="5"/>
        <v>97.162500000000023</v>
      </c>
      <c r="F325" s="1" t="str">
        <f>VLOOKUP(A325,orders!B:C,2,FALSE)</f>
        <v>ERNSH</v>
      </c>
      <c r="G325" s="6" t="str">
        <f>VLOOKUP(A325,orders!P:Q,2,FALSE)</f>
        <v>Federal Shipping</v>
      </c>
      <c r="H325" s="6" t="str">
        <f>LEFT(VLOOKUP(F325,customers!A:C,3,FALSE),SEARCH(" ",VLOOKUP(F325,customers!A:C,3,FALSE)))</f>
        <v xml:space="preserve">Roland </v>
      </c>
      <c r="I325" s="6" t="str">
        <f>VLOOKUP(F325,customers!A:F,6,FALSE)</f>
        <v>Graz</v>
      </c>
      <c r="J325" s="6" t="str">
        <f>VLOOKUP(F325,customers!A:I,9,FALSE)</f>
        <v>Austria</v>
      </c>
    </row>
    <row r="326" spans="1:10" ht="17.45" customHeight="1" x14ac:dyDescent="0.25">
      <c r="A326" s="1" t="s">
        <v>1519</v>
      </c>
      <c r="B326" s="1">
        <f>COUNTIF('order-details'!A326:A2480,A326)</f>
        <v>4</v>
      </c>
      <c r="C326" s="8">
        <f>SUMIFS('order-details'!F:F,'order-details'!A:A,A326)</f>
        <v>1565.6499999999999</v>
      </c>
      <c r="D326" s="8">
        <f>SUMIFS('order-details'!G:G,'order-details'!A:A,A326)</f>
        <v>1501.0849999999998</v>
      </c>
      <c r="E326" s="11">
        <f t="shared" si="5"/>
        <v>64.565000000000055</v>
      </c>
      <c r="F326" s="1" t="str">
        <f>VLOOKUP(A326,orders!B:C,2,FALSE)</f>
        <v>BERGS</v>
      </c>
      <c r="G326" s="6" t="str">
        <f>VLOOKUP(A326,orders!P:Q,2,FALSE)</f>
        <v>United Package</v>
      </c>
      <c r="H326" s="6" t="str">
        <f>LEFT(VLOOKUP(F326,customers!A:C,3,FALSE),SEARCH(" ",VLOOKUP(F326,customers!A:C,3,FALSE)))</f>
        <v xml:space="preserve">Christina </v>
      </c>
      <c r="I326" s="6" t="str">
        <f>VLOOKUP(F326,customers!A:F,6,FALSE)</f>
        <v>Luleå</v>
      </c>
      <c r="J326" s="6" t="str">
        <f>VLOOKUP(F326,customers!A:I,9,FALSE)</f>
        <v>Sweden</v>
      </c>
    </row>
    <row r="327" spans="1:10" ht="17.45" customHeight="1" x14ac:dyDescent="0.25">
      <c r="A327" s="1" t="s">
        <v>1520</v>
      </c>
      <c r="B327" s="1">
        <f>COUNTIF('order-details'!A327:A2481,A327)</f>
        <v>3</v>
      </c>
      <c r="C327" s="8">
        <f>SUMIFS('order-details'!F:F,'order-details'!A:A,A327)</f>
        <v>2082</v>
      </c>
      <c r="D327" s="8">
        <f>SUMIFS('order-details'!G:G,'order-details'!A:A,A327)</f>
        <v>2082</v>
      </c>
      <c r="E327" s="11">
        <f t="shared" si="5"/>
        <v>0</v>
      </c>
      <c r="F327" s="1" t="str">
        <f>VLOOKUP(A327,orders!B:C,2,FALSE)</f>
        <v>ANTON</v>
      </c>
      <c r="G327" s="6" t="str">
        <f>VLOOKUP(A327,orders!P:Q,2,FALSE)</f>
        <v>Federal Shipping</v>
      </c>
      <c r="H327" s="6" t="str">
        <f>LEFT(VLOOKUP(F327,customers!A:C,3,FALSE),SEARCH(" ",VLOOKUP(F327,customers!A:C,3,FALSE)))</f>
        <v xml:space="preserve">Antonio </v>
      </c>
      <c r="I327" s="6" t="str">
        <f>VLOOKUP(F327,customers!A:F,6,FALSE)</f>
        <v>México D.F.</v>
      </c>
      <c r="J327" s="6" t="str">
        <f>VLOOKUP(F327,customers!A:I,9,FALSE)</f>
        <v>Mexico</v>
      </c>
    </row>
    <row r="328" spans="1:10" ht="17.45" customHeight="1" x14ac:dyDescent="0.25">
      <c r="A328" s="1" t="s">
        <v>1521</v>
      </c>
      <c r="B328" s="1">
        <f>COUNTIF('order-details'!A328:A2482,A328)</f>
        <v>4</v>
      </c>
      <c r="C328" s="8">
        <f>SUMIFS('order-details'!F:F,'order-details'!A:A,A328)</f>
        <v>764.3</v>
      </c>
      <c r="D328" s="8">
        <f>SUMIFS('order-details'!G:G,'order-details'!A:A,A328)</f>
        <v>764.3</v>
      </c>
      <c r="E328" s="11">
        <f t="shared" si="5"/>
        <v>0</v>
      </c>
      <c r="F328" s="1" t="str">
        <f>VLOOKUP(A328,orders!B:C,2,FALSE)</f>
        <v>TRAIH</v>
      </c>
      <c r="G328" s="6" t="str">
        <f>VLOOKUP(A328,orders!P:Q,2,FALSE)</f>
        <v>United Package</v>
      </c>
      <c r="H328" s="6" t="str">
        <f>LEFT(VLOOKUP(F328,customers!A:C,3,FALSE),SEARCH(" ",VLOOKUP(F328,customers!A:C,3,FALSE)))</f>
        <v xml:space="preserve">Helvetius </v>
      </c>
      <c r="I328" s="6" t="str">
        <f>VLOOKUP(F328,customers!A:F,6,FALSE)</f>
        <v>Kirkland</v>
      </c>
      <c r="J328" s="6" t="str">
        <f>VLOOKUP(F328,customers!A:I,9,FALSE)</f>
        <v>USA</v>
      </c>
    </row>
    <row r="329" spans="1:10" ht="17.45" customHeight="1" x14ac:dyDescent="0.25">
      <c r="A329" s="1" t="s">
        <v>1522</v>
      </c>
      <c r="B329" s="1">
        <f>COUNTIF('order-details'!A329:A2483,A329)</f>
        <v>4</v>
      </c>
      <c r="C329" s="8">
        <f>SUMIFS('order-details'!F:F,'order-details'!A:A,A329)</f>
        <v>2147.4</v>
      </c>
      <c r="D329" s="8">
        <f>SUMIFS('order-details'!G:G,'order-details'!A:A,A329)</f>
        <v>2147.4</v>
      </c>
      <c r="E329" s="11">
        <f t="shared" si="5"/>
        <v>0</v>
      </c>
      <c r="F329" s="1" t="str">
        <f>VLOOKUP(A329,orders!B:C,2,FALSE)</f>
        <v>MORGK</v>
      </c>
      <c r="G329" s="6" t="str">
        <f>VLOOKUP(A329,orders!P:Q,2,FALSE)</f>
        <v>Speedy Express</v>
      </c>
      <c r="H329" s="6" t="str">
        <f>LEFT(VLOOKUP(F329,customers!A:C,3,FALSE),SEARCH(" ",VLOOKUP(F329,customers!A:C,3,FALSE)))</f>
        <v xml:space="preserve">Alexander </v>
      </c>
      <c r="I329" s="6" t="str">
        <f>VLOOKUP(F329,customers!A:F,6,FALSE)</f>
        <v>Leipzig</v>
      </c>
      <c r="J329" s="6" t="str">
        <f>VLOOKUP(F329,customers!A:I,9,FALSE)</f>
        <v>Germany</v>
      </c>
    </row>
    <row r="330" spans="1:10" ht="17.45" customHeight="1" x14ac:dyDescent="0.25">
      <c r="A330" s="1" t="s">
        <v>1523</v>
      </c>
      <c r="B330" s="1">
        <f>COUNTIF('order-details'!A330:A2484,A330)</f>
        <v>3</v>
      </c>
      <c r="C330" s="8">
        <f>SUMIFS('order-details'!F:F,'order-details'!A:A,A330)</f>
        <v>838.45</v>
      </c>
      <c r="D330" s="8">
        <f>SUMIFS('order-details'!G:G,'order-details'!A:A,A330)</f>
        <v>838.45</v>
      </c>
      <c r="E330" s="11">
        <f t="shared" si="5"/>
        <v>0</v>
      </c>
      <c r="F330" s="1" t="str">
        <f>VLOOKUP(A330,orders!B:C,2,FALSE)</f>
        <v>TORTU</v>
      </c>
      <c r="G330" s="6" t="str">
        <f>VLOOKUP(A330,orders!P:Q,2,FALSE)</f>
        <v>Federal Shipping</v>
      </c>
      <c r="H330" s="6" t="str">
        <f>LEFT(VLOOKUP(F330,customers!A:C,3,FALSE),SEARCH(" ",VLOOKUP(F330,customers!A:C,3,FALSE)))</f>
        <v xml:space="preserve">Miguel </v>
      </c>
      <c r="I330" s="6" t="str">
        <f>VLOOKUP(F330,customers!A:F,6,FALSE)</f>
        <v>México D.F.</v>
      </c>
      <c r="J330" s="6" t="str">
        <f>VLOOKUP(F330,customers!A:I,9,FALSE)</f>
        <v>Mexico</v>
      </c>
    </row>
    <row r="331" spans="1:10" ht="17.45" customHeight="1" x14ac:dyDescent="0.25">
      <c r="A331" s="1" t="s">
        <v>1524</v>
      </c>
      <c r="B331" s="1">
        <f>COUNTIF('order-details'!A331:A2485,A331)</f>
        <v>3</v>
      </c>
      <c r="C331" s="8">
        <f>SUMIFS('order-details'!F:F,'order-details'!A:A,A331)</f>
        <v>569</v>
      </c>
      <c r="D331" s="8">
        <f>SUMIFS('order-details'!G:G,'order-details'!A:A,A331)</f>
        <v>569</v>
      </c>
      <c r="E331" s="11">
        <f t="shared" si="5"/>
        <v>0</v>
      </c>
      <c r="F331" s="1" t="str">
        <f>VLOOKUP(A331,orders!B:C,2,FALSE)</f>
        <v>TRAIH</v>
      </c>
      <c r="G331" s="6" t="str">
        <f>VLOOKUP(A331,orders!P:Q,2,FALSE)</f>
        <v>United Package</v>
      </c>
      <c r="H331" s="6" t="str">
        <f>LEFT(VLOOKUP(F331,customers!A:C,3,FALSE),SEARCH(" ",VLOOKUP(F331,customers!A:C,3,FALSE)))</f>
        <v xml:space="preserve">Helvetius </v>
      </c>
      <c r="I331" s="6" t="str">
        <f>VLOOKUP(F331,customers!A:F,6,FALSE)</f>
        <v>Kirkland</v>
      </c>
      <c r="J331" s="6" t="str">
        <f>VLOOKUP(F331,customers!A:I,9,FALSE)</f>
        <v>USA</v>
      </c>
    </row>
    <row r="332" spans="1:10" ht="17.45" customHeight="1" x14ac:dyDescent="0.25">
      <c r="A332" s="1" t="s">
        <v>1525</v>
      </c>
      <c r="B332" s="1">
        <f>COUNTIF('order-details'!A332:A2486,A332)</f>
        <v>2</v>
      </c>
      <c r="C332" s="8">
        <f>SUMIFS('order-details'!F:F,'order-details'!A:A,A332)</f>
        <v>477</v>
      </c>
      <c r="D332" s="8">
        <f>SUMIFS('order-details'!G:G,'order-details'!A:A,A332)</f>
        <v>477</v>
      </c>
      <c r="E332" s="11">
        <f t="shared" si="5"/>
        <v>0</v>
      </c>
      <c r="F332" s="1" t="str">
        <f>VLOOKUP(A332,orders!B:C,2,FALSE)</f>
        <v>BSBEV</v>
      </c>
      <c r="G332" s="6" t="str">
        <f>VLOOKUP(A332,orders!P:Q,2,FALSE)</f>
        <v>Federal Shipping</v>
      </c>
      <c r="H332" s="6" t="str">
        <f>LEFT(VLOOKUP(F332,customers!A:C,3,FALSE),SEARCH(" ",VLOOKUP(F332,customers!A:C,3,FALSE)))</f>
        <v xml:space="preserve">Victoria </v>
      </c>
      <c r="I332" s="6" t="str">
        <f>VLOOKUP(F332,customers!A:F,6,FALSE)</f>
        <v>London</v>
      </c>
      <c r="J332" s="6" t="str">
        <f>VLOOKUP(F332,customers!A:I,9,FALSE)</f>
        <v>UK</v>
      </c>
    </row>
    <row r="333" spans="1:10" ht="17.45" customHeight="1" x14ac:dyDescent="0.25">
      <c r="A333" s="1" t="s">
        <v>1526</v>
      </c>
      <c r="B333" s="1">
        <f>COUNTIF('order-details'!A333:A2487,A333)</f>
        <v>2</v>
      </c>
      <c r="C333" s="8">
        <f>SUMIFS('order-details'!F:F,'order-details'!A:A,A333)</f>
        <v>317.75</v>
      </c>
      <c r="D333" s="8">
        <f>SUMIFS('order-details'!G:G,'order-details'!A:A,A333)</f>
        <v>317.75</v>
      </c>
      <c r="E333" s="11">
        <f t="shared" si="5"/>
        <v>0</v>
      </c>
      <c r="F333" s="1" t="str">
        <f>VLOOKUP(A333,orders!B:C,2,FALSE)</f>
        <v>LETSS</v>
      </c>
      <c r="G333" s="6" t="str">
        <f>VLOOKUP(A333,orders!P:Q,2,FALSE)</f>
        <v>United Package</v>
      </c>
      <c r="H333" s="6" t="str">
        <f>LEFT(VLOOKUP(F333,customers!A:C,3,FALSE),SEARCH(" ",VLOOKUP(F333,customers!A:C,3,FALSE)))</f>
        <v xml:space="preserve">Jaime </v>
      </c>
      <c r="I333" s="6" t="str">
        <f>VLOOKUP(F333,customers!A:F,6,FALSE)</f>
        <v>San Francisco</v>
      </c>
      <c r="J333" s="6" t="str">
        <f>VLOOKUP(F333,customers!A:I,9,FALSE)</f>
        <v>USA</v>
      </c>
    </row>
    <row r="334" spans="1:10" ht="17.45" customHeight="1" x14ac:dyDescent="0.25">
      <c r="A334" s="1" t="s">
        <v>1527</v>
      </c>
      <c r="B334" s="1">
        <f>COUNTIF('order-details'!A334:A2488,A334)</f>
        <v>3</v>
      </c>
      <c r="C334" s="8">
        <f>SUMIFS('order-details'!F:F,'order-details'!A:A,A334)</f>
        <v>1067.0999999999999</v>
      </c>
      <c r="D334" s="8">
        <f>SUMIFS('order-details'!G:G,'order-details'!A:A,A334)</f>
        <v>1013.7449999999999</v>
      </c>
      <c r="E334" s="11">
        <f t="shared" si="5"/>
        <v>53.355000000000018</v>
      </c>
      <c r="F334" s="1" t="str">
        <f>VLOOKUP(A334,orders!B:C,2,FALSE)</f>
        <v>OTTIK</v>
      </c>
      <c r="G334" s="6" t="str">
        <f>VLOOKUP(A334,orders!P:Q,2,FALSE)</f>
        <v>Federal Shipping</v>
      </c>
      <c r="H334" s="6" t="str">
        <f>LEFT(VLOOKUP(F334,customers!A:C,3,FALSE),SEARCH(" ",VLOOKUP(F334,customers!A:C,3,FALSE)))</f>
        <v xml:space="preserve">Henriette </v>
      </c>
      <c r="I334" s="6" t="str">
        <f>VLOOKUP(F334,customers!A:F,6,FALSE)</f>
        <v>Köln</v>
      </c>
      <c r="J334" s="6" t="str">
        <f>VLOOKUP(F334,customers!A:I,9,FALSE)</f>
        <v>Germany</v>
      </c>
    </row>
    <row r="335" spans="1:10" ht="17.45" customHeight="1" x14ac:dyDescent="0.25">
      <c r="A335" s="1" t="s">
        <v>1528</v>
      </c>
      <c r="B335" s="1">
        <f>COUNTIF('order-details'!A335:A2489,A335)</f>
        <v>1</v>
      </c>
      <c r="C335" s="8">
        <f>SUMIFS('order-details'!F:F,'order-details'!A:A,A335)</f>
        <v>387.5</v>
      </c>
      <c r="D335" s="8">
        <f>SUMIFS('order-details'!G:G,'order-details'!A:A,A335)</f>
        <v>310</v>
      </c>
      <c r="E335" s="11">
        <f t="shared" si="5"/>
        <v>77.5</v>
      </c>
      <c r="F335" s="1" t="str">
        <f>VLOOKUP(A335,orders!B:C,2,FALSE)</f>
        <v>FAMIA</v>
      </c>
      <c r="G335" s="6" t="str">
        <f>VLOOKUP(A335,orders!P:Q,2,FALSE)</f>
        <v>Speedy Express</v>
      </c>
      <c r="H335" s="6" t="str">
        <f>LEFT(VLOOKUP(F335,customers!A:C,3,FALSE),SEARCH(" ",VLOOKUP(F335,customers!A:C,3,FALSE)))</f>
        <v xml:space="preserve">Aria </v>
      </c>
      <c r="I335" s="6" t="str">
        <f>VLOOKUP(F335,customers!A:F,6,FALSE)</f>
        <v>Sao Paulo</v>
      </c>
      <c r="J335" s="6" t="str">
        <f>VLOOKUP(F335,customers!A:I,9,FALSE)</f>
        <v>Brazil</v>
      </c>
    </row>
    <row r="336" spans="1:10" ht="17.45" customHeight="1" x14ac:dyDescent="0.25">
      <c r="A336" s="1" t="s">
        <v>1529</v>
      </c>
      <c r="B336" s="1">
        <f>COUNTIF('order-details'!A336:A2490,A336)</f>
        <v>2</v>
      </c>
      <c r="C336" s="8">
        <f>SUMIFS('order-details'!F:F,'order-details'!A:A,A336)</f>
        <v>330</v>
      </c>
      <c r="D336" s="8">
        <f>SUMIFS('order-details'!G:G,'order-details'!A:A,A336)</f>
        <v>330</v>
      </c>
      <c r="E336" s="11">
        <f t="shared" si="5"/>
        <v>0</v>
      </c>
      <c r="F336" s="1" t="str">
        <f>VLOOKUP(A336,orders!B:C,2,FALSE)</f>
        <v>BLAUS</v>
      </c>
      <c r="G336" s="6" t="str">
        <f>VLOOKUP(A336,orders!P:Q,2,FALSE)</f>
        <v>United Package</v>
      </c>
      <c r="H336" s="6" t="str">
        <f>LEFT(VLOOKUP(F336,customers!A:C,3,FALSE),SEARCH(" ",VLOOKUP(F336,customers!A:C,3,FALSE)))</f>
        <v xml:space="preserve">Hanna </v>
      </c>
      <c r="I336" s="6" t="str">
        <f>VLOOKUP(F336,customers!A:F,6,FALSE)</f>
        <v>Mannheim</v>
      </c>
      <c r="J336" s="6" t="str">
        <f>VLOOKUP(F336,customers!A:I,9,FALSE)</f>
        <v>Germany</v>
      </c>
    </row>
    <row r="337" spans="1:10" ht="17.45" customHeight="1" x14ac:dyDescent="0.25">
      <c r="A337" s="1" t="s">
        <v>1530</v>
      </c>
      <c r="B337" s="1">
        <f>COUNTIF('order-details'!A337:A2491,A337)</f>
        <v>3</v>
      </c>
      <c r="C337" s="8">
        <f>SUMIFS('order-details'!F:F,'order-details'!A:A,A337)</f>
        <v>2413.9</v>
      </c>
      <c r="D337" s="8">
        <f>SUMIFS('order-details'!G:G,'order-details'!A:A,A337)</f>
        <v>2237.5</v>
      </c>
      <c r="E337" s="11">
        <f t="shared" si="5"/>
        <v>176.40000000000009</v>
      </c>
      <c r="F337" s="1" t="str">
        <f>VLOOKUP(A337,orders!B:C,2,FALSE)</f>
        <v>WARTH</v>
      </c>
      <c r="G337" s="6" t="str">
        <f>VLOOKUP(A337,orders!P:Q,2,FALSE)</f>
        <v>United Package</v>
      </c>
      <c r="H337" s="6" t="str">
        <f>LEFT(VLOOKUP(F337,customers!A:C,3,FALSE),SEARCH(" ",VLOOKUP(F337,customers!A:C,3,FALSE)))</f>
        <v xml:space="preserve">Pirkko </v>
      </c>
      <c r="I337" s="6" t="str">
        <f>VLOOKUP(F337,customers!A:F,6,FALSE)</f>
        <v>Oulu</v>
      </c>
      <c r="J337" s="6" t="str">
        <f>VLOOKUP(F337,customers!A:I,9,FALSE)</f>
        <v>Finland</v>
      </c>
    </row>
    <row r="338" spans="1:10" ht="17.45" customHeight="1" x14ac:dyDescent="0.25">
      <c r="A338" s="1" t="s">
        <v>1531</v>
      </c>
      <c r="B338" s="1">
        <f>COUNTIF('order-details'!A338:A2492,A338)</f>
        <v>1</v>
      </c>
      <c r="C338" s="8">
        <f>SUMIFS('order-details'!F:F,'order-details'!A:A,A338)</f>
        <v>625</v>
      </c>
      <c r="D338" s="8">
        <f>SUMIFS('order-details'!G:G,'order-details'!A:A,A338)</f>
        <v>593.75</v>
      </c>
      <c r="E338" s="11">
        <f t="shared" si="5"/>
        <v>31.25</v>
      </c>
      <c r="F338" s="1" t="str">
        <f>VLOOKUP(A338,orders!B:C,2,FALSE)</f>
        <v>BLONP</v>
      </c>
      <c r="G338" s="6" t="str">
        <f>VLOOKUP(A338,orders!P:Q,2,FALSE)</f>
        <v>Speedy Express</v>
      </c>
      <c r="H338" s="6" t="str">
        <f>LEFT(VLOOKUP(F338,customers!A:C,3,FALSE),SEARCH(" ",VLOOKUP(F338,customers!A:C,3,FALSE)))</f>
        <v xml:space="preserve">Frédérique </v>
      </c>
      <c r="I338" s="6" t="str">
        <f>VLOOKUP(F338,customers!A:F,6,FALSE)</f>
        <v>Strasbourg</v>
      </c>
      <c r="J338" s="6" t="str">
        <f>VLOOKUP(F338,customers!A:I,9,FALSE)</f>
        <v>France</v>
      </c>
    </row>
    <row r="339" spans="1:10" ht="17.45" customHeight="1" x14ac:dyDescent="0.25">
      <c r="A339" s="1" t="s">
        <v>1532</v>
      </c>
      <c r="B339" s="1">
        <f>COUNTIF('order-details'!A339:A2493,A339)</f>
        <v>1</v>
      </c>
      <c r="C339" s="8">
        <f>SUMIFS('order-details'!F:F,'order-details'!A:A,A339)</f>
        <v>142.5</v>
      </c>
      <c r="D339" s="8">
        <f>SUMIFS('order-details'!G:G,'order-details'!A:A,A339)</f>
        <v>142.5</v>
      </c>
      <c r="E339" s="11">
        <f t="shared" si="5"/>
        <v>0</v>
      </c>
      <c r="F339" s="1" t="str">
        <f>VLOOKUP(A339,orders!B:C,2,FALSE)</f>
        <v>WELLI</v>
      </c>
      <c r="G339" s="6" t="str">
        <f>VLOOKUP(A339,orders!P:Q,2,FALSE)</f>
        <v>Speedy Express</v>
      </c>
      <c r="H339" s="6" t="str">
        <f>LEFT(VLOOKUP(F339,customers!A:C,3,FALSE),SEARCH(" ",VLOOKUP(F339,customers!A:C,3,FALSE)))</f>
        <v xml:space="preserve">Paula </v>
      </c>
      <c r="I339" s="6" t="str">
        <f>VLOOKUP(F339,customers!A:F,6,FALSE)</f>
        <v>Resende</v>
      </c>
      <c r="J339" s="6" t="str">
        <f>VLOOKUP(F339,customers!A:I,9,FALSE)</f>
        <v>Brazil</v>
      </c>
    </row>
    <row r="340" spans="1:10" ht="17.45" customHeight="1" x14ac:dyDescent="0.25">
      <c r="A340" s="1" t="s">
        <v>1533</v>
      </c>
      <c r="B340" s="1">
        <f>COUNTIF('order-details'!A340:A2494,A340)</f>
        <v>1</v>
      </c>
      <c r="C340" s="8">
        <f>SUMIFS('order-details'!F:F,'order-details'!A:A,A340)</f>
        <v>28</v>
      </c>
      <c r="D340" s="8">
        <f>SUMIFS('order-details'!G:G,'order-details'!A:A,A340)</f>
        <v>23.8</v>
      </c>
      <c r="E340" s="11">
        <f t="shared" si="5"/>
        <v>4.1999999999999993</v>
      </c>
      <c r="F340" s="1" t="str">
        <f>VLOOKUP(A340,orders!B:C,2,FALSE)</f>
        <v>REGGC</v>
      </c>
      <c r="G340" s="6" t="str">
        <f>VLOOKUP(A340,orders!P:Q,2,FALSE)</f>
        <v>Speedy Express</v>
      </c>
      <c r="H340" s="6" t="str">
        <f>LEFT(VLOOKUP(F340,customers!A:C,3,FALSE),SEARCH(" ",VLOOKUP(F340,customers!A:C,3,FALSE)))</f>
        <v xml:space="preserve">Maurizio </v>
      </c>
      <c r="I340" s="6" t="str">
        <f>VLOOKUP(F340,customers!A:F,6,FALSE)</f>
        <v>Reggio Emilia</v>
      </c>
      <c r="J340" s="6" t="str">
        <f>VLOOKUP(F340,customers!A:I,9,FALSE)</f>
        <v>Italy</v>
      </c>
    </row>
    <row r="341" spans="1:10" ht="17.45" customHeight="1" x14ac:dyDescent="0.25">
      <c r="A341" s="1" t="s">
        <v>1534</v>
      </c>
      <c r="B341" s="1">
        <f>COUNTIF('order-details'!A341:A2495,A341)</f>
        <v>3</v>
      </c>
      <c r="C341" s="8">
        <f>SUMIFS('order-details'!F:F,'order-details'!A:A,A341)</f>
        <v>807.38</v>
      </c>
      <c r="D341" s="8">
        <f>SUMIFS('order-details'!G:G,'order-details'!A:A,A341)</f>
        <v>807.38</v>
      </c>
      <c r="E341" s="11">
        <f t="shared" si="5"/>
        <v>0</v>
      </c>
      <c r="F341" s="1" t="str">
        <f>VLOOKUP(A341,orders!B:C,2,FALSE)</f>
        <v>QUEDE</v>
      </c>
      <c r="G341" s="6" t="str">
        <f>VLOOKUP(A341,orders!P:Q,2,FALSE)</f>
        <v>Speedy Express</v>
      </c>
      <c r="H341" s="6" t="str">
        <f>LEFT(VLOOKUP(F341,customers!A:C,3,FALSE),SEARCH(" ",VLOOKUP(F341,customers!A:C,3,FALSE)))</f>
        <v xml:space="preserve">Bernardo </v>
      </c>
      <c r="I341" s="6" t="str">
        <f>VLOOKUP(F341,customers!A:F,6,FALSE)</f>
        <v>Rio de Janeiro</v>
      </c>
      <c r="J341" s="6" t="str">
        <f>VLOOKUP(F341,customers!A:I,9,FALSE)</f>
        <v>Brazil</v>
      </c>
    </row>
    <row r="342" spans="1:10" ht="17.45" customHeight="1" x14ac:dyDescent="0.25">
      <c r="A342" s="1" t="s">
        <v>1535</v>
      </c>
      <c r="B342" s="1">
        <f>COUNTIF('order-details'!A342:A2496,A342)</f>
        <v>2</v>
      </c>
      <c r="C342" s="8">
        <f>SUMIFS('order-details'!F:F,'order-details'!A:A,A342)</f>
        <v>3900</v>
      </c>
      <c r="D342" s="8">
        <f>SUMIFS('order-details'!G:G,'order-details'!A:A,A342)</f>
        <v>3120</v>
      </c>
      <c r="E342" s="11">
        <f t="shared" si="5"/>
        <v>780</v>
      </c>
      <c r="F342" s="1" t="str">
        <f>VLOOKUP(A342,orders!B:C,2,FALSE)</f>
        <v>QUICK</v>
      </c>
      <c r="G342" s="6" t="str">
        <f>VLOOKUP(A342,orders!P:Q,2,FALSE)</f>
        <v>Federal Shipping</v>
      </c>
      <c r="H342" s="6" t="str">
        <f>LEFT(VLOOKUP(F342,customers!A:C,3,FALSE),SEARCH(" ",VLOOKUP(F342,customers!A:C,3,FALSE)))</f>
        <v xml:space="preserve">Horst </v>
      </c>
      <c r="I342" s="6" t="str">
        <f>VLOOKUP(F342,customers!A:F,6,FALSE)</f>
        <v>Cunewalde</v>
      </c>
      <c r="J342" s="6" t="str">
        <f>VLOOKUP(F342,customers!A:I,9,FALSE)</f>
        <v>Germany</v>
      </c>
    </row>
    <row r="343" spans="1:10" ht="17.45" customHeight="1" x14ac:dyDescent="0.25">
      <c r="A343" s="1" t="s">
        <v>1536</v>
      </c>
      <c r="B343" s="1">
        <f>COUNTIF('order-details'!A343:A2497,A343)</f>
        <v>1</v>
      </c>
      <c r="C343" s="8">
        <f>SUMIFS('order-details'!F:F,'order-details'!A:A,A343)</f>
        <v>72</v>
      </c>
      <c r="D343" s="8">
        <f>SUMIFS('order-details'!G:G,'order-details'!A:A,A343)</f>
        <v>72</v>
      </c>
      <c r="E343" s="11">
        <f t="shared" si="5"/>
        <v>0</v>
      </c>
      <c r="F343" s="1" t="str">
        <f>VLOOKUP(A343,orders!B:C,2,FALSE)</f>
        <v>GREAL</v>
      </c>
      <c r="G343" s="6" t="str">
        <f>VLOOKUP(A343,orders!P:Q,2,FALSE)</f>
        <v>United Package</v>
      </c>
      <c r="H343" s="6" t="str">
        <f>LEFT(VLOOKUP(F343,customers!A:C,3,FALSE),SEARCH(" ",VLOOKUP(F343,customers!A:C,3,FALSE)))</f>
        <v xml:space="preserve">Howard </v>
      </c>
      <c r="I343" s="6" t="str">
        <f>VLOOKUP(F343,customers!A:F,6,FALSE)</f>
        <v>Eugene</v>
      </c>
      <c r="J343" s="6" t="str">
        <f>VLOOKUP(F343,customers!A:I,9,FALSE)</f>
        <v>USA</v>
      </c>
    </row>
    <row r="344" spans="1:10" ht="17.45" customHeight="1" x14ac:dyDescent="0.25">
      <c r="A344" s="1" t="s">
        <v>1537</v>
      </c>
      <c r="B344" s="1">
        <f>COUNTIF('order-details'!A344:A2498,A344)</f>
        <v>2</v>
      </c>
      <c r="C344" s="8">
        <f>SUMIFS('order-details'!F:F,'order-details'!A:A,A344)</f>
        <v>1140</v>
      </c>
      <c r="D344" s="8">
        <f>SUMIFS('order-details'!G:G,'order-details'!A:A,A344)</f>
        <v>1101</v>
      </c>
      <c r="E344" s="11">
        <f t="shared" si="5"/>
        <v>39</v>
      </c>
      <c r="F344" s="1" t="str">
        <f>VLOOKUP(A344,orders!B:C,2,FALSE)</f>
        <v>MEREP</v>
      </c>
      <c r="G344" s="6" t="str">
        <f>VLOOKUP(A344,orders!P:Q,2,FALSE)</f>
        <v>Federal Shipping</v>
      </c>
      <c r="H344" s="6" t="str">
        <f>LEFT(VLOOKUP(F344,customers!A:C,3,FALSE),SEARCH(" ",VLOOKUP(F344,customers!A:C,3,FALSE)))</f>
        <v xml:space="preserve">Jean </v>
      </c>
      <c r="I344" s="6" t="str">
        <f>VLOOKUP(F344,customers!A:F,6,FALSE)</f>
        <v>Montréal</v>
      </c>
      <c r="J344" s="6" t="str">
        <f>VLOOKUP(F344,customers!A:I,9,FALSE)</f>
        <v>Canada</v>
      </c>
    </row>
    <row r="345" spans="1:10" ht="17.45" customHeight="1" x14ac:dyDescent="0.25">
      <c r="A345" s="1" t="s">
        <v>1538</v>
      </c>
      <c r="B345" s="1">
        <f>COUNTIF('order-details'!A345:A2499,A345)</f>
        <v>3</v>
      </c>
      <c r="C345" s="8">
        <f>SUMIFS('order-details'!F:F,'order-details'!A:A,A345)</f>
        <v>812.5</v>
      </c>
      <c r="D345" s="8">
        <f>SUMIFS('order-details'!G:G,'order-details'!A:A,A345)</f>
        <v>812.5</v>
      </c>
      <c r="E345" s="11">
        <f t="shared" si="5"/>
        <v>0</v>
      </c>
      <c r="F345" s="1" t="str">
        <f>VLOOKUP(A345,orders!B:C,2,FALSE)</f>
        <v>VAFFE</v>
      </c>
      <c r="G345" s="6" t="str">
        <f>VLOOKUP(A345,orders!P:Q,2,FALSE)</f>
        <v>Speedy Express</v>
      </c>
      <c r="H345" s="6" t="str">
        <f>LEFT(VLOOKUP(F345,customers!A:C,3,FALSE),SEARCH(" ",VLOOKUP(F345,customers!A:C,3,FALSE)))</f>
        <v xml:space="preserve">Palle </v>
      </c>
      <c r="I345" s="6" t="str">
        <f>VLOOKUP(F345,customers!A:F,6,FALSE)</f>
        <v>Århus</v>
      </c>
      <c r="J345" s="6" t="str">
        <f>VLOOKUP(F345,customers!A:I,9,FALSE)</f>
        <v>Denmark</v>
      </c>
    </row>
    <row r="346" spans="1:10" ht="17.45" customHeight="1" x14ac:dyDescent="0.25">
      <c r="A346" s="1" t="s">
        <v>1539</v>
      </c>
      <c r="B346" s="1">
        <f>COUNTIF('order-details'!A346:A2500,A346)</f>
        <v>2</v>
      </c>
      <c r="C346" s="8">
        <f>SUMIFS('order-details'!F:F,'order-details'!A:A,A346)</f>
        <v>543.65</v>
      </c>
      <c r="D346" s="8">
        <f>SUMIFS('order-details'!G:G,'order-details'!A:A,A346)</f>
        <v>516.46749999999997</v>
      </c>
      <c r="E346" s="11">
        <f t="shared" si="5"/>
        <v>27.182500000000005</v>
      </c>
      <c r="F346" s="1" t="str">
        <f>VLOOKUP(A346,orders!B:C,2,FALSE)</f>
        <v>LEHMS</v>
      </c>
      <c r="G346" s="6" t="str">
        <f>VLOOKUP(A346,orders!P:Q,2,FALSE)</f>
        <v>Speedy Express</v>
      </c>
      <c r="H346" s="6" t="str">
        <f>LEFT(VLOOKUP(F346,customers!A:C,3,FALSE),SEARCH(" ",VLOOKUP(F346,customers!A:C,3,FALSE)))</f>
        <v xml:space="preserve">Renate </v>
      </c>
      <c r="I346" s="6" t="str">
        <f>VLOOKUP(F346,customers!A:F,6,FALSE)</f>
        <v>Frankfurt a.M.</v>
      </c>
      <c r="J346" s="6" t="str">
        <f>VLOOKUP(F346,customers!A:I,9,FALSE)</f>
        <v>Germany</v>
      </c>
    </row>
    <row r="347" spans="1:10" ht="17.45" customHeight="1" x14ac:dyDescent="0.25">
      <c r="A347" s="1" t="s">
        <v>1540</v>
      </c>
      <c r="B347" s="1">
        <f>COUNTIF('order-details'!A347:A2501,A347)</f>
        <v>3</v>
      </c>
      <c r="C347" s="8">
        <f>SUMIFS('order-details'!F:F,'order-details'!A:A,A347)</f>
        <v>2493</v>
      </c>
      <c r="D347" s="8">
        <f>SUMIFS('order-details'!G:G,'order-details'!A:A,A347)</f>
        <v>1994.4</v>
      </c>
      <c r="E347" s="11">
        <f t="shared" si="5"/>
        <v>498.59999999999991</v>
      </c>
      <c r="F347" s="1" t="str">
        <f>VLOOKUP(A347,orders!B:C,2,FALSE)</f>
        <v>LEHMS</v>
      </c>
      <c r="G347" s="6" t="str">
        <f>VLOOKUP(A347,orders!P:Q,2,FALSE)</f>
        <v>United Package</v>
      </c>
      <c r="H347" s="6" t="str">
        <f>LEFT(VLOOKUP(F347,customers!A:C,3,FALSE),SEARCH(" ",VLOOKUP(F347,customers!A:C,3,FALSE)))</f>
        <v xml:space="preserve">Renate </v>
      </c>
      <c r="I347" s="6" t="str">
        <f>VLOOKUP(F347,customers!A:F,6,FALSE)</f>
        <v>Frankfurt a.M.</v>
      </c>
      <c r="J347" s="6" t="str">
        <f>VLOOKUP(F347,customers!A:I,9,FALSE)</f>
        <v>Germany</v>
      </c>
    </row>
    <row r="348" spans="1:10" ht="17.45" customHeight="1" x14ac:dyDescent="0.25">
      <c r="A348" s="1" t="s">
        <v>1541</v>
      </c>
      <c r="B348" s="1">
        <f>COUNTIF('order-details'!A348:A2502,A348)</f>
        <v>2</v>
      </c>
      <c r="C348" s="8">
        <f>SUMIFS('order-details'!F:F,'order-details'!A:A,A348)</f>
        <v>565.5</v>
      </c>
      <c r="D348" s="8">
        <f>SUMIFS('order-details'!G:G,'order-details'!A:A,A348)</f>
        <v>565.5</v>
      </c>
      <c r="E348" s="11">
        <f t="shared" si="5"/>
        <v>0</v>
      </c>
      <c r="F348" s="1" t="str">
        <f>VLOOKUP(A348,orders!B:C,2,FALSE)</f>
        <v>OLDWO</v>
      </c>
      <c r="G348" s="6" t="str">
        <f>VLOOKUP(A348,orders!P:Q,2,FALSE)</f>
        <v>United Package</v>
      </c>
      <c r="H348" s="6" t="str">
        <f>LEFT(VLOOKUP(F348,customers!A:C,3,FALSE),SEARCH(" ",VLOOKUP(F348,customers!A:C,3,FALSE)))</f>
        <v xml:space="preserve">Rene </v>
      </c>
      <c r="I348" s="6" t="str">
        <f>VLOOKUP(F348,customers!A:F,6,FALSE)</f>
        <v>Anchorage</v>
      </c>
      <c r="J348" s="6" t="str">
        <f>VLOOKUP(F348,customers!A:I,9,FALSE)</f>
        <v>USA</v>
      </c>
    </row>
    <row r="349" spans="1:10" ht="17.45" customHeight="1" x14ac:dyDescent="0.25">
      <c r="A349" s="1" t="s">
        <v>1542</v>
      </c>
      <c r="B349" s="1">
        <f>COUNTIF('order-details'!A349:A2503,A349)</f>
        <v>3</v>
      </c>
      <c r="C349" s="8">
        <f>SUMIFS('order-details'!F:F,'order-details'!A:A,A349)</f>
        <v>6300</v>
      </c>
      <c r="D349" s="8">
        <f>SUMIFS('order-details'!G:G,'order-details'!A:A,A349)</f>
        <v>4725</v>
      </c>
      <c r="E349" s="11">
        <f t="shared" si="5"/>
        <v>1575</v>
      </c>
      <c r="F349" s="1" t="str">
        <f>VLOOKUP(A349,orders!B:C,2,FALSE)</f>
        <v>ERNSH</v>
      </c>
      <c r="G349" s="6" t="str">
        <f>VLOOKUP(A349,orders!P:Q,2,FALSE)</f>
        <v>Speedy Express</v>
      </c>
      <c r="H349" s="6" t="str">
        <f>LEFT(VLOOKUP(F349,customers!A:C,3,FALSE),SEARCH(" ",VLOOKUP(F349,customers!A:C,3,FALSE)))</f>
        <v xml:space="preserve">Roland </v>
      </c>
      <c r="I349" s="6" t="str">
        <f>VLOOKUP(F349,customers!A:F,6,FALSE)</f>
        <v>Graz</v>
      </c>
      <c r="J349" s="6" t="str">
        <f>VLOOKUP(F349,customers!A:I,9,FALSE)</f>
        <v>Austria</v>
      </c>
    </row>
    <row r="350" spans="1:10" ht="17.45" customHeight="1" x14ac:dyDescent="0.25">
      <c r="A350" s="1" t="s">
        <v>1543</v>
      </c>
      <c r="B350" s="1">
        <f>COUNTIF('order-details'!A350:A2504,A350)</f>
        <v>3</v>
      </c>
      <c r="C350" s="8">
        <f>SUMIFS('order-details'!F:F,'order-details'!A:A,A350)</f>
        <v>1476.1</v>
      </c>
      <c r="D350" s="8">
        <f>SUMIFS('order-details'!G:G,'order-details'!A:A,A350)</f>
        <v>1180.8800000000001</v>
      </c>
      <c r="E350" s="11">
        <f t="shared" si="5"/>
        <v>295.2199999999998</v>
      </c>
      <c r="F350" s="1" t="str">
        <f>VLOOKUP(A350,orders!B:C,2,FALSE)</f>
        <v>WHITC</v>
      </c>
      <c r="G350" s="6" t="str">
        <f>VLOOKUP(A350,orders!P:Q,2,FALSE)</f>
        <v>Speedy Express</v>
      </c>
      <c r="H350" s="6" t="str">
        <f>LEFT(VLOOKUP(F350,customers!A:C,3,FALSE),SEARCH(" ",VLOOKUP(F350,customers!A:C,3,FALSE)))</f>
        <v xml:space="preserve">Karl </v>
      </c>
      <c r="I350" s="6" t="str">
        <f>VLOOKUP(F350,customers!A:F,6,FALSE)</f>
        <v>Seattle</v>
      </c>
      <c r="J350" s="6" t="str">
        <f>VLOOKUP(F350,customers!A:I,9,FALSE)</f>
        <v>USA</v>
      </c>
    </row>
    <row r="351" spans="1:10" ht="17.45" customHeight="1" x14ac:dyDescent="0.25">
      <c r="A351" s="1" t="s">
        <v>1544</v>
      </c>
      <c r="B351" s="1">
        <f>COUNTIF('order-details'!A351:A2505,A351)</f>
        <v>3</v>
      </c>
      <c r="C351" s="8">
        <f>SUMIFS('order-details'!F:F,'order-details'!A:A,A351)</f>
        <v>800.1</v>
      </c>
      <c r="D351" s="8">
        <f>SUMIFS('order-details'!G:G,'order-details'!A:A,A351)</f>
        <v>718.08</v>
      </c>
      <c r="E351" s="11">
        <f t="shared" si="5"/>
        <v>82.019999999999982</v>
      </c>
      <c r="F351" s="1" t="str">
        <f>VLOOKUP(A351,orders!B:C,2,FALSE)</f>
        <v>PICCO</v>
      </c>
      <c r="G351" s="6" t="str">
        <f>VLOOKUP(A351,orders!P:Q,2,FALSE)</f>
        <v>Federal Shipping</v>
      </c>
      <c r="H351" s="6" t="str">
        <f>LEFT(VLOOKUP(F351,customers!A:C,3,FALSE),SEARCH(" ",VLOOKUP(F351,customers!A:C,3,FALSE)))</f>
        <v xml:space="preserve">Georg </v>
      </c>
      <c r="I351" s="6" t="str">
        <f>VLOOKUP(F351,customers!A:F,6,FALSE)</f>
        <v>Salzburg</v>
      </c>
      <c r="J351" s="6" t="str">
        <f>VLOOKUP(F351,customers!A:I,9,FALSE)</f>
        <v>Austria</v>
      </c>
    </row>
    <row r="352" spans="1:10" ht="17.45" customHeight="1" x14ac:dyDescent="0.25">
      <c r="A352" s="1" t="s">
        <v>1545</v>
      </c>
      <c r="B352" s="1">
        <f>COUNTIF('order-details'!A352:A2506,A352)</f>
        <v>2</v>
      </c>
      <c r="C352" s="8">
        <f>SUMIFS('order-details'!F:F,'order-details'!A:A,A352)</f>
        <v>2388.5</v>
      </c>
      <c r="D352" s="8">
        <f>SUMIFS('order-details'!G:G,'order-details'!A:A,A352)</f>
        <v>2388.5</v>
      </c>
      <c r="E352" s="11">
        <f t="shared" si="5"/>
        <v>0</v>
      </c>
      <c r="F352" s="1" t="str">
        <f>VLOOKUP(A352,orders!B:C,2,FALSE)</f>
        <v>RATTC</v>
      </c>
      <c r="G352" s="6" t="str">
        <f>VLOOKUP(A352,orders!P:Q,2,FALSE)</f>
        <v>Federal Shipping</v>
      </c>
      <c r="H352" s="6" t="str">
        <f>LEFT(VLOOKUP(F352,customers!A:C,3,FALSE),SEARCH(" ",VLOOKUP(F352,customers!A:C,3,FALSE)))</f>
        <v xml:space="preserve">Paula </v>
      </c>
      <c r="I352" s="6" t="str">
        <f>VLOOKUP(F352,customers!A:F,6,FALSE)</f>
        <v>Albuquerque</v>
      </c>
      <c r="J352" s="6" t="str">
        <f>VLOOKUP(F352,customers!A:I,9,FALSE)</f>
        <v>USA</v>
      </c>
    </row>
    <row r="353" spans="1:10" ht="17.45" customHeight="1" x14ac:dyDescent="0.25">
      <c r="A353" s="1" t="s">
        <v>1546</v>
      </c>
      <c r="B353" s="1">
        <f>COUNTIF('order-details'!A353:A2507,A353)</f>
        <v>1</v>
      </c>
      <c r="C353" s="8">
        <f>SUMIFS('order-details'!F:F,'order-details'!A:A,A353)</f>
        <v>493</v>
      </c>
      <c r="D353" s="8">
        <f>SUMIFS('order-details'!G:G,'order-details'!A:A,A353)</f>
        <v>493</v>
      </c>
      <c r="E353" s="11">
        <f t="shared" si="5"/>
        <v>0</v>
      </c>
      <c r="F353" s="1" t="str">
        <f>VLOOKUP(A353,orders!B:C,2,FALSE)</f>
        <v>BSBEV</v>
      </c>
      <c r="G353" s="6" t="str">
        <f>VLOOKUP(A353,orders!P:Q,2,FALSE)</f>
        <v>Federal Shipping</v>
      </c>
      <c r="H353" s="6" t="str">
        <f>LEFT(VLOOKUP(F353,customers!A:C,3,FALSE),SEARCH(" ",VLOOKUP(F353,customers!A:C,3,FALSE)))</f>
        <v xml:space="preserve">Victoria </v>
      </c>
      <c r="I353" s="6" t="str">
        <f>VLOOKUP(F353,customers!A:F,6,FALSE)</f>
        <v>London</v>
      </c>
      <c r="J353" s="6" t="str">
        <f>VLOOKUP(F353,customers!A:I,9,FALSE)</f>
        <v>UK</v>
      </c>
    </row>
    <row r="354" spans="1:10" ht="17.45" customHeight="1" x14ac:dyDescent="0.25">
      <c r="A354" s="1" t="s">
        <v>1547</v>
      </c>
      <c r="B354" s="1">
        <f>COUNTIF('order-details'!A354:A2508,A354)</f>
        <v>2</v>
      </c>
      <c r="C354" s="8">
        <f>SUMIFS('order-details'!F:F,'order-details'!A:A,A354)</f>
        <v>479.8</v>
      </c>
      <c r="D354" s="8">
        <f>SUMIFS('order-details'!G:G,'order-details'!A:A,A354)</f>
        <v>479.8</v>
      </c>
      <c r="E354" s="11">
        <f t="shared" si="5"/>
        <v>0</v>
      </c>
      <c r="F354" s="1" t="str">
        <f>VLOOKUP(A354,orders!B:C,2,FALSE)</f>
        <v>HUNGC</v>
      </c>
      <c r="G354" s="6" t="str">
        <f>VLOOKUP(A354,orders!P:Q,2,FALSE)</f>
        <v>Speedy Express</v>
      </c>
      <c r="H354" s="6" t="str">
        <f>LEFT(VLOOKUP(F354,customers!A:C,3,FALSE),SEARCH(" ",VLOOKUP(F354,customers!A:C,3,FALSE)))</f>
        <v xml:space="preserve">Yoshi </v>
      </c>
      <c r="I354" s="6" t="str">
        <f>VLOOKUP(F354,customers!A:F,6,FALSE)</f>
        <v>Elgin</v>
      </c>
      <c r="J354" s="6" t="str">
        <f>VLOOKUP(F354,customers!A:I,9,FALSE)</f>
        <v>USA</v>
      </c>
    </row>
    <row r="355" spans="1:10" ht="17.45" customHeight="1" x14ac:dyDescent="0.25">
      <c r="A355" s="1" t="s">
        <v>1548</v>
      </c>
      <c r="B355" s="1">
        <f>COUNTIF('order-details'!A355:A2509,A355)</f>
        <v>2</v>
      </c>
      <c r="C355" s="8">
        <f>SUMIFS('order-details'!F:F,'order-details'!A:A,A355)</f>
        <v>2285</v>
      </c>
      <c r="D355" s="8">
        <f>SUMIFS('order-details'!G:G,'order-details'!A:A,A355)</f>
        <v>2285</v>
      </c>
      <c r="E355" s="11">
        <f t="shared" si="5"/>
        <v>0</v>
      </c>
      <c r="F355" s="1" t="str">
        <f>VLOOKUP(A355,orders!B:C,2,FALSE)</f>
        <v>HILAA</v>
      </c>
      <c r="G355" s="6" t="str">
        <f>VLOOKUP(A355,orders!P:Q,2,FALSE)</f>
        <v>Speedy Express</v>
      </c>
      <c r="H355" s="6" t="str">
        <f>LEFT(VLOOKUP(F355,customers!A:C,3,FALSE),SEARCH(" ",VLOOKUP(F355,customers!A:C,3,FALSE)))</f>
        <v xml:space="preserve">Carlos </v>
      </c>
      <c r="I355" s="6" t="str">
        <f>VLOOKUP(F355,customers!A:F,6,FALSE)</f>
        <v>San Cristóbal</v>
      </c>
      <c r="J355" s="6" t="str">
        <f>VLOOKUP(F355,customers!A:I,9,FALSE)</f>
        <v>Venezuela</v>
      </c>
    </row>
    <row r="356" spans="1:10" ht="17.45" customHeight="1" x14ac:dyDescent="0.25">
      <c r="A356" s="1" t="s">
        <v>1549</v>
      </c>
      <c r="B356" s="1">
        <f>COUNTIF('order-details'!A356:A2510,A356)</f>
        <v>1</v>
      </c>
      <c r="C356" s="8">
        <f>SUMIFS('order-details'!F:F,'order-details'!A:A,A356)</f>
        <v>65</v>
      </c>
      <c r="D356" s="8">
        <f>SUMIFS('order-details'!G:G,'order-details'!A:A,A356)</f>
        <v>48.75</v>
      </c>
      <c r="E356" s="11">
        <f t="shared" si="5"/>
        <v>16.25</v>
      </c>
      <c r="F356" s="1" t="str">
        <f>VLOOKUP(A356,orders!B:C,2,FALSE)</f>
        <v>VAFFE</v>
      </c>
      <c r="G356" s="6" t="str">
        <f>VLOOKUP(A356,orders!P:Q,2,FALSE)</f>
        <v>United Package</v>
      </c>
      <c r="H356" s="6" t="str">
        <f>LEFT(VLOOKUP(F356,customers!A:C,3,FALSE),SEARCH(" ",VLOOKUP(F356,customers!A:C,3,FALSE)))</f>
        <v xml:space="preserve">Palle </v>
      </c>
      <c r="I356" s="6" t="str">
        <f>VLOOKUP(F356,customers!A:F,6,FALSE)</f>
        <v>Århus</v>
      </c>
      <c r="J356" s="6" t="str">
        <f>VLOOKUP(F356,customers!A:I,9,FALSE)</f>
        <v>Denmark</v>
      </c>
    </row>
    <row r="357" spans="1:10" ht="17.45" customHeight="1" x14ac:dyDescent="0.25">
      <c r="A357" s="1" t="s">
        <v>1550</v>
      </c>
      <c r="B357" s="1">
        <f>COUNTIF('order-details'!A357:A2511,A357)</f>
        <v>2</v>
      </c>
      <c r="C357" s="8">
        <f>SUMIFS('order-details'!F:F,'order-details'!A:A,A357)</f>
        <v>1508</v>
      </c>
      <c r="D357" s="8">
        <f>SUMIFS('order-details'!G:G,'order-details'!A:A,A357)</f>
        <v>1483</v>
      </c>
      <c r="E357" s="11">
        <f t="shared" si="5"/>
        <v>25</v>
      </c>
      <c r="F357" s="1" t="str">
        <f>VLOOKUP(A357,orders!B:C,2,FALSE)</f>
        <v>SAVEA</v>
      </c>
      <c r="G357" s="6" t="str">
        <f>VLOOKUP(A357,orders!P:Q,2,FALSE)</f>
        <v>United Package</v>
      </c>
      <c r="H357" s="6" t="str">
        <f>LEFT(VLOOKUP(F357,customers!A:C,3,FALSE),SEARCH(" ",VLOOKUP(F357,customers!A:C,3,FALSE)))</f>
        <v xml:space="preserve">Jose </v>
      </c>
      <c r="I357" s="6" t="str">
        <f>VLOOKUP(F357,customers!A:F,6,FALSE)</f>
        <v>Boise</v>
      </c>
      <c r="J357" s="6" t="str">
        <f>VLOOKUP(F357,customers!A:I,9,FALSE)</f>
        <v>USA</v>
      </c>
    </row>
    <row r="358" spans="1:10" ht="17.45" customHeight="1" x14ac:dyDescent="0.25">
      <c r="A358" s="1" t="s">
        <v>1551</v>
      </c>
      <c r="B358" s="1">
        <f>COUNTIF('order-details'!A358:A2512,A358)</f>
        <v>2</v>
      </c>
      <c r="C358" s="8">
        <f>SUMIFS('order-details'!F:F,'order-details'!A:A,A358)</f>
        <v>256.5</v>
      </c>
      <c r="D358" s="8">
        <f>SUMIFS('order-details'!G:G,'order-details'!A:A,A358)</f>
        <v>230.85000000000002</v>
      </c>
      <c r="E358" s="11">
        <f t="shared" si="5"/>
        <v>25.649999999999977</v>
      </c>
      <c r="F358" s="1" t="str">
        <f>VLOOKUP(A358,orders!B:C,2,FALSE)</f>
        <v>FURIB</v>
      </c>
      <c r="G358" s="6" t="str">
        <f>VLOOKUP(A358,orders!P:Q,2,FALSE)</f>
        <v>Speedy Express</v>
      </c>
      <c r="H358" s="6" t="str">
        <f>LEFT(VLOOKUP(F358,customers!A:C,3,FALSE),SEARCH(" ",VLOOKUP(F358,customers!A:C,3,FALSE)))</f>
        <v xml:space="preserve">Lino </v>
      </c>
      <c r="I358" s="6" t="str">
        <f>VLOOKUP(F358,customers!A:F,6,FALSE)</f>
        <v>Lisboa</v>
      </c>
      <c r="J358" s="6" t="str">
        <f>VLOOKUP(F358,customers!A:I,9,FALSE)</f>
        <v>Portugal</v>
      </c>
    </row>
    <row r="359" spans="1:10" ht="17.45" customHeight="1" x14ac:dyDescent="0.25">
      <c r="A359" s="1" t="s">
        <v>1552</v>
      </c>
      <c r="B359" s="1">
        <f>COUNTIF('order-details'!A359:A2513,A359)</f>
        <v>4</v>
      </c>
      <c r="C359" s="8">
        <f>SUMIFS('order-details'!F:F,'order-details'!A:A,A359)</f>
        <v>4326</v>
      </c>
      <c r="D359" s="8">
        <f>SUMIFS('order-details'!G:G,'order-details'!A:A,A359)</f>
        <v>4109.7</v>
      </c>
      <c r="E359" s="11">
        <f t="shared" si="5"/>
        <v>216.30000000000018</v>
      </c>
      <c r="F359" s="1" t="str">
        <f>VLOOKUP(A359,orders!B:C,2,FALSE)</f>
        <v>MEREP</v>
      </c>
      <c r="G359" s="6" t="str">
        <f>VLOOKUP(A359,orders!P:Q,2,FALSE)</f>
        <v>United Package</v>
      </c>
      <c r="H359" s="6" t="str">
        <f>LEFT(VLOOKUP(F359,customers!A:C,3,FALSE),SEARCH(" ",VLOOKUP(F359,customers!A:C,3,FALSE)))</f>
        <v xml:space="preserve">Jean </v>
      </c>
      <c r="I359" s="6" t="str">
        <f>VLOOKUP(F359,customers!A:F,6,FALSE)</f>
        <v>Montréal</v>
      </c>
      <c r="J359" s="6" t="str">
        <f>VLOOKUP(F359,customers!A:I,9,FALSE)</f>
        <v>Canada</v>
      </c>
    </row>
    <row r="360" spans="1:10" ht="17.45" customHeight="1" x14ac:dyDescent="0.25">
      <c r="A360" s="1" t="s">
        <v>1553</v>
      </c>
      <c r="B360" s="1">
        <f>COUNTIF('order-details'!A360:A2514,A360)</f>
        <v>3</v>
      </c>
      <c r="C360" s="8">
        <f>SUMIFS('order-details'!F:F,'order-details'!A:A,A360)</f>
        <v>1413</v>
      </c>
      <c r="D360" s="8">
        <f>SUMIFS('order-details'!G:G,'order-details'!A:A,A360)</f>
        <v>1130.4000000000001</v>
      </c>
      <c r="E360" s="11">
        <f t="shared" si="5"/>
        <v>282.59999999999991</v>
      </c>
      <c r="F360" s="1" t="str">
        <f>VLOOKUP(A360,orders!B:C,2,FALSE)</f>
        <v>TRADH</v>
      </c>
      <c r="G360" s="6" t="str">
        <f>VLOOKUP(A360,orders!P:Q,2,FALSE)</f>
        <v>Federal Shipping</v>
      </c>
      <c r="H360" s="6" t="str">
        <f>LEFT(VLOOKUP(F360,customers!A:C,3,FALSE),SEARCH(" ",VLOOKUP(F360,customers!A:C,3,FALSE)))</f>
        <v xml:space="preserve">Anabela </v>
      </c>
      <c r="I360" s="6" t="str">
        <f>VLOOKUP(F360,customers!A:F,6,FALSE)</f>
        <v>Sao Paulo</v>
      </c>
      <c r="J360" s="6" t="str">
        <f>VLOOKUP(F360,customers!A:I,9,FALSE)</f>
        <v>Brazil</v>
      </c>
    </row>
    <row r="361" spans="1:10" ht="17.45" customHeight="1" x14ac:dyDescent="0.25">
      <c r="A361" s="1" t="s">
        <v>1554</v>
      </c>
      <c r="B361" s="1">
        <f>COUNTIF('order-details'!A361:A2515,A361)</f>
        <v>5</v>
      </c>
      <c r="C361" s="8">
        <f>SUMIFS('order-details'!F:F,'order-details'!A:A,A361)</f>
        <v>6475.4000000000005</v>
      </c>
      <c r="D361" s="8">
        <f>SUMIFS('order-details'!G:G,'order-details'!A:A,A361)</f>
        <v>6475.4000000000005</v>
      </c>
      <c r="E361" s="11">
        <f t="shared" si="5"/>
        <v>0</v>
      </c>
      <c r="F361" s="1" t="str">
        <f>VLOOKUP(A361,orders!B:C,2,FALSE)</f>
        <v>SAVEA</v>
      </c>
      <c r="G361" s="6" t="str">
        <f>VLOOKUP(A361,orders!P:Q,2,FALSE)</f>
        <v>Speedy Express</v>
      </c>
      <c r="H361" s="6" t="str">
        <f>LEFT(VLOOKUP(F361,customers!A:C,3,FALSE),SEARCH(" ",VLOOKUP(F361,customers!A:C,3,FALSE)))</f>
        <v xml:space="preserve">Jose </v>
      </c>
      <c r="I361" s="6" t="str">
        <f>VLOOKUP(F361,customers!A:F,6,FALSE)</f>
        <v>Boise</v>
      </c>
      <c r="J361" s="6" t="str">
        <f>VLOOKUP(F361,customers!A:I,9,FALSE)</f>
        <v>USA</v>
      </c>
    </row>
    <row r="362" spans="1:10" ht="17.45" customHeight="1" x14ac:dyDescent="0.25">
      <c r="A362" s="1" t="s">
        <v>1555</v>
      </c>
      <c r="B362" s="1">
        <f>COUNTIF('order-details'!A362:A2516,A362)</f>
        <v>1</v>
      </c>
      <c r="C362" s="8">
        <f>SUMIFS('order-details'!F:F,'order-details'!A:A,A362)</f>
        <v>1064</v>
      </c>
      <c r="D362" s="8">
        <f>SUMIFS('order-details'!G:G,'order-details'!A:A,A362)</f>
        <v>1064</v>
      </c>
      <c r="E362" s="11">
        <f t="shared" si="5"/>
        <v>0</v>
      </c>
      <c r="F362" s="1" t="str">
        <f>VLOOKUP(A362,orders!B:C,2,FALSE)</f>
        <v>TOMSP</v>
      </c>
      <c r="G362" s="6" t="str">
        <f>VLOOKUP(A362,orders!P:Q,2,FALSE)</f>
        <v>United Package</v>
      </c>
      <c r="H362" s="6" t="str">
        <f>LEFT(VLOOKUP(F362,customers!A:C,3,FALSE),SEARCH(" ",VLOOKUP(F362,customers!A:C,3,FALSE)))</f>
        <v xml:space="preserve">Karin </v>
      </c>
      <c r="I362" s="6" t="str">
        <f>VLOOKUP(F362,customers!A:F,6,FALSE)</f>
        <v>Münster</v>
      </c>
      <c r="J362" s="6" t="str">
        <f>VLOOKUP(F362,customers!A:I,9,FALSE)</f>
        <v>Germany</v>
      </c>
    </row>
    <row r="363" spans="1:10" ht="17.45" customHeight="1" x14ac:dyDescent="0.25">
      <c r="A363" s="1" t="s">
        <v>1556</v>
      </c>
      <c r="B363" s="1">
        <f>COUNTIF('order-details'!A363:A2517,A363)</f>
        <v>3</v>
      </c>
      <c r="C363" s="8">
        <f>SUMIFS('order-details'!F:F,'order-details'!A:A,A363)</f>
        <v>424</v>
      </c>
      <c r="D363" s="8">
        <f>SUMIFS('order-details'!G:G,'order-details'!A:A,A363)</f>
        <v>424</v>
      </c>
      <c r="E363" s="11">
        <f t="shared" si="5"/>
        <v>0</v>
      </c>
      <c r="F363" s="1" t="str">
        <f>VLOOKUP(A363,orders!B:C,2,FALSE)</f>
        <v>DUMON</v>
      </c>
      <c r="G363" s="6" t="str">
        <f>VLOOKUP(A363,orders!P:Q,2,FALSE)</f>
        <v>United Package</v>
      </c>
      <c r="H363" s="6" t="str">
        <f>LEFT(VLOOKUP(F363,customers!A:C,3,FALSE),SEARCH(" ",VLOOKUP(F363,customers!A:C,3,FALSE)))</f>
        <v xml:space="preserve">Janine </v>
      </c>
      <c r="I363" s="6" t="str">
        <f>VLOOKUP(F363,customers!A:F,6,FALSE)</f>
        <v>Nantes</v>
      </c>
      <c r="J363" s="6" t="str">
        <f>VLOOKUP(F363,customers!A:I,9,FALSE)</f>
        <v>France</v>
      </c>
    </row>
    <row r="364" spans="1:10" ht="17.45" customHeight="1" x14ac:dyDescent="0.25">
      <c r="A364" s="1" t="s">
        <v>1557</v>
      </c>
      <c r="B364" s="1">
        <f>COUNTIF('order-details'!A364:A2518,A364)</f>
        <v>1</v>
      </c>
      <c r="C364" s="8">
        <f>SUMIFS('order-details'!F:F,'order-details'!A:A,A364)</f>
        <v>399</v>
      </c>
      <c r="D364" s="8">
        <f>SUMIFS('order-details'!G:G,'order-details'!A:A,A364)</f>
        <v>299.25</v>
      </c>
      <c r="E364" s="11">
        <f t="shared" si="5"/>
        <v>99.75</v>
      </c>
      <c r="F364" s="1" t="str">
        <f>VLOOKUP(A364,orders!B:C,2,FALSE)</f>
        <v>LAMAI</v>
      </c>
      <c r="G364" s="6" t="str">
        <f>VLOOKUP(A364,orders!P:Q,2,FALSE)</f>
        <v>Speedy Express</v>
      </c>
      <c r="H364" s="6" t="str">
        <f>LEFT(VLOOKUP(F364,customers!A:C,3,FALSE),SEARCH(" ",VLOOKUP(F364,customers!A:C,3,FALSE)))</f>
        <v xml:space="preserve">Annette </v>
      </c>
      <c r="I364" s="6" t="str">
        <f>VLOOKUP(F364,customers!A:F,6,FALSE)</f>
        <v>Toulouse</v>
      </c>
      <c r="J364" s="6" t="str">
        <f>VLOOKUP(F364,customers!A:I,9,FALSE)</f>
        <v>France</v>
      </c>
    </row>
    <row r="365" spans="1:10" ht="17.45" customHeight="1" x14ac:dyDescent="0.25">
      <c r="A365" s="1" t="s">
        <v>1558</v>
      </c>
      <c r="B365" s="1">
        <f>COUNTIF('order-details'!A365:A2519,A365)</f>
        <v>3</v>
      </c>
      <c r="C365" s="8">
        <f>SUMIFS('order-details'!F:F,'order-details'!A:A,A365)</f>
        <v>808</v>
      </c>
      <c r="D365" s="8">
        <f>SUMIFS('order-details'!G:G,'order-details'!A:A,A365)</f>
        <v>808</v>
      </c>
      <c r="E365" s="11">
        <f t="shared" si="5"/>
        <v>0</v>
      </c>
      <c r="F365" s="1" t="str">
        <f>VLOOKUP(A365,orders!B:C,2,FALSE)</f>
        <v>WOLZA</v>
      </c>
      <c r="G365" s="6" t="str">
        <f>VLOOKUP(A365,orders!P:Q,2,FALSE)</f>
        <v>United Package</v>
      </c>
      <c r="H365" s="6" t="str">
        <f>LEFT(VLOOKUP(F365,customers!A:C,3,FALSE),SEARCH(" ",VLOOKUP(F365,customers!A:C,3,FALSE)))</f>
        <v xml:space="preserve">Zbyszek </v>
      </c>
      <c r="I365" s="6" t="str">
        <f>VLOOKUP(F365,customers!A:F,6,FALSE)</f>
        <v>Warszawa</v>
      </c>
      <c r="J365" s="6" t="str">
        <f>VLOOKUP(F365,customers!A:I,9,FALSE)</f>
        <v>Poland</v>
      </c>
    </row>
    <row r="366" spans="1:10" ht="17.45" customHeight="1" x14ac:dyDescent="0.25">
      <c r="A366" s="1" t="s">
        <v>1559</v>
      </c>
      <c r="B366" s="1">
        <f>COUNTIF('order-details'!A366:A2520,A366)</f>
        <v>5</v>
      </c>
      <c r="C366" s="8">
        <f>SUMIFS('order-details'!F:F,'order-details'!A:A,A366)</f>
        <v>6375</v>
      </c>
      <c r="D366" s="8">
        <f>SUMIFS('order-details'!G:G,'order-details'!A:A,A366)</f>
        <v>6375</v>
      </c>
      <c r="E366" s="11">
        <f t="shared" si="5"/>
        <v>0</v>
      </c>
      <c r="F366" s="1" t="str">
        <f>VLOOKUP(A366,orders!B:C,2,FALSE)</f>
        <v>SAVEA</v>
      </c>
      <c r="G366" s="6" t="str">
        <f>VLOOKUP(A366,orders!P:Q,2,FALSE)</f>
        <v>United Package</v>
      </c>
      <c r="H366" s="6" t="str">
        <f>LEFT(VLOOKUP(F366,customers!A:C,3,FALSE),SEARCH(" ",VLOOKUP(F366,customers!A:C,3,FALSE)))</f>
        <v xml:space="preserve">Jose </v>
      </c>
      <c r="I366" s="6" t="str">
        <f>VLOOKUP(F366,customers!A:F,6,FALSE)</f>
        <v>Boise</v>
      </c>
      <c r="J366" s="6" t="str">
        <f>VLOOKUP(F366,customers!A:I,9,FALSE)</f>
        <v>USA</v>
      </c>
    </row>
    <row r="367" spans="1:10" ht="17.45" customHeight="1" x14ac:dyDescent="0.25">
      <c r="A367" s="1" t="s">
        <v>1560</v>
      </c>
      <c r="B367" s="1">
        <f>COUNTIF('order-details'!A367:A2521,A367)</f>
        <v>2</v>
      </c>
      <c r="C367" s="8">
        <f>SUMIFS('order-details'!F:F,'order-details'!A:A,A367)</f>
        <v>358</v>
      </c>
      <c r="D367" s="8">
        <f>SUMIFS('order-details'!G:G,'order-details'!A:A,A367)</f>
        <v>353.2</v>
      </c>
      <c r="E367" s="11">
        <f t="shared" si="5"/>
        <v>4.8000000000000114</v>
      </c>
      <c r="F367" s="1" t="str">
        <f>VLOOKUP(A367,orders!B:C,2,FALSE)</f>
        <v>HILAA</v>
      </c>
      <c r="G367" s="6" t="str">
        <f>VLOOKUP(A367,orders!P:Q,2,FALSE)</f>
        <v>United Package</v>
      </c>
      <c r="H367" s="6" t="str">
        <f>LEFT(VLOOKUP(F367,customers!A:C,3,FALSE),SEARCH(" ",VLOOKUP(F367,customers!A:C,3,FALSE)))</f>
        <v xml:space="preserve">Carlos </v>
      </c>
      <c r="I367" s="6" t="str">
        <f>VLOOKUP(F367,customers!A:F,6,FALSE)</f>
        <v>San Cristóbal</v>
      </c>
      <c r="J367" s="6" t="str">
        <f>VLOOKUP(F367,customers!A:I,9,FALSE)</f>
        <v>Venezuela</v>
      </c>
    </row>
    <row r="368" spans="1:10" ht="17.45" customHeight="1" x14ac:dyDescent="0.25">
      <c r="A368" s="1" t="s">
        <v>1561</v>
      </c>
      <c r="B368" s="1">
        <f>COUNTIF('order-details'!A368:A2522,A368)</f>
        <v>3</v>
      </c>
      <c r="C368" s="8">
        <f>SUMIFS('order-details'!F:F,'order-details'!A:A,A368)</f>
        <v>464</v>
      </c>
      <c r="D368" s="8">
        <f>SUMIFS('order-details'!G:G,'order-details'!A:A,A368)</f>
        <v>464</v>
      </c>
      <c r="E368" s="11">
        <f t="shared" si="5"/>
        <v>0</v>
      </c>
      <c r="F368" s="1" t="str">
        <f>VLOOKUP(A368,orders!B:C,2,FALSE)</f>
        <v>BLAUS</v>
      </c>
      <c r="G368" s="6" t="str">
        <f>VLOOKUP(A368,orders!P:Q,2,FALSE)</f>
        <v>Federal Shipping</v>
      </c>
      <c r="H368" s="6" t="str">
        <f>LEFT(VLOOKUP(F368,customers!A:C,3,FALSE),SEARCH(" ",VLOOKUP(F368,customers!A:C,3,FALSE)))</f>
        <v xml:space="preserve">Hanna </v>
      </c>
      <c r="I368" s="6" t="str">
        <f>VLOOKUP(F368,customers!A:F,6,FALSE)</f>
        <v>Mannheim</v>
      </c>
      <c r="J368" s="6" t="str">
        <f>VLOOKUP(F368,customers!A:I,9,FALSE)</f>
        <v>Germany</v>
      </c>
    </row>
    <row r="369" spans="1:10" ht="17.45" customHeight="1" x14ac:dyDescent="0.25">
      <c r="A369" s="1" t="s">
        <v>1562</v>
      </c>
      <c r="B369" s="1">
        <f>COUNTIF('order-details'!A369:A2523,A369)</f>
        <v>1</v>
      </c>
      <c r="C369" s="8">
        <f>SUMIFS('order-details'!F:F,'order-details'!A:A,A369)</f>
        <v>120</v>
      </c>
      <c r="D369" s="8">
        <f>SUMIFS('order-details'!G:G,'order-details'!A:A,A369)</f>
        <v>120</v>
      </c>
      <c r="E369" s="11">
        <f t="shared" si="5"/>
        <v>0</v>
      </c>
      <c r="F369" s="1" t="str">
        <f>VLOOKUP(A369,orders!B:C,2,FALSE)</f>
        <v>WILMK</v>
      </c>
      <c r="G369" s="6" t="str">
        <f>VLOOKUP(A369,orders!P:Q,2,FALSE)</f>
        <v>Federal Shipping</v>
      </c>
      <c r="H369" s="6" t="str">
        <f>LEFT(VLOOKUP(F369,customers!A:C,3,FALSE),SEARCH(" ",VLOOKUP(F369,customers!A:C,3,FALSE)))</f>
        <v xml:space="preserve">Matti </v>
      </c>
      <c r="I369" s="6" t="str">
        <f>VLOOKUP(F369,customers!A:F,6,FALSE)</f>
        <v>Helsinki</v>
      </c>
      <c r="J369" s="6" t="str">
        <f>VLOOKUP(F369,customers!A:I,9,FALSE)</f>
        <v>Finland</v>
      </c>
    </row>
    <row r="370" spans="1:10" ht="17.45" customHeight="1" x14ac:dyDescent="0.25">
      <c r="A370" s="1" t="s">
        <v>1563</v>
      </c>
      <c r="B370" s="1">
        <f>COUNTIF('order-details'!A370:A2524,A370)</f>
        <v>4</v>
      </c>
      <c r="C370" s="8">
        <f>SUMIFS('order-details'!F:F,'order-details'!A:A,A370)</f>
        <v>5032</v>
      </c>
      <c r="D370" s="8">
        <f>SUMIFS('order-details'!G:G,'order-details'!A:A,A370)</f>
        <v>4807</v>
      </c>
      <c r="E370" s="11">
        <f t="shared" si="5"/>
        <v>225</v>
      </c>
      <c r="F370" s="1" t="str">
        <f>VLOOKUP(A370,orders!B:C,2,FALSE)</f>
        <v>GREAL</v>
      </c>
      <c r="G370" s="6" t="str">
        <f>VLOOKUP(A370,orders!P:Q,2,FALSE)</f>
        <v>United Package</v>
      </c>
      <c r="H370" s="6" t="str">
        <f>LEFT(VLOOKUP(F370,customers!A:C,3,FALSE),SEARCH(" ",VLOOKUP(F370,customers!A:C,3,FALSE)))</f>
        <v xml:space="preserve">Howard </v>
      </c>
      <c r="I370" s="6" t="str">
        <f>VLOOKUP(F370,customers!A:F,6,FALSE)</f>
        <v>Eugene</v>
      </c>
      <c r="J370" s="6" t="str">
        <f>VLOOKUP(F370,customers!A:I,9,FALSE)</f>
        <v>USA</v>
      </c>
    </row>
    <row r="371" spans="1:10" ht="17.45" customHeight="1" x14ac:dyDescent="0.25">
      <c r="A371" s="1" t="s">
        <v>1564</v>
      </c>
      <c r="B371" s="1">
        <f>COUNTIF('order-details'!A371:A2525,A371)</f>
        <v>1</v>
      </c>
      <c r="C371" s="8">
        <f>SUMIFS('order-details'!F:F,'order-details'!A:A,A371)</f>
        <v>1650</v>
      </c>
      <c r="D371" s="8">
        <f>SUMIFS('order-details'!G:G,'order-details'!A:A,A371)</f>
        <v>1402.5</v>
      </c>
      <c r="E371" s="11">
        <f t="shared" si="5"/>
        <v>247.5</v>
      </c>
      <c r="F371" s="1" t="str">
        <f>VLOOKUP(A371,orders!B:C,2,FALSE)</f>
        <v>GREAL</v>
      </c>
      <c r="G371" s="6" t="str">
        <f>VLOOKUP(A371,orders!P:Q,2,FALSE)</f>
        <v>United Package</v>
      </c>
      <c r="H371" s="6" t="str">
        <f>LEFT(VLOOKUP(F371,customers!A:C,3,FALSE),SEARCH(" ",VLOOKUP(F371,customers!A:C,3,FALSE)))</f>
        <v xml:space="preserve">Howard </v>
      </c>
      <c r="I371" s="6" t="str">
        <f>VLOOKUP(F371,customers!A:F,6,FALSE)</f>
        <v>Eugene</v>
      </c>
      <c r="J371" s="6" t="str">
        <f>VLOOKUP(F371,customers!A:I,9,FALSE)</f>
        <v>USA</v>
      </c>
    </row>
    <row r="372" spans="1:10" ht="17.45" customHeight="1" x14ac:dyDescent="0.25">
      <c r="A372" s="1" t="s">
        <v>1565</v>
      </c>
      <c r="B372" s="1">
        <f>COUNTIF('order-details'!A372:A2526,A372)</f>
        <v>3</v>
      </c>
      <c r="C372" s="8">
        <f>SUMIFS('order-details'!F:F,'order-details'!A:A,A372)</f>
        <v>2697.5</v>
      </c>
      <c r="D372" s="8">
        <f>SUMIFS('order-details'!G:G,'order-details'!A:A,A372)</f>
        <v>2697.5</v>
      </c>
      <c r="E372" s="11">
        <f t="shared" si="5"/>
        <v>0</v>
      </c>
      <c r="F372" s="1" t="str">
        <f>VLOOKUP(A372,orders!B:C,2,FALSE)</f>
        <v>MEREP</v>
      </c>
      <c r="G372" s="6" t="str">
        <f>VLOOKUP(A372,orders!P:Q,2,FALSE)</f>
        <v>Speedy Express</v>
      </c>
      <c r="H372" s="6" t="str">
        <f>LEFT(VLOOKUP(F372,customers!A:C,3,FALSE),SEARCH(" ",VLOOKUP(F372,customers!A:C,3,FALSE)))</f>
        <v xml:space="preserve">Jean </v>
      </c>
      <c r="I372" s="6" t="str">
        <f>VLOOKUP(F372,customers!A:F,6,FALSE)</f>
        <v>Montréal</v>
      </c>
      <c r="J372" s="6" t="str">
        <f>VLOOKUP(F372,customers!A:I,9,FALSE)</f>
        <v>Canada</v>
      </c>
    </row>
    <row r="373" spans="1:10" ht="17.45" customHeight="1" x14ac:dyDescent="0.25">
      <c r="A373" s="1" t="s">
        <v>1566</v>
      </c>
      <c r="B373" s="1">
        <f>COUNTIF('order-details'!A373:A2527,A373)</f>
        <v>2</v>
      </c>
      <c r="C373" s="8">
        <f>SUMIFS('order-details'!F:F,'order-details'!A:A,A373)</f>
        <v>1260</v>
      </c>
      <c r="D373" s="8">
        <f>SUMIFS('order-details'!G:G,'order-details'!A:A,A373)</f>
        <v>1260</v>
      </c>
      <c r="E373" s="11">
        <f t="shared" si="5"/>
        <v>0</v>
      </c>
      <c r="F373" s="1" t="str">
        <f>VLOOKUP(A373,orders!B:C,2,FALSE)</f>
        <v>MEREP</v>
      </c>
      <c r="G373" s="6" t="str">
        <f>VLOOKUP(A373,orders!P:Q,2,FALSE)</f>
        <v>Federal Shipping</v>
      </c>
      <c r="H373" s="6" t="str">
        <f>LEFT(VLOOKUP(F373,customers!A:C,3,FALSE),SEARCH(" ",VLOOKUP(F373,customers!A:C,3,FALSE)))</f>
        <v xml:space="preserve">Jean </v>
      </c>
      <c r="I373" s="6" t="str">
        <f>VLOOKUP(F373,customers!A:F,6,FALSE)</f>
        <v>Montréal</v>
      </c>
      <c r="J373" s="6" t="str">
        <f>VLOOKUP(F373,customers!A:I,9,FALSE)</f>
        <v>Canada</v>
      </c>
    </row>
    <row r="374" spans="1:10" ht="17.45" customHeight="1" x14ac:dyDescent="0.25">
      <c r="A374" s="1" t="s">
        <v>1567</v>
      </c>
      <c r="B374" s="1">
        <f>COUNTIF('order-details'!A374:A2528,A374)</f>
        <v>2</v>
      </c>
      <c r="C374" s="8">
        <f>SUMIFS('order-details'!F:F,'order-details'!A:A,A374)</f>
        <v>57.5</v>
      </c>
      <c r="D374" s="8">
        <f>SUMIFS('order-details'!G:G,'order-details'!A:A,A374)</f>
        <v>57.5</v>
      </c>
      <c r="E374" s="11">
        <f t="shared" si="5"/>
        <v>0</v>
      </c>
      <c r="F374" s="1" t="str">
        <f>VLOOKUP(A374,orders!B:C,2,FALSE)</f>
        <v>LAUGB</v>
      </c>
      <c r="G374" s="6" t="str">
        <f>VLOOKUP(A374,orders!P:Q,2,FALSE)</f>
        <v>Federal Shipping</v>
      </c>
      <c r="H374" s="6" t="str">
        <f>LEFT(VLOOKUP(F374,customers!A:C,3,FALSE),SEARCH(" ",VLOOKUP(F374,customers!A:C,3,FALSE)))</f>
        <v xml:space="preserve">Yoshi </v>
      </c>
      <c r="I374" s="6" t="str">
        <f>VLOOKUP(F374,customers!A:F,6,FALSE)</f>
        <v>Vancouver</v>
      </c>
      <c r="J374" s="6" t="str">
        <f>VLOOKUP(F374,customers!A:I,9,FALSE)</f>
        <v>Canada</v>
      </c>
    </row>
    <row r="375" spans="1:10" ht="17.45" customHeight="1" x14ac:dyDescent="0.25">
      <c r="A375" s="1" t="s">
        <v>1568</v>
      </c>
      <c r="B375" s="1">
        <f>COUNTIF('order-details'!A375:A2529,A375)</f>
        <v>4</v>
      </c>
      <c r="C375" s="8">
        <f>SUMIFS('order-details'!F:F,'order-details'!A:A,A375)</f>
        <v>758.5</v>
      </c>
      <c r="D375" s="8">
        <f>SUMIFS('order-details'!G:G,'order-details'!A:A,A375)</f>
        <v>758.5</v>
      </c>
      <c r="E375" s="11">
        <f t="shared" si="5"/>
        <v>0</v>
      </c>
      <c r="F375" s="1" t="str">
        <f>VLOOKUP(A375,orders!B:C,2,FALSE)</f>
        <v>ISLAT</v>
      </c>
      <c r="G375" s="6" t="str">
        <f>VLOOKUP(A375,orders!P:Q,2,FALSE)</f>
        <v>United Package</v>
      </c>
      <c r="H375" s="6" t="str">
        <f>LEFT(VLOOKUP(F375,customers!A:C,3,FALSE),SEARCH(" ",VLOOKUP(F375,customers!A:C,3,FALSE)))</f>
        <v xml:space="preserve">Helen </v>
      </c>
      <c r="I375" s="6" t="str">
        <f>VLOOKUP(F375,customers!A:F,6,FALSE)</f>
        <v>Cowes</v>
      </c>
      <c r="J375" s="6" t="str">
        <f>VLOOKUP(F375,customers!A:I,9,FALSE)</f>
        <v>UK</v>
      </c>
    </row>
    <row r="376" spans="1:10" ht="17.45" customHeight="1" x14ac:dyDescent="0.25">
      <c r="A376" s="1" t="s">
        <v>1569</v>
      </c>
      <c r="B376" s="1">
        <f>COUNTIF('order-details'!A376:A2530,A376)</f>
        <v>2</v>
      </c>
      <c r="C376" s="8">
        <f>SUMIFS('order-details'!F:F,'order-details'!A:A,A376)</f>
        <v>605</v>
      </c>
      <c r="D376" s="8">
        <f>SUMIFS('order-details'!G:G,'order-details'!A:A,A376)</f>
        <v>560</v>
      </c>
      <c r="E376" s="11">
        <f t="shared" si="5"/>
        <v>45</v>
      </c>
      <c r="F376" s="1" t="str">
        <f>VLOOKUP(A376,orders!B:C,2,FALSE)</f>
        <v>RICAR</v>
      </c>
      <c r="G376" s="6" t="str">
        <f>VLOOKUP(A376,orders!P:Q,2,FALSE)</f>
        <v>Federal Shipping</v>
      </c>
      <c r="H376" s="6" t="str">
        <f>LEFT(VLOOKUP(F376,customers!A:C,3,FALSE),SEARCH(" ",VLOOKUP(F376,customers!A:C,3,FALSE)))</f>
        <v xml:space="preserve">Janete </v>
      </c>
      <c r="I376" s="6" t="str">
        <f>VLOOKUP(F376,customers!A:F,6,FALSE)</f>
        <v>Rio de Janeiro</v>
      </c>
      <c r="J376" s="6" t="str">
        <f>VLOOKUP(F376,customers!A:I,9,FALSE)</f>
        <v>Brazil</v>
      </c>
    </row>
    <row r="377" spans="1:10" ht="17.45" customHeight="1" x14ac:dyDescent="0.25">
      <c r="A377" s="1" t="s">
        <v>1570</v>
      </c>
      <c r="B377" s="1">
        <f>COUNTIF('order-details'!A377:A2531,A377)</f>
        <v>5</v>
      </c>
      <c r="C377" s="8">
        <f>SUMIFS('order-details'!F:F,'order-details'!A:A,A377)</f>
        <v>1429.75</v>
      </c>
      <c r="D377" s="8">
        <f>SUMIFS('order-details'!G:G,'order-details'!A:A,A377)</f>
        <v>1336.95</v>
      </c>
      <c r="E377" s="11">
        <f t="shared" si="5"/>
        <v>92.799999999999955</v>
      </c>
      <c r="F377" s="1" t="str">
        <f>VLOOKUP(A377,orders!B:C,2,FALSE)</f>
        <v>FRANK</v>
      </c>
      <c r="G377" s="6" t="str">
        <f>VLOOKUP(A377,orders!P:Q,2,FALSE)</f>
        <v>United Package</v>
      </c>
      <c r="H377" s="6" t="str">
        <f>LEFT(VLOOKUP(F377,customers!A:C,3,FALSE),SEARCH(" ",VLOOKUP(F377,customers!A:C,3,FALSE)))</f>
        <v xml:space="preserve">Peter </v>
      </c>
      <c r="I377" s="6" t="str">
        <f>VLOOKUP(F377,customers!A:F,6,FALSE)</f>
        <v>München</v>
      </c>
      <c r="J377" s="6" t="str">
        <f>VLOOKUP(F377,customers!A:I,9,FALSE)</f>
        <v>Germany</v>
      </c>
    </row>
    <row r="378" spans="1:10" ht="17.45" customHeight="1" x14ac:dyDescent="0.25">
      <c r="A378" s="1" t="s">
        <v>1571</v>
      </c>
      <c r="B378" s="1">
        <f>COUNTIF('order-details'!A378:A2532,A378)</f>
        <v>3</v>
      </c>
      <c r="C378" s="8">
        <f>SUMIFS('order-details'!F:F,'order-details'!A:A,A378)</f>
        <v>1393.24</v>
      </c>
      <c r="D378" s="8">
        <f>SUMIFS('order-details'!G:G,'order-details'!A:A,A378)</f>
        <v>1393.24</v>
      </c>
      <c r="E378" s="11">
        <f t="shared" si="5"/>
        <v>0</v>
      </c>
      <c r="F378" s="1" t="str">
        <f>VLOOKUP(A378,orders!B:C,2,FALSE)</f>
        <v>THECR</v>
      </c>
      <c r="G378" s="6" t="str">
        <f>VLOOKUP(A378,orders!P:Q,2,FALSE)</f>
        <v>United Package</v>
      </c>
      <c r="H378" s="6" t="str">
        <f>LEFT(VLOOKUP(F378,customers!A:C,3,FALSE),SEARCH(" ",VLOOKUP(F378,customers!A:C,3,FALSE)))</f>
        <v xml:space="preserve">Liu </v>
      </c>
      <c r="I378" s="6" t="str">
        <f>VLOOKUP(F378,customers!A:F,6,FALSE)</f>
        <v>Butte</v>
      </c>
      <c r="J378" s="6" t="str">
        <f>VLOOKUP(F378,customers!A:I,9,FALSE)</f>
        <v>USA</v>
      </c>
    </row>
    <row r="379" spans="1:10" ht="17.45" customHeight="1" x14ac:dyDescent="0.25">
      <c r="A379" s="1" t="s">
        <v>1572</v>
      </c>
      <c r="B379" s="1">
        <f>COUNTIF('order-details'!A379:A2533,A379)</f>
        <v>3</v>
      </c>
      <c r="C379" s="8">
        <f>SUMIFS('order-details'!F:F,'order-details'!A:A,A379)</f>
        <v>479.75</v>
      </c>
      <c r="D379" s="8">
        <f>SUMIFS('order-details'!G:G,'order-details'!A:A,A379)</f>
        <v>479.75</v>
      </c>
      <c r="E379" s="11">
        <f t="shared" si="5"/>
        <v>0</v>
      </c>
      <c r="F379" s="1" t="str">
        <f>VLOOKUP(A379,orders!B:C,2,FALSE)</f>
        <v>ANATR</v>
      </c>
      <c r="G379" s="6" t="str">
        <f>VLOOKUP(A379,orders!P:Q,2,FALSE)</f>
        <v>Speedy Express</v>
      </c>
      <c r="H379" s="6" t="str">
        <f>LEFT(VLOOKUP(F379,customers!A:C,3,FALSE),SEARCH(" ",VLOOKUP(F379,customers!A:C,3,FALSE)))</f>
        <v xml:space="preserve">Ana </v>
      </c>
      <c r="I379" s="6" t="str">
        <f>VLOOKUP(F379,customers!A:F,6,FALSE)</f>
        <v>México D.F.</v>
      </c>
      <c r="J379" s="6" t="str">
        <f>VLOOKUP(F379,customers!A:I,9,FALSE)</f>
        <v>Mexico</v>
      </c>
    </row>
    <row r="380" spans="1:10" ht="17.45" customHeight="1" x14ac:dyDescent="0.25">
      <c r="A380" s="1" t="s">
        <v>1573</v>
      </c>
      <c r="B380" s="1">
        <f>COUNTIF('order-details'!A380:A2534,A380)</f>
        <v>3</v>
      </c>
      <c r="C380" s="8">
        <f>SUMIFS('order-details'!F:F,'order-details'!A:A,A380)</f>
        <v>1503.6</v>
      </c>
      <c r="D380" s="8">
        <f>SUMIFS('order-details'!G:G,'order-details'!A:A,A380)</f>
        <v>1503.6</v>
      </c>
      <c r="E380" s="11">
        <f t="shared" si="5"/>
        <v>0</v>
      </c>
      <c r="F380" s="1" t="str">
        <f>VLOOKUP(A380,orders!B:C,2,FALSE)</f>
        <v>BERGS</v>
      </c>
      <c r="G380" s="6" t="str">
        <f>VLOOKUP(A380,orders!P:Q,2,FALSE)</f>
        <v>United Package</v>
      </c>
      <c r="H380" s="6" t="str">
        <f>LEFT(VLOOKUP(F380,customers!A:C,3,FALSE),SEARCH(" ",VLOOKUP(F380,customers!A:C,3,FALSE)))</f>
        <v xml:space="preserve">Christina </v>
      </c>
      <c r="I380" s="6" t="str">
        <f>VLOOKUP(F380,customers!A:F,6,FALSE)</f>
        <v>Luleå</v>
      </c>
      <c r="J380" s="6" t="str">
        <f>VLOOKUP(F380,customers!A:I,9,FALSE)</f>
        <v>Sweden</v>
      </c>
    </row>
    <row r="381" spans="1:10" ht="17.45" customHeight="1" x14ac:dyDescent="0.25">
      <c r="A381" s="1" t="s">
        <v>1574</v>
      </c>
      <c r="B381" s="1">
        <f>COUNTIF('order-details'!A381:A2535,A381)</f>
        <v>2</v>
      </c>
      <c r="C381" s="8">
        <f>SUMIFS('order-details'!F:F,'order-details'!A:A,A381)</f>
        <v>1264.5</v>
      </c>
      <c r="D381" s="8">
        <f>SUMIFS('order-details'!G:G,'order-details'!A:A,A381)</f>
        <v>1185.75</v>
      </c>
      <c r="E381" s="11">
        <f t="shared" si="5"/>
        <v>78.75</v>
      </c>
      <c r="F381" s="1" t="str">
        <f>VLOOKUP(A381,orders!B:C,2,FALSE)</f>
        <v>SAVEA</v>
      </c>
      <c r="G381" s="6" t="str">
        <f>VLOOKUP(A381,orders!P:Q,2,FALSE)</f>
        <v>Federal Shipping</v>
      </c>
      <c r="H381" s="6" t="str">
        <f>LEFT(VLOOKUP(F381,customers!A:C,3,FALSE),SEARCH(" ",VLOOKUP(F381,customers!A:C,3,FALSE)))</f>
        <v xml:space="preserve">Jose </v>
      </c>
      <c r="I381" s="6" t="str">
        <f>VLOOKUP(F381,customers!A:F,6,FALSE)</f>
        <v>Boise</v>
      </c>
      <c r="J381" s="6" t="str">
        <f>VLOOKUP(F381,customers!A:I,9,FALSE)</f>
        <v>USA</v>
      </c>
    </row>
    <row r="382" spans="1:10" ht="17.45" customHeight="1" x14ac:dyDescent="0.25">
      <c r="A382" s="1" t="s">
        <v>1575</v>
      </c>
      <c r="B382" s="1">
        <f>COUNTIF('order-details'!A382:A2536,A382)</f>
        <v>1</v>
      </c>
      <c r="C382" s="8">
        <f>SUMIFS('order-details'!F:F,'order-details'!A:A,A382)</f>
        <v>450</v>
      </c>
      <c r="D382" s="8">
        <f>SUMIFS('order-details'!G:G,'order-details'!A:A,A382)</f>
        <v>450</v>
      </c>
      <c r="E382" s="11">
        <f t="shared" si="5"/>
        <v>0</v>
      </c>
      <c r="F382" s="1" t="str">
        <f>VLOOKUP(A382,orders!B:C,2,FALSE)</f>
        <v>BLONP</v>
      </c>
      <c r="G382" s="6" t="str">
        <f>VLOOKUP(A382,orders!P:Q,2,FALSE)</f>
        <v>Federal Shipping</v>
      </c>
      <c r="H382" s="6" t="str">
        <f>LEFT(VLOOKUP(F382,customers!A:C,3,FALSE),SEARCH(" ",VLOOKUP(F382,customers!A:C,3,FALSE)))</f>
        <v xml:space="preserve">Frédérique </v>
      </c>
      <c r="I382" s="6" t="str">
        <f>VLOOKUP(F382,customers!A:F,6,FALSE)</f>
        <v>Strasbourg</v>
      </c>
      <c r="J382" s="6" t="str">
        <f>VLOOKUP(F382,customers!A:I,9,FALSE)</f>
        <v>France</v>
      </c>
    </row>
    <row r="383" spans="1:10" ht="17.45" customHeight="1" x14ac:dyDescent="0.25">
      <c r="A383" s="1" t="s">
        <v>1576</v>
      </c>
      <c r="B383" s="1">
        <f>COUNTIF('order-details'!A383:A2537,A383)</f>
        <v>2</v>
      </c>
      <c r="C383" s="8">
        <f>SUMIFS('order-details'!F:F,'order-details'!A:A,A383)</f>
        <v>2775.05</v>
      </c>
      <c r="D383" s="8">
        <f>SUMIFS('order-details'!G:G,'order-details'!A:A,A383)</f>
        <v>2775.05</v>
      </c>
      <c r="E383" s="11">
        <f t="shared" si="5"/>
        <v>0</v>
      </c>
      <c r="F383" s="1" t="str">
        <f>VLOOKUP(A383,orders!B:C,2,FALSE)</f>
        <v>GODOS</v>
      </c>
      <c r="G383" s="6" t="str">
        <f>VLOOKUP(A383,orders!P:Q,2,FALSE)</f>
        <v>Federal Shipping</v>
      </c>
      <c r="H383" s="6" t="str">
        <f>LEFT(VLOOKUP(F383,customers!A:C,3,FALSE),SEARCH(" ",VLOOKUP(F383,customers!A:C,3,FALSE)))</f>
        <v xml:space="preserve">José </v>
      </c>
      <c r="I383" s="6" t="str">
        <f>VLOOKUP(F383,customers!A:F,6,FALSE)</f>
        <v>Sevilla</v>
      </c>
      <c r="J383" s="6" t="str">
        <f>VLOOKUP(F383,customers!A:I,9,FALSE)</f>
        <v>Spain</v>
      </c>
    </row>
    <row r="384" spans="1:10" ht="17.45" customHeight="1" x14ac:dyDescent="0.25">
      <c r="A384" s="1" t="s">
        <v>1577</v>
      </c>
      <c r="B384" s="1">
        <f>COUNTIF('order-details'!A384:A2538,A384)</f>
        <v>2</v>
      </c>
      <c r="C384" s="8">
        <f>SUMIFS('order-details'!F:F,'order-details'!A:A,A384)</f>
        <v>918</v>
      </c>
      <c r="D384" s="8">
        <f>SUMIFS('order-details'!G:G,'order-details'!A:A,A384)</f>
        <v>903.59999999999991</v>
      </c>
      <c r="E384" s="11">
        <f t="shared" si="5"/>
        <v>14.400000000000091</v>
      </c>
      <c r="F384" s="1" t="str">
        <f>VLOOKUP(A384,orders!B:C,2,FALSE)</f>
        <v>KOENE</v>
      </c>
      <c r="G384" s="6" t="str">
        <f>VLOOKUP(A384,orders!P:Q,2,FALSE)</f>
        <v>United Package</v>
      </c>
      <c r="H384" s="6" t="str">
        <f>LEFT(VLOOKUP(F384,customers!A:C,3,FALSE),SEARCH(" ",VLOOKUP(F384,customers!A:C,3,FALSE)))</f>
        <v xml:space="preserve">Philip </v>
      </c>
      <c r="I384" s="6" t="str">
        <f>VLOOKUP(F384,customers!A:F,6,FALSE)</f>
        <v>Brandenburg</v>
      </c>
      <c r="J384" s="6" t="str">
        <f>VLOOKUP(F384,customers!A:I,9,FALSE)</f>
        <v>Germany</v>
      </c>
    </row>
    <row r="385" spans="1:10" ht="17.45" customHeight="1" x14ac:dyDescent="0.25">
      <c r="A385" s="1" t="s">
        <v>1578</v>
      </c>
      <c r="B385" s="1">
        <f>COUNTIF('order-details'!A385:A2539,A385)</f>
        <v>1</v>
      </c>
      <c r="C385" s="8">
        <f>SUMIFS('order-details'!F:F,'order-details'!A:A,A385)</f>
        <v>62</v>
      </c>
      <c r="D385" s="8">
        <f>SUMIFS('order-details'!G:G,'order-details'!A:A,A385)</f>
        <v>55.800000000000004</v>
      </c>
      <c r="E385" s="11">
        <f t="shared" si="5"/>
        <v>6.1999999999999957</v>
      </c>
      <c r="F385" s="1" t="str">
        <f>VLOOKUP(A385,orders!B:C,2,FALSE)</f>
        <v>LAMAI</v>
      </c>
      <c r="G385" s="6" t="str">
        <f>VLOOKUP(A385,orders!P:Q,2,FALSE)</f>
        <v>Speedy Express</v>
      </c>
      <c r="H385" s="6" t="str">
        <f>LEFT(VLOOKUP(F385,customers!A:C,3,FALSE),SEARCH(" ",VLOOKUP(F385,customers!A:C,3,FALSE)))</f>
        <v xml:space="preserve">Annette </v>
      </c>
      <c r="I385" s="6" t="str">
        <f>VLOOKUP(F385,customers!A:F,6,FALSE)</f>
        <v>Toulouse</v>
      </c>
      <c r="J385" s="6" t="str">
        <f>VLOOKUP(F385,customers!A:I,9,FALSE)</f>
        <v>France</v>
      </c>
    </row>
    <row r="386" spans="1:10" ht="17.45" customHeight="1" x14ac:dyDescent="0.25">
      <c r="A386" s="1" t="s">
        <v>1579</v>
      </c>
      <c r="B386" s="1">
        <f>COUNTIF('order-details'!A386:A2540,A386)</f>
        <v>2</v>
      </c>
      <c r="C386" s="8">
        <f>SUMIFS('order-details'!F:F,'order-details'!A:A,A386)</f>
        <v>620</v>
      </c>
      <c r="D386" s="8">
        <f>SUMIFS('order-details'!G:G,'order-details'!A:A,A386)</f>
        <v>589</v>
      </c>
      <c r="E386" s="11">
        <f t="shared" si="5"/>
        <v>31</v>
      </c>
      <c r="F386" s="1" t="str">
        <f>VLOOKUP(A386,orders!B:C,2,FALSE)</f>
        <v>WANDK</v>
      </c>
      <c r="G386" s="6" t="str">
        <f>VLOOKUP(A386,orders!P:Q,2,FALSE)</f>
        <v>Speedy Express</v>
      </c>
      <c r="H386" s="6" t="str">
        <f>LEFT(VLOOKUP(F386,customers!A:C,3,FALSE),SEARCH(" ",VLOOKUP(F386,customers!A:C,3,FALSE)))</f>
        <v xml:space="preserve">Rita </v>
      </c>
      <c r="I386" s="6" t="str">
        <f>VLOOKUP(F386,customers!A:F,6,FALSE)</f>
        <v>Stuttgart</v>
      </c>
      <c r="J386" s="6" t="str">
        <f>VLOOKUP(F386,customers!A:I,9,FALSE)</f>
        <v>Germany</v>
      </c>
    </row>
    <row r="387" spans="1:10" ht="17.45" customHeight="1" x14ac:dyDescent="0.25">
      <c r="A387" s="1" t="s">
        <v>1580</v>
      </c>
      <c r="B387" s="1">
        <f>COUNTIF('order-details'!A387:A2541,A387)</f>
        <v>4</v>
      </c>
      <c r="C387" s="8">
        <f>SUMIFS('order-details'!F:F,'order-details'!A:A,A387)</f>
        <v>6483.05</v>
      </c>
      <c r="D387" s="8">
        <f>SUMIFS('order-details'!G:G,'order-details'!A:A,A387)</f>
        <v>5510.5925000000007</v>
      </c>
      <c r="E387" s="11">
        <f t="shared" ref="E387:E450" si="6">C387-D387</f>
        <v>972.45749999999953</v>
      </c>
      <c r="F387" s="1" t="str">
        <f>VLOOKUP(A387,orders!B:C,2,FALSE)</f>
        <v>ERNSH</v>
      </c>
      <c r="G387" s="6" t="str">
        <f>VLOOKUP(A387,orders!P:Q,2,FALSE)</f>
        <v>Federal Shipping</v>
      </c>
      <c r="H387" s="6" t="str">
        <f>LEFT(VLOOKUP(F387,customers!A:C,3,FALSE),SEARCH(" ",VLOOKUP(F387,customers!A:C,3,FALSE)))</f>
        <v xml:space="preserve">Roland </v>
      </c>
      <c r="I387" s="6" t="str">
        <f>VLOOKUP(F387,customers!A:F,6,FALSE)</f>
        <v>Graz</v>
      </c>
      <c r="J387" s="6" t="str">
        <f>VLOOKUP(F387,customers!A:I,9,FALSE)</f>
        <v>Austria</v>
      </c>
    </row>
    <row r="388" spans="1:10" ht="17.45" customHeight="1" x14ac:dyDescent="0.25">
      <c r="A388" s="1" t="s">
        <v>1581</v>
      </c>
      <c r="B388" s="1">
        <f>COUNTIF('order-details'!A388:A2542,A388)</f>
        <v>4</v>
      </c>
      <c r="C388" s="8">
        <f>SUMIFS('order-details'!F:F,'order-details'!A:A,A388)</f>
        <v>4985.5</v>
      </c>
      <c r="D388" s="8">
        <f>SUMIFS('order-details'!G:G,'order-details'!A:A,A388)</f>
        <v>4985.5</v>
      </c>
      <c r="E388" s="11">
        <f t="shared" si="6"/>
        <v>0</v>
      </c>
      <c r="F388" s="1" t="str">
        <f>VLOOKUP(A388,orders!B:C,2,FALSE)</f>
        <v>FOLIG</v>
      </c>
      <c r="G388" s="6" t="str">
        <f>VLOOKUP(A388,orders!P:Q,2,FALSE)</f>
        <v>Federal Shipping</v>
      </c>
      <c r="H388" s="6" t="str">
        <f>LEFT(VLOOKUP(F388,customers!A:C,3,FALSE),SEARCH(" ",VLOOKUP(F388,customers!A:C,3,FALSE)))</f>
        <v xml:space="preserve">Martine </v>
      </c>
      <c r="I388" s="6" t="str">
        <f>VLOOKUP(F388,customers!A:F,6,FALSE)</f>
        <v>Lille</v>
      </c>
      <c r="J388" s="6" t="str">
        <f>VLOOKUP(F388,customers!A:I,9,FALSE)</f>
        <v>France</v>
      </c>
    </row>
    <row r="389" spans="1:10" ht="17.45" customHeight="1" x14ac:dyDescent="0.25">
      <c r="A389" s="1" t="s">
        <v>1582</v>
      </c>
      <c r="B389" s="1">
        <f>COUNTIF('order-details'!A389:A2543,A389)</f>
        <v>3</v>
      </c>
      <c r="C389" s="8">
        <f>SUMIFS('order-details'!F:F,'order-details'!A:A,A389)</f>
        <v>1380.25</v>
      </c>
      <c r="D389" s="8">
        <f>SUMIFS('order-details'!G:G,'order-details'!A:A,A389)</f>
        <v>1326.2249999999999</v>
      </c>
      <c r="E389" s="11">
        <f t="shared" si="6"/>
        <v>54.025000000000091</v>
      </c>
      <c r="F389" s="1" t="str">
        <f>VLOOKUP(A389,orders!B:C,2,FALSE)</f>
        <v>MAGAA</v>
      </c>
      <c r="G389" s="6" t="str">
        <f>VLOOKUP(A389,orders!P:Q,2,FALSE)</f>
        <v>Federal Shipping</v>
      </c>
      <c r="H389" s="6" t="str">
        <f>LEFT(VLOOKUP(F389,customers!A:C,3,FALSE),SEARCH(" ",VLOOKUP(F389,customers!A:C,3,FALSE)))</f>
        <v xml:space="preserve">Giovanni </v>
      </c>
      <c r="I389" s="6" t="str">
        <f>VLOOKUP(F389,customers!A:F,6,FALSE)</f>
        <v>Bergamo</v>
      </c>
      <c r="J389" s="6" t="str">
        <f>VLOOKUP(F389,customers!A:I,9,FALSE)</f>
        <v>Italy</v>
      </c>
    </row>
    <row r="390" spans="1:10" ht="17.45" customHeight="1" x14ac:dyDescent="0.25">
      <c r="A390" s="1" t="s">
        <v>1583</v>
      </c>
      <c r="B390" s="1">
        <f>COUNTIF('order-details'!A390:A2544,A390)</f>
        <v>2</v>
      </c>
      <c r="C390" s="8">
        <f>SUMIFS('order-details'!F:F,'order-details'!A:A,A390)</f>
        <v>629.5</v>
      </c>
      <c r="D390" s="8">
        <f>SUMIFS('order-details'!G:G,'order-details'!A:A,A390)</f>
        <v>629.5</v>
      </c>
      <c r="E390" s="11">
        <f t="shared" si="6"/>
        <v>0</v>
      </c>
      <c r="F390" s="1" t="str">
        <f>VLOOKUP(A390,orders!B:C,2,FALSE)</f>
        <v>WARTH</v>
      </c>
      <c r="G390" s="6" t="str">
        <f>VLOOKUP(A390,orders!P:Q,2,FALSE)</f>
        <v>Speedy Express</v>
      </c>
      <c r="H390" s="6" t="str">
        <f>LEFT(VLOOKUP(F390,customers!A:C,3,FALSE),SEARCH(" ",VLOOKUP(F390,customers!A:C,3,FALSE)))</f>
        <v xml:space="preserve">Pirkko </v>
      </c>
      <c r="I390" s="6" t="str">
        <f>VLOOKUP(F390,customers!A:F,6,FALSE)</f>
        <v>Oulu</v>
      </c>
      <c r="J390" s="6" t="str">
        <f>VLOOKUP(F390,customers!A:I,9,FALSE)</f>
        <v>Finland</v>
      </c>
    </row>
    <row r="391" spans="1:10" ht="17.45" customHeight="1" x14ac:dyDescent="0.25">
      <c r="A391" s="1" t="s">
        <v>1584</v>
      </c>
      <c r="B391" s="1">
        <f>COUNTIF('order-details'!A391:A2545,A391)</f>
        <v>3</v>
      </c>
      <c r="C391" s="8">
        <f>SUMIFS('order-details'!F:F,'order-details'!A:A,A391)</f>
        <v>2896.25</v>
      </c>
      <c r="D391" s="8">
        <f>SUMIFS('order-details'!G:G,'order-details'!A:A,A391)</f>
        <v>2761.9375</v>
      </c>
      <c r="E391" s="11">
        <f t="shared" si="6"/>
        <v>134.3125</v>
      </c>
      <c r="F391" s="1" t="str">
        <f>VLOOKUP(A391,orders!B:C,2,FALSE)</f>
        <v>QUEEN</v>
      </c>
      <c r="G391" s="6" t="str">
        <f>VLOOKUP(A391,orders!P:Q,2,FALSE)</f>
        <v>Speedy Express</v>
      </c>
      <c r="H391" s="6" t="str">
        <f>LEFT(VLOOKUP(F391,customers!A:C,3,FALSE),SEARCH(" ",VLOOKUP(F391,customers!A:C,3,FALSE)))</f>
        <v xml:space="preserve">Lúcia </v>
      </c>
      <c r="I391" s="6" t="str">
        <f>VLOOKUP(F391,customers!A:F,6,FALSE)</f>
        <v>Sao Paulo</v>
      </c>
      <c r="J391" s="6" t="str">
        <f>VLOOKUP(F391,customers!A:I,9,FALSE)</f>
        <v>Brazil</v>
      </c>
    </row>
    <row r="392" spans="1:10" ht="17.45" customHeight="1" x14ac:dyDescent="0.25">
      <c r="A392" s="1" t="s">
        <v>1585</v>
      </c>
      <c r="B392" s="1">
        <f>COUNTIF('order-details'!A392:A2546,A392)</f>
        <v>3</v>
      </c>
      <c r="C392" s="8">
        <f>SUMIFS('order-details'!F:F,'order-details'!A:A,A392)</f>
        <v>2720.05</v>
      </c>
      <c r="D392" s="8">
        <f>SUMIFS('order-details'!G:G,'order-details'!A:A,A392)</f>
        <v>2720.05</v>
      </c>
      <c r="E392" s="11">
        <f t="shared" si="6"/>
        <v>0</v>
      </c>
      <c r="F392" s="1" t="str">
        <f>VLOOKUP(A392,orders!B:C,2,FALSE)</f>
        <v>LINOD</v>
      </c>
      <c r="G392" s="6" t="str">
        <f>VLOOKUP(A392,orders!P:Q,2,FALSE)</f>
        <v>Speedy Express</v>
      </c>
      <c r="H392" s="6" t="str">
        <f>LEFT(VLOOKUP(F392,customers!A:C,3,FALSE),SEARCH(" ",VLOOKUP(F392,customers!A:C,3,FALSE)))</f>
        <v xml:space="preserve">Felipe </v>
      </c>
      <c r="I392" s="6" t="str">
        <f>VLOOKUP(F392,customers!A:F,6,FALSE)</f>
        <v>I. de Margarita</v>
      </c>
      <c r="J392" s="6" t="str">
        <f>VLOOKUP(F392,customers!A:I,9,FALSE)</f>
        <v>Venezuela</v>
      </c>
    </row>
    <row r="393" spans="1:10" ht="17.45" customHeight="1" x14ac:dyDescent="0.25">
      <c r="A393" s="1" t="s">
        <v>1586</v>
      </c>
      <c r="B393" s="1">
        <f>COUNTIF('order-details'!A393:A2547,A393)</f>
        <v>1</v>
      </c>
      <c r="C393" s="8">
        <f>SUMIFS('order-details'!F:F,'order-details'!A:A,A393)</f>
        <v>500</v>
      </c>
      <c r="D393" s="8">
        <f>SUMIFS('order-details'!G:G,'order-details'!A:A,A393)</f>
        <v>500</v>
      </c>
      <c r="E393" s="11">
        <f t="shared" si="6"/>
        <v>0</v>
      </c>
      <c r="F393" s="1" t="str">
        <f>VLOOKUP(A393,orders!B:C,2,FALSE)</f>
        <v>SANTG</v>
      </c>
      <c r="G393" s="6" t="str">
        <f>VLOOKUP(A393,orders!P:Q,2,FALSE)</f>
        <v>Federal Shipping</v>
      </c>
      <c r="H393" s="6" t="str">
        <f>LEFT(VLOOKUP(F393,customers!A:C,3,FALSE),SEARCH(" ",VLOOKUP(F393,customers!A:C,3,FALSE)))</f>
        <v xml:space="preserve">Jonas </v>
      </c>
      <c r="I393" s="6" t="str">
        <f>VLOOKUP(F393,customers!A:F,6,FALSE)</f>
        <v>Stavern</v>
      </c>
      <c r="J393" s="6" t="str">
        <f>VLOOKUP(F393,customers!A:I,9,FALSE)</f>
        <v>Norway</v>
      </c>
    </row>
    <row r="394" spans="1:10" ht="17.45" customHeight="1" x14ac:dyDescent="0.25">
      <c r="A394" s="1" t="s">
        <v>1587</v>
      </c>
      <c r="B394" s="1">
        <f>COUNTIF('order-details'!A394:A2548,A394)</f>
        <v>2</v>
      </c>
      <c r="C394" s="8">
        <f>SUMIFS('order-details'!F:F,'order-details'!A:A,A394)</f>
        <v>945</v>
      </c>
      <c r="D394" s="8">
        <f>SUMIFS('order-details'!G:G,'order-details'!A:A,A394)</f>
        <v>708.75</v>
      </c>
      <c r="E394" s="11">
        <f t="shared" si="6"/>
        <v>236.25</v>
      </c>
      <c r="F394" s="1" t="str">
        <f>VLOOKUP(A394,orders!B:C,2,FALSE)</f>
        <v>WANDK</v>
      </c>
      <c r="G394" s="6" t="str">
        <f>VLOOKUP(A394,orders!P:Q,2,FALSE)</f>
        <v>Speedy Express</v>
      </c>
      <c r="H394" s="6" t="str">
        <f>LEFT(VLOOKUP(F394,customers!A:C,3,FALSE),SEARCH(" ",VLOOKUP(F394,customers!A:C,3,FALSE)))</f>
        <v xml:space="preserve">Rita </v>
      </c>
      <c r="I394" s="6" t="str">
        <f>VLOOKUP(F394,customers!A:F,6,FALSE)</f>
        <v>Stuttgart</v>
      </c>
      <c r="J394" s="6" t="str">
        <f>VLOOKUP(F394,customers!A:I,9,FALSE)</f>
        <v>Germany</v>
      </c>
    </row>
    <row r="395" spans="1:10" ht="17.45" customHeight="1" x14ac:dyDescent="0.25">
      <c r="A395" s="1" t="s">
        <v>1588</v>
      </c>
      <c r="B395" s="1">
        <f>COUNTIF('order-details'!A395:A2549,A395)</f>
        <v>2</v>
      </c>
      <c r="C395" s="8">
        <f>SUMIFS('order-details'!F:F,'order-details'!A:A,A395)</f>
        <v>2054</v>
      </c>
      <c r="D395" s="8">
        <f>SUMIFS('order-details'!G:G,'order-details'!A:A,A395)</f>
        <v>2054</v>
      </c>
      <c r="E395" s="11">
        <f t="shared" si="6"/>
        <v>0</v>
      </c>
      <c r="F395" s="1" t="str">
        <f>VLOOKUP(A395,orders!B:C,2,FALSE)</f>
        <v>HILAA</v>
      </c>
      <c r="G395" s="6" t="str">
        <f>VLOOKUP(A395,orders!P:Q,2,FALSE)</f>
        <v>United Package</v>
      </c>
      <c r="H395" s="6" t="str">
        <f>LEFT(VLOOKUP(F395,customers!A:C,3,FALSE),SEARCH(" ",VLOOKUP(F395,customers!A:C,3,FALSE)))</f>
        <v xml:space="preserve">Carlos </v>
      </c>
      <c r="I395" s="6" t="str">
        <f>VLOOKUP(F395,customers!A:F,6,FALSE)</f>
        <v>San Cristóbal</v>
      </c>
      <c r="J395" s="6" t="str">
        <f>VLOOKUP(F395,customers!A:I,9,FALSE)</f>
        <v>Venezuela</v>
      </c>
    </row>
    <row r="396" spans="1:10" ht="17.45" customHeight="1" x14ac:dyDescent="0.25">
      <c r="A396" s="1" t="s">
        <v>1589</v>
      </c>
      <c r="B396" s="1">
        <f>COUNTIF('order-details'!A396:A2550,A396)</f>
        <v>2</v>
      </c>
      <c r="C396" s="8">
        <f>SUMIFS('order-details'!F:F,'order-details'!A:A,A396)</f>
        <v>870</v>
      </c>
      <c r="D396" s="8">
        <f>SUMIFS('order-details'!G:G,'order-details'!A:A,A396)</f>
        <v>696</v>
      </c>
      <c r="E396" s="11">
        <f t="shared" si="6"/>
        <v>174</v>
      </c>
      <c r="F396" s="1" t="str">
        <f>VLOOKUP(A396,orders!B:C,2,FALSE)</f>
        <v>SIMOB</v>
      </c>
      <c r="G396" s="6" t="str">
        <f>VLOOKUP(A396,orders!P:Q,2,FALSE)</f>
        <v>Federal Shipping</v>
      </c>
      <c r="H396" s="6" t="str">
        <f>LEFT(VLOOKUP(F396,customers!A:C,3,FALSE),SEARCH(" ",VLOOKUP(F396,customers!A:C,3,FALSE)))</f>
        <v xml:space="preserve">Jytte </v>
      </c>
      <c r="I396" s="6" t="str">
        <f>VLOOKUP(F396,customers!A:F,6,FALSE)</f>
        <v>Kobenhavn</v>
      </c>
      <c r="J396" s="6" t="str">
        <f>VLOOKUP(F396,customers!A:I,9,FALSE)</f>
        <v>Denmark</v>
      </c>
    </row>
    <row r="397" spans="1:10" ht="17.45" customHeight="1" x14ac:dyDescent="0.25">
      <c r="A397" s="1" t="s">
        <v>1590</v>
      </c>
      <c r="B397" s="1">
        <f>COUNTIF('order-details'!A397:A2551,A397)</f>
        <v>3</v>
      </c>
      <c r="C397" s="8">
        <f>SUMIFS('order-details'!F:F,'order-details'!A:A,A397)</f>
        <v>1086</v>
      </c>
      <c r="D397" s="8">
        <f>SUMIFS('order-details'!G:G,'order-details'!A:A,A397)</f>
        <v>814.5</v>
      </c>
      <c r="E397" s="11">
        <f t="shared" si="6"/>
        <v>271.5</v>
      </c>
      <c r="F397" s="1" t="str">
        <f>VLOOKUP(A397,orders!B:C,2,FALSE)</f>
        <v>ALFKI</v>
      </c>
      <c r="G397" s="6" t="str">
        <f>VLOOKUP(A397,orders!P:Q,2,FALSE)</f>
        <v>Speedy Express</v>
      </c>
      <c r="H397" s="6" t="str">
        <f>LEFT(VLOOKUP(F397,customers!A:C,3,FALSE),SEARCH(" ",VLOOKUP(F397,customers!A:C,3,FALSE)))</f>
        <v xml:space="preserve">Maria </v>
      </c>
      <c r="I397" s="6" t="str">
        <f>VLOOKUP(F397,customers!A:F,6,FALSE)</f>
        <v>Berlin</v>
      </c>
      <c r="J397" s="6" t="str">
        <f>VLOOKUP(F397,customers!A:I,9,FALSE)</f>
        <v>Germany</v>
      </c>
    </row>
    <row r="398" spans="1:10" ht="17.45" customHeight="1" x14ac:dyDescent="0.25">
      <c r="A398" s="1" t="s">
        <v>1591</v>
      </c>
      <c r="B398" s="1">
        <f>COUNTIF('order-details'!A398:A2552,A398)</f>
        <v>3</v>
      </c>
      <c r="C398" s="8">
        <f>SUMIFS('order-details'!F:F,'order-details'!A:A,A398)</f>
        <v>1422</v>
      </c>
      <c r="D398" s="8">
        <f>SUMIFS('order-details'!G:G,'order-details'!A:A,A398)</f>
        <v>1371.8</v>
      </c>
      <c r="E398" s="11">
        <f t="shared" si="6"/>
        <v>50.200000000000045</v>
      </c>
      <c r="F398" s="1" t="str">
        <f>VLOOKUP(A398,orders!B:C,2,FALSE)</f>
        <v>WELLI</v>
      </c>
      <c r="G398" s="6" t="str">
        <f>VLOOKUP(A398,orders!P:Q,2,FALSE)</f>
        <v>United Package</v>
      </c>
      <c r="H398" s="6" t="str">
        <f>LEFT(VLOOKUP(F398,customers!A:C,3,FALSE),SEARCH(" ",VLOOKUP(F398,customers!A:C,3,FALSE)))</f>
        <v xml:space="preserve">Paula </v>
      </c>
      <c r="I398" s="6" t="str">
        <f>VLOOKUP(F398,customers!A:F,6,FALSE)</f>
        <v>Resende</v>
      </c>
      <c r="J398" s="6" t="str">
        <f>VLOOKUP(F398,customers!A:I,9,FALSE)</f>
        <v>Brazil</v>
      </c>
    </row>
    <row r="399" spans="1:10" ht="17.45" customHeight="1" x14ac:dyDescent="0.25">
      <c r="A399" s="1" t="s">
        <v>1592</v>
      </c>
      <c r="B399" s="1">
        <f>COUNTIF('order-details'!A399:A2553,A399)</f>
        <v>2</v>
      </c>
      <c r="C399" s="8">
        <f>SUMIFS('order-details'!F:F,'order-details'!A:A,A399)</f>
        <v>1535</v>
      </c>
      <c r="D399" s="8">
        <f>SUMIFS('order-details'!G:G,'order-details'!A:A,A399)</f>
        <v>1535</v>
      </c>
      <c r="E399" s="11">
        <f t="shared" si="6"/>
        <v>0</v>
      </c>
      <c r="F399" s="1" t="str">
        <f>VLOOKUP(A399,orders!B:C,2,FALSE)</f>
        <v>HANAR</v>
      </c>
      <c r="G399" s="6" t="str">
        <f>VLOOKUP(A399,orders!P:Q,2,FALSE)</f>
        <v>Speedy Express</v>
      </c>
      <c r="H399" s="6" t="str">
        <f>LEFT(VLOOKUP(F399,customers!A:C,3,FALSE),SEARCH(" ",VLOOKUP(F399,customers!A:C,3,FALSE)))</f>
        <v xml:space="preserve">Mario </v>
      </c>
      <c r="I399" s="6" t="str">
        <f>VLOOKUP(F399,customers!A:F,6,FALSE)</f>
        <v>Rio de Janeiro</v>
      </c>
      <c r="J399" s="6" t="str">
        <f>VLOOKUP(F399,customers!A:I,9,FALSE)</f>
        <v>Brazil</v>
      </c>
    </row>
    <row r="400" spans="1:10" ht="17.45" customHeight="1" x14ac:dyDescent="0.25">
      <c r="A400" s="1" t="s">
        <v>1593</v>
      </c>
      <c r="B400" s="1">
        <f>COUNTIF('order-details'!A400:A2554,A400)</f>
        <v>4</v>
      </c>
      <c r="C400" s="8">
        <f>SUMIFS('order-details'!F:F,'order-details'!A:A,A400)</f>
        <v>1928</v>
      </c>
      <c r="D400" s="8">
        <f>SUMIFS('order-details'!G:G,'order-details'!A:A,A400)</f>
        <v>1446</v>
      </c>
      <c r="E400" s="11">
        <f t="shared" si="6"/>
        <v>482</v>
      </c>
      <c r="F400" s="1" t="str">
        <f>VLOOKUP(A400,orders!B:C,2,FALSE)</f>
        <v>HUNGO</v>
      </c>
      <c r="G400" s="6" t="str">
        <f>VLOOKUP(A400,orders!P:Q,2,FALSE)</f>
        <v>Federal Shipping</v>
      </c>
      <c r="H400" s="6" t="str">
        <f>LEFT(VLOOKUP(F400,customers!A:C,3,FALSE),SEARCH(" ",VLOOKUP(F400,customers!A:C,3,FALSE)))</f>
        <v xml:space="preserve">Patricia </v>
      </c>
      <c r="I400" s="6" t="str">
        <f>VLOOKUP(F400,customers!A:F,6,FALSE)</f>
        <v>Cork</v>
      </c>
      <c r="J400" s="6" t="str">
        <f>VLOOKUP(F400,customers!A:I,9,FALSE)</f>
        <v>Ireland</v>
      </c>
    </row>
    <row r="401" spans="1:10" ht="17.45" customHeight="1" x14ac:dyDescent="0.25">
      <c r="A401" s="1" t="s">
        <v>1594</v>
      </c>
      <c r="B401" s="1">
        <f>COUNTIF('order-details'!A401:A2555,A401)</f>
        <v>2</v>
      </c>
      <c r="C401" s="8">
        <f>SUMIFS('order-details'!F:F,'order-details'!A:A,A401)</f>
        <v>636</v>
      </c>
      <c r="D401" s="8">
        <f>SUMIFS('order-details'!G:G,'order-details'!A:A,A401)</f>
        <v>636</v>
      </c>
      <c r="E401" s="11">
        <f t="shared" si="6"/>
        <v>0</v>
      </c>
      <c r="F401" s="1" t="str">
        <f>VLOOKUP(A401,orders!B:C,2,FALSE)</f>
        <v>QUEDE</v>
      </c>
      <c r="G401" s="6" t="str">
        <f>VLOOKUP(A401,orders!P:Q,2,FALSE)</f>
        <v>United Package</v>
      </c>
      <c r="H401" s="6" t="str">
        <f>LEFT(VLOOKUP(F401,customers!A:C,3,FALSE),SEARCH(" ",VLOOKUP(F401,customers!A:C,3,FALSE)))</f>
        <v xml:space="preserve">Bernardo </v>
      </c>
      <c r="I401" s="6" t="str">
        <f>VLOOKUP(F401,customers!A:F,6,FALSE)</f>
        <v>Rio de Janeiro</v>
      </c>
      <c r="J401" s="6" t="str">
        <f>VLOOKUP(F401,customers!A:I,9,FALSE)</f>
        <v>Brazil</v>
      </c>
    </row>
    <row r="402" spans="1:10" ht="17.45" customHeight="1" x14ac:dyDescent="0.25">
      <c r="A402" s="1" t="s">
        <v>1595</v>
      </c>
      <c r="B402" s="1">
        <f>COUNTIF('order-details'!A402:A2556,A402)</f>
        <v>2</v>
      </c>
      <c r="C402" s="8">
        <f>SUMIFS('order-details'!F:F,'order-details'!A:A,A402)</f>
        <v>382.5</v>
      </c>
      <c r="D402" s="8">
        <f>SUMIFS('order-details'!G:G,'order-details'!A:A,A402)</f>
        <v>372.375</v>
      </c>
      <c r="E402" s="11">
        <f t="shared" si="6"/>
        <v>10.125</v>
      </c>
      <c r="F402" s="1" t="str">
        <f>VLOOKUP(A402,orders!B:C,2,FALSE)</f>
        <v>RICAR</v>
      </c>
      <c r="G402" s="6" t="str">
        <f>VLOOKUP(A402,orders!P:Q,2,FALSE)</f>
        <v>United Package</v>
      </c>
      <c r="H402" s="6" t="str">
        <f>LEFT(VLOOKUP(F402,customers!A:C,3,FALSE),SEARCH(" ",VLOOKUP(F402,customers!A:C,3,FALSE)))</f>
        <v xml:space="preserve">Janete </v>
      </c>
      <c r="I402" s="6" t="str">
        <f>VLOOKUP(F402,customers!A:F,6,FALSE)</f>
        <v>Rio de Janeiro</v>
      </c>
      <c r="J402" s="6" t="str">
        <f>VLOOKUP(F402,customers!A:I,9,FALSE)</f>
        <v>Brazil</v>
      </c>
    </row>
    <row r="403" spans="1:10" ht="17.45" customHeight="1" x14ac:dyDescent="0.25">
      <c r="A403" s="1" t="s">
        <v>1596</v>
      </c>
      <c r="B403" s="1">
        <f>COUNTIF('order-details'!A403:A2557,A403)</f>
        <v>2</v>
      </c>
      <c r="C403" s="8">
        <f>SUMIFS('order-details'!F:F,'order-details'!A:A,A403)</f>
        <v>1434</v>
      </c>
      <c r="D403" s="8">
        <f>SUMIFS('order-details'!G:G,'order-details'!A:A,A403)</f>
        <v>1434</v>
      </c>
      <c r="E403" s="11">
        <f t="shared" si="6"/>
        <v>0</v>
      </c>
      <c r="F403" s="1" t="str">
        <f>VLOOKUP(A403,orders!B:C,2,FALSE)</f>
        <v>MAISD</v>
      </c>
      <c r="G403" s="6" t="str">
        <f>VLOOKUP(A403,orders!P:Q,2,FALSE)</f>
        <v>Federal Shipping</v>
      </c>
      <c r="H403" s="6" t="str">
        <f>LEFT(VLOOKUP(F403,customers!A:C,3,FALSE),SEARCH(" ",VLOOKUP(F403,customers!A:C,3,FALSE)))</f>
        <v xml:space="preserve">Catherine </v>
      </c>
      <c r="I403" s="6" t="str">
        <f>VLOOKUP(F403,customers!A:F,6,FALSE)</f>
        <v>Bruxelles</v>
      </c>
      <c r="J403" s="6" t="str">
        <f>VLOOKUP(F403,customers!A:I,9,FALSE)</f>
        <v>Belgium</v>
      </c>
    </row>
    <row r="404" spans="1:10" ht="17.45" customHeight="1" x14ac:dyDescent="0.25">
      <c r="A404" s="1" t="s">
        <v>1597</v>
      </c>
      <c r="B404" s="1">
        <f>COUNTIF('order-details'!A404:A2558,A404)</f>
        <v>3</v>
      </c>
      <c r="C404" s="8">
        <f>SUMIFS('order-details'!F:F,'order-details'!A:A,A404)</f>
        <v>1820.1999999999998</v>
      </c>
      <c r="D404" s="8">
        <f>SUMIFS('order-details'!G:G,'order-details'!A:A,A404)</f>
        <v>1779.1999999999998</v>
      </c>
      <c r="E404" s="11">
        <f t="shared" si="6"/>
        <v>41</v>
      </c>
      <c r="F404" s="1" t="str">
        <f>VLOOKUP(A404,orders!B:C,2,FALSE)</f>
        <v>FAMIA</v>
      </c>
      <c r="G404" s="6" t="str">
        <f>VLOOKUP(A404,orders!P:Q,2,FALSE)</f>
        <v>Federal Shipping</v>
      </c>
      <c r="H404" s="6" t="str">
        <f>LEFT(VLOOKUP(F404,customers!A:C,3,FALSE),SEARCH(" ",VLOOKUP(F404,customers!A:C,3,FALSE)))</f>
        <v xml:space="preserve">Aria </v>
      </c>
      <c r="I404" s="6" t="str">
        <f>VLOOKUP(F404,customers!A:F,6,FALSE)</f>
        <v>Sao Paulo</v>
      </c>
      <c r="J404" s="6" t="str">
        <f>VLOOKUP(F404,customers!A:I,9,FALSE)</f>
        <v>Brazil</v>
      </c>
    </row>
    <row r="405" spans="1:10" ht="17.45" customHeight="1" x14ac:dyDescent="0.25">
      <c r="A405" s="1" t="s">
        <v>1598</v>
      </c>
      <c r="B405" s="1">
        <f>COUNTIF('order-details'!A405:A2559,A405)</f>
        <v>2</v>
      </c>
      <c r="C405" s="8">
        <f>SUMIFS('order-details'!F:F,'order-details'!A:A,A405)</f>
        <v>530.4</v>
      </c>
      <c r="D405" s="8">
        <f>SUMIFS('order-details'!G:G,'order-details'!A:A,A405)</f>
        <v>397.8</v>
      </c>
      <c r="E405" s="11">
        <f t="shared" si="6"/>
        <v>132.59999999999997</v>
      </c>
      <c r="F405" s="1" t="str">
        <f>VLOOKUP(A405,orders!B:C,2,FALSE)</f>
        <v>WANDK</v>
      </c>
      <c r="G405" s="6" t="str">
        <f>VLOOKUP(A405,orders!P:Q,2,FALSE)</f>
        <v>United Package</v>
      </c>
      <c r="H405" s="6" t="str">
        <f>LEFT(VLOOKUP(F405,customers!A:C,3,FALSE),SEARCH(" ",VLOOKUP(F405,customers!A:C,3,FALSE)))</f>
        <v xml:space="preserve">Rita </v>
      </c>
      <c r="I405" s="6" t="str">
        <f>VLOOKUP(F405,customers!A:F,6,FALSE)</f>
        <v>Stuttgart</v>
      </c>
      <c r="J405" s="6" t="str">
        <f>VLOOKUP(F405,customers!A:I,9,FALSE)</f>
        <v>Germany</v>
      </c>
    </row>
    <row r="406" spans="1:10" ht="17.45" customHeight="1" x14ac:dyDescent="0.25">
      <c r="A406" s="1" t="s">
        <v>1599</v>
      </c>
      <c r="B406" s="1">
        <f>COUNTIF('order-details'!A406:A2560,A406)</f>
        <v>2</v>
      </c>
      <c r="C406" s="8">
        <f>SUMIFS('order-details'!F:F,'order-details'!A:A,A406)</f>
        <v>331.78</v>
      </c>
      <c r="D406" s="8">
        <f>SUMIFS('order-details'!G:G,'order-details'!A:A,A406)</f>
        <v>318.83499999999998</v>
      </c>
      <c r="E406" s="11">
        <f t="shared" si="6"/>
        <v>12.944999999999993</v>
      </c>
      <c r="F406" s="1" t="str">
        <f>VLOOKUP(A406,orders!B:C,2,FALSE)</f>
        <v>GOURL</v>
      </c>
      <c r="G406" s="6" t="str">
        <f>VLOOKUP(A406,orders!P:Q,2,FALSE)</f>
        <v>United Package</v>
      </c>
      <c r="H406" s="6" t="str">
        <f>LEFT(VLOOKUP(F406,customers!A:C,3,FALSE),SEARCH(" ",VLOOKUP(F406,customers!A:C,3,FALSE)))</f>
        <v xml:space="preserve">André </v>
      </c>
      <c r="I406" s="6" t="str">
        <f>VLOOKUP(F406,customers!A:F,6,FALSE)</f>
        <v>Campinas</v>
      </c>
      <c r="J406" s="6" t="str">
        <f>VLOOKUP(F406,customers!A:I,9,FALSE)</f>
        <v>Brazil</v>
      </c>
    </row>
    <row r="407" spans="1:10" ht="17.45" customHeight="1" x14ac:dyDescent="0.25">
      <c r="A407" s="1" t="s">
        <v>1600</v>
      </c>
      <c r="B407" s="1">
        <f>COUNTIF('order-details'!A407:A2561,A407)</f>
        <v>2</v>
      </c>
      <c r="C407" s="8">
        <f>SUMIFS('order-details'!F:F,'order-details'!A:A,A407)</f>
        <v>1203.5</v>
      </c>
      <c r="D407" s="8">
        <f>SUMIFS('order-details'!G:G,'order-details'!A:A,A407)</f>
        <v>1083.1500000000001</v>
      </c>
      <c r="E407" s="11">
        <f t="shared" si="6"/>
        <v>120.34999999999991</v>
      </c>
      <c r="F407" s="1" t="str">
        <f>VLOOKUP(A407,orders!B:C,2,FALSE)</f>
        <v>FRANK</v>
      </c>
      <c r="G407" s="6" t="str">
        <f>VLOOKUP(A407,orders!P:Q,2,FALSE)</f>
        <v>Speedy Express</v>
      </c>
      <c r="H407" s="6" t="str">
        <f>LEFT(VLOOKUP(F407,customers!A:C,3,FALSE),SEARCH(" ",VLOOKUP(F407,customers!A:C,3,FALSE)))</f>
        <v xml:space="preserve">Peter </v>
      </c>
      <c r="I407" s="6" t="str">
        <f>VLOOKUP(F407,customers!A:F,6,FALSE)</f>
        <v>München</v>
      </c>
      <c r="J407" s="6" t="str">
        <f>VLOOKUP(F407,customers!A:I,9,FALSE)</f>
        <v>Germany</v>
      </c>
    </row>
    <row r="408" spans="1:10" ht="17.45" customHeight="1" x14ac:dyDescent="0.25">
      <c r="A408" s="1" t="s">
        <v>1601</v>
      </c>
      <c r="B408" s="1">
        <f>COUNTIF('order-details'!A408:A2562,A408)</f>
        <v>3</v>
      </c>
      <c r="C408" s="8">
        <f>SUMIFS('order-details'!F:F,'order-details'!A:A,A408)</f>
        <v>668.7</v>
      </c>
      <c r="D408" s="8">
        <f>SUMIFS('order-details'!G:G,'order-details'!A:A,A408)</f>
        <v>601.83000000000004</v>
      </c>
      <c r="E408" s="11">
        <f t="shared" si="6"/>
        <v>66.87</v>
      </c>
      <c r="F408" s="1" t="str">
        <f>VLOOKUP(A408,orders!B:C,2,FALSE)</f>
        <v>BERGS</v>
      </c>
      <c r="G408" s="6" t="str">
        <f>VLOOKUP(A408,orders!P:Q,2,FALSE)</f>
        <v>Speedy Express</v>
      </c>
      <c r="H408" s="6" t="str">
        <f>LEFT(VLOOKUP(F408,customers!A:C,3,FALSE),SEARCH(" ",VLOOKUP(F408,customers!A:C,3,FALSE)))</f>
        <v xml:space="preserve">Christina </v>
      </c>
      <c r="I408" s="6" t="str">
        <f>VLOOKUP(F408,customers!A:F,6,FALSE)</f>
        <v>Luleå</v>
      </c>
      <c r="J408" s="6" t="str">
        <f>VLOOKUP(F408,customers!A:I,9,FALSE)</f>
        <v>Sweden</v>
      </c>
    </row>
    <row r="409" spans="1:10" ht="17.45" customHeight="1" x14ac:dyDescent="0.25">
      <c r="A409" s="1" t="s">
        <v>1602</v>
      </c>
      <c r="B409" s="1">
        <f>COUNTIF('order-details'!A409:A2563,A409)</f>
        <v>1</v>
      </c>
      <c r="C409" s="8">
        <f>SUMIFS('order-details'!F:F,'order-details'!A:A,A409)</f>
        <v>193</v>
      </c>
      <c r="D409" s="8">
        <f>SUMIFS('order-details'!G:G,'order-details'!A:A,A409)</f>
        <v>154.4</v>
      </c>
      <c r="E409" s="11">
        <f t="shared" si="6"/>
        <v>38.599999999999994</v>
      </c>
      <c r="F409" s="1" t="str">
        <f>VLOOKUP(A409,orders!B:C,2,FALSE)</f>
        <v>REGGC</v>
      </c>
      <c r="G409" s="6" t="str">
        <f>VLOOKUP(A409,orders!P:Q,2,FALSE)</f>
        <v>United Package</v>
      </c>
      <c r="H409" s="6" t="str">
        <f>LEFT(VLOOKUP(F409,customers!A:C,3,FALSE),SEARCH(" ",VLOOKUP(F409,customers!A:C,3,FALSE)))</f>
        <v xml:space="preserve">Maurizio </v>
      </c>
      <c r="I409" s="6" t="str">
        <f>VLOOKUP(F409,customers!A:F,6,FALSE)</f>
        <v>Reggio Emilia</v>
      </c>
      <c r="J409" s="6" t="str">
        <f>VLOOKUP(F409,customers!A:I,9,FALSE)</f>
        <v>Italy</v>
      </c>
    </row>
    <row r="410" spans="1:10" ht="17.45" customHeight="1" x14ac:dyDescent="0.25">
      <c r="A410" s="1" t="s">
        <v>1603</v>
      </c>
      <c r="B410" s="1">
        <f>COUNTIF('order-details'!A410:A2564,A410)</f>
        <v>3</v>
      </c>
      <c r="C410" s="8">
        <f>SUMIFS('order-details'!F:F,'order-details'!A:A,A410)</f>
        <v>671.35</v>
      </c>
      <c r="D410" s="8">
        <f>SUMIFS('order-details'!G:G,'order-details'!A:A,A410)</f>
        <v>604.21500000000003</v>
      </c>
      <c r="E410" s="11">
        <f t="shared" si="6"/>
        <v>67.134999999999991</v>
      </c>
      <c r="F410" s="1" t="str">
        <f>VLOOKUP(A410,orders!B:C,2,FALSE)</f>
        <v>GREAL</v>
      </c>
      <c r="G410" s="6" t="str">
        <f>VLOOKUP(A410,orders!P:Q,2,FALSE)</f>
        <v>Speedy Express</v>
      </c>
      <c r="H410" s="6" t="str">
        <f>LEFT(VLOOKUP(F410,customers!A:C,3,FALSE),SEARCH(" ",VLOOKUP(F410,customers!A:C,3,FALSE)))</f>
        <v xml:space="preserve">Howard </v>
      </c>
      <c r="I410" s="6" t="str">
        <f>VLOOKUP(F410,customers!A:F,6,FALSE)</f>
        <v>Eugene</v>
      </c>
      <c r="J410" s="6" t="str">
        <f>VLOOKUP(F410,customers!A:I,9,FALSE)</f>
        <v>USA</v>
      </c>
    </row>
    <row r="411" spans="1:10" ht="17.45" customHeight="1" x14ac:dyDescent="0.25">
      <c r="A411" s="1" t="s">
        <v>1604</v>
      </c>
      <c r="B411" s="1">
        <f>COUNTIF('order-details'!A411:A2565,A411)</f>
        <v>6</v>
      </c>
      <c r="C411" s="8">
        <f>SUMIFS('order-details'!F:F,'order-details'!A:A,A411)</f>
        <v>4371.6000000000004</v>
      </c>
      <c r="D411" s="8">
        <f>SUMIFS('order-details'!G:G,'order-details'!A:A,A411)</f>
        <v>4371.6000000000004</v>
      </c>
      <c r="E411" s="11">
        <f t="shared" si="6"/>
        <v>0</v>
      </c>
      <c r="F411" s="1" t="str">
        <f>VLOOKUP(A411,orders!B:C,2,FALSE)</f>
        <v>SAVEA</v>
      </c>
      <c r="G411" s="6" t="str">
        <f>VLOOKUP(A411,orders!P:Q,2,FALSE)</f>
        <v>United Package</v>
      </c>
      <c r="H411" s="6" t="str">
        <f>LEFT(VLOOKUP(F411,customers!A:C,3,FALSE),SEARCH(" ",VLOOKUP(F411,customers!A:C,3,FALSE)))</f>
        <v xml:space="preserve">Jose </v>
      </c>
      <c r="I411" s="6" t="str">
        <f>VLOOKUP(F411,customers!A:F,6,FALSE)</f>
        <v>Boise</v>
      </c>
      <c r="J411" s="6" t="str">
        <f>VLOOKUP(F411,customers!A:I,9,FALSE)</f>
        <v>USA</v>
      </c>
    </row>
    <row r="412" spans="1:10" ht="17.45" customHeight="1" x14ac:dyDescent="0.25">
      <c r="A412" s="1" t="s">
        <v>1605</v>
      </c>
      <c r="B412" s="1">
        <f>COUNTIF('order-details'!A412:A2566,A412)</f>
        <v>4</v>
      </c>
      <c r="C412" s="8">
        <f>SUMIFS('order-details'!F:F,'order-details'!A:A,A412)</f>
        <v>4668</v>
      </c>
      <c r="D412" s="8">
        <f>SUMIFS('order-details'!G:G,'order-details'!A:A,A412)</f>
        <v>4464.6000000000004</v>
      </c>
      <c r="E412" s="11">
        <f t="shared" si="6"/>
        <v>203.39999999999964</v>
      </c>
      <c r="F412" s="1" t="str">
        <f>VLOOKUP(A412,orders!B:C,2,FALSE)</f>
        <v>QUICK</v>
      </c>
      <c r="G412" s="6" t="str">
        <f>VLOOKUP(A412,orders!P:Q,2,FALSE)</f>
        <v>Speedy Express</v>
      </c>
      <c r="H412" s="6" t="str">
        <f>LEFT(VLOOKUP(F412,customers!A:C,3,FALSE),SEARCH(" ",VLOOKUP(F412,customers!A:C,3,FALSE)))</f>
        <v xml:space="preserve">Horst </v>
      </c>
      <c r="I412" s="6" t="str">
        <f>VLOOKUP(F412,customers!A:F,6,FALSE)</f>
        <v>Cunewalde</v>
      </c>
      <c r="J412" s="6" t="str">
        <f>VLOOKUP(F412,customers!A:I,9,FALSE)</f>
        <v>Germany</v>
      </c>
    </row>
    <row r="413" spans="1:10" ht="17.45" customHeight="1" x14ac:dyDescent="0.25">
      <c r="A413" s="1" t="s">
        <v>1606</v>
      </c>
      <c r="B413" s="1">
        <f>COUNTIF('order-details'!A413:A2567,A413)</f>
        <v>3</v>
      </c>
      <c r="C413" s="8">
        <f>SUMIFS('order-details'!F:F,'order-details'!A:A,A413)</f>
        <v>1291.5999999999999</v>
      </c>
      <c r="D413" s="8">
        <f>SUMIFS('order-details'!G:G,'order-details'!A:A,A413)</f>
        <v>1227.02</v>
      </c>
      <c r="E413" s="11">
        <f t="shared" si="6"/>
        <v>64.579999999999927</v>
      </c>
      <c r="F413" s="1" t="str">
        <f>VLOOKUP(A413,orders!B:C,2,FALSE)</f>
        <v>QUEEN</v>
      </c>
      <c r="G413" s="6" t="str">
        <f>VLOOKUP(A413,orders!P:Q,2,FALSE)</f>
        <v>United Package</v>
      </c>
      <c r="H413" s="6" t="str">
        <f>LEFT(VLOOKUP(F413,customers!A:C,3,FALSE),SEARCH(" ",VLOOKUP(F413,customers!A:C,3,FALSE)))</f>
        <v xml:space="preserve">Lúcia </v>
      </c>
      <c r="I413" s="6" t="str">
        <f>VLOOKUP(F413,customers!A:F,6,FALSE)</f>
        <v>Sao Paulo</v>
      </c>
      <c r="J413" s="6" t="str">
        <f>VLOOKUP(F413,customers!A:I,9,FALSE)</f>
        <v>Brazil</v>
      </c>
    </row>
    <row r="414" spans="1:10" ht="17.45" customHeight="1" x14ac:dyDescent="0.25">
      <c r="A414" s="1" t="s">
        <v>1607</v>
      </c>
      <c r="B414" s="1">
        <f>COUNTIF('order-details'!A414:A2568,A414)</f>
        <v>1</v>
      </c>
      <c r="C414" s="8">
        <f>SUMIFS('order-details'!F:F,'order-details'!A:A,A414)</f>
        <v>1701</v>
      </c>
      <c r="D414" s="8">
        <f>SUMIFS('order-details'!G:G,'order-details'!A:A,A414)</f>
        <v>1701</v>
      </c>
      <c r="E414" s="11">
        <f t="shared" si="6"/>
        <v>0</v>
      </c>
      <c r="F414" s="1" t="str">
        <f>VLOOKUP(A414,orders!B:C,2,FALSE)</f>
        <v>HUNGC</v>
      </c>
      <c r="G414" s="6" t="str">
        <f>VLOOKUP(A414,orders!P:Q,2,FALSE)</f>
        <v>Speedy Express</v>
      </c>
      <c r="H414" s="6" t="str">
        <f>LEFT(VLOOKUP(F414,customers!A:C,3,FALSE),SEARCH(" ",VLOOKUP(F414,customers!A:C,3,FALSE)))</f>
        <v xml:space="preserve">Yoshi </v>
      </c>
      <c r="I414" s="6" t="str">
        <f>VLOOKUP(F414,customers!A:F,6,FALSE)</f>
        <v>Elgin</v>
      </c>
      <c r="J414" s="6" t="str">
        <f>VLOOKUP(F414,customers!A:I,9,FALSE)</f>
        <v>USA</v>
      </c>
    </row>
    <row r="415" spans="1:10" ht="17.45" customHeight="1" x14ac:dyDescent="0.25">
      <c r="A415" s="1" t="s">
        <v>1608</v>
      </c>
      <c r="B415" s="1">
        <f>COUNTIF('order-details'!A415:A2569,A415)</f>
        <v>2</v>
      </c>
      <c r="C415" s="8">
        <f>SUMIFS('order-details'!F:F,'order-details'!A:A,A415)</f>
        <v>703.25</v>
      </c>
      <c r="D415" s="8">
        <f>SUMIFS('order-details'!G:G,'order-details'!A:A,A415)</f>
        <v>562.6</v>
      </c>
      <c r="E415" s="11">
        <f t="shared" si="6"/>
        <v>140.64999999999998</v>
      </c>
      <c r="F415" s="1" t="str">
        <f>VLOOKUP(A415,orders!B:C,2,FALSE)</f>
        <v>HUNGO</v>
      </c>
      <c r="G415" s="6" t="str">
        <f>VLOOKUP(A415,orders!P:Q,2,FALSE)</f>
        <v>Federal Shipping</v>
      </c>
      <c r="H415" s="6" t="str">
        <f>LEFT(VLOOKUP(F415,customers!A:C,3,FALSE),SEARCH(" ",VLOOKUP(F415,customers!A:C,3,FALSE)))</f>
        <v xml:space="preserve">Patricia </v>
      </c>
      <c r="I415" s="6" t="str">
        <f>VLOOKUP(F415,customers!A:F,6,FALSE)</f>
        <v>Cork</v>
      </c>
      <c r="J415" s="6" t="str">
        <f>VLOOKUP(F415,customers!A:I,9,FALSE)</f>
        <v>Ireland</v>
      </c>
    </row>
    <row r="416" spans="1:10" ht="17.45" customHeight="1" x14ac:dyDescent="0.25">
      <c r="A416" s="1" t="s">
        <v>1609</v>
      </c>
      <c r="B416" s="1">
        <f>COUNTIF('order-details'!A416:A2570,A416)</f>
        <v>1</v>
      </c>
      <c r="C416" s="8">
        <f>SUMIFS('order-details'!F:F,'order-details'!A:A,A416)</f>
        <v>125</v>
      </c>
      <c r="D416" s="8">
        <f>SUMIFS('order-details'!G:G,'order-details'!A:A,A416)</f>
        <v>125</v>
      </c>
      <c r="E416" s="11">
        <f t="shared" si="6"/>
        <v>0</v>
      </c>
      <c r="F416" s="1" t="str">
        <f>VLOOKUP(A416,orders!B:C,2,FALSE)</f>
        <v>LONEP</v>
      </c>
      <c r="G416" s="6" t="str">
        <f>VLOOKUP(A416,orders!P:Q,2,FALSE)</f>
        <v>United Package</v>
      </c>
      <c r="H416" s="6" t="str">
        <f>LEFT(VLOOKUP(F416,customers!A:C,3,FALSE),SEARCH(" ",VLOOKUP(F416,customers!A:C,3,FALSE)))</f>
        <v xml:space="preserve">Fran </v>
      </c>
      <c r="I416" s="6" t="str">
        <f>VLOOKUP(F416,customers!A:F,6,FALSE)</f>
        <v>Portland</v>
      </c>
      <c r="J416" s="6" t="str">
        <f>VLOOKUP(F416,customers!A:I,9,FALSE)</f>
        <v>USA</v>
      </c>
    </row>
    <row r="417" spans="1:10" ht="17.45" customHeight="1" x14ac:dyDescent="0.25">
      <c r="A417" s="1" t="s">
        <v>1610</v>
      </c>
      <c r="B417" s="1">
        <f>COUNTIF('order-details'!A417:A2571,A417)</f>
        <v>3</v>
      </c>
      <c r="C417" s="8">
        <f>SUMIFS('order-details'!F:F,'order-details'!A:A,A417)</f>
        <v>2032</v>
      </c>
      <c r="D417" s="8">
        <f>SUMIFS('order-details'!G:G,'order-details'!A:A,A417)</f>
        <v>1930.4</v>
      </c>
      <c r="E417" s="11">
        <f t="shared" si="6"/>
        <v>101.59999999999991</v>
      </c>
      <c r="F417" s="1" t="str">
        <f>VLOOKUP(A417,orders!B:C,2,FALSE)</f>
        <v>BONAP</v>
      </c>
      <c r="G417" s="6" t="str">
        <f>VLOOKUP(A417,orders!P:Q,2,FALSE)</f>
        <v>United Package</v>
      </c>
      <c r="H417" s="6" t="str">
        <f>LEFT(VLOOKUP(F417,customers!A:C,3,FALSE),SEARCH(" ",VLOOKUP(F417,customers!A:C,3,FALSE)))</f>
        <v xml:space="preserve">Laurence </v>
      </c>
      <c r="I417" s="6" t="str">
        <f>VLOOKUP(F417,customers!A:F,6,FALSE)</f>
        <v>Marseille</v>
      </c>
      <c r="J417" s="6" t="str">
        <f>VLOOKUP(F417,customers!A:I,9,FALSE)</f>
        <v>France</v>
      </c>
    </row>
    <row r="418" spans="1:10" ht="17.45" customHeight="1" x14ac:dyDescent="0.25">
      <c r="A418" s="1" t="s">
        <v>1611</v>
      </c>
      <c r="B418" s="1">
        <f>COUNTIF('order-details'!A418:A2572,A418)</f>
        <v>3</v>
      </c>
      <c r="C418" s="8">
        <f>SUMIFS('order-details'!F:F,'order-details'!A:A,A418)</f>
        <v>1515.75</v>
      </c>
      <c r="D418" s="8">
        <f>SUMIFS('order-details'!G:G,'order-details'!A:A,A418)</f>
        <v>1288.3875</v>
      </c>
      <c r="E418" s="11">
        <f t="shared" si="6"/>
        <v>227.36249999999995</v>
      </c>
      <c r="F418" s="1" t="str">
        <f>VLOOKUP(A418,orders!B:C,2,FALSE)</f>
        <v>FURIB</v>
      </c>
      <c r="G418" s="6" t="str">
        <f>VLOOKUP(A418,orders!P:Q,2,FALSE)</f>
        <v>Federal Shipping</v>
      </c>
      <c r="H418" s="6" t="str">
        <f>LEFT(VLOOKUP(F418,customers!A:C,3,FALSE),SEARCH(" ",VLOOKUP(F418,customers!A:C,3,FALSE)))</f>
        <v xml:space="preserve">Lino </v>
      </c>
      <c r="I418" s="6" t="str">
        <f>VLOOKUP(F418,customers!A:F,6,FALSE)</f>
        <v>Lisboa</v>
      </c>
      <c r="J418" s="6" t="str">
        <f>VLOOKUP(F418,customers!A:I,9,FALSE)</f>
        <v>Portugal</v>
      </c>
    </row>
    <row r="419" spans="1:10" ht="17.45" customHeight="1" x14ac:dyDescent="0.25">
      <c r="A419" s="1" t="s">
        <v>1612</v>
      </c>
      <c r="B419" s="1">
        <f>COUNTIF('order-details'!A419:A2573,A419)</f>
        <v>3</v>
      </c>
      <c r="C419" s="8">
        <f>SUMIFS('order-details'!F:F,'order-details'!A:A,A419)</f>
        <v>1295</v>
      </c>
      <c r="D419" s="8">
        <f>SUMIFS('order-details'!G:G,'order-details'!A:A,A419)</f>
        <v>1295</v>
      </c>
      <c r="E419" s="11">
        <f t="shared" si="6"/>
        <v>0</v>
      </c>
      <c r="F419" s="1" t="str">
        <f>VLOOKUP(A419,orders!B:C,2,FALSE)</f>
        <v>LONEP</v>
      </c>
      <c r="G419" s="6" t="str">
        <f>VLOOKUP(A419,orders!P:Q,2,FALSE)</f>
        <v>United Package</v>
      </c>
      <c r="H419" s="6" t="str">
        <f>LEFT(VLOOKUP(F419,customers!A:C,3,FALSE),SEARCH(" ",VLOOKUP(F419,customers!A:C,3,FALSE)))</f>
        <v xml:space="preserve">Fran </v>
      </c>
      <c r="I419" s="6" t="str">
        <f>VLOOKUP(F419,customers!A:F,6,FALSE)</f>
        <v>Portland</v>
      </c>
      <c r="J419" s="6" t="str">
        <f>VLOOKUP(F419,customers!A:I,9,FALSE)</f>
        <v>USA</v>
      </c>
    </row>
    <row r="420" spans="1:10" ht="17.45" customHeight="1" x14ac:dyDescent="0.25">
      <c r="A420" s="1" t="s">
        <v>1613</v>
      </c>
      <c r="B420" s="1">
        <f>COUNTIF('order-details'!A420:A2574,A420)</f>
        <v>2</v>
      </c>
      <c r="C420" s="8">
        <f>SUMIFS('order-details'!F:F,'order-details'!A:A,A420)</f>
        <v>4666.9400000000005</v>
      </c>
      <c r="D420" s="8">
        <f>SUMIFS('order-details'!G:G,'order-details'!A:A,A420)</f>
        <v>4666.9400000000005</v>
      </c>
      <c r="E420" s="11">
        <f t="shared" si="6"/>
        <v>0</v>
      </c>
      <c r="F420" s="1" t="str">
        <f>VLOOKUP(A420,orders!B:C,2,FALSE)</f>
        <v>RICSU</v>
      </c>
      <c r="G420" s="6" t="str">
        <f>VLOOKUP(A420,orders!P:Q,2,FALSE)</f>
        <v>United Package</v>
      </c>
      <c r="H420" s="6" t="str">
        <f>LEFT(VLOOKUP(F420,customers!A:C,3,FALSE),SEARCH(" ",VLOOKUP(F420,customers!A:C,3,FALSE)))</f>
        <v xml:space="preserve">Michael </v>
      </c>
      <c r="I420" s="6" t="str">
        <f>VLOOKUP(F420,customers!A:F,6,FALSE)</f>
        <v>Genève</v>
      </c>
      <c r="J420" s="6" t="str">
        <f>VLOOKUP(F420,customers!A:I,9,FALSE)</f>
        <v>Switzerland</v>
      </c>
    </row>
    <row r="421" spans="1:10" ht="17.45" customHeight="1" x14ac:dyDescent="0.25">
      <c r="A421" s="1" t="s">
        <v>1614</v>
      </c>
      <c r="B421" s="1">
        <f>COUNTIF('order-details'!A421:A2575,A421)</f>
        <v>2</v>
      </c>
      <c r="C421" s="8">
        <f>SUMIFS('order-details'!F:F,'order-details'!A:A,A421)</f>
        <v>1921</v>
      </c>
      <c r="D421" s="8">
        <f>SUMIFS('order-details'!G:G,'order-details'!A:A,A421)</f>
        <v>1536.8</v>
      </c>
      <c r="E421" s="11">
        <f t="shared" si="6"/>
        <v>384.20000000000005</v>
      </c>
      <c r="F421" s="1" t="str">
        <f>VLOOKUP(A421,orders!B:C,2,FALSE)</f>
        <v>ERNSH</v>
      </c>
      <c r="G421" s="6" t="str">
        <f>VLOOKUP(A421,orders!P:Q,2,FALSE)</f>
        <v>Speedy Express</v>
      </c>
      <c r="H421" s="6" t="str">
        <f>LEFT(VLOOKUP(F421,customers!A:C,3,FALSE),SEARCH(" ",VLOOKUP(F421,customers!A:C,3,FALSE)))</f>
        <v xml:space="preserve">Roland </v>
      </c>
      <c r="I421" s="6" t="str">
        <f>VLOOKUP(F421,customers!A:F,6,FALSE)</f>
        <v>Graz</v>
      </c>
      <c r="J421" s="6" t="str">
        <f>VLOOKUP(F421,customers!A:I,9,FALSE)</f>
        <v>Austria</v>
      </c>
    </row>
    <row r="422" spans="1:10" ht="17.45" customHeight="1" x14ac:dyDescent="0.25">
      <c r="A422" s="1" t="s">
        <v>1615</v>
      </c>
      <c r="B422" s="1">
        <f>COUNTIF('order-details'!A422:A2576,A422)</f>
        <v>3</v>
      </c>
      <c r="C422" s="8">
        <f>SUMIFS('order-details'!F:F,'order-details'!A:A,A422)</f>
        <v>694.75</v>
      </c>
      <c r="D422" s="8">
        <f>SUMIFS('order-details'!G:G,'order-details'!A:A,A422)</f>
        <v>625.27499999999998</v>
      </c>
      <c r="E422" s="11">
        <f t="shared" si="6"/>
        <v>69.475000000000023</v>
      </c>
      <c r="F422" s="1" t="str">
        <f>VLOOKUP(A422,orders!B:C,2,FALSE)</f>
        <v>WANDK</v>
      </c>
      <c r="G422" s="6" t="str">
        <f>VLOOKUP(A422,orders!P:Q,2,FALSE)</f>
        <v>United Package</v>
      </c>
      <c r="H422" s="6" t="str">
        <f>LEFT(VLOOKUP(F422,customers!A:C,3,FALSE),SEARCH(" ",VLOOKUP(F422,customers!A:C,3,FALSE)))</f>
        <v xml:space="preserve">Rita </v>
      </c>
      <c r="I422" s="6" t="str">
        <f>VLOOKUP(F422,customers!A:F,6,FALSE)</f>
        <v>Stuttgart</v>
      </c>
      <c r="J422" s="6" t="str">
        <f>VLOOKUP(F422,customers!A:I,9,FALSE)</f>
        <v>Germany</v>
      </c>
    </row>
    <row r="423" spans="1:10" ht="17.45" customHeight="1" x14ac:dyDescent="0.25">
      <c r="A423" s="1" t="s">
        <v>1616</v>
      </c>
      <c r="B423" s="1">
        <f>COUNTIF('order-details'!A423:A2577,A423)</f>
        <v>1</v>
      </c>
      <c r="C423" s="8">
        <f>SUMIFS('order-details'!F:F,'order-details'!A:A,A423)</f>
        <v>570</v>
      </c>
      <c r="D423" s="8">
        <f>SUMIFS('order-details'!G:G,'order-details'!A:A,A423)</f>
        <v>570</v>
      </c>
      <c r="E423" s="11">
        <f t="shared" si="6"/>
        <v>0</v>
      </c>
      <c r="F423" s="1" t="str">
        <f>VLOOKUP(A423,orders!B:C,2,FALSE)</f>
        <v>SIMOB</v>
      </c>
      <c r="G423" s="6" t="str">
        <f>VLOOKUP(A423,orders!P:Q,2,FALSE)</f>
        <v>Speedy Express</v>
      </c>
      <c r="H423" s="6" t="str">
        <f>LEFT(VLOOKUP(F423,customers!A:C,3,FALSE),SEARCH(" ",VLOOKUP(F423,customers!A:C,3,FALSE)))</f>
        <v xml:space="preserve">Jytte </v>
      </c>
      <c r="I423" s="6" t="str">
        <f>VLOOKUP(F423,customers!A:F,6,FALSE)</f>
        <v>Kobenhavn</v>
      </c>
      <c r="J423" s="6" t="str">
        <f>VLOOKUP(F423,customers!A:I,9,FALSE)</f>
        <v>Denmark</v>
      </c>
    </row>
    <row r="424" spans="1:10" ht="17.45" customHeight="1" x14ac:dyDescent="0.25">
      <c r="A424" s="1" t="s">
        <v>1617</v>
      </c>
      <c r="B424" s="1">
        <f>COUNTIF('order-details'!A424:A2578,A424)</f>
        <v>5</v>
      </c>
      <c r="C424" s="8">
        <f>SUMIFS('order-details'!F:F,'order-details'!A:A,A424)</f>
        <v>2301.75</v>
      </c>
      <c r="D424" s="8">
        <f>SUMIFS('order-details'!G:G,'order-details'!A:A,A424)</f>
        <v>2301.75</v>
      </c>
      <c r="E424" s="11">
        <f t="shared" si="6"/>
        <v>0</v>
      </c>
      <c r="F424" s="1" t="str">
        <f>VLOOKUP(A424,orders!B:C,2,FALSE)</f>
        <v>FRANK</v>
      </c>
      <c r="G424" s="6" t="str">
        <f>VLOOKUP(A424,orders!P:Q,2,FALSE)</f>
        <v>Speedy Express</v>
      </c>
      <c r="H424" s="6" t="str">
        <f>LEFT(VLOOKUP(F424,customers!A:C,3,FALSE),SEARCH(" ",VLOOKUP(F424,customers!A:C,3,FALSE)))</f>
        <v xml:space="preserve">Peter </v>
      </c>
      <c r="I424" s="6" t="str">
        <f>VLOOKUP(F424,customers!A:F,6,FALSE)</f>
        <v>München</v>
      </c>
      <c r="J424" s="6" t="str">
        <f>VLOOKUP(F424,customers!A:I,9,FALSE)</f>
        <v>Germany</v>
      </c>
    </row>
    <row r="425" spans="1:10" ht="17.45" customHeight="1" x14ac:dyDescent="0.25">
      <c r="A425" s="1" t="s">
        <v>1618</v>
      </c>
      <c r="B425" s="1">
        <f>COUNTIF('order-details'!A425:A2579,A425)</f>
        <v>3</v>
      </c>
      <c r="C425" s="8">
        <f>SUMIFS('order-details'!F:F,'order-details'!A:A,A425)</f>
        <v>920.1</v>
      </c>
      <c r="D425" s="8">
        <f>SUMIFS('order-details'!G:G,'order-details'!A:A,A425)</f>
        <v>920.1</v>
      </c>
      <c r="E425" s="11">
        <f t="shared" si="6"/>
        <v>0</v>
      </c>
      <c r="F425" s="1" t="str">
        <f>VLOOKUP(A425,orders!B:C,2,FALSE)</f>
        <v>FRANR</v>
      </c>
      <c r="G425" s="6" t="str">
        <f>VLOOKUP(A425,orders!P:Q,2,FALSE)</f>
        <v>Speedy Express</v>
      </c>
      <c r="H425" s="6" t="str">
        <f>LEFT(VLOOKUP(F425,customers!A:C,3,FALSE),SEARCH(" ",VLOOKUP(F425,customers!A:C,3,FALSE)))</f>
        <v xml:space="preserve">Carine </v>
      </c>
      <c r="I425" s="6" t="str">
        <f>VLOOKUP(F425,customers!A:F,6,FALSE)</f>
        <v>Nantes</v>
      </c>
      <c r="J425" s="6" t="str">
        <f>VLOOKUP(F425,customers!A:I,9,FALSE)</f>
        <v>France</v>
      </c>
    </row>
    <row r="426" spans="1:10" ht="17.45" customHeight="1" x14ac:dyDescent="0.25">
      <c r="A426" s="1" t="s">
        <v>1619</v>
      </c>
      <c r="B426" s="1">
        <f>COUNTIF('order-details'!A426:A2580,A426)</f>
        <v>2</v>
      </c>
      <c r="C426" s="8">
        <f>SUMIFS('order-details'!F:F,'order-details'!A:A,A426)</f>
        <v>4210.5</v>
      </c>
      <c r="D426" s="8">
        <f>SUMIFS('order-details'!G:G,'order-details'!A:A,A426)</f>
        <v>3815.25</v>
      </c>
      <c r="E426" s="11">
        <f t="shared" si="6"/>
        <v>395.25</v>
      </c>
      <c r="F426" s="1" t="str">
        <f>VLOOKUP(A426,orders!B:C,2,FALSE)</f>
        <v>BERGS</v>
      </c>
      <c r="G426" s="6" t="str">
        <f>VLOOKUP(A426,orders!P:Q,2,FALSE)</f>
        <v>United Package</v>
      </c>
      <c r="H426" s="6" t="str">
        <f>LEFT(VLOOKUP(F426,customers!A:C,3,FALSE),SEARCH(" ",VLOOKUP(F426,customers!A:C,3,FALSE)))</f>
        <v xml:space="preserve">Christina </v>
      </c>
      <c r="I426" s="6" t="str">
        <f>VLOOKUP(F426,customers!A:F,6,FALSE)</f>
        <v>Luleå</v>
      </c>
      <c r="J426" s="6" t="str">
        <f>VLOOKUP(F426,customers!A:I,9,FALSE)</f>
        <v>Sweden</v>
      </c>
    </row>
    <row r="427" spans="1:10" ht="17.45" customHeight="1" x14ac:dyDescent="0.25">
      <c r="A427" s="1" t="s">
        <v>1620</v>
      </c>
      <c r="B427" s="1">
        <f>COUNTIF('order-details'!A427:A2581,A427)</f>
        <v>3</v>
      </c>
      <c r="C427" s="8">
        <f>SUMIFS('order-details'!F:F,'order-details'!A:A,A427)</f>
        <v>412.35</v>
      </c>
      <c r="D427" s="8">
        <f>SUMIFS('order-details'!G:G,'order-details'!A:A,A427)</f>
        <v>412.35</v>
      </c>
      <c r="E427" s="11">
        <f t="shared" si="6"/>
        <v>0</v>
      </c>
      <c r="F427" s="1" t="str">
        <f>VLOOKUP(A427,orders!B:C,2,FALSE)</f>
        <v>WILMK</v>
      </c>
      <c r="G427" s="6" t="str">
        <f>VLOOKUP(A427,orders!P:Q,2,FALSE)</f>
        <v>Speedy Express</v>
      </c>
      <c r="H427" s="6" t="str">
        <f>LEFT(VLOOKUP(F427,customers!A:C,3,FALSE),SEARCH(" ",VLOOKUP(F427,customers!A:C,3,FALSE)))</f>
        <v xml:space="preserve">Matti </v>
      </c>
      <c r="I427" s="6" t="str">
        <f>VLOOKUP(F427,customers!A:F,6,FALSE)</f>
        <v>Helsinki</v>
      </c>
      <c r="J427" s="6" t="str">
        <f>VLOOKUP(F427,customers!A:I,9,FALSE)</f>
        <v>Finland</v>
      </c>
    </row>
    <row r="428" spans="1:10" ht="17.45" customHeight="1" x14ac:dyDescent="0.25">
      <c r="A428" s="1" t="s">
        <v>1621</v>
      </c>
      <c r="B428" s="1">
        <f>COUNTIF('order-details'!A428:A2582,A428)</f>
        <v>1</v>
      </c>
      <c r="C428" s="8">
        <f>SUMIFS('order-details'!F:F,'order-details'!A:A,A428)</f>
        <v>45</v>
      </c>
      <c r="D428" s="8">
        <f>SUMIFS('order-details'!G:G,'order-details'!A:A,A428)</f>
        <v>45</v>
      </c>
      <c r="E428" s="11">
        <f t="shared" si="6"/>
        <v>0</v>
      </c>
      <c r="F428" s="1" t="str">
        <f>VLOOKUP(A428,orders!B:C,2,FALSE)</f>
        <v>ISLAT</v>
      </c>
      <c r="G428" s="6" t="str">
        <f>VLOOKUP(A428,orders!P:Q,2,FALSE)</f>
        <v>United Package</v>
      </c>
      <c r="H428" s="6" t="str">
        <f>LEFT(VLOOKUP(F428,customers!A:C,3,FALSE),SEARCH(" ",VLOOKUP(F428,customers!A:C,3,FALSE)))</f>
        <v xml:space="preserve">Helen </v>
      </c>
      <c r="I428" s="6" t="str">
        <f>VLOOKUP(F428,customers!A:F,6,FALSE)</f>
        <v>Cowes</v>
      </c>
      <c r="J428" s="6" t="str">
        <f>VLOOKUP(F428,customers!A:I,9,FALSE)</f>
        <v>UK</v>
      </c>
    </row>
    <row r="429" spans="1:10" ht="17.45" customHeight="1" x14ac:dyDescent="0.25">
      <c r="A429" s="1" t="s">
        <v>1622</v>
      </c>
      <c r="B429" s="1">
        <f>COUNTIF('order-details'!A429:A2583,A429)</f>
        <v>3</v>
      </c>
      <c r="C429" s="8">
        <f>SUMIFS('order-details'!F:F,'order-details'!A:A,A429)</f>
        <v>1423</v>
      </c>
      <c r="D429" s="8">
        <f>SUMIFS('order-details'!G:G,'order-details'!A:A,A429)</f>
        <v>1423</v>
      </c>
      <c r="E429" s="11">
        <f t="shared" si="6"/>
        <v>0</v>
      </c>
      <c r="F429" s="1" t="str">
        <f>VLOOKUP(A429,orders!B:C,2,FALSE)</f>
        <v>FRANK</v>
      </c>
      <c r="G429" s="6" t="str">
        <f>VLOOKUP(A429,orders!P:Q,2,FALSE)</f>
        <v>United Package</v>
      </c>
      <c r="H429" s="6" t="str">
        <f>LEFT(VLOOKUP(F429,customers!A:C,3,FALSE),SEARCH(" ",VLOOKUP(F429,customers!A:C,3,FALSE)))</f>
        <v xml:space="preserve">Peter </v>
      </c>
      <c r="I429" s="6" t="str">
        <f>VLOOKUP(F429,customers!A:F,6,FALSE)</f>
        <v>München</v>
      </c>
      <c r="J429" s="6" t="str">
        <f>VLOOKUP(F429,customers!A:I,9,FALSE)</f>
        <v>Germany</v>
      </c>
    </row>
    <row r="430" spans="1:10" ht="17.45" customHeight="1" x14ac:dyDescent="0.25">
      <c r="A430" s="1" t="s">
        <v>1623</v>
      </c>
      <c r="B430" s="1">
        <f>COUNTIF('order-details'!A430:A2584,A430)</f>
        <v>3</v>
      </c>
      <c r="C430" s="8">
        <f>SUMIFS('order-details'!F:F,'order-details'!A:A,A430)</f>
        <v>534.85</v>
      </c>
      <c r="D430" s="8">
        <f>SUMIFS('order-details'!G:G,'order-details'!A:A,A430)</f>
        <v>534.85</v>
      </c>
      <c r="E430" s="11">
        <f t="shared" si="6"/>
        <v>0</v>
      </c>
      <c r="F430" s="1" t="str">
        <f>VLOOKUP(A430,orders!B:C,2,FALSE)</f>
        <v>TORTU</v>
      </c>
      <c r="G430" s="6" t="str">
        <f>VLOOKUP(A430,orders!P:Q,2,FALSE)</f>
        <v>United Package</v>
      </c>
      <c r="H430" s="6" t="str">
        <f>LEFT(VLOOKUP(F430,customers!A:C,3,FALSE),SEARCH(" ",VLOOKUP(F430,customers!A:C,3,FALSE)))</f>
        <v xml:space="preserve">Miguel </v>
      </c>
      <c r="I430" s="6" t="str">
        <f>VLOOKUP(F430,customers!A:F,6,FALSE)</f>
        <v>México D.F.</v>
      </c>
      <c r="J430" s="6" t="str">
        <f>VLOOKUP(F430,customers!A:I,9,FALSE)</f>
        <v>Mexico</v>
      </c>
    </row>
    <row r="431" spans="1:10" ht="17.45" customHeight="1" x14ac:dyDescent="0.25">
      <c r="A431" s="1" t="s">
        <v>1624</v>
      </c>
      <c r="B431" s="1">
        <f>COUNTIF('order-details'!A431:A2585,A431)</f>
        <v>2</v>
      </c>
      <c r="C431" s="8">
        <f>SUMIFS('order-details'!F:F,'order-details'!A:A,A431)</f>
        <v>956.9</v>
      </c>
      <c r="D431" s="8">
        <f>SUMIFS('order-details'!G:G,'order-details'!A:A,A431)</f>
        <v>813.36500000000001</v>
      </c>
      <c r="E431" s="11">
        <f t="shared" si="6"/>
        <v>143.53499999999997</v>
      </c>
      <c r="F431" s="1" t="str">
        <f>VLOOKUP(A431,orders!B:C,2,FALSE)</f>
        <v>ANTON</v>
      </c>
      <c r="G431" s="6" t="str">
        <f>VLOOKUP(A431,orders!P:Q,2,FALSE)</f>
        <v>Federal Shipping</v>
      </c>
      <c r="H431" s="6" t="str">
        <f>LEFT(VLOOKUP(F431,customers!A:C,3,FALSE),SEARCH(" ",VLOOKUP(F431,customers!A:C,3,FALSE)))</f>
        <v xml:space="preserve">Antonio </v>
      </c>
      <c r="I431" s="6" t="str">
        <f>VLOOKUP(F431,customers!A:F,6,FALSE)</f>
        <v>México D.F.</v>
      </c>
      <c r="J431" s="6" t="str">
        <f>VLOOKUP(F431,customers!A:I,9,FALSE)</f>
        <v>Mexico</v>
      </c>
    </row>
    <row r="432" spans="1:10" ht="17.45" customHeight="1" x14ac:dyDescent="0.25">
      <c r="A432" s="1" t="s">
        <v>1625</v>
      </c>
      <c r="B432" s="1">
        <f>COUNTIF('order-details'!A432:A2586,A432)</f>
        <v>4</v>
      </c>
      <c r="C432" s="8">
        <f>SUMIFS('order-details'!F:F,'order-details'!A:A,A432)</f>
        <v>5256.5</v>
      </c>
      <c r="D432" s="8">
        <f>SUMIFS('order-details'!G:G,'order-details'!A:A,A432)</f>
        <v>5256.5</v>
      </c>
      <c r="E432" s="11">
        <f t="shared" si="6"/>
        <v>0</v>
      </c>
      <c r="F432" s="1" t="str">
        <f>VLOOKUP(A432,orders!B:C,2,FALSE)</f>
        <v>SAVEA</v>
      </c>
      <c r="G432" s="6" t="str">
        <f>VLOOKUP(A432,orders!P:Q,2,FALSE)</f>
        <v>Federal Shipping</v>
      </c>
      <c r="H432" s="6" t="str">
        <f>LEFT(VLOOKUP(F432,customers!A:C,3,FALSE),SEARCH(" ",VLOOKUP(F432,customers!A:C,3,FALSE)))</f>
        <v xml:space="preserve">Jose </v>
      </c>
      <c r="I432" s="6" t="str">
        <f>VLOOKUP(F432,customers!A:F,6,FALSE)</f>
        <v>Boise</v>
      </c>
      <c r="J432" s="6" t="str">
        <f>VLOOKUP(F432,customers!A:I,9,FALSE)</f>
        <v>USA</v>
      </c>
    </row>
    <row r="433" spans="1:10" ht="17.45" customHeight="1" x14ac:dyDescent="0.25">
      <c r="A433" s="1" t="s">
        <v>1626</v>
      </c>
      <c r="B433" s="1">
        <f>COUNTIF('order-details'!A433:A2587,A433)</f>
        <v>1</v>
      </c>
      <c r="C433" s="8">
        <f>SUMIFS('order-details'!F:F,'order-details'!A:A,A433)</f>
        <v>660</v>
      </c>
      <c r="D433" s="8">
        <f>SUMIFS('order-details'!G:G,'order-details'!A:A,A433)</f>
        <v>660</v>
      </c>
      <c r="E433" s="11">
        <f t="shared" si="6"/>
        <v>0</v>
      </c>
      <c r="F433" s="1" t="str">
        <f>VLOOKUP(A433,orders!B:C,2,FALSE)</f>
        <v>BLONP</v>
      </c>
      <c r="G433" s="6" t="str">
        <f>VLOOKUP(A433,orders!P:Q,2,FALSE)</f>
        <v>Federal Shipping</v>
      </c>
      <c r="H433" s="6" t="str">
        <f>LEFT(VLOOKUP(F433,customers!A:C,3,FALSE),SEARCH(" ",VLOOKUP(F433,customers!A:C,3,FALSE)))</f>
        <v xml:space="preserve">Frédérique </v>
      </c>
      <c r="I433" s="6" t="str">
        <f>VLOOKUP(F433,customers!A:F,6,FALSE)</f>
        <v>Strasbourg</v>
      </c>
      <c r="J433" s="6" t="str">
        <f>VLOOKUP(F433,customers!A:I,9,FALSE)</f>
        <v>France</v>
      </c>
    </row>
    <row r="434" spans="1:10" ht="17.45" customHeight="1" x14ac:dyDescent="0.25">
      <c r="A434" s="1" t="s">
        <v>1627</v>
      </c>
      <c r="B434" s="1">
        <f>COUNTIF('order-details'!A434:A2588,A434)</f>
        <v>3</v>
      </c>
      <c r="C434" s="8">
        <f>SUMIFS('order-details'!F:F,'order-details'!A:A,A434)</f>
        <v>1682.5</v>
      </c>
      <c r="D434" s="8">
        <f>SUMIFS('order-details'!G:G,'order-details'!A:A,A434)</f>
        <v>1261.875</v>
      </c>
      <c r="E434" s="11">
        <f t="shared" si="6"/>
        <v>420.625</v>
      </c>
      <c r="F434" s="1" t="str">
        <f>VLOOKUP(A434,orders!B:C,2,FALSE)</f>
        <v>OLDWO</v>
      </c>
      <c r="G434" s="6" t="str">
        <f>VLOOKUP(A434,orders!P:Q,2,FALSE)</f>
        <v>Speedy Express</v>
      </c>
      <c r="H434" s="6" t="str">
        <f>LEFT(VLOOKUP(F434,customers!A:C,3,FALSE),SEARCH(" ",VLOOKUP(F434,customers!A:C,3,FALSE)))</f>
        <v xml:space="preserve">Rene </v>
      </c>
      <c r="I434" s="6" t="str">
        <f>VLOOKUP(F434,customers!A:F,6,FALSE)</f>
        <v>Anchorage</v>
      </c>
      <c r="J434" s="6" t="str">
        <f>VLOOKUP(F434,customers!A:I,9,FALSE)</f>
        <v>USA</v>
      </c>
    </row>
    <row r="435" spans="1:10" ht="17.45" customHeight="1" x14ac:dyDescent="0.25">
      <c r="A435" s="1" t="s">
        <v>1628</v>
      </c>
      <c r="B435" s="1">
        <f>COUNTIF('order-details'!A435:A2589,A435)</f>
        <v>3</v>
      </c>
      <c r="C435" s="8">
        <f>SUMIFS('order-details'!F:F,'order-details'!A:A,A435)</f>
        <v>1327</v>
      </c>
      <c r="D435" s="8">
        <f>SUMIFS('order-details'!G:G,'order-details'!A:A,A435)</f>
        <v>1287.4000000000001</v>
      </c>
      <c r="E435" s="11">
        <f t="shared" si="6"/>
        <v>39.599999999999909</v>
      </c>
      <c r="F435" s="1" t="str">
        <f>VLOOKUP(A435,orders!B:C,2,FALSE)</f>
        <v>GREAL</v>
      </c>
      <c r="G435" s="6" t="str">
        <f>VLOOKUP(A435,orders!P:Q,2,FALSE)</f>
        <v>Federal Shipping</v>
      </c>
      <c r="H435" s="6" t="str">
        <f>LEFT(VLOOKUP(F435,customers!A:C,3,FALSE),SEARCH(" ",VLOOKUP(F435,customers!A:C,3,FALSE)))</f>
        <v xml:space="preserve">Howard </v>
      </c>
      <c r="I435" s="6" t="str">
        <f>VLOOKUP(F435,customers!A:F,6,FALSE)</f>
        <v>Eugene</v>
      </c>
      <c r="J435" s="6" t="str">
        <f>VLOOKUP(F435,customers!A:I,9,FALSE)</f>
        <v>USA</v>
      </c>
    </row>
    <row r="436" spans="1:10" ht="17.45" customHeight="1" x14ac:dyDescent="0.25">
      <c r="A436" s="1" t="s">
        <v>1629</v>
      </c>
      <c r="B436" s="1">
        <f>COUNTIF('order-details'!A436:A2590,A436)</f>
        <v>3</v>
      </c>
      <c r="C436" s="8">
        <f>SUMIFS('order-details'!F:F,'order-details'!A:A,A436)</f>
        <v>375.5</v>
      </c>
      <c r="D436" s="8">
        <f>SUMIFS('order-details'!G:G,'order-details'!A:A,A436)</f>
        <v>375.5</v>
      </c>
      <c r="E436" s="11">
        <f t="shared" si="6"/>
        <v>0</v>
      </c>
      <c r="F436" s="1" t="str">
        <f>VLOOKUP(A436,orders!B:C,2,FALSE)</f>
        <v>ANTON</v>
      </c>
      <c r="G436" s="6" t="str">
        <f>VLOOKUP(A436,orders!P:Q,2,FALSE)</f>
        <v>United Package</v>
      </c>
      <c r="H436" s="6" t="str">
        <f>LEFT(VLOOKUP(F436,customers!A:C,3,FALSE),SEARCH(" ",VLOOKUP(F436,customers!A:C,3,FALSE)))</f>
        <v xml:space="preserve">Antonio </v>
      </c>
      <c r="I436" s="6" t="str">
        <f>VLOOKUP(F436,customers!A:F,6,FALSE)</f>
        <v>México D.F.</v>
      </c>
      <c r="J436" s="6" t="str">
        <f>VLOOKUP(F436,customers!A:I,9,FALSE)</f>
        <v>Mexico</v>
      </c>
    </row>
    <row r="437" spans="1:10" ht="17.45" customHeight="1" x14ac:dyDescent="0.25">
      <c r="A437" s="1" t="s">
        <v>1630</v>
      </c>
      <c r="B437" s="1">
        <f>COUNTIF('order-details'!A437:A2591,A437)</f>
        <v>1</v>
      </c>
      <c r="C437" s="8">
        <f>SUMIFS('order-details'!F:F,'order-details'!A:A,A437)</f>
        <v>63</v>
      </c>
      <c r="D437" s="8">
        <f>SUMIFS('order-details'!G:G,'order-details'!A:A,A437)</f>
        <v>63</v>
      </c>
      <c r="E437" s="11">
        <f t="shared" si="6"/>
        <v>0</v>
      </c>
      <c r="F437" s="1" t="str">
        <f>VLOOKUP(A437,orders!B:C,2,FALSE)</f>
        <v>DUMON</v>
      </c>
      <c r="G437" s="6" t="str">
        <f>VLOOKUP(A437,orders!P:Q,2,FALSE)</f>
        <v>Speedy Express</v>
      </c>
      <c r="H437" s="6" t="str">
        <f>LEFT(VLOOKUP(F437,customers!A:C,3,FALSE),SEARCH(" ",VLOOKUP(F437,customers!A:C,3,FALSE)))</f>
        <v xml:space="preserve">Janine </v>
      </c>
      <c r="I437" s="6" t="str">
        <f>VLOOKUP(F437,customers!A:F,6,FALSE)</f>
        <v>Nantes</v>
      </c>
      <c r="J437" s="6" t="str">
        <f>VLOOKUP(F437,customers!A:I,9,FALSE)</f>
        <v>France</v>
      </c>
    </row>
    <row r="438" spans="1:10" ht="17.45" customHeight="1" x14ac:dyDescent="0.25">
      <c r="A438" s="1" t="s">
        <v>1631</v>
      </c>
      <c r="B438" s="1">
        <f>COUNTIF('order-details'!A438:A2592,A438)</f>
        <v>3</v>
      </c>
      <c r="C438" s="8">
        <f>SUMIFS('order-details'!F:F,'order-details'!A:A,A438)</f>
        <v>1768</v>
      </c>
      <c r="D438" s="8">
        <f>SUMIFS('order-details'!G:G,'order-details'!A:A,A438)</f>
        <v>1768</v>
      </c>
      <c r="E438" s="11">
        <f t="shared" si="6"/>
        <v>0</v>
      </c>
      <c r="F438" s="1" t="str">
        <f>VLOOKUP(A438,orders!B:C,2,FALSE)</f>
        <v>OTTIK</v>
      </c>
      <c r="G438" s="6" t="str">
        <f>VLOOKUP(A438,orders!P:Q,2,FALSE)</f>
        <v>Speedy Express</v>
      </c>
      <c r="H438" s="6" t="str">
        <f>LEFT(VLOOKUP(F438,customers!A:C,3,FALSE),SEARCH(" ",VLOOKUP(F438,customers!A:C,3,FALSE)))</f>
        <v xml:space="preserve">Henriette </v>
      </c>
      <c r="I438" s="6" t="str">
        <f>VLOOKUP(F438,customers!A:F,6,FALSE)</f>
        <v>Köln</v>
      </c>
      <c r="J438" s="6" t="str">
        <f>VLOOKUP(F438,customers!A:I,9,FALSE)</f>
        <v>Germany</v>
      </c>
    </row>
    <row r="439" spans="1:10" ht="17.45" customHeight="1" x14ac:dyDescent="0.25">
      <c r="A439" s="1" t="s">
        <v>1632</v>
      </c>
      <c r="B439" s="1">
        <f>COUNTIF('order-details'!A439:A2593,A439)</f>
        <v>3</v>
      </c>
      <c r="C439" s="8">
        <f>SUMIFS('order-details'!F:F,'order-details'!A:A,A439)</f>
        <v>801.1</v>
      </c>
      <c r="D439" s="8">
        <f>SUMIFS('order-details'!G:G,'order-details'!A:A,A439)</f>
        <v>801.1</v>
      </c>
      <c r="E439" s="11">
        <f t="shared" si="6"/>
        <v>0</v>
      </c>
      <c r="F439" s="1" t="str">
        <f>VLOOKUP(A439,orders!B:C,2,FALSE)</f>
        <v>GOURL</v>
      </c>
      <c r="G439" s="6" t="str">
        <f>VLOOKUP(A439,orders!P:Q,2,FALSE)</f>
        <v>United Package</v>
      </c>
      <c r="H439" s="6" t="str">
        <f>LEFT(VLOOKUP(F439,customers!A:C,3,FALSE),SEARCH(" ",VLOOKUP(F439,customers!A:C,3,FALSE)))</f>
        <v xml:space="preserve">André </v>
      </c>
      <c r="I439" s="6" t="str">
        <f>VLOOKUP(F439,customers!A:F,6,FALSE)</f>
        <v>Campinas</v>
      </c>
      <c r="J439" s="6" t="str">
        <f>VLOOKUP(F439,customers!A:I,9,FALSE)</f>
        <v>Brazil</v>
      </c>
    </row>
    <row r="440" spans="1:10" ht="17.45" customHeight="1" x14ac:dyDescent="0.25">
      <c r="A440" s="1" t="s">
        <v>1633</v>
      </c>
      <c r="B440" s="1">
        <f>COUNTIF('order-details'!A440:A2594,A440)</f>
        <v>2</v>
      </c>
      <c r="C440" s="8">
        <f>SUMIFS('order-details'!F:F,'order-details'!A:A,A440)</f>
        <v>1638.45</v>
      </c>
      <c r="D440" s="8">
        <f>SUMIFS('order-details'!G:G,'order-details'!A:A,A440)</f>
        <v>1404.45</v>
      </c>
      <c r="E440" s="11">
        <f t="shared" si="6"/>
        <v>234</v>
      </c>
      <c r="F440" s="1" t="str">
        <f>VLOOKUP(A440,orders!B:C,2,FALSE)</f>
        <v>PICCO</v>
      </c>
      <c r="G440" s="6" t="str">
        <f>VLOOKUP(A440,orders!P:Q,2,FALSE)</f>
        <v>Speedy Express</v>
      </c>
      <c r="H440" s="6" t="str">
        <f>LEFT(VLOOKUP(F440,customers!A:C,3,FALSE),SEARCH(" ",VLOOKUP(F440,customers!A:C,3,FALSE)))</f>
        <v xml:space="preserve">Georg </v>
      </c>
      <c r="I440" s="6" t="str">
        <f>VLOOKUP(F440,customers!A:F,6,FALSE)</f>
        <v>Salzburg</v>
      </c>
      <c r="J440" s="6" t="str">
        <f>VLOOKUP(F440,customers!A:I,9,FALSE)</f>
        <v>Austria</v>
      </c>
    </row>
    <row r="441" spans="1:10" ht="17.45" customHeight="1" x14ac:dyDescent="0.25">
      <c r="A441" s="1" t="s">
        <v>1634</v>
      </c>
      <c r="B441" s="1">
        <f>COUNTIF('order-details'!A441:A2595,A441)</f>
        <v>3</v>
      </c>
      <c r="C441" s="8">
        <f>SUMIFS('order-details'!F:F,'order-details'!A:A,A441)</f>
        <v>6201.9</v>
      </c>
      <c r="D441" s="8">
        <f>SUMIFS('order-details'!G:G,'order-details'!A:A,A441)</f>
        <v>4960.8999999999996</v>
      </c>
      <c r="E441" s="11">
        <f t="shared" si="6"/>
        <v>1241</v>
      </c>
      <c r="F441" s="1" t="str">
        <f>VLOOKUP(A441,orders!B:C,2,FALSE)</f>
        <v>HUNGO</v>
      </c>
      <c r="G441" s="6" t="str">
        <f>VLOOKUP(A441,orders!P:Q,2,FALSE)</f>
        <v>United Package</v>
      </c>
      <c r="H441" s="6" t="str">
        <f>LEFT(VLOOKUP(F441,customers!A:C,3,FALSE),SEARCH(" ",VLOOKUP(F441,customers!A:C,3,FALSE)))</f>
        <v xml:space="preserve">Patricia </v>
      </c>
      <c r="I441" s="6" t="str">
        <f>VLOOKUP(F441,customers!A:F,6,FALSE)</f>
        <v>Cork</v>
      </c>
      <c r="J441" s="6" t="str">
        <f>VLOOKUP(F441,customers!A:I,9,FALSE)</f>
        <v>Ireland</v>
      </c>
    </row>
    <row r="442" spans="1:10" ht="17.45" customHeight="1" x14ac:dyDescent="0.25">
      <c r="A442" s="1" t="s">
        <v>1635</v>
      </c>
      <c r="B442" s="1">
        <f>COUNTIF('order-details'!A442:A2596,A442)</f>
        <v>3</v>
      </c>
      <c r="C442" s="8">
        <f>SUMIFS('order-details'!F:F,'order-details'!A:A,A442)</f>
        <v>3490</v>
      </c>
      <c r="D442" s="8">
        <f>SUMIFS('order-details'!G:G,'order-details'!A:A,A442)</f>
        <v>3160.6</v>
      </c>
      <c r="E442" s="11">
        <f t="shared" si="6"/>
        <v>329.40000000000009</v>
      </c>
      <c r="F442" s="1" t="str">
        <f>VLOOKUP(A442,orders!B:C,2,FALSE)</f>
        <v>VAFFE</v>
      </c>
      <c r="G442" s="6" t="str">
        <f>VLOOKUP(A442,orders!P:Q,2,FALSE)</f>
        <v>United Package</v>
      </c>
      <c r="H442" s="6" t="str">
        <f>LEFT(VLOOKUP(F442,customers!A:C,3,FALSE),SEARCH(" ",VLOOKUP(F442,customers!A:C,3,FALSE)))</f>
        <v xml:space="preserve">Palle </v>
      </c>
      <c r="I442" s="6" t="str">
        <f>VLOOKUP(F442,customers!A:F,6,FALSE)</f>
        <v>Århus</v>
      </c>
      <c r="J442" s="6" t="str">
        <f>VLOOKUP(F442,customers!A:I,9,FALSE)</f>
        <v>Denmark</v>
      </c>
    </row>
    <row r="443" spans="1:10" ht="17.45" customHeight="1" x14ac:dyDescent="0.25">
      <c r="A443" s="1" t="s">
        <v>1636</v>
      </c>
      <c r="B443" s="1">
        <f>COUNTIF('order-details'!A443:A2597,A443)</f>
        <v>1</v>
      </c>
      <c r="C443" s="8">
        <f>SUMIFS('order-details'!F:F,'order-details'!A:A,A443)</f>
        <v>630</v>
      </c>
      <c r="D443" s="8">
        <f>SUMIFS('order-details'!G:G,'order-details'!A:A,A443)</f>
        <v>472.5</v>
      </c>
      <c r="E443" s="11">
        <f t="shared" si="6"/>
        <v>157.5</v>
      </c>
      <c r="F443" s="1" t="str">
        <f>VLOOKUP(A443,orders!B:C,2,FALSE)</f>
        <v>BERGS</v>
      </c>
      <c r="G443" s="6" t="str">
        <f>VLOOKUP(A443,orders!P:Q,2,FALSE)</f>
        <v>United Package</v>
      </c>
      <c r="H443" s="6" t="str">
        <f>LEFT(VLOOKUP(F443,customers!A:C,3,FALSE),SEARCH(" ",VLOOKUP(F443,customers!A:C,3,FALSE)))</f>
        <v xml:space="preserve">Christina </v>
      </c>
      <c r="I443" s="6" t="str">
        <f>VLOOKUP(F443,customers!A:F,6,FALSE)</f>
        <v>Luleå</v>
      </c>
      <c r="J443" s="6" t="str">
        <f>VLOOKUP(F443,customers!A:I,9,FALSE)</f>
        <v>Sweden</v>
      </c>
    </row>
    <row r="444" spans="1:10" ht="17.45" customHeight="1" x14ac:dyDescent="0.25">
      <c r="A444" s="1" t="s">
        <v>1637</v>
      </c>
      <c r="B444" s="1">
        <f>COUNTIF('order-details'!A444:A2598,A444)</f>
        <v>2</v>
      </c>
      <c r="C444" s="8">
        <f>SUMIFS('order-details'!F:F,'order-details'!A:A,A444)</f>
        <v>1150</v>
      </c>
      <c r="D444" s="8">
        <f>SUMIFS('order-details'!G:G,'order-details'!A:A,A444)</f>
        <v>862.5</v>
      </c>
      <c r="E444" s="11">
        <f t="shared" si="6"/>
        <v>287.5</v>
      </c>
      <c r="F444" s="1" t="str">
        <f>VLOOKUP(A444,orders!B:C,2,FALSE)</f>
        <v>HANAR</v>
      </c>
      <c r="G444" s="6" t="str">
        <f>VLOOKUP(A444,orders!P:Q,2,FALSE)</f>
        <v>Speedy Express</v>
      </c>
      <c r="H444" s="6" t="str">
        <f>LEFT(VLOOKUP(F444,customers!A:C,3,FALSE),SEARCH(" ",VLOOKUP(F444,customers!A:C,3,FALSE)))</f>
        <v xml:space="preserve">Mario </v>
      </c>
      <c r="I444" s="6" t="str">
        <f>VLOOKUP(F444,customers!A:F,6,FALSE)</f>
        <v>Rio de Janeiro</v>
      </c>
      <c r="J444" s="6" t="str">
        <f>VLOOKUP(F444,customers!A:I,9,FALSE)</f>
        <v>Brazil</v>
      </c>
    </row>
    <row r="445" spans="1:10" ht="17.45" customHeight="1" x14ac:dyDescent="0.25">
      <c r="A445" s="1" t="s">
        <v>1638</v>
      </c>
      <c r="B445" s="1">
        <f>COUNTIF('order-details'!A445:A2599,A445)</f>
        <v>5</v>
      </c>
      <c r="C445" s="8">
        <f>SUMIFS('order-details'!F:F,'order-details'!A:A,A445)</f>
        <v>10164.799999999999</v>
      </c>
      <c r="D445" s="8">
        <f>SUMIFS('order-details'!G:G,'order-details'!A:A,A445)</f>
        <v>10164.799999999999</v>
      </c>
      <c r="E445" s="11">
        <f t="shared" si="6"/>
        <v>0</v>
      </c>
      <c r="F445" s="1" t="str">
        <f>VLOOKUP(A445,orders!B:C,2,FALSE)</f>
        <v>QUICK</v>
      </c>
      <c r="G445" s="6" t="str">
        <f>VLOOKUP(A445,orders!P:Q,2,FALSE)</f>
        <v>United Package</v>
      </c>
      <c r="H445" s="6" t="str">
        <f>LEFT(VLOOKUP(F445,customers!A:C,3,FALSE),SEARCH(" ",VLOOKUP(F445,customers!A:C,3,FALSE)))</f>
        <v xml:space="preserve">Horst </v>
      </c>
      <c r="I445" s="6" t="str">
        <f>VLOOKUP(F445,customers!A:F,6,FALSE)</f>
        <v>Cunewalde</v>
      </c>
      <c r="J445" s="6" t="str">
        <f>VLOOKUP(F445,customers!A:I,9,FALSE)</f>
        <v>Germany</v>
      </c>
    </row>
    <row r="446" spans="1:10" ht="17.45" customHeight="1" x14ac:dyDescent="0.25">
      <c r="A446" s="1" t="s">
        <v>1639</v>
      </c>
      <c r="B446" s="1">
        <f>COUNTIF('order-details'!A446:A2600,A446)</f>
        <v>1</v>
      </c>
      <c r="C446" s="8">
        <f>SUMIFS('order-details'!F:F,'order-details'!A:A,A446)</f>
        <v>878</v>
      </c>
      <c r="D446" s="8">
        <f>SUMIFS('order-details'!G:G,'order-details'!A:A,A446)</f>
        <v>878</v>
      </c>
      <c r="E446" s="11">
        <f t="shared" si="6"/>
        <v>0</v>
      </c>
      <c r="F446" s="1" t="str">
        <f>VLOOKUP(A446,orders!B:C,2,FALSE)</f>
        <v>ALFKI</v>
      </c>
      <c r="G446" s="6" t="str">
        <f>VLOOKUP(A446,orders!P:Q,2,FALSE)</f>
        <v>United Package</v>
      </c>
      <c r="H446" s="6" t="str">
        <f>LEFT(VLOOKUP(F446,customers!A:C,3,FALSE),SEARCH(" ",VLOOKUP(F446,customers!A:C,3,FALSE)))</f>
        <v xml:space="preserve">Maria </v>
      </c>
      <c r="I446" s="6" t="str">
        <f>VLOOKUP(F446,customers!A:F,6,FALSE)</f>
        <v>Berlin</v>
      </c>
      <c r="J446" s="6" t="str">
        <f>VLOOKUP(F446,customers!A:I,9,FALSE)</f>
        <v>Germany</v>
      </c>
    </row>
    <row r="447" spans="1:10" ht="17.45" customHeight="1" x14ac:dyDescent="0.25">
      <c r="A447" s="1" t="s">
        <v>1640</v>
      </c>
      <c r="B447" s="1">
        <f>COUNTIF('order-details'!A447:A2601,A447)</f>
        <v>4</v>
      </c>
      <c r="C447" s="8">
        <f>SUMIFS('order-details'!F:F,'order-details'!A:A,A447)</f>
        <v>2334</v>
      </c>
      <c r="D447" s="8">
        <f>SUMIFS('order-details'!G:G,'order-details'!A:A,A447)</f>
        <v>2071.1999999999998</v>
      </c>
      <c r="E447" s="11">
        <f t="shared" si="6"/>
        <v>262.80000000000018</v>
      </c>
      <c r="F447" s="1" t="str">
        <f>VLOOKUP(A447,orders!B:C,2,FALSE)</f>
        <v>WHITC</v>
      </c>
      <c r="G447" s="6" t="str">
        <f>VLOOKUP(A447,orders!P:Q,2,FALSE)</f>
        <v>Federal Shipping</v>
      </c>
      <c r="H447" s="6" t="str">
        <f>LEFT(VLOOKUP(F447,customers!A:C,3,FALSE),SEARCH(" ",VLOOKUP(F447,customers!A:C,3,FALSE)))</f>
        <v xml:space="preserve">Karl </v>
      </c>
      <c r="I447" s="6" t="str">
        <f>VLOOKUP(F447,customers!A:F,6,FALSE)</f>
        <v>Seattle</v>
      </c>
      <c r="J447" s="6" t="str">
        <f>VLOOKUP(F447,customers!A:I,9,FALSE)</f>
        <v>USA</v>
      </c>
    </row>
    <row r="448" spans="1:10" ht="17.45" customHeight="1" x14ac:dyDescent="0.25">
      <c r="A448" s="1" t="s">
        <v>1641</v>
      </c>
      <c r="B448" s="1">
        <f>COUNTIF('order-details'!A448:A2602,A448)</f>
        <v>3</v>
      </c>
      <c r="C448" s="8">
        <f>SUMIFS('order-details'!F:F,'order-details'!A:A,A448)</f>
        <v>4825</v>
      </c>
      <c r="D448" s="8">
        <f>SUMIFS('order-details'!G:G,'order-details'!A:A,A448)</f>
        <v>4825</v>
      </c>
      <c r="E448" s="11">
        <f t="shared" si="6"/>
        <v>0</v>
      </c>
      <c r="F448" s="1" t="str">
        <f>VLOOKUP(A448,orders!B:C,2,FALSE)</f>
        <v>QUICK</v>
      </c>
      <c r="G448" s="6" t="str">
        <f>VLOOKUP(A448,orders!P:Q,2,FALSE)</f>
        <v>Federal Shipping</v>
      </c>
      <c r="H448" s="6" t="str">
        <f>LEFT(VLOOKUP(F448,customers!A:C,3,FALSE),SEARCH(" ",VLOOKUP(F448,customers!A:C,3,FALSE)))</f>
        <v xml:space="preserve">Horst </v>
      </c>
      <c r="I448" s="6" t="str">
        <f>VLOOKUP(F448,customers!A:F,6,FALSE)</f>
        <v>Cunewalde</v>
      </c>
      <c r="J448" s="6" t="str">
        <f>VLOOKUP(F448,customers!A:I,9,FALSE)</f>
        <v>Germany</v>
      </c>
    </row>
    <row r="449" spans="1:10" ht="17.45" customHeight="1" x14ac:dyDescent="0.25">
      <c r="A449" s="1" t="s">
        <v>1642</v>
      </c>
      <c r="B449" s="1">
        <f>COUNTIF('order-details'!A449:A2603,A449)</f>
        <v>3</v>
      </c>
      <c r="C449" s="8">
        <f>SUMIFS('order-details'!F:F,'order-details'!A:A,A449)</f>
        <v>642</v>
      </c>
      <c r="D449" s="8">
        <f>SUMIFS('order-details'!G:G,'order-details'!A:A,A449)</f>
        <v>642</v>
      </c>
      <c r="E449" s="11">
        <f t="shared" si="6"/>
        <v>0</v>
      </c>
      <c r="F449" s="1" t="str">
        <f>VLOOKUP(A449,orders!B:C,2,FALSE)</f>
        <v>WILMK</v>
      </c>
      <c r="G449" s="6" t="str">
        <f>VLOOKUP(A449,orders!P:Q,2,FALSE)</f>
        <v>Speedy Express</v>
      </c>
      <c r="H449" s="6" t="str">
        <f>LEFT(VLOOKUP(F449,customers!A:C,3,FALSE),SEARCH(" ",VLOOKUP(F449,customers!A:C,3,FALSE)))</f>
        <v xml:space="preserve">Matti </v>
      </c>
      <c r="I449" s="6" t="str">
        <f>VLOOKUP(F449,customers!A:F,6,FALSE)</f>
        <v>Helsinki</v>
      </c>
      <c r="J449" s="6" t="str">
        <f>VLOOKUP(F449,customers!A:I,9,FALSE)</f>
        <v>Finland</v>
      </c>
    </row>
    <row r="450" spans="1:10" ht="17.45" customHeight="1" x14ac:dyDescent="0.25">
      <c r="A450" s="1" t="s">
        <v>1643</v>
      </c>
      <c r="B450" s="1">
        <f>COUNTIF('order-details'!A450:A2604,A450)</f>
        <v>2</v>
      </c>
      <c r="C450" s="8">
        <f>SUMIFS('order-details'!F:F,'order-details'!A:A,A450)</f>
        <v>996</v>
      </c>
      <c r="D450" s="8">
        <f>SUMIFS('order-details'!G:G,'order-details'!A:A,A450)</f>
        <v>996</v>
      </c>
      <c r="E450" s="11">
        <f t="shared" si="6"/>
        <v>0</v>
      </c>
      <c r="F450" s="1" t="str">
        <f>VLOOKUP(A450,orders!B:C,2,FALSE)</f>
        <v>WHITC</v>
      </c>
      <c r="G450" s="6" t="str">
        <f>VLOOKUP(A450,orders!P:Q,2,FALSE)</f>
        <v>Federal Shipping</v>
      </c>
      <c r="H450" s="6" t="str">
        <f>LEFT(VLOOKUP(F450,customers!A:C,3,FALSE),SEARCH(" ",VLOOKUP(F450,customers!A:C,3,FALSE)))</f>
        <v xml:space="preserve">Karl </v>
      </c>
      <c r="I450" s="6" t="str">
        <f>VLOOKUP(F450,customers!A:F,6,FALSE)</f>
        <v>Seattle</v>
      </c>
      <c r="J450" s="6" t="str">
        <f>VLOOKUP(F450,customers!A:I,9,FALSE)</f>
        <v>USA</v>
      </c>
    </row>
    <row r="451" spans="1:10" ht="17.45" customHeight="1" x14ac:dyDescent="0.25">
      <c r="A451" s="1" t="s">
        <v>1644</v>
      </c>
      <c r="B451" s="1">
        <f>COUNTIF('order-details'!A451:A2605,A451)</f>
        <v>4</v>
      </c>
      <c r="C451" s="8">
        <f>SUMIFS('order-details'!F:F,'order-details'!A:A,A451)</f>
        <v>1073.9000000000001</v>
      </c>
      <c r="D451" s="8">
        <f>SUMIFS('order-details'!G:G,'order-details'!A:A,A451)</f>
        <v>805.42499999999995</v>
      </c>
      <c r="E451" s="11">
        <f t="shared" ref="E451:E514" si="7">C451-D451</f>
        <v>268.47500000000014</v>
      </c>
      <c r="F451" s="1" t="str">
        <f>VLOOKUP(A451,orders!B:C,2,FALSE)</f>
        <v>LINOD</v>
      </c>
      <c r="G451" s="6" t="str">
        <f>VLOOKUP(A451,orders!P:Q,2,FALSE)</f>
        <v>Speedy Express</v>
      </c>
      <c r="H451" s="6" t="str">
        <f>LEFT(VLOOKUP(F451,customers!A:C,3,FALSE),SEARCH(" ",VLOOKUP(F451,customers!A:C,3,FALSE)))</f>
        <v xml:space="preserve">Felipe </v>
      </c>
      <c r="I451" s="6" t="str">
        <f>VLOOKUP(F451,customers!A:F,6,FALSE)</f>
        <v>I. de Margarita</v>
      </c>
      <c r="J451" s="6" t="str">
        <f>VLOOKUP(F451,customers!A:I,9,FALSE)</f>
        <v>Venezuela</v>
      </c>
    </row>
    <row r="452" spans="1:10" ht="17.45" customHeight="1" x14ac:dyDescent="0.25">
      <c r="A452" s="1" t="s">
        <v>1645</v>
      </c>
      <c r="B452" s="1">
        <f>COUNTIF('order-details'!A452:A2606,A452)</f>
        <v>5</v>
      </c>
      <c r="C452" s="8">
        <f>SUMIFS('order-details'!F:F,'order-details'!A:A,A452)</f>
        <v>3600.73</v>
      </c>
      <c r="D452" s="8">
        <f>SUMIFS('order-details'!G:G,'order-details'!A:A,A452)</f>
        <v>3436.4434999999994</v>
      </c>
      <c r="E452" s="11">
        <f t="shared" si="7"/>
        <v>164.28650000000061</v>
      </c>
      <c r="F452" s="1" t="str">
        <f>VLOOKUP(A452,orders!B:C,2,FALSE)</f>
        <v>ERNSH</v>
      </c>
      <c r="G452" s="6" t="str">
        <f>VLOOKUP(A452,orders!P:Q,2,FALSE)</f>
        <v>Speedy Express</v>
      </c>
      <c r="H452" s="6" t="str">
        <f>LEFT(VLOOKUP(F452,customers!A:C,3,FALSE),SEARCH(" ",VLOOKUP(F452,customers!A:C,3,FALSE)))</f>
        <v xml:space="preserve">Roland </v>
      </c>
      <c r="I452" s="6" t="str">
        <f>VLOOKUP(F452,customers!A:F,6,FALSE)</f>
        <v>Graz</v>
      </c>
      <c r="J452" s="6" t="str">
        <f>VLOOKUP(F452,customers!A:I,9,FALSE)</f>
        <v>Austria</v>
      </c>
    </row>
    <row r="453" spans="1:10" ht="17.45" customHeight="1" x14ac:dyDescent="0.25">
      <c r="A453" s="1" t="s">
        <v>1646</v>
      </c>
      <c r="B453" s="1">
        <f>COUNTIF('order-details'!A453:A2607,A453)</f>
        <v>1</v>
      </c>
      <c r="C453" s="8">
        <f>SUMIFS('order-details'!F:F,'order-details'!A:A,A453)</f>
        <v>114</v>
      </c>
      <c r="D453" s="8">
        <f>SUMIFS('order-details'!G:G,'order-details'!A:A,A453)</f>
        <v>114</v>
      </c>
      <c r="E453" s="11">
        <f t="shared" si="7"/>
        <v>0</v>
      </c>
      <c r="F453" s="1" t="str">
        <f>VLOOKUP(A453,orders!B:C,2,FALSE)</f>
        <v>MORGK</v>
      </c>
      <c r="G453" s="6" t="str">
        <f>VLOOKUP(A453,orders!P:Q,2,FALSE)</f>
        <v>Federal Shipping</v>
      </c>
      <c r="H453" s="6" t="str">
        <f>LEFT(VLOOKUP(F453,customers!A:C,3,FALSE),SEARCH(" ",VLOOKUP(F453,customers!A:C,3,FALSE)))</f>
        <v xml:space="preserve">Alexander </v>
      </c>
      <c r="I453" s="6" t="str">
        <f>VLOOKUP(F453,customers!A:F,6,FALSE)</f>
        <v>Leipzig</v>
      </c>
      <c r="J453" s="6" t="str">
        <f>VLOOKUP(F453,customers!A:I,9,FALSE)</f>
        <v>Germany</v>
      </c>
    </row>
    <row r="454" spans="1:10" ht="17.45" customHeight="1" x14ac:dyDescent="0.25">
      <c r="A454" s="1" t="s">
        <v>1647</v>
      </c>
      <c r="B454" s="1">
        <f>COUNTIF('order-details'!A454:A2608,A454)</f>
        <v>4</v>
      </c>
      <c r="C454" s="8">
        <f>SUMIFS('order-details'!F:F,'order-details'!A:A,A454)</f>
        <v>2048</v>
      </c>
      <c r="D454" s="8">
        <f>SUMIFS('order-details'!G:G,'order-details'!A:A,A454)</f>
        <v>1638.4</v>
      </c>
      <c r="E454" s="11">
        <f t="shared" si="7"/>
        <v>409.59999999999991</v>
      </c>
      <c r="F454" s="1" t="str">
        <f>VLOOKUP(A454,orders!B:C,2,FALSE)</f>
        <v>SAVEA</v>
      </c>
      <c r="G454" s="6" t="str">
        <f>VLOOKUP(A454,orders!P:Q,2,FALSE)</f>
        <v>Speedy Express</v>
      </c>
      <c r="H454" s="6" t="str">
        <f>LEFT(VLOOKUP(F454,customers!A:C,3,FALSE),SEARCH(" ",VLOOKUP(F454,customers!A:C,3,FALSE)))</f>
        <v xml:space="preserve">Jose </v>
      </c>
      <c r="I454" s="6" t="str">
        <f>VLOOKUP(F454,customers!A:F,6,FALSE)</f>
        <v>Boise</v>
      </c>
      <c r="J454" s="6" t="str">
        <f>VLOOKUP(F454,customers!A:I,9,FALSE)</f>
        <v>USA</v>
      </c>
    </row>
    <row r="455" spans="1:10" ht="17.45" customHeight="1" x14ac:dyDescent="0.25">
      <c r="A455" s="1" t="s">
        <v>1648</v>
      </c>
      <c r="B455" s="1">
        <f>COUNTIF('order-details'!A455:A2609,A455)</f>
        <v>3</v>
      </c>
      <c r="C455" s="8">
        <f>SUMIFS('order-details'!F:F,'order-details'!A:A,A455)</f>
        <v>3370</v>
      </c>
      <c r="D455" s="8">
        <f>SUMIFS('order-details'!G:G,'order-details'!A:A,A455)</f>
        <v>2864.5</v>
      </c>
      <c r="E455" s="11">
        <f t="shared" si="7"/>
        <v>505.5</v>
      </c>
      <c r="F455" s="1" t="str">
        <f>VLOOKUP(A455,orders!B:C,2,FALSE)</f>
        <v>HUNGO</v>
      </c>
      <c r="G455" s="6" t="str">
        <f>VLOOKUP(A455,orders!P:Q,2,FALSE)</f>
        <v>Federal Shipping</v>
      </c>
      <c r="H455" s="6" t="str">
        <f>LEFT(VLOOKUP(F455,customers!A:C,3,FALSE),SEARCH(" ",VLOOKUP(F455,customers!A:C,3,FALSE)))</f>
        <v xml:space="preserve">Patricia </v>
      </c>
      <c r="I455" s="6" t="str">
        <f>VLOOKUP(F455,customers!A:F,6,FALSE)</f>
        <v>Cork</v>
      </c>
      <c r="J455" s="6" t="str">
        <f>VLOOKUP(F455,customers!A:I,9,FALSE)</f>
        <v>Ireland</v>
      </c>
    </row>
    <row r="456" spans="1:10" ht="17.45" customHeight="1" x14ac:dyDescent="0.25">
      <c r="A456" s="1" t="s">
        <v>1649</v>
      </c>
      <c r="B456" s="1">
        <f>COUNTIF('order-details'!A456:A2610,A456)</f>
        <v>2</v>
      </c>
      <c r="C456" s="8">
        <f>SUMIFS('order-details'!F:F,'order-details'!A:A,A456)</f>
        <v>330</v>
      </c>
      <c r="D456" s="8">
        <f>SUMIFS('order-details'!G:G,'order-details'!A:A,A456)</f>
        <v>330</v>
      </c>
      <c r="E456" s="11">
        <f t="shared" si="7"/>
        <v>0</v>
      </c>
      <c r="F456" s="1" t="str">
        <f>VLOOKUP(A456,orders!B:C,2,FALSE)</f>
        <v>ALFKI</v>
      </c>
      <c r="G456" s="6" t="str">
        <f>VLOOKUP(A456,orders!P:Q,2,FALSE)</f>
        <v>Speedy Express</v>
      </c>
      <c r="H456" s="6" t="str">
        <f>LEFT(VLOOKUP(F456,customers!A:C,3,FALSE),SEARCH(" ",VLOOKUP(F456,customers!A:C,3,FALSE)))</f>
        <v xml:space="preserve">Maria </v>
      </c>
      <c r="I456" s="6" t="str">
        <f>VLOOKUP(F456,customers!A:F,6,FALSE)</f>
        <v>Berlin</v>
      </c>
      <c r="J456" s="6" t="str">
        <f>VLOOKUP(F456,customers!A:I,9,FALSE)</f>
        <v>Germany</v>
      </c>
    </row>
    <row r="457" spans="1:10" ht="17.45" customHeight="1" x14ac:dyDescent="0.25">
      <c r="A457" s="1" t="s">
        <v>1650</v>
      </c>
      <c r="B457" s="1">
        <f>COUNTIF('order-details'!A457:A2611,A457)</f>
        <v>3</v>
      </c>
      <c r="C457" s="8">
        <f>SUMIFS('order-details'!F:F,'order-details'!A:A,A457)</f>
        <v>2545</v>
      </c>
      <c r="D457" s="8">
        <f>SUMIFS('order-details'!G:G,'order-details'!A:A,A457)</f>
        <v>2545</v>
      </c>
      <c r="E457" s="11">
        <f t="shared" si="7"/>
        <v>0</v>
      </c>
      <c r="F457" s="1" t="str">
        <f>VLOOKUP(A457,orders!B:C,2,FALSE)</f>
        <v>FOLKO</v>
      </c>
      <c r="G457" s="6" t="str">
        <f>VLOOKUP(A457,orders!P:Q,2,FALSE)</f>
        <v>United Package</v>
      </c>
      <c r="H457" s="6" t="str">
        <f>LEFT(VLOOKUP(F457,customers!A:C,3,FALSE),SEARCH(" ",VLOOKUP(F457,customers!A:C,3,FALSE)))</f>
        <v xml:space="preserve">Maria </v>
      </c>
      <c r="I457" s="6" t="str">
        <f>VLOOKUP(F457,customers!A:F,6,FALSE)</f>
        <v>Bräcke</v>
      </c>
      <c r="J457" s="6" t="str">
        <f>VLOOKUP(F457,customers!A:I,9,FALSE)</f>
        <v>Sweden</v>
      </c>
    </row>
    <row r="458" spans="1:10" ht="17.45" customHeight="1" x14ac:dyDescent="0.25">
      <c r="A458" s="1" t="s">
        <v>1651</v>
      </c>
      <c r="B458" s="1">
        <f>COUNTIF('order-details'!A458:A2612,A458)</f>
        <v>3</v>
      </c>
      <c r="C458" s="8">
        <f>SUMIFS('order-details'!F:F,'order-details'!A:A,A458)</f>
        <v>595.5</v>
      </c>
      <c r="D458" s="8">
        <f>SUMIFS('order-details'!G:G,'order-details'!A:A,A458)</f>
        <v>595.5</v>
      </c>
      <c r="E458" s="11">
        <f t="shared" si="7"/>
        <v>0</v>
      </c>
      <c r="F458" s="1" t="str">
        <f>VLOOKUP(A458,orders!B:C,2,FALSE)</f>
        <v>QUEEN</v>
      </c>
      <c r="G458" s="6" t="str">
        <f>VLOOKUP(A458,orders!P:Q,2,FALSE)</f>
        <v>Speedy Express</v>
      </c>
      <c r="H458" s="6" t="str">
        <f>LEFT(VLOOKUP(F458,customers!A:C,3,FALSE),SEARCH(" ",VLOOKUP(F458,customers!A:C,3,FALSE)))</f>
        <v xml:space="preserve">Lúcia </v>
      </c>
      <c r="I458" s="6" t="str">
        <f>VLOOKUP(F458,customers!A:F,6,FALSE)</f>
        <v>Sao Paulo</v>
      </c>
      <c r="J458" s="6" t="str">
        <f>VLOOKUP(F458,customers!A:I,9,FALSE)</f>
        <v>Brazil</v>
      </c>
    </row>
    <row r="459" spans="1:10" ht="17.45" customHeight="1" x14ac:dyDescent="0.25">
      <c r="A459" s="1" t="s">
        <v>1652</v>
      </c>
      <c r="B459" s="1">
        <f>COUNTIF('order-details'!A459:A2613,A459)</f>
        <v>2</v>
      </c>
      <c r="C459" s="8">
        <f>SUMIFS('order-details'!F:F,'order-details'!A:A,A459)</f>
        <v>378</v>
      </c>
      <c r="D459" s="8">
        <f>SUMIFS('order-details'!G:G,'order-details'!A:A,A459)</f>
        <v>378</v>
      </c>
      <c r="E459" s="11">
        <f t="shared" si="7"/>
        <v>0</v>
      </c>
      <c r="F459" s="1" t="str">
        <f>VLOOKUP(A459,orders!B:C,2,FALSE)</f>
        <v>HILAA</v>
      </c>
      <c r="G459" s="6" t="str">
        <f>VLOOKUP(A459,orders!P:Q,2,FALSE)</f>
        <v>United Package</v>
      </c>
      <c r="H459" s="6" t="str">
        <f>LEFT(VLOOKUP(F459,customers!A:C,3,FALSE),SEARCH(" ",VLOOKUP(F459,customers!A:C,3,FALSE)))</f>
        <v xml:space="preserve">Carlos </v>
      </c>
      <c r="I459" s="6" t="str">
        <f>VLOOKUP(F459,customers!A:F,6,FALSE)</f>
        <v>San Cristóbal</v>
      </c>
      <c r="J459" s="6" t="str">
        <f>VLOOKUP(F459,customers!A:I,9,FALSE)</f>
        <v>Venezuela</v>
      </c>
    </row>
    <row r="460" spans="1:10" ht="17.45" customHeight="1" x14ac:dyDescent="0.25">
      <c r="A460" s="1" t="s">
        <v>1653</v>
      </c>
      <c r="B460" s="1">
        <f>COUNTIF('order-details'!A460:A2614,A460)</f>
        <v>3</v>
      </c>
      <c r="C460" s="8">
        <f>SUMIFS('order-details'!F:F,'order-details'!A:A,A460)</f>
        <v>1893</v>
      </c>
      <c r="D460" s="8">
        <f>SUMIFS('order-details'!G:G,'order-details'!A:A,A460)</f>
        <v>1893</v>
      </c>
      <c r="E460" s="11">
        <f t="shared" si="7"/>
        <v>0</v>
      </c>
      <c r="F460" s="1" t="str">
        <f>VLOOKUP(A460,orders!B:C,2,FALSE)</f>
        <v>OLDWO</v>
      </c>
      <c r="G460" s="6" t="str">
        <f>VLOOKUP(A460,orders!P:Q,2,FALSE)</f>
        <v>Federal Shipping</v>
      </c>
      <c r="H460" s="6" t="str">
        <f>LEFT(VLOOKUP(F460,customers!A:C,3,FALSE),SEARCH(" ",VLOOKUP(F460,customers!A:C,3,FALSE)))</f>
        <v xml:space="preserve">Rene </v>
      </c>
      <c r="I460" s="6" t="str">
        <f>VLOOKUP(F460,customers!A:F,6,FALSE)</f>
        <v>Anchorage</v>
      </c>
      <c r="J460" s="6" t="str">
        <f>VLOOKUP(F460,customers!A:I,9,FALSE)</f>
        <v>USA</v>
      </c>
    </row>
    <row r="461" spans="1:10" ht="17.45" customHeight="1" x14ac:dyDescent="0.25">
      <c r="A461" s="1" t="s">
        <v>1654</v>
      </c>
      <c r="B461" s="1">
        <f>COUNTIF('order-details'!A461:A2615,A461)</f>
        <v>3</v>
      </c>
      <c r="C461" s="8">
        <f>SUMIFS('order-details'!F:F,'order-details'!A:A,A461)</f>
        <v>1704</v>
      </c>
      <c r="D461" s="8">
        <f>SUMIFS('order-details'!G:G,'order-details'!A:A,A461)</f>
        <v>1641</v>
      </c>
      <c r="E461" s="11">
        <f t="shared" si="7"/>
        <v>63</v>
      </c>
      <c r="F461" s="1" t="str">
        <f>VLOOKUP(A461,orders!B:C,2,FALSE)</f>
        <v>AROUT</v>
      </c>
      <c r="G461" s="6" t="str">
        <f>VLOOKUP(A461,orders!P:Q,2,FALSE)</f>
        <v>Federal Shipping</v>
      </c>
      <c r="H461" s="6" t="str">
        <f>LEFT(VLOOKUP(F461,customers!A:C,3,FALSE),SEARCH(" ",VLOOKUP(F461,customers!A:C,3,FALSE)))</f>
        <v xml:space="preserve">Thomas </v>
      </c>
      <c r="I461" s="6" t="str">
        <f>VLOOKUP(F461,customers!A:F,6,FALSE)</f>
        <v>London</v>
      </c>
      <c r="J461" s="6" t="str">
        <f>VLOOKUP(F461,customers!A:I,9,FALSE)</f>
        <v>UK</v>
      </c>
    </row>
    <row r="462" spans="1:10" ht="17.45" customHeight="1" x14ac:dyDescent="0.25">
      <c r="A462" s="1" t="s">
        <v>1655</v>
      </c>
      <c r="B462" s="1">
        <f>COUNTIF('order-details'!A462:A2616,A462)</f>
        <v>2</v>
      </c>
      <c r="C462" s="8">
        <f>SUMIFS('order-details'!F:F,'order-details'!A:A,A462)</f>
        <v>180.4</v>
      </c>
      <c r="D462" s="8">
        <f>SUMIFS('order-details'!G:G,'order-details'!A:A,A462)</f>
        <v>180.4</v>
      </c>
      <c r="E462" s="11">
        <f t="shared" si="7"/>
        <v>0</v>
      </c>
      <c r="F462" s="1" t="str">
        <f>VLOOKUP(A462,orders!B:C,2,FALSE)</f>
        <v>THEBI</v>
      </c>
      <c r="G462" s="6" t="str">
        <f>VLOOKUP(A462,orders!P:Q,2,FALSE)</f>
        <v>United Package</v>
      </c>
      <c r="H462" s="6" t="str">
        <f>LEFT(VLOOKUP(F462,customers!A:C,3,FALSE),SEARCH(" ",VLOOKUP(F462,customers!A:C,3,FALSE)))</f>
        <v xml:space="preserve">Liz </v>
      </c>
      <c r="I462" s="6" t="str">
        <f>VLOOKUP(F462,customers!A:F,6,FALSE)</f>
        <v>Portland</v>
      </c>
      <c r="J462" s="6" t="str">
        <f>VLOOKUP(F462,customers!A:I,9,FALSE)</f>
        <v>USA</v>
      </c>
    </row>
    <row r="463" spans="1:10" ht="17.45" customHeight="1" x14ac:dyDescent="0.25">
      <c r="A463" s="1" t="s">
        <v>1656</v>
      </c>
      <c r="B463" s="1">
        <f>COUNTIF('order-details'!A463:A2617,A463)</f>
        <v>3</v>
      </c>
      <c r="C463" s="8">
        <f>SUMIFS('order-details'!F:F,'order-details'!A:A,A463)</f>
        <v>3424</v>
      </c>
      <c r="D463" s="8">
        <f>SUMIFS('order-details'!G:G,'order-details'!A:A,A463)</f>
        <v>3424</v>
      </c>
      <c r="E463" s="11">
        <f t="shared" si="7"/>
        <v>0</v>
      </c>
      <c r="F463" s="1" t="str">
        <f>VLOOKUP(A463,orders!B:C,2,FALSE)</f>
        <v>GOURL</v>
      </c>
      <c r="G463" s="6" t="str">
        <f>VLOOKUP(A463,orders!P:Q,2,FALSE)</f>
        <v>Federal Shipping</v>
      </c>
      <c r="H463" s="6" t="str">
        <f>LEFT(VLOOKUP(F463,customers!A:C,3,FALSE),SEARCH(" ",VLOOKUP(F463,customers!A:C,3,FALSE)))</f>
        <v xml:space="preserve">André </v>
      </c>
      <c r="I463" s="6" t="str">
        <f>VLOOKUP(F463,customers!A:F,6,FALSE)</f>
        <v>Campinas</v>
      </c>
      <c r="J463" s="6" t="str">
        <f>VLOOKUP(F463,customers!A:I,9,FALSE)</f>
        <v>Brazil</v>
      </c>
    </row>
    <row r="464" spans="1:10" ht="17.45" customHeight="1" x14ac:dyDescent="0.25">
      <c r="A464" s="1" t="s">
        <v>1657</v>
      </c>
      <c r="B464" s="1">
        <f>COUNTIF('order-details'!A464:A2618,A464)</f>
        <v>2</v>
      </c>
      <c r="C464" s="8">
        <f>SUMIFS('order-details'!F:F,'order-details'!A:A,A464)</f>
        <v>93.5</v>
      </c>
      <c r="D464" s="8">
        <f>SUMIFS('order-details'!G:G,'order-details'!A:A,A464)</f>
        <v>93.5</v>
      </c>
      <c r="E464" s="11">
        <f t="shared" si="7"/>
        <v>0</v>
      </c>
      <c r="F464" s="1" t="str">
        <f>VLOOKUP(A464,orders!B:C,2,FALSE)</f>
        <v>FRANS</v>
      </c>
      <c r="G464" s="6" t="str">
        <f>VLOOKUP(A464,orders!P:Q,2,FALSE)</f>
        <v>Speedy Express</v>
      </c>
      <c r="H464" s="6" t="str">
        <f>LEFT(VLOOKUP(F464,customers!A:C,3,FALSE),SEARCH(" ",VLOOKUP(F464,customers!A:C,3,FALSE)))</f>
        <v xml:space="preserve">Paolo </v>
      </c>
      <c r="I464" s="6" t="str">
        <f>VLOOKUP(F464,customers!A:F,6,FALSE)</f>
        <v>Torino</v>
      </c>
      <c r="J464" s="6" t="str">
        <f>VLOOKUP(F464,customers!A:I,9,FALSE)</f>
        <v>Italy</v>
      </c>
    </row>
    <row r="465" spans="1:10" ht="17.45" customHeight="1" x14ac:dyDescent="0.25">
      <c r="A465" s="1" t="s">
        <v>1658</v>
      </c>
      <c r="B465" s="1">
        <f>COUNTIF('order-details'!A465:A2619,A465)</f>
        <v>3</v>
      </c>
      <c r="C465" s="8">
        <f>SUMIFS('order-details'!F:F,'order-details'!A:A,A465)</f>
        <v>4451.7</v>
      </c>
      <c r="D465" s="8">
        <f>SUMIFS('order-details'!G:G,'order-details'!A:A,A465)</f>
        <v>4451.7</v>
      </c>
      <c r="E465" s="11">
        <f t="shared" si="7"/>
        <v>0</v>
      </c>
      <c r="F465" s="1" t="str">
        <f>VLOOKUP(A465,orders!B:C,2,FALSE)</f>
        <v>SAVEA</v>
      </c>
      <c r="G465" s="6" t="str">
        <f>VLOOKUP(A465,orders!P:Q,2,FALSE)</f>
        <v>United Package</v>
      </c>
      <c r="H465" s="6" t="str">
        <f>LEFT(VLOOKUP(F465,customers!A:C,3,FALSE),SEARCH(" ",VLOOKUP(F465,customers!A:C,3,FALSE)))</f>
        <v xml:space="preserve">Jose </v>
      </c>
      <c r="I465" s="6" t="str">
        <f>VLOOKUP(F465,customers!A:F,6,FALSE)</f>
        <v>Boise</v>
      </c>
      <c r="J465" s="6" t="str">
        <f>VLOOKUP(F465,customers!A:I,9,FALSE)</f>
        <v>USA</v>
      </c>
    </row>
    <row r="466" spans="1:10" ht="17.45" customHeight="1" x14ac:dyDescent="0.25">
      <c r="A466" s="1" t="s">
        <v>1659</v>
      </c>
      <c r="B466" s="1">
        <f>COUNTIF('order-details'!A466:A2620,A466)</f>
        <v>2</v>
      </c>
      <c r="C466" s="8">
        <f>SUMIFS('order-details'!F:F,'order-details'!A:A,A466)</f>
        <v>1238.4000000000001</v>
      </c>
      <c r="D466" s="8">
        <f>SUMIFS('order-details'!G:G,'order-details'!A:A,A466)</f>
        <v>1233.48</v>
      </c>
      <c r="E466" s="11">
        <f t="shared" si="7"/>
        <v>4.9200000000000728</v>
      </c>
      <c r="F466" s="1" t="str">
        <f>VLOOKUP(A466,orders!B:C,2,FALSE)</f>
        <v>HUNGO</v>
      </c>
      <c r="G466" s="6" t="str">
        <f>VLOOKUP(A466,orders!P:Q,2,FALSE)</f>
        <v>Speedy Express</v>
      </c>
      <c r="H466" s="6" t="str">
        <f>LEFT(VLOOKUP(F466,customers!A:C,3,FALSE),SEARCH(" ",VLOOKUP(F466,customers!A:C,3,FALSE)))</f>
        <v xml:space="preserve">Patricia </v>
      </c>
      <c r="I466" s="6" t="str">
        <f>VLOOKUP(F466,customers!A:F,6,FALSE)</f>
        <v>Cork</v>
      </c>
      <c r="J466" s="6" t="str">
        <f>VLOOKUP(F466,customers!A:I,9,FALSE)</f>
        <v>Ireland</v>
      </c>
    </row>
    <row r="467" spans="1:10" ht="17.45" customHeight="1" x14ac:dyDescent="0.25">
      <c r="A467" s="1" t="s">
        <v>1660</v>
      </c>
      <c r="B467" s="1">
        <f>COUNTIF('order-details'!A467:A2621,A467)</f>
        <v>4</v>
      </c>
      <c r="C467" s="8">
        <f>SUMIFS('order-details'!F:F,'order-details'!A:A,A467)</f>
        <v>2827.9</v>
      </c>
      <c r="D467" s="8">
        <f>SUMIFS('order-details'!G:G,'order-details'!A:A,A467)</f>
        <v>2827.9</v>
      </c>
      <c r="E467" s="11">
        <f t="shared" si="7"/>
        <v>0</v>
      </c>
      <c r="F467" s="1" t="str">
        <f>VLOOKUP(A467,orders!B:C,2,FALSE)</f>
        <v>SAVEA</v>
      </c>
      <c r="G467" s="6" t="str">
        <f>VLOOKUP(A467,orders!P:Q,2,FALSE)</f>
        <v>Speedy Express</v>
      </c>
      <c r="H467" s="6" t="str">
        <f>LEFT(VLOOKUP(F467,customers!A:C,3,FALSE),SEARCH(" ",VLOOKUP(F467,customers!A:C,3,FALSE)))</f>
        <v xml:space="preserve">Jose </v>
      </c>
      <c r="I467" s="6" t="str">
        <f>VLOOKUP(F467,customers!A:F,6,FALSE)</f>
        <v>Boise</v>
      </c>
      <c r="J467" s="6" t="str">
        <f>VLOOKUP(F467,customers!A:I,9,FALSE)</f>
        <v>USA</v>
      </c>
    </row>
    <row r="468" spans="1:10" ht="17.45" customHeight="1" x14ac:dyDescent="0.25">
      <c r="A468" s="1" t="s">
        <v>1661</v>
      </c>
      <c r="B468" s="1">
        <f>COUNTIF('order-details'!A468:A2622,A468)</f>
        <v>5</v>
      </c>
      <c r="C468" s="8">
        <f>SUMIFS('order-details'!F:F,'order-details'!A:A,A468)</f>
        <v>2941</v>
      </c>
      <c r="D468" s="8">
        <f>SUMIFS('order-details'!G:G,'order-details'!A:A,A468)</f>
        <v>2205.75</v>
      </c>
      <c r="E468" s="11">
        <f t="shared" si="7"/>
        <v>735.25</v>
      </c>
      <c r="F468" s="1" t="str">
        <f>VLOOKUP(A468,orders!B:C,2,FALSE)</f>
        <v>SAVEA</v>
      </c>
      <c r="G468" s="6" t="str">
        <f>VLOOKUP(A468,orders!P:Q,2,FALSE)</f>
        <v>Federal Shipping</v>
      </c>
      <c r="H468" s="6" t="str">
        <f>LEFT(VLOOKUP(F468,customers!A:C,3,FALSE),SEARCH(" ",VLOOKUP(F468,customers!A:C,3,FALSE)))</f>
        <v xml:space="preserve">Jose </v>
      </c>
      <c r="I468" s="6" t="str">
        <f>VLOOKUP(F468,customers!A:F,6,FALSE)</f>
        <v>Boise</v>
      </c>
      <c r="J468" s="6" t="str">
        <f>VLOOKUP(F468,customers!A:I,9,FALSE)</f>
        <v>USA</v>
      </c>
    </row>
    <row r="469" spans="1:10" ht="17.45" customHeight="1" x14ac:dyDescent="0.25">
      <c r="A469" s="1" t="s">
        <v>1662</v>
      </c>
      <c r="B469" s="1">
        <f>COUNTIF('order-details'!A469:A2623,A469)</f>
        <v>2</v>
      </c>
      <c r="C469" s="8">
        <f>SUMIFS('order-details'!F:F,'order-details'!A:A,A469)</f>
        <v>1296</v>
      </c>
      <c r="D469" s="8">
        <f>SUMIFS('order-details'!G:G,'order-details'!A:A,A469)</f>
        <v>1296</v>
      </c>
      <c r="E469" s="11">
        <f t="shared" si="7"/>
        <v>0</v>
      </c>
      <c r="F469" s="1" t="str">
        <f>VLOOKUP(A469,orders!B:C,2,FALSE)</f>
        <v>BONAP</v>
      </c>
      <c r="G469" s="6" t="str">
        <f>VLOOKUP(A469,orders!P:Q,2,FALSE)</f>
        <v>Speedy Express</v>
      </c>
      <c r="H469" s="6" t="str">
        <f>LEFT(VLOOKUP(F469,customers!A:C,3,FALSE),SEARCH(" ",VLOOKUP(F469,customers!A:C,3,FALSE)))</f>
        <v xml:space="preserve">Laurence </v>
      </c>
      <c r="I469" s="6" t="str">
        <f>VLOOKUP(F469,customers!A:F,6,FALSE)</f>
        <v>Marseille</v>
      </c>
      <c r="J469" s="6" t="str">
        <f>VLOOKUP(F469,customers!A:I,9,FALSE)</f>
        <v>France</v>
      </c>
    </row>
    <row r="470" spans="1:10" ht="17.45" customHeight="1" x14ac:dyDescent="0.25">
      <c r="A470" s="1" t="s">
        <v>1663</v>
      </c>
      <c r="B470" s="1">
        <f>COUNTIF('order-details'!A470:A2624,A470)</f>
        <v>3</v>
      </c>
      <c r="C470" s="8">
        <f>SUMIFS('order-details'!F:F,'order-details'!A:A,A470)</f>
        <v>706</v>
      </c>
      <c r="D470" s="8">
        <f>SUMIFS('order-details'!G:G,'order-details'!A:A,A470)</f>
        <v>706</v>
      </c>
      <c r="E470" s="11">
        <f t="shared" si="7"/>
        <v>0</v>
      </c>
      <c r="F470" s="1" t="str">
        <f>VLOOKUP(A470,orders!B:C,2,FALSE)</f>
        <v>RANCH</v>
      </c>
      <c r="G470" s="6" t="str">
        <f>VLOOKUP(A470,orders!P:Q,2,FALSE)</f>
        <v>United Package</v>
      </c>
      <c r="H470" s="6" t="str">
        <f>LEFT(VLOOKUP(F470,customers!A:C,3,FALSE),SEARCH(" ",VLOOKUP(F470,customers!A:C,3,FALSE)))</f>
        <v xml:space="preserve">Sergio </v>
      </c>
      <c r="I470" s="6" t="str">
        <f>VLOOKUP(F470,customers!A:F,6,FALSE)</f>
        <v>Buenos Aires</v>
      </c>
      <c r="J470" s="6" t="str">
        <f>VLOOKUP(F470,customers!A:I,9,FALSE)</f>
        <v>Argentina</v>
      </c>
    </row>
    <row r="471" spans="1:10" ht="17.45" customHeight="1" x14ac:dyDescent="0.25">
      <c r="A471" s="1" t="s">
        <v>1664</v>
      </c>
      <c r="B471" s="1">
        <f>COUNTIF('order-details'!A471:A2625,A471)</f>
        <v>3</v>
      </c>
      <c r="C471" s="8">
        <f>SUMIFS('order-details'!F:F,'order-details'!A:A,A471)</f>
        <v>1331.75</v>
      </c>
      <c r="D471" s="8">
        <f>SUMIFS('order-details'!G:G,'order-details'!A:A,A471)</f>
        <v>1270.75</v>
      </c>
      <c r="E471" s="11">
        <f t="shared" si="7"/>
        <v>61</v>
      </c>
      <c r="F471" s="1" t="str">
        <f>VLOOKUP(A471,orders!B:C,2,FALSE)</f>
        <v>FRANK</v>
      </c>
      <c r="G471" s="6" t="str">
        <f>VLOOKUP(A471,orders!P:Q,2,FALSE)</f>
        <v>United Package</v>
      </c>
      <c r="H471" s="6" t="str">
        <f>LEFT(VLOOKUP(F471,customers!A:C,3,FALSE),SEARCH(" ",VLOOKUP(F471,customers!A:C,3,FALSE)))</f>
        <v xml:space="preserve">Peter </v>
      </c>
      <c r="I471" s="6" t="str">
        <f>VLOOKUP(F471,customers!A:F,6,FALSE)</f>
        <v>München</v>
      </c>
      <c r="J471" s="6" t="str">
        <f>VLOOKUP(F471,customers!A:I,9,FALSE)</f>
        <v>Germany</v>
      </c>
    </row>
    <row r="472" spans="1:10" ht="17.45" customHeight="1" x14ac:dyDescent="0.25">
      <c r="A472" s="1" t="s">
        <v>1665</v>
      </c>
      <c r="B472" s="1">
        <f>COUNTIF('order-details'!A472:A2626,A472)</f>
        <v>4</v>
      </c>
      <c r="C472" s="8">
        <f>SUMIFS('order-details'!F:F,'order-details'!A:A,A472)</f>
        <v>3463</v>
      </c>
      <c r="D472" s="8">
        <f>SUMIFS('order-details'!G:G,'order-details'!A:A,A472)</f>
        <v>3463</v>
      </c>
      <c r="E472" s="11">
        <f t="shared" si="7"/>
        <v>0</v>
      </c>
      <c r="F472" s="1" t="str">
        <f>VLOOKUP(A472,orders!B:C,2,FALSE)</f>
        <v>KOENE</v>
      </c>
      <c r="G472" s="6" t="str">
        <f>VLOOKUP(A472,orders!P:Q,2,FALSE)</f>
        <v>Federal Shipping</v>
      </c>
      <c r="H472" s="6" t="str">
        <f>LEFT(VLOOKUP(F472,customers!A:C,3,FALSE),SEARCH(" ",VLOOKUP(F472,customers!A:C,3,FALSE)))</f>
        <v xml:space="preserve">Philip </v>
      </c>
      <c r="I472" s="6" t="str">
        <f>VLOOKUP(F472,customers!A:F,6,FALSE)</f>
        <v>Brandenburg</v>
      </c>
      <c r="J472" s="6" t="str">
        <f>VLOOKUP(F472,customers!A:I,9,FALSE)</f>
        <v>Germany</v>
      </c>
    </row>
    <row r="473" spans="1:10" ht="17.45" customHeight="1" x14ac:dyDescent="0.25">
      <c r="A473" s="1" t="s">
        <v>1666</v>
      </c>
      <c r="B473" s="1">
        <f>COUNTIF('order-details'!A473:A2627,A473)</f>
        <v>3</v>
      </c>
      <c r="C473" s="8">
        <f>SUMIFS('order-details'!F:F,'order-details'!A:A,A473)</f>
        <v>1125.67</v>
      </c>
      <c r="D473" s="8">
        <f>SUMIFS('order-details'!G:G,'order-details'!A:A,A473)</f>
        <v>844.25250000000005</v>
      </c>
      <c r="E473" s="11">
        <f t="shared" si="7"/>
        <v>281.41750000000002</v>
      </c>
      <c r="F473" s="1" t="str">
        <f>VLOOKUP(A473,orders!B:C,2,FALSE)</f>
        <v>LETSS</v>
      </c>
      <c r="G473" s="6" t="str">
        <f>VLOOKUP(A473,orders!P:Q,2,FALSE)</f>
        <v>United Package</v>
      </c>
      <c r="H473" s="6" t="str">
        <f>LEFT(VLOOKUP(F473,customers!A:C,3,FALSE),SEARCH(" ",VLOOKUP(F473,customers!A:C,3,FALSE)))</f>
        <v xml:space="preserve">Jaime </v>
      </c>
      <c r="I473" s="6" t="str">
        <f>VLOOKUP(F473,customers!A:F,6,FALSE)</f>
        <v>San Francisco</v>
      </c>
      <c r="J473" s="6" t="str">
        <f>VLOOKUP(F473,customers!A:I,9,FALSE)</f>
        <v>USA</v>
      </c>
    </row>
    <row r="474" spans="1:10" ht="17.45" customHeight="1" x14ac:dyDescent="0.25">
      <c r="A474" s="1" t="s">
        <v>1667</v>
      </c>
      <c r="B474" s="1">
        <f>COUNTIF('order-details'!A474:A2628,A474)</f>
        <v>2</v>
      </c>
      <c r="C474" s="8">
        <f>SUMIFS('order-details'!F:F,'order-details'!A:A,A474)</f>
        <v>550</v>
      </c>
      <c r="D474" s="8">
        <f>SUMIFS('order-details'!G:G,'order-details'!A:A,A474)</f>
        <v>550</v>
      </c>
      <c r="E474" s="11">
        <f t="shared" si="7"/>
        <v>0</v>
      </c>
      <c r="F474" s="1" t="str">
        <f>VLOOKUP(A474,orders!B:C,2,FALSE)</f>
        <v>QUEDE</v>
      </c>
      <c r="G474" s="6" t="str">
        <f>VLOOKUP(A474,orders!P:Q,2,FALSE)</f>
        <v>United Package</v>
      </c>
      <c r="H474" s="6" t="str">
        <f>LEFT(VLOOKUP(F474,customers!A:C,3,FALSE),SEARCH(" ",VLOOKUP(F474,customers!A:C,3,FALSE)))</f>
        <v xml:space="preserve">Bernardo </v>
      </c>
      <c r="I474" s="6" t="str">
        <f>VLOOKUP(F474,customers!A:F,6,FALSE)</f>
        <v>Rio de Janeiro</v>
      </c>
      <c r="J474" s="6" t="str">
        <f>VLOOKUP(F474,customers!A:I,9,FALSE)</f>
        <v>Brazil</v>
      </c>
    </row>
    <row r="475" spans="1:10" ht="17.45" customHeight="1" x14ac:dyDescent="0.25">
      <c r="A475" s="1" t="s">
        <v>1668</v>
      </c>
      <c r="B475" s="1">
        <f>COUNTIF('order-details'!A475:A2629,A475)</f>
        <v>1</v>
      </c>
      <c r="C475" s="8">
        <f>SUMIFS('order-details'!F:F,'order-details'!A:A,A475)</f>
        <v>972.5</v>
      </c>
      <c r="D475" s="8">
        <f>SUMIFS('order-details'!G:G,'order-details'!A:A,A475)</f>
        <v>923.875</v>
      </c>
      <c r="E475" s="11">
        <f t="shared" si="7"/>
        <v>48.625</v>
      </c>
      <c r="F475" s="1" t="str">
        <f>VLOOKUP(A475,orders!B:C,2,FALSE)</f>
        <v>QUICK</v>
      </c>
      <c r="G475" s="6" t="str">
        <f>VLOOKUP(A475,orders!P:Q,2,FALSE)</f>
        <v>Federal Shipping</v>
      </c>
      <c r="H475" s="6" t="str">
        <f>LEFT(VLOOKUP(F475,customers!A:C,3,FALSE),SEARCH(" ",VLOOKUP(F475,customers!A:C,3,FALSE)))</f>
        <v xml:space="preserve">Horst </v>
      </c>
      <c r="I475" s="6" t="str">
        <f>VLOOKUP(F475,customers!A:F,6,FALSE)</f>
        <v>Cunewalde</v>
      </c>
      <c r="J475" s="6" t="str">
        <f>VLOOKUP(F475,customers!A:I,9,FALSE)</f>
        <v>Germany</v>
      </c>
    </row>
    <row r="476" spans="1:10" ht="17.45" customHeight="1" x14ac:dyDescent="0.25">
      <c r="A476" s="1" t="s">
        <v>1669</v>
      </c>
      <c r="B476" s="1">
        <f>COUNTIF('order-details'!A476:A2630,A476)</f>
        <v>4</v>
      </c>
      <c r="C476" s="8">
        <f>SUMIFS('order-details'!F:F,'order-details'!A:A,A476)</f>
        <v>1570</v>
      </c>
      <c r="D476" s="8">
        <f>SUMIFS('order-details'!G:G,'order-details'!A:A,A476)</f>
        <v>1570</v>
      </c>
      <c r="E476" s="11">
        <f t="shared" si="7"/>
        <v>0</v>
      </c>
      <c r="F476" s="1" t="str">
        <f>VLOOKUP(A476,orders!B:C,2,FALSE)</f>
        <v>SAVEA</v>
      </c>
      <c r="G476" s="6" t="str">
        <f>VLOOKUP(A476,orders!P:Q,2,FALSE)</f>
        <v>Speedy Express</v>
      </c>
      <c r="H476" s="6" t="str">
        <f>LEFT(VLOOKUP(F476,customers!A:C,3,FALSE),SEARCH(" ",VLOOKUP(F476,customers!A:C,3,FALSE)))</f>
        <v xml:space="preserve">Jose </v>
      </c>
      <c r="I476" s="6" t="str">
        <f>VLOOKUP(F476,customers!A:F,6,FALSE)</f>
        <v>Boise</v>
      </c>
      <c r="J476" s="6" t="str">
        <f>VLOOKUP(F476,customers!A:I,9,FALSE)</f>
        <v>USA</v>
      </c>
    </row>
    <row r="477" spans="1:10" ht="17.45" customHeight="1" x14ac:dyDescent="0.25">
      <c r="A477" s="1" t="s">
        <v>1670</v>
      </c>
      <c r="B477" s="1">
        <f>COUNTIF('order-details'!A477:A2631,A477)</f>
        <v>1</v>
      </c>
      <c r="C477" s="8">
        <f>SUMIFS('order-details'!F:F,'order-details'!A:A,A477)</f>
        <v>468.45</v>
      </c>
      <c r="D477" s="8">
        <f>SUMIFS('order-details'!G:G,'order-details'!A:A,A477)</f>
        <v>468.45</v>
      </c>
      <c r="E477" s="11">
        <f t="shared" si="7"/>
        <v>0</v>
      </c>
      <c r="F477" s="1" t="str">
        <f>VLOOKUP(A477,orders!B:C,2,FALSE)</f>
        <v>WHITC</v>
      </c>
      <c r="G477" s="6" t="str">
        <f>VLOOKUP(A477,orders!P:Q,2,FALSE)</f>
        <v>Speedy Express</v>
      </c>
      <c r="H477" s="6" t="str">
        <f>LEFT(VLOOKUP(F477,customers!A:C,3,FALSE),SEARCH(" ",VLOOKUP(F477,customers!A:C,3,FALSE)))</f>
        <v xml:space="preserve">Karl </v>
      </c>
      <c r="I477" s="6" t="str">
        <f>VLOOKUP(F477,customers!A:F,6,FALSE)</f>
        <v>Seattle</v>
      </c>
      <c r="J477" s="6" t="str">
        <f>VLOOKUP(F477,customers!A:I,9,FALSE)</f>
        <v>USA</v>
      </c>
    </row>
    <row r="478" spans="1:10" ht="17.45" customHeight="1" x14ac:dyDescent="0.25">
      <c r="A478" s="1" t="s">
        <v>1671</v>
      </c>
      <c r="B478" s="1">
        <f>COUNTIF('order-details'!A478:A2632,A478)</f>
        <v>2</v>
      </c>
      <c r="C478" s="8">
        <f>SUMIFS('order-details'!F:F,'order-details'!A:A,A478)</f>
        <v>638.5</v>
      </c>
      <c r="D478" s="8">
        <f>SUMIFS('order-details'!G:G,'order-details'!A:A,A478)</f>
        <v>638.5</v>
      </c>
      <c r="E478" s="11">
        <f t="shared" si="7"/>
        <v>0</v>
      </c>
      <c r="F478" s="1" t="str">
        <f>VLOOKUP(A478,orders!B:C,2,FALSE)</f>
        <v>MEREP</v>
      </c>
      <c r="G478" s="6" t="str">
        <f>VLOOKUP(A478,orders!P:Q,2,FALSE)</f>
        <v>United Package</v>
      </c>
      <c r="H478" s="6" t="str">
        <f>LEFT(VLOOKUP(F478,customers!A:C,3,FALSE),SEARCH(" ",VLOOKUP(F478,customers!A:C,3,FALSE)))</f>
        <v xml:space="preserve">Jean </v>
      </c>
      <c r="I478" s="6" t="str">
        <f>VLOOKUP(F478,customers!A:F,6,FALSE)</f>
        <v>Montréal</v>
      </c>
      <c r="J478" s="6" t="str">
        <f>VLOOKUP(F478,customers!A:I,9,FALSE)</f>
        <v>Canada</v>
      </c>
    </row>
    <row r="479" spans="1:10" ht="17.45" customHeight="1" x14ac:dyDescent="0.25">
      <c r="A479" s="1" t="s">
        <v>1672</v>
      </c>
      <c r="B479" s="1">
        <f>COUNTIF('order-details'!A479:A2633,A479)</f>
        <v>3</v>
      </c>
      <c r="C479" s="8">
        <f>SUMIFS('order-details'!F:F,'order-details'!A:A,A479)</f>
        <v>287.8</v>
      </c>
      <c r="D479" s="8">
        <f>SUMIFS('order-details'!G:G,'order-details'!A:A,A479)</f>
        <v>287.8</v>
      </c>
      <c r="E479" s="11">
        <f t="shared" si="7"/>
        <v>0</v>
      </c>
      <c r="F479" s="1" t="str">
        <f>VLOOKUP(A479,orders!B:C,2,FALSE)</f>
        <v>FAMIA</v>
      </c>
      <c r="G479" s="6" t="str">
        <f>VLOOKUP(A479,orders!P:Q,2,FALSE)</f>
        <v>Federal Shipping</v>
      </c>
      <c r="H479" s="6" t="str">
        <f>LEFT(VLOOKUP(F479,customers!A:C,3,FALSE),SEARCH(" ",VLOOKUP(F479,customers!A:C,3,FALSE)))</f>
        <v xml:space="preserve">Aria </v>
      </c>
      <c r="I479" s="6" t="str">
        <f>VLOOKUP(F479,customers!A:F,6,FALSE)</f>
        <v>Sao Paulo</v>
      </c>
      <c r="J479" s="6" t="str">
        <f>VLOOKUP(F479,customers!A:I,9,FALSE)</f>
        <v>Brazil</v>
      </c>
    </row>
    <row r="480" spans="1:10" ht="17.45" customHeight="1" x14ac:dyDescent="0.25">
      <c r="A480" s="1" t="s">
        <v>1673</v>
      </c>
      <c r="B480" s="1">
        <f>COUNTIF('order-details'!A480:A2634,A480)</f>
        <v>2</v>
      </c>
      <c r="C480" s="8">
        <f>SUMIFS('order-details'!F:F,'order-details'!A:A,A480)</f>
        <v>655</v>
      </c>
      <c r="D480" s="8">
        <f>SUMIFS('order-details'!G:G,'order-details'!A:A,A480)</f>
        <v>655</v>
      </c>
      <c r="E480" s="11">
        <f t="shared" si="7"/>
        <v>0</v>
      </c>
      <c r="F480" s="1" t="str">
        <f>VLOOKUP(A480,orders!B:C,2,FALSE)</f>
        <v>EASTC</v>
      </c>
      <c r="G480" s="6" t="str">
        <f>VLOOKUP(A480,orders!P:Q,2,FALSE)</f>
        <v>Speedy Express</v>
      </c>
      <c r="H480" s="6" t="str">
        <f>LEFT(VLOOKUP(F480,customers!A:C,3,FALSE),SEARCH(" ",VLOOKUP(F480,customers!A:C,3,FALSE)))</f>
        <v xml:space="preserve">Ann </v>
      </c>
      <c r="I480" s="6" t="str">
        <f>VLOOKUP(F480,customers!A:F,6,FALSE)</f>
        <v>London</v>
      </c>
      <c r="J480" s="6" t="str">
        <f>VLOOKUP(F480,customers!A:I,9,FALSE)</f>
        <v>UK</v>
      </c>
    </row>
    <row r="481" spans="1:10" ht="17.45" customHeight="1" x14ac:dyDescent="0.25">
      <c r="A481" s="1" t="s">
        <v>1674</v>
      </c>
      <c r="B481" s="1">
        <f>COUNTIF('order-details'!A481:A2635,A481)</f>
        <v>3</v>
      </c>
      <c r="C481" s="8">
        <f>SUMIFS('order-details'!F:F,'order-details'!A:A,A481)</f>
        <v>1710</v>
      </c>
      <c r="D481" s="8">
        <f>SUMIFS('order-details'!G:G,'order-details'!A:A,A481)</f>
        <v>1624.5</v>
      </c>
      <c r="E481" s="11">
        <f t="shared" si="7"/>
        <v>85.5</v>
      </c>
      <c r="F481" s="1" t="str">
        <f>VLOOKUP(A481,orders!B:C,2,FALSE)</f>
        <v>REGGC</v>
      </c>
      <c r="G481" s="6" t="str">
        <f>VLOOKUP(A481,orders!P:Q,2,FALSE)</f>
        <v>Speedy Express</v>
      </c>
      <c r="H481" s="6" t="str">
        <f>LEFT(VLOOKUP(F481,customers!A:C,3,FALSE),SEARCH(" ",VLOOKUP(F481,customers!A:C,3,FALSE)))</f>
        <v xml:space="preserve">Maurizio </v>
      </c>
      <c r="I481" s="6" t="str">
        <f>VLOOKUP(F481,customers!A:F,6,FALSE)</f>
        <v>Reggio Emilia</v>
      </c>
      <c r="J481" s="6" t="str">
        <f>VLOOKUP(F481,customers!A:I,9,FALSE)</f>
        <v>Italy</v>
      </c>
    </row>
    <row r="482" spans="1:10" ht="17.45" customHeight="1" x14ac:dyDescent="0.25">
      <c r="A482" s="1" t="s">
        <v>1675</v>
      </c>
      <c r="B482" s="1">
        <f>COUNTIF('order-details'!A482:A2636,A482)</f>
        <v>4</v>
      </c>
      <c r="C482" s="8">
        <f>SUMIFS('order-details'!F:F,'order-details'!A:A,A482)</f>
        <v>1296.75</v>
      </c>
      <c r="D482" s="8">
        <f>SUMIFS('order-details'!G:G,'order-details'!A:A,A482)</f>
        <v>1296.75</v>
      </c>
      <c r="E482" s="11">
        <f t="shared" si="7"/>
        <v>0</v>
      </c>
      <c r="F482" s="1" t="str">
        <f>VLOOKUP(A482,orders!B:C,2,FALSE)</f>
        <v>QUEEN</v>
      </c>
      <c r="G482" s="6" t="str">
        <f>VLOOKUP(A482,orders!P:Q,2,FALSE)</f>
        <v>United Package</v>
      </c>
      <c r="H482" s="6" t="str">
        <f>LEFT(VLOOKUP(F482,customers!A:C,3,FALSE),SEARCH(" ",VLOOKUP(F482,customers!A:C,3,FALSE)))</f>
        <v xml:space="preserve">Lúcia </v>
      </c>
      <c r="I482" s="6" t="str">
        <f>VLOOKUP(F482,customers!A:F,6,FALSE)</f>
        <v>Sao Paulo</v>
      </c>
      <c r="J482" s="6" t="str">
        <f>VLOOKUP(F482,customers!A:I,9,FALSE)</f>
        <v>Brazil</v>
      </c>
    </row>
    <row r="483" spans="1:10" ht="17.45" customHeight="1" x14ac:dyDescent="0.25">
      <c r="A483" s="1" t="s">
        <v>1676</v>
      </c>
      <c r="B483" s="1">
        <f>COUNTIF('order-details'!A483:A2637,A483)</f>
        <v>3</v>
      </c>
      <c r="C483" s="8">
        <f>SUMIFS('order-details'!F:F,'order-details'!A:A,A483)</f>
        <v>1850</v>
      </c>
      <c r="D483" s="8">
        <f>SUMIFS('order-details'!G:G,'order-details'!A:A,A483)</f>
        <v>1850</v>
      </c>
      <c r="E483" s="11">
        <f t="shared" si="7"/>
        <v>0</v>
      </c>
      <c r="F483" s="1" t="str">
        <f>VLOOKUP(A483,orders!B:C,2,FALSE)</f>
        <v>LINOD</v>
      </c>
      <c r="G483" s="6" t="str">
        <f>VLOOKUP(A483,orders!P:Q,2,FALSE)</f>
        <v>Federal Shipping</v>
      </c>
      <c r="H483" s="6" t="str">
        <f>LEFT(VLOOKUP(F483,customers!A:C,3,FALSE),SEARCH(" ",VLOOKUP(F483,customers!A:C,3,FALSE)))</f>
        <v xml:space="preserve">Felipe </v>
      </c>
      <c r="I483" s="6" t="str">
        <f>VLOOKUP(F483,customers!A:F,6,FALSE)</f>
        <v>I. de Margarita</v>
      </c>
      <c r="J483" s="6" t="str">
        <f>VLOOKUP(F483,customers!A:I,9,FALSE)</f>
        <v>Venezuela</v>
      </c>
    </row>
    <row r="484" spans="1:10" ht="17.45" customHeight="1" x14ac:dyDescent="0.25">
      <c r="A484" s="1" t="s">
        <v>1677</v>
      </c>
      <c r="B484" s="1">
        <f>COUNTIF('order-details'!A484:A2638,A484)</f>
        <v>3</v>
      </c>
      <c r="C484" s="8">
        <f>SUMIFS('order-details'!F:F,'order-details'!A:A,A484)</f>
        <v>509.75</v>
      </c>
      <c r="D484" s="8">
        <f>SUMIFS('order-details'!G:G,'order-details'!A:A,A484)</f>
        <v>484.26250000000005</v>
      </c>
      <c r="E484" s="11">
        <f t="shared" si="7"/>
        <v>25.487499999999955</v>
      </c>
      <c r="F484" s="1" t="str">
        <f>VLOOKUP(A484,orders!B:C,2,FALSE)</f>
        <v>BONAP</v>
      </c>
      <c r="G484" s="6" t="str">
        <f>VLOOKUP(A484,orders!P:Q,2,FALSE)</f>
        <v>Speedy Express</v>
      </c>
      <c r="H484" s="6" t="str">
        <f>LEFT(VLOOKUP(F484,customers!A:C,3,FALSE),SEARCH(" ",VLOOKUP(F484,customers!A:C,3,FALSE)))</f>
        <v xml:space="preserve">Laurence </v>
      </c>
      <c r="I484" s="6" t="str">
        <f>VLOOKUP(F484,customers!A:F,6,FALSE)</f>
        <v>Marseille</v>
      </c>
      <c r="J484" s="6" t="str">
        <f>VLOOKUP(F484,customers!A:I,9,FALSE)</f>
        <v>France</v>
      </c>
    </row>
    <row r="485" spans="1:10" ht="17.45" customHeight="1" x14ac:dyDescent="0.25">
      <c r="A485" s="1" t="s">
        <v>1678</v>
      </c>
      <c r="B485" s="1">
        <f>COUNTIF('order-details'!A485:A2639,A485)</f>
        <v>2</v>
      </c>
      <c r="C485" s="8">
        <f>SUMIFS('order-details'!F:F,'order-details'!A:A,A485)</f>
        <v>1990</v>
      </c>
      <c r="D485" s="8">
        <f>SUMIFS('order-details'!G:G,'order-details'!A:A,A485)</f>
        <v>1890.5</v>
      </c>
      <c r="E485" s="11">
        <f t="shared" si="7"/>
        <v>99.5</v>
      </c>
      <c r="F485" s="1" t="str">
        <f>VLOOKUP(A485,orders!B:C,2,FALSE)</f>
        <v>CHOPS</v>
      </c>
      <c r="G485" s="6" t="str">
        <f>VLOOKUP(A485,orders!P:Q,2,FALSE)</f>
        <v>Speedy Express</v>
      </c>
      <c r="H485" s="6" t="str">
        <f>LEFT(VLOOKUP(F485,customers!A:C,3,FALSE),SEARCH(" ",VLOOKUP(F485,customers!A:C,3,FALSE)))</f>
        <v xml:space="preserve">Yang </v>
      </c>
      <c r="I485" s="6" t="str">
        <f>VLOOKUP(F485,customers!A:F,6,FALSE)</f>
        <v>Bern</v>
      </c>
      <c r="J485" s="6" t="str">
        <f>VLOOKUP(F485,customers!A:I,9,FALSE)</f>
        <v>Switzerland</v>
      </c>
    </row>
    <row r="486" spans="1:10" ht="17.45" customHeight="1" x14ac:dyDescent="0.25">
      <c r="A486" s="1" t="s">
        <v>1679</v>
      </c>
      <c r="B486" s="1">
        <f>COUNTIF('order-details'!A486:A2640,A486)</f>
        <v>1</v>
      </c>
      <c r="C486" s="8">
        <f>SUMIFS('order-details'!F:F,'order-details'!A:A,A486)</f>
        <v>360</v>
      </c>
      <c r="D486" s="8">
        <f>SUMIFS('order-details'!G:G,'order-details'!A:A,A486)</f>
        <v>360</v>
      </c>
      <c r="E486" s="11">
        <f t="shared" si="7"/>
        <v>0</v>
      </c>
      <c r="F486" s="1" t="str">
        <f>VLOOKUP(A486,orders!B:C,2,FALSE)</f>
        <v>BONAP</v>
      </c>
      <c r="G486" s="6" t="str">
        <f>VLOOKUP(A486,orders!P:Q,2,FALSE)</f>
        <v>Speedy Express</v>
      </c>
      <c r="H486" s="6" t="str">
        <f>LEFT(VLOOKUP(F486,customers!A:C,3,FALSE),SEARCH(" ",VLOOKUP(F486,customers!A:C,3,FALSE)))</f>
        <v xml:space="preserve">Laurence </v>
      </c>
      <c r="I486" s="6" t="str">
        <f>VLOOKUP(F486,customers!A:F,6,FALSE)</f>
        <v>Marseille</v>
      </c>
      <c r="J486" s="6" t="str">
        <f>VLOOKUP(F486,customers!A:I,9,FALSE)</f>
        <v>France</v>
      </c>
    </row>
    <row r="487" spans="1:10" ht="17.45" customHeight="1" x14ac:dyDescent="0.25">
      <c r="A487" s="1" t="s">
        <v>1680</v>
      </c>
      <c r="B487" s="1">
        <f>COUNTIF('order-details'!A487:A2641,A487)</f>
        <v>3</v>
      </c>
      <c r="C487" s="8">
        <f>SUMIFS('order-details'!F:F,'order-details'!A:A,A487)</f>
        <v>1459</v>
      </c>
      <c r="D487" s="8">
        <f>SUMIFS('order-details'!G:G,'order-details'!A:A,A487)</f>
        <v>1459</v>
      </c>
      <c r="E487" s="11">
        <f t="shared" si="7"/>
        <v>0</v>
      </c>
      <c r="F487" s="1" t="str">
        <f>VLOOKUP(A487,orders!B:C,2,FALSE)</f>
        <v>BERGS</v>
      </c>
      <c r="G487" s="6" t="str">
        <f>VLOOKUP(A487,orders!P:Q,2,FALSE)</f>
        <v>Federal Shipping</v>
      </c>
      <c r="H487" s="6" t="str">
        <f>LEFT(VLOOKUP(F487,customers!A:C,3,FALSE),SEARCH(" ",VLOOKUP(F487,customers!A:C,3,FALSE)))</f>
        <v xml:space="preserve">Christina </v>
      </c>
      <c r="I487" s="6" t="str">
        <f>VLOOKUP(F487,customers!A:F,6,FALSE)</f>
        <v>Luleå</v>
      </c>
      <c r="J487" s="6" t="str">
        <f>VLOOKUP(F487,customers!A:I,9,FALSE)</f>
        <v>Sweden</v>
      </c>
    </row>
    <row r="488" spans="1:10" ht="17.45" customHeight="1" x14ac:dyDescent="0.25">
      <c r="A488" s="1" t="s">
        <v>1681</v>
      </c>
      <c r="B488" s="1">
        <f>COUNTIF('order-details'!A488:A2642,A488)</f>
        <v>3</v>
      </c>
      <c r="C488" s="8">
        <f>SUMIFS('order-details'!F:F,'order-details'!A:A,A488)</f>
        <v>1498.35</v>
      </c>
      <c r="D488" s="8">
        <f>SUMIFS('order-details'!G:G,'order-details'!A:A,A488)</f>
        <v>1498.35</v>
      </c>
      <c r="E488" s="11">
        <f t="shared" si="7"/>
        <v>0</v>
      </c>
      <c r="F488" s="1" t="str">
        <f>VLOOKUP(A488,orders!B:C,2,FALSE)</f>
        <v>GOURL</v>
      </c>
      <c r="G488" s="6" t="str">
        <f>VLOOKUP(A488,orders!P:Q,2,FALSE)</f>
        <v>Federal Shipping</v>
      </c>
      <c r="H488" s="6" t="str">
        <f>LEFT(VLOOKUP(F488,customers!A:C,3,FALSE),SEARCH(" ",VLOOKUP(F488,customers!A:C,3,FALSE)))</f>
        <v xml:space="preserve">André </v>
      </c>
      <c r="I488" s="6" t="str">
        <f>VLOOKUP(F488,customers!A:F,6,FALSE)</f>
        <v>Campinas</v>
      </c>
      <c r="J488" s="6" t="str">
        <f>VLOOKUP(F488,customers!A:I,9,FALSE)</f>
        <v>Brazil</v>
      </c>
    </row>
    <row r="489" spans="1:10" ht="17.45" customHeight="1" x14ac:dyDescent="0.25">
      <c r="A489" s="1" t="s">
        <v>1682</v>
      </c>
      <c r="B489" s="1">
        <f>COUNTIF('order-details'!A489:A2643,A489)</f>
        <v>2</v>
      </c>
      <c r="C489" s="8">
        <f>SUMIFS('order-details'!F:F,'order-details'!A:A,A489)</f>
        <v>596</v>
      </c>
      <c r="D489" s="8">
        <f>SUMIFS('order-details'!G:G,'order-details'!A:A,A489)</f>
        <v>536.4</v>
      </c>
      <c r="E489" s="11">
        <f t="shared" si="7"/>
        <v>59.600000000000023</v>
      </c>
      <c r="F489" s="1" t="str">
        <f>VLOOKUP(A489,orders!B:C,2,FALSE)</f>
        <v>LETSS</v>
      </c>
      <c r="G489" s="6" t="str">
        <f>VLOOKUP(A489,orders!P:Q,2,FALSE)</f>
        <v>United Package</v>
      </c>
      <c r="H489" s="6" t="str">
        <f>LEFT(VLOOKUP(F489,customers!A:C,3,FALSE),SEARCH(" ",VLOOKUP(F489,customers!A:C,3,FALSE)))</f>
        <v xml:space="preserve">Jaime </v>
      </c>
      <c r="I489" s="6" t="str">
        <f>VLOOKUP(F489,customers!A:F,6,FALSE)</f>
        <v>San Francisco</v>
      </c>
      <c r="J489" s="6" t="str">
        <f>VLOOKUP(F489,customers!A:I,9,FALSE)</f>
        <v>USA</v>
      </c>
    </row>
    <row r="490" spans="1:10" ht="17.45" customHeight="1" x14ac:dyDescent="0.25">
      <c r="A490" s="1" t="s">
        <v>1683</v>
      </c>
      <c r="B490" s="1">
        <f>COUNTIF('order-details'!A490:A2644,A490)</f>
        <v>2</v>
      </c>
      <c r="C490" s="8">
        <f>SUMIFS('order-details'!F:F,'order-details'!A:A,A490)</f>
        <v>997</v>
      </c>
      <c r="D490" s="8">
        <f>SUMIFS('order-details'!G:G,'order-details'!A:A,A490)</f>
        <v>997</v>
      </c>
      <c r="E490" s="11">
        <f t="shared" si="7"/>
        <v>0</v>
      </c>
      <c r="F490" s="1" t="str">
        <f>VLOOKUP(A490,orders!B:C,2,FALSE)</f>
        <v>HUNGO</v>
      </c>
      <c r="G490" s="6" t="str">
        <f>VLOOKUP(A490,orders!P:Q,2,FALSE)</f>
        <v>United Package</v>
      </c>
      <c r="H490" s="6" t="str">
        <f>LEFT(VLOOKUP(F490,customers!A:C,3,FALSE),SEARCH(" ",VLOOKUP(F490,customers!A:C,3,FALSE)))</f>
        <v xml:space="preserve">Patricia </v>
      </c>
      <c r="I490" s="6" t="str">
        <f>VLOOKUP(F490,customers!A:F,6,FALSE)</f>
        <v>Cork</v>
      </c>
      <c r="J490" s="6" t="str">
        <f>VLOOKUP(F490,customers!A:I,9,FALSE)</f>
        <v>Ireland</v>
      </c>
    </row>
    <row r="491" spans="1:10" ht="17.45" customHeight="1" x14ac:dyDescent="0.25">
      <c r="A491" s="1" t="s">
        <v>1684</v>
      </c>
      <c r="B491" s="1">
        <f>COUNTIF('order-details'!A491:A2645,A491)</f>
        <v>2</v>
      </c>
      <c r="C491" s="8">
        <f>SUMIFS('order-details'!F:F,'order-details'!A:A,A491)</f>
        <v>139.80000000000001</v>
      </c>
      <c r="D491" s="8">
        <f>SUMIFS('order-details'!G:G,'order-details'!A:A,A491)</f>
        <v>139.80000000000001</v>
      </c>
      <c r="E491" s="11">
        <f t="shared" si="7"/>
        <v>0</v>
      </c>
      <c r="F491" s="1" t="str">
        <f>VLOOKUP(A491,orders!B:C,2,FALSE)</f>
        <v>VINET</v>
      </c>
      <c r="G491" s="6" t="str">
        <f>VLOOKUP(A491,orders!P:Q,2,FALSE)</f>
        <v>United Package</v>
      </c>
      <c r="H491" s="6" t="str">
        <f>LEFT(VLOOKUP(F491,customers!A:C,3,FALSE),SEARCH(" ",VLOOKUP(F491,customers!A:C,3,FALSE)))</f>
        <v xml:space="preserve">Paul </v>
      </c>
      <c r="I491" s="6" t="str">
        <f>VLOOKUP(F491,customers!A:F,6,FALSE)</f>
        <v>Reims</v>
      </c>
      <c r="J491" s="6" t="str">
        <f>VLOOKUP(F491,customers!A:I,9,FALSE)</f>
        <v>France</v>
      </c>
    </row>
    <row r="492" spans="1:10" ht="17.45" customHeight="1" x14ac:dyDescent="0.25">
      <c r="A492" s="1" t="s">
        <v>1685</v>
      </c>
      <c r="B492" s="1">
        <f>COUNTIF('order-details'!A492:A2646,A492)</f>
        <v>1</v>
      </c>
      <c r="C492" s="8">
        <f>SUMIFS('order-details'!F:F,'order-details'!A:A,A492)</f>
        <v>52.349999999999994</v>
      </c>
      <c r="D492" s="8">
        <f>SUMIFS('order-details'!G:G,'order-details'!A:A,A492)</f>
        <v>52.349999999999994</v>
      </c>
      <c r="E492" s="11">
        <f t="shared" si="7"/>
        <v>0</v>
      </c>
      <c r="F492" s="1" t="str">
        <f>VLOOKUP(A492,orders!B:C,2,FALSE)</f>
        <v>SPECD</v>
      </c>
      <c r="G492" s="6" t="str">
        <f>VLOOKUP(A492,orders!P:Q,2,FALSE)</f>
        <v>Speedy Express</v>
      </c>
      <c r="H492" s="6" t="str">
        <f>LEFT(VLOOKUP(F492,customers!A:C,3,FALSE),SEARCH(" ",VLOOKUP(F492,customers!A:C,3,FALSE)))</f>
        <v xml:space="preserve">Dominique </v>
      </c>
      <c r="I492" s="6" t="str">
        <f>VLOOKUP(F492,customers!A:F,6,FALSE)</f>
        <v>Paris</v>
      </c>
      <c r="J492" s="6" t="str">
        <f>VLOOKUP(F492,customers!A:I,9,FALSE)</f>
        <v>France</v>
      </c>
    </row>
    <row r="493" spans="1:10" ht="17.45" customHeight="1" x14ac:dyDescent="0.25">
      <c r="A493" s="1" t="s">
        <v>1686</v>
      </c>
      <c r="B493" s="1">
        <f>COUNTIF('order-details'!A493:A2647,A493)</f>
        <v>2</v>
      </c>
      <c r="C493" s="8">
        <f>SUMIFS('order-details'!F:F,'order-details'!A:A,A493)</f>
        <v>240</v>
      </c>
      <c r="D493" s="8">
        <f>SUMIFS('order-details'!G:G,'order-details'!A:A,A493)</f>
        <v>240</v>
      </c>
      <c r="E493" s="11">
        <f t="shared" si="7"/>
        <v>0</v>
      </c>
      <c r="F493" s="1" t="str">
        <f>VLOOKUP(A493,orders!B:C,2,FALSE)</f>
        <v>VINET</v>
      </c>
      <c r="G493" s="6" t="str">
        <f>VLOOKUP(A493,orders!P:Q,2,FALSE)</f>
        <v>Federal Shipping</v>
      </c>
      <c r="H493" s="6" t="str">
        <f>LEFT(VLOOKUP(F493,customers!A:C,3,FALSE),SEARCH(" ",VLOOKUP(F493,customers!A:C,3,FALSE)))</f>
        <v xml:space="preserve">Paul </v>
      </c>
      <c r="I493" s="6" t="str">
        <f>VLOOKUP(F493,customers!A:F,6,FALSE)</f>
        <v>Reims</v>
      </c>
      <c r="J493" s="6" t="str">
        <f>VLOOKUP(F493,customers!A:I,9,FALSE)</f>
        <v>France</v>
      </c>
    </row>
    <row r="494" spans="1:10" ht="17.45" customHeight="1" x14ac:dyDescent="0.25">
      <c r="A494" s="1" t="s">
        <v>1687</v>
      </c>
      <c r="B494" s="1">
        <f>COUNTIF('order-details'!A494:A2648,A494)</f>
        <v>4</v>
      </c>
      <c r="C494" s="8">
        <f>SUMIFS('order-details'!F:F,'order-details'!A:A,A494)</f>
        <v>1770</v>
      </c>
      <c r="D494" s="8">
        <f>SUMIFS('order-details'!G:G,'order-details'!A:A,A494)</f>
        <v>1416</v>
      </c>
      <c r="E494" s="11">
        <f t="shared" si="7"/>
        <v>354</v>
      </c>
      <c r="F494" s="1" t="str">
        <f>VLOOKUP(A494,orders!B:C,2,FALSE)</f>
        <v>WHITC</v>
      </c>
      <c r="G494" s="6" t="str">
        <f>VLOOKUP(A494,orders!P:Q,2,FALSE)</f>
        <v>United Package</v>
      </c>
      <c r="H494" s="6" t="str">
        <f>LEFT(VLOOKUP(F494,customers!A:C,3,FALSE),SEARCH(" ",VLOOKUP(F494,customers!A:C,3,FALSE)))</f>
        <v xml:space="preserve">Karl </v>
      </c>
      <c r="I494" s="6" t="str">
        <f>VLOOKUP(F494,customers!A:F,6,FALSE)</f>
        <v>Seattle</v>
      </c>
      <c r="J494" s="6" t="str">
        <f>VLOOKUP(F494,customers!A:I,9,FALSE)</f>
        <v>USA</v>
      </c>
    </row>
    <row r="495" spans="1:10" ht="17.45" customHeight="1" x14ac:dyDescent="0.25">
      <c r="A495" s="1" t="s">
        <v>1688</v>
      </c>
      <c r="B495" s="1">
        <f>COUNTIF('order-details'!A495:A2649,A495)</f>
        <v>1</v>
      </c>
      <c r="C495" s="8">
        <f>SUMIFS('order-details'!F:F,'order-details'!A:A,A495)</f>
        <v>285</v>
      </c>
      <c r="D495" s="8">
        <f>SUMIFS('order-details'!G:G,'order-details'!A:A,A495)</f>
        <v>228</v>
      </c>
      <c r="E495" s="11">
        <f t="shared" si="7"/>
        <v>57</v>
      </c>
      <c r="F495" s="1" t="str">
        <f>VLOOKUP(A495,orders!B:C,2,FALSE)</f>
        <v>AROUT</v>
      </c>
      <c r="G495" s="6" t="str">
        <f>VLOOKUP(A495,orders!P:Q,2,FALSE)</f>
        <v>Federal Shipping</v>
      </c>
      <c r="H495" s="6" t="str">
        <f>LEFT(VLOOKUP(F495,customers!A:C,3,FALSE),SEARCH(" ",VLOOKUP(F495,customers!A:C,3,FALSE)))</f>
        <v xml:space="preserve">Thomas </v>
      </c>
      <c r="I495" s="6" t="str">
        <f>VLOOKUP(F495,customers!A:F,6,FALSE)</f>
        <v>London</v>
      </c>
      <c r="J495" s="6" t="str">
        <f>VLOOKUP(F495,customers!A:I,9,FALSE)</f>
        <v>UK</v>
      </c>
    </row>
    <row r="496" spans="1:10" ht="17.45" customHeight="1" x14ac:dyDescent="0.25">
      <c r="A496" s="1" t="s">
        <v>1689</v>
      </c>
      <c r="B496" s="1">
        <f>COUNTIF('order-details'!A496:A2650,A496)</f>
        <v>3</v>
      </c>
      <c r="C496" s="8">
        <f>SUMIFS('order-details'!F:F,'order-details'!A:A,A496)</f>
        <v>3118</v>
      </c>
      <c r="D496" s="8">
        <f>SUMIFS('order-details'!G:G,'order-details'!A:A,A496)</f>
        <v>3118</v>
      </c>
      <c r="E496" s="11">
        <f t="shared" si="7"/>
        <v>0</v>
      </c>
      <c r="F496" s="1" t="str">
        <f>VLOOKUP(A496,orders!B:C,2,FALSE)</f>
        <v>BOTTM</v>
      </c>
      <c r="G496" s="6" t="str">
        <f>VLOOKUP(A496,orders!P:Q,2,FALSE)</f>
        <v>Federal Shipping</v>
      </c>
      <c r="H496" s="6" t="str">
        <f>LEFT(VLOOKUP(F496,customers!A:C,3,FALSE),SEARCH(" ",VLOOKUP(F496,customers!A:C,3,FALSE)))</f>
        <v xml:space="preserve">Elizabeth </v>
      </c>
      <c r="I496" s="6" t="str">
        <f>VLOOKUP(F496,customers!A:F,6,FALSE)</f>
        <v>Tsawassen</v>
      </c>
      <c r="J496" s="6" t="str">
        <f>VLOOKUP(F496,customers!A:I,9,FALSE)</f>
        <v>Canada</v>
      </c>
    </row>
    <row r="497" spans="1:10" ht="17.45" customHeight="1" x14ac:dyDescent="0.25">
      <c r="A497" s="1" t="s">
        <v>1690</v>
      </c>
      <c r="B497" s="1">
        <f>COUNTIF('order-details'!A497:A2651,A497)</f>
        <v>1</v>
      </c>
      <c r="C497" s="8">
        <f>SUMIFS('order-details'!F:F,'order-details'!A:A,A497)</f>
        <v>336</v>
      </c>
      <c r="D497" s="8">
        <f>SUMIFS('order-details'!G:G,'order-details'!A:A,A497)</f>
        <v>319.2</v>
      </c>
      <c r="E497" s="11">
        <f t="shared" si="7"/>
        <v>16.800000000000011</v>
      </c>
      <c r="F497" s="1" t="str">
        <f>VLOOKUP(A497,orders!B:C,2,FALSE)</f>
        <v>AROUT</v>
      </c>
      <c r="G497" s="6" t="str">
        <f>VLOOKUP(A497,orders!P:Q,2,FALSE)</f>
        <v>United Package</v>
      </c>
      <c r="H497" s="6" t="str">
        <f>LEFT(VLOOKUP(F497,customers!A:C,3,FALSE),SEARCH(" ",VLOOKUP(F497,customers!A:C,3,FALSE)))</f>
        <v xml:space="preserve">Thomas </v>
      </c>
      <c r="I497" s="6" t="str">
        <f>VLOOKUP(F497,customers!A:F,6,FALSE)</f>
        <v>London</v>
      </c>
      <c r="J497" s="6" t="str">
        <f>VLOOKUP(F497,customers!A:I,9,FALSE)</f>
        <v>UK</v>
      </c>
    </row>
    <row r="498" spans="1:10" ht="17.45" customHeight="1" x14ac:dyDescent="0.25">
      <c r="A498" s="1" t="s">
        <v>1691</v>
      </c>
      <c r="B498" s="1">
        <f>COUNTIF('order-details'!A498:A2652,A498)</f>
        <v>1</v>
      </c>
      <c r="C498" s="8">
        <f>SUMIFS('order-details'!F:F,'order-details'!A:A,A498)</f>
        <v>919.99999999999989</v>
      </c>
      <c r="D498" s="8">
        <f>SUMIFS('order-details'!G:G,'order-details'!A:A,A498)</f>
        <v>736</v>
      </c>
      <c r="E498" s="11">
        <f t="shared" si="7"/>
        <v>183.99999999999989</v>
      </c>
      <c r="F498" s="1" t="str">
        <f>VLOOKUP(A498,orders!B:C,2,FALSE)</f>
        <v>VAFFE</v>
      </c>
      <c r="G498" s="6" t="str">
        <f>VLOOKUP(A498,orders!P:Q,2,FALSE)</f>
        <v>Speedy Express</v>
      </c>
      <c r="H498" s="6" t="str">
        <f>LEFT(VLOOKUP(F498,customers!A:C,3,FALSE),SEARCH(" ",VLOOKUP(F498,customers!A:C,3,FALSE)))</f>
        <v xml:space="preserve">Palle </v>
      </c>
      <c r="I498" s="6" t="str">
        <f>VLOOKUP(F498,customers!A:F,6,FALSE)</f>
        <v>Århus</v>
      </c>
      <c r="J498" s="6" t="str">
        <f>VLOOKUP(F498,customers!A:I,9,FALSE)</f>
        <v>Denmark</v>
      </c>
    </row>
    <row r="499" spans="1:10" ht="17.45" customHeight="1" x14ac:dyDescent="0.25">
      <c r="A499" s="1" t="s">
        <v>1692</v>
      </c>
      <c r="B499" s="1">
        <f>COUNTIF('order-details'!A499:A2653,A499)</f>
        <v>4</v>
      </c>
      <c r="C499" s="8">
        <f>SUMIFS('order-details'!F:F,'order-details'!A:A,A499)</f>
        <v>4529.8</v>
      </c>
      <c r="D499" s="8">
        <f>SUMIFS('order-details'!G:G,'order-details'!A:A,A499)</f>
        <v>4529.8</v>
      </c>
      <c r="E499" s="11">
        <f t="shared" si="7"/>
        <v>0</v>
      </c>
      <c r="F499" s="1" t="str">
        <f>VLOOKUP(A499,orders!B:C,2,FALSE)</f>
        <v>QUICK</v>
      </c>
      <c r="G499" s="6" t="str">
        <f>VLOOKUP(A499,orders!P:Q,2,FALSE)</f>
        <v>Speedy Express</v>
      </c>
      <c r="H499" s="6" t="str">
        <f>LEFT(VLOOKUP(F499,customers!A:C,3,FALSE),SEARCH(" ",VLOOKUP(F499,customers!A:C,3,FALSE)))</f>
        <v xml:space="preserve">Horst </v>
      </c>
      <c r="I499" s="6" t="str">
        <f>VLOOKUP(F499,customers!A:F,6,FALSE)</f>
        <v>Cunewalde</v>
      </c>
      <c r="J499" s="6" t="str">
        <f>VLOOKUP(F499,customers!A:I,9,FALSE)</f>
        <v>Germany</v>
      </c>
    </row>
    <row r="500" spans="1:10" ht="17.45" customHeight="1" x14ac:dyDescent="0.25">
      <c r="A500" s="1" t="s">
        <v>1693</v>
      </c>
      <c r="B500" s="1">
        <f>COUNTIF('order-details'!A500:A2654,A500)</f>
        <v>4</v>
      </c>
      <c r="C500" s="8">
        <f>SUMIFS('order-details'!F:F,'order-details'!A:A,A500)</f>
        <v>2311.6999999999998</v>
      </c>
      <c r="D500" s="8">
        <f>SUMIFS('order-details'!G:G,'order-details'!A:A,A500)</f>
        <v>2311.6999999999998</v>
      </c>
      <c r="E500" s="11">
        <f t="shared" si="7"/>
        <v>0</v>
      </c>
      <c r="F500" s="1" t="str">
        <f>VLOOKUP(A500,orders!B:C,2,FALSE)</f>
        <v>CHOPS</v>
      </c>
      <c r="G500" s="6" t="str">
        <f>VLOOKUP(A500,orders!P:Q,2,FALSE)</f>
        <v>Federal Shipping</v>
      </c>
      <c r="H500" s="6" t="str">
        <f>LEFT(VLOOKUP(F500,customers!A:C,3,FALSE),SEARCH(" ",VLOOKUP(F500,customers!A:C,3,FALSE)))</f>
        <v xml:space="preserve">Yang </v>
      </c>
      <c r="I500" s="6" t="str">
        <f>VLOOKUP(F500,customers!A:F,6,FALSE)</f>
        <v>Bern</v>
      </c>
      <c r="J500" s="6" t="str">
        <f>VLOOKUP(F500,customers!A:I,9,FALSE)</f>
        <v>Switzerland</v>
      </c>
    </row>
    <row r="501" spans="1:10" ht="17.45" customHeight="1" x14ac:dyDescent="0.25">
      <c r="A501" s="1" t="s">
        <v>1694</v>
      </c>
      <c r="B501" s="1">
        <f>COUNTIF('order-details'!A501:A2655,A501)</f>
        <v>4</v>
      </c>
      <c r="C501" s="8">
        <f>SUMIFS('order-details'!F:F,'order-details'!A:A,A501)</f>
        <v>1912.85</v>
      </c>
      <c r="D501" s="8">
        <f>SUMIFS('order-details'!G:G,'order-details'!A:A,A501)</f>
        <v>1912.85</v>
      </c>
      <c r="E501" s="11">
        <f t="shared" si="7"/>
        <v>0</v>
      </c>
      <c r="F501" s="1" t="str">
        <f>VLOOKUP(A501,orders!B:C,2,FALSE)</f>
        <v>PICCO</v>
      </c>
      <c r="G501" s="6" t="str">
        <f>VLOOKUP(A501,orders!P:Q,2,FALSE)</f>
        <v>Speedy Express</v>
      </c>
      <c r="H501" s="6" t="str">
        <f>LEFT(VLOOKUP(F501,customers!A:C,3,FALSE),SEARCH(" ",VLOOKUP(F501,customers!A:C,3,FALSE)))</f>
        <v xml:space="preserve">Georg </v>
      </c>
      <c r="I501" s="6" t="str">
        <f>VLOOKUP(F501,customers!A:F,6,FALSE)</f>
        <v>Salzburg</v>
      </c>
      <c r="J501" s="6" t="str">
        <f>VLOOKUP(F501,customers!A:I,9,FALSE)</f>
        <v>Austria</v>
      </c>
    </row>
    <row r="502" spans="1:10" ht="17.45" customHeight="1" x14ac:dyDescent="0.25">
      <c r="A502" s="1" t="s">
        <v>1695</v>
      </c>
      <c r="B502" s="1">
        <f>COUNTIF('order-details'!A502:A2656,A502)</f>
        <v>3</v>
      </c>
      <c r="C502" s="8">
        <f>SUMIFS('order-details'!F:F,'order-details'!A:A,A502)</f>
        <v>2196</v>
      </c>
      <c r="D502" s="8">
        <f>SUMIFS('order-details'!G:G,'order-details'!A:A,A502)</f>
        <v>2196</v>
      </c>
      <c r="E502" s="11">
        <f t="shared" si="7"/>
        <v>0</v>
      </c>
      <c r="F502" s="1" t="str">
        <f>VLOOKUP(A502,orders!B:C,2,FALSE)</f>
        <v>SAVEA</v>
      </c>
      <c r="G502" s="6" t="str">
        <f>VLOOKUP(A502,orders!P:Q,2,FALSE)</f>
        <v>Speedy Express</v>
      </c>
      <c r="H502" s="6" t="str">
        <f>LEFT(VLOOKUP(F502,customers!A:C,3,FALSE),SEARCH(" ",VLOOKUP(F502,customers!A:C,3,FALSE)))</f>
        <v xml:space="preserve">Jose </v>
      </c>
      <c r="I502" s="6" t="str">
        <f>VLOOKUP(F502,customers!A:F,6,FALSE)</f>
        <v>Boise</v>
      </c>
      <c r="J502" s="6" t="str">
        <f>VLOOKUP(F502,customers!A:I,9,FALSE)</f>
        <v>USA</v>
      </c>
    </row>
    <row r="503" spans="1:10" ht="17.45" customHeight="1" x14ac:dyDescent="0.25">
      <c r="A503" s="1" t="s">
        <v>1696</v>
      </c>
      <c r="B503" s="1">
        <f>COUNTIF('order-details'!A503:A2657,A503)</f>
        <v>3</v>
      </c>
      <c r="C503" s="8">
        <f>SUMIFS('order-details'!F:F,'order-details'!A:A,A503)</f>
        <v>1080</v>
      </c>
      <c r="D503" s="8">
        <f>SUMIFS('order-details'!G:G,'order-details'!A:A,A503)</f>
        <v>1080</v>
      </c>
      <c r="E503" s="11">
        <f t="shared" si="7"/>
        <v>0</v>
      </c>
      <c r="F503" s="1" t="str">
        <f>VLOOKUP(A503,orders!B:C,2,FALSE)</f>
        <v>ISLAT</v>
      </c>
      <c r="G503" s="6" t="str">
        <f>VLOOKUP(A503,orders!P:Q,2,FALSE)</f>
        <v>United Package</v>
      </c>
      <c r="H503" s="6" t="str">
        <f>LEFT(VLOOKUP(F503,customers!A:C,3,FALSE),SEARCH(" ",VLOOKUP(F503,customers!A:C,3,FALSE)))</f>
        <v xml:space="preserve">Helen </v>
      </c>
      <c r="I503" s="6" t="str">
        <f>VLOOKUP(F503,customers!A:F,6,FALSE)</f>
        <v>Cowes</v>
      </c>
      <c r="J503" s="6" t="str">
        <f>VLOOKUP(F503,customers!A:I,9,FALSE)</f>
        <v>UK</v>
      </c>
    </row>
    <row r="504" spans="1:10" ht="17.45" customHeight="1" x14ac:dyDescent="0.25">
      <c r="A504" s="1" t="s">
        <v>1697</v>
      </c>
      <c r="B504" s="1">
        <f>COUNTIF('order-details'!A504:A2658,A504)</f>
        <v>3</v>
      </c>
      <c r="C504" s="8">
        <f>SUMIFS('order-details'!F:F,'order-details'!A:A,A504)</f>
        <v>1871.25</v>
      </c>
      <c r="D504" s="8">
        <f>SUMIFS('order-details'!G:G,'order-details'!A:A,A504)</f>
        <v>1590.5625</v>
      </c>
      <c r="E504" s="11">
        <f t="shared" si="7"/>
        <v>280.6875</v>
      </c>
      <c r="F504" s="1" t="str">
        <f>VLOOKUP(A504,orders!B:C,2,FALSE)</f>
        <v>WARTH</v>
      </c>
      <c r="G504" s="6" t="str">
        <f>VLOOKUP(A504,orders!P:Q,2,FALSE)</f>
        <v>Speedy Express</v>
      </c>
      <c r="H504" s="6" t="str">
        <f>LEFT(VLOOKUP(F504,customers!A:C,3,FALSE),SEARCH(" ",VLOOKUP(F504,customers!A:C,3,FALSE)))</f>
        <v xml:space="preserve">Pirkko </v>
      </c>
      <c r="I504" s="6" t="str">
        <f>VLOOKUP(F504,customers!A:F,6,FALSE)</f>
        <v>Oulu</v>
      </c>
      <c r="J504" s="6" t="str">
        <f>VLOOKUP(F504,customers!A:I,9,FALSE)</f>
        <v>Finland</v>
      </c>
    </row>
    <row r="505" spans="1:10" ht="17.45" customHeight="1" x14ac:dyDescent="0.25">
      <c r="A505" s="1" t="s">
        <v>1698</v>
      </c>
      <c r="B505" s="1">
        <f>COUNTIF('order-details'!A505:A2659,A505)</f>
        <v>4</v>
      </c>
      <c r="C505" s="8">
        <f>SUMIFS('order-details'!F:F,'order-details'!A:A,A505)</f>
        <v>1701.46</v>
      </c>
      <c r="D505" s="8">
        <f>SUMIFS('order-details'!G:G,'order-details'!A:A,A505)</f>
        <v>1631.4839999999999</v>
      </c>
      <c r="E505" s="11">
        <f t="shared" si="7"/>
        <v>69.976000000000113</v>
      </c>
      <c r="F505" s="1" t="str">
        <f>VLOOKUP(A505,orders!B:C,2,FALSE)</f>
        <v>RICSU</v>
      </c>
      <c r="G505" s="6" t="str">
        <f>VLOOKUP(A505,orders!P:Q,2,FALSE)</f>
        <v>Federal Shipping</v>
      </c>
      <c r="H505" s="6" t="str">
        <f>LEFT(VLOOKUP(F505,customers!A:C,3,FALSE),SEARCH(" ",VLOOKUP(F505,customers!A:C,3,FALSE)))</f>
        <v xml:space="preserve">Michael </v>
      </c>
      <c r="I505" s="6" t="str">
        <f>VLOOKUP(F505,customers!A:F,6,FALSE)</f>
        <v>Genève</v>
      </c>
      <c r="J505" s="6" t="str">
        <f>VLOOKUP(F505,customers!A:I,9,FALSE)</f>
        <v>Switzerland</v>
      </c>
    </row>
    <row r="506" spans="1:10" ht="17.45" customHeight="1" x14ac:dyDescent="0.25">
      <c r="A506" s="1" t="s">
        <v>1699</v>
      </c>
      <c r="B506" s="1">
        <f>COUNTIF('order-details'!A506:A2660,A506)</f>
        <v>2</v>
      </c>
      <c r="C506" s="8">
        <f>SUMIFS('order-details'!F:F,'order-details'!A:A,A506)</f>
        <v>252</v>
      </c>
      <c r="D506" s="8">
        <f>SUMIFS('order-details'!G:G,'order-details'!A:A,A506)</f>
        <v>252</v>
      </c>
      <c r="E506" s="11">
        <f t="shared" si="7"/>
        <v>0</v>
      </c>
      <c r="F506" s="1" t="str">
        <f>VLOOKUP(A506,orders!B:C,2,FALSE)</f>
        <v>NORTS</v>
      </c>
      <c r="G506" s="6" t="str">
        <f>VLOOKUP(A506,orders!P:Q,2,FALSE)</f>
        <v>Federal Shipping</v>
      </c>
      <c r="H506" s="6" t="str">
        <f>LEFT(VLOOKUP(F506,customers!A:C,3,FALSE),SEARCH(" ",VLOOKUP(F506,customers!A:C,3,FALSE)))</f>
        <v xml:space="preserve">Simon </v>
      </c>
      <c r="I506" s="6" t="str">
        <f>VLOOKUP(F506,customers!A:F,6,FALSE)</f>
        <v>London</v>
      </c>
      <c r="J506" s="6" t="str">
        <f>VLOOKUP(F506,customers!A:I,9,FALSE)</f>
        <v>UK</v>
      </c>
    </row>
    <row r="507" spans="1:10" ht="17.45" customHeight="1" x14ac:dyDescent="0.25">
      <c r="A507" s="1" t="s">
        <v>1700</v>
      </c>
      <c r="B507" s="1">
        <f>COUNTIF('order-details'!A507:A2661,A507)</f>
        <v>2</v>
      </c>
      <c r="C507" s="8">
        <f>SUMIFS('order-details'!F:F,'order-details'!A:A,A507)</f>
        <v>88</v>
      </c>
      <c r="D507" s="8">
        <f>SUMIFS('order-details'!G:G,'order-details'!A:A,A507)</f>
        <v>88</v>
      </c>
      <c r="E507" s="11">
        <f t="shared" si="7"/>
        <v>0</v>
      </c>
      <c r="F507" s="1" t="str">
        <f>VLOOKUP(A507,orders!B:C,2,FALSE)</f>
        <v>FRANS</v>
      </c>
      <c r="G507" s="6" t="str">
        <f>VLOOKUP(A507,orders!P:Q,2,FALSE)</f>
        <v>Speedy Express</v>
      </c>
      <c r="H507" s="6" t="str">
        <f>LEFT(VLOOKUP(F507,customers!A:C,3,FALSE),SEARCH(" ",VLOOKUP(F507,customers!A:C,3,FALSE)))</f>
        <v xml:space="preserve">Paolo </v>
      </c>
      <c r="I507" s="6" t="str">
        <f>VLOOKUP(F507,customers!A:F,6,FALSE)</f>
        <v>Torino</v>
      </c>
      <c r="J507" s="6" t="str">
        <f>VLOOKUP(F507,customers!A:I,9,FALSE)</f>
        <v>Italy</v>
      </c>
    </row>
    <row r="508" spans="1:10" ht="17.45" customHeight="1" x14ac:dyDescent="0.25">
      <c r="A508" s="1" t="s">
        <v>1701</v>
      </c>
      <c r="B508" s="1">
        <f>COUNTIF('order-details'!A508:A2662,A508)</f>
        <v>1</v>
      </c>
      <c r="C508" s="8">
        <f>SUMIFS('order-details'!F:F,'order-details'!A:A,A508)</f>
        <v>55.199999999999996</v>
      </c>
      <c r="D508" s="8">
        <f>SUMIFS('order-details'!G:G,'order-details'!A:A,A508)</f>
        <v>55.199999999999996</v>
      </c>
      <c r="E508" s="11">
        <f t="shared" si="7"/>
        <v>0</v>
      </c>
      <c r="F508" s="1" t="str">
        <f>VLOOKUP(A508,orders!B:C,2,FALSE)</f>
        <v>MAGAA</v>
      </c>
      <c r="G508" s="6" t="str">
        <f>VLOOKUP(A508,orders!P:Q,2,FALSE)</f>
        <v>Federal Shipping</v>
      </c>
      <c r="H508" s="6" t="str">
        <f>LEFT(VLOOKUP(F508,customers!A:C,3,FALSE),SEARCH(" ",VLOOKUP(F508,customers!A:C,3,FALSE)))</f>
        <v xml:space="preserve">Giovanni </v>
      </c>
      <c r="I508" s="6" t="str">
        <f>VLOOKUP(F508,customers!A:F,6,FALSE)</f>
        <v>Bergamo</v>
      </c>
      <c r="J508" s="6" t="str">
        <f>VLOOKUP(F508,customers!A:I,9,FALSE)</f>
        <v>Italy</v>
      </c>
    </row>
    <row r="509" spans="1:10" ht="17.45" customHeight="1" x14ac:dyDescent="0.25">
      <c r="A509" s="1" t="s">
        <v>1702</v>
      </c>
      <c r="B509" s="1">
        <f>COUNTIF('order-details'!A509:A2663,A509)</f>
        <v>4</v>
      </c>
      <c r="C509" s="8">
        <f>SUMIFS('order-details'!F:F,'order-details'!A:A,A509)</f>
        <v>2598</v>
      </c>
      <c r="D509" s="8">
        <f>SUMIFS('order-details'!G:G,'order-details'!A:A,A509)</f>
        <v>1948.5</v>
      </c>
      <c r="E509" s="11">
        <f t="shared" si="7"/>
        <v>649.5</v>
      </c>
      <c r="F509" s="1" t="str">
        <f>VLOOKUP(A509,orders!B:C,2,FALSE)</f>
        <v>BONAP</v>
      </c>
      <c r="G509" s="6" t="str">
        <f>VLOOKUP(A509,orders!P:Q,2,FALSE)</f>
        <v>United Package</v>
      </c>
      <c r="H509" s="6" t="str">
        <f>LEFT(VLOOKUP(F509,customers!A:C,3,FALSE),SEARCH(" ",VLOOKUP(F509,customers!A:C,3,FALSE)))</f>
        <v xml:space="preserve">Laurence </v>
      </c>
      <c r="I509" s="6" t="str">
        <f>VLOOKUP(F509,customers!A:F,6,FALSE)</f>
        <v>Marseille</v>
      </c>
      <c r="J509" s="6" t="str">
        <f>VLOOKUP(F509,customers!A:I,9,FALSE)</f>
        <v>France</v>
      </c>
    </row>
    <row r="510" spans="1:10" ht="17.45" customHeight="1" x14ac:dyDescent="0.25">
      <c r="A510" s="1" t="s">
        <v>1703</v>
      </c>
      <c r="B510" s="1">
        <f>COUNTIF('order-details'!A510:A2664,A510)</f>
        <v>4</v>
      </c>
      <c r="C510" s="8">
        <f>SUMIFS('order-details'!F:F,'order-details'!A:A,A510)</f>
        <v>2487.5</v>
      </c>
      <c r="D510" s="8">
        <f>SUMIFS('order-details'!G:G,'order-details'!A:A,A510)</f>
        <v>1990</v>
      </c>
      <c r="E510" s="11">
        <f t="shared" si="7"/>
        <v>497.5</v>
      </c>
      <c r="F510" s="1" t="str">
        <f>VLOOKUP(A510,orders!B:C,2,FALSE)</f>
        <v>SPLIR</v>
      </c>
      <c r="G510" s="6" t="str">
        <f>VLOOKUP(A510,orders!P:Q,2,FALSE)</f>
        <v>United Package</v>
      </c>
      <c r="H510" s="6" t="str">
        <f>LEFT(VLOOKUP(F510,customers!A:C,3,FALSE),SEARCH(" ",VLOOKUP(F510,customers!A:C,3,FALSE)))</f>
        <v xml:space="preserve">Art </v>
      </c>
      <c r="I510" s="6" t="str">
        <f>VLOOKUP(F510,customers!A:F,6,FALSE)</f>
        <v>Lander</v>
      </c>
      <c r="J510" s="6" t="str">
        <f>VLOOKUP(F510,customers!A:I,9,FALSE)</f>
        <v>USA</v>
      </c>
    </row>
    <row r="511" spans="1:10" ht="17.45" customHeight="1" x14ac:dyDescent="0.25">
      <c r="A511" s="1" t="s">
        <v>1704</v>
      </c>
      <c r="B511" s="1">
        <f>COUNTIF('order-details'!A511:A2665,A511)</f>
        <v>4</v>
      </c>
      <c r="C511" s="8">
        <f>SUMIFS('order-details'!F:F,'order-details'!A:A,A511)</f>
        <v>3082</v>
      </c>
      <c r="D511" s="8">
        <f>SUMIFS('order-details'!G:G,'order-details'!A:A,A511)</f>
        <v>3082</v>
      </c>
      <c r="E511" s="11">
        <f t="shared" si="7"/>
        <v>0</v>
      </c>
      <c r="F511" s="1" t="str">
        <f>VLOOKUP(A511,orders!B:C,2,FALSE)</f>
        <v>SAVEA</v>
      </c>
      <c r="G511" s="6" t="str">
        <f>VLOOKUP(A511,orders!P:Q,2,FALSE)</f>
        <v>Speedy Express</v>
      </c>
      <c r="H511" s="6" t="str">
        <f>LEFT(VLOOKUP(F511,customers!A:C,3,FALSE),SEARCH(" ",VLOOKUP(F511,customers!A:C,3,FALSE)))</f>
        <v xml:space="preserve">Jose </v>
      </c>
      <c r="I511" s="6" t="str">
        <f>VLOOKUP(F511,customers!A:F,6,FALSE)</f>
        <v>Boise</v>
      </c>
      <c r="J511" s="6" t="str">
        <f>VLOOKUP(F511,customers!A:I,9,FALSE)</f>
        <v>USA</v>
      </c>
    </row>
    <row r="512" spans="1:10" ht="17.45" customHeight="1" x14ac:dyDescent="0.25">
      <c r="A512" s="1" t="s">
        <v>1705</v>
      </c>
      <c r="B512" s="1">
        <f>COUNTIF('order-details'!A512:A2666,A512)</f>
        <v>3</v>
      </c>
      <c r="C512" s="8">
        <f>SUMIFS('order-details'!F:F,'order-details'!A:A,A512)</f>
        <v>1644.6</v>
      </c>
      <c r="D512" s="8">
        <f>SUMIFS('order-details'!G:G,'order-details'!A:A,A512)</f>
        <v>1644.6</v>
      </c>
      <c r="E512" s="11">
        <f t="shared" si="7"/>
        <v>0</v>
      </c>
      <c r="F512" s="1" t="str">
        <f>VLOOKUP(A512,orders!B:C,2,FALSE)</f>
        <v>RICSU</v>
      </c>
      <c r="G512" s="6" t="str">
        <f>VLOOKUP(A512,orders!P:Q,2,FALSE)</f>
        <v>Federal Shipping</v>
      </c>
      <c r="H512" s="6" t="str">
        <f>LEFT(VLOOKUP(F512,customers!A:C,3,FALSE),SEARCH(" ",VLOOKUP(F512,customers!A:C,3,FALSE)))</f>
        <v xml:space="preserve">Michael </v>
      </c>
      <c r="I512" s="6" t="str">
        <f>VLOOKUP(F512,customers!A:F,6,FALSE)</f>
        <v>Genève</v>
      </c>
      <c r="J512" s="6" t="str">
        <f>VLOOKUP(F512,customers!A:I,9,FALSE)</f>
        <v>Switzerland</v>
      </c>
    </row>
    <row r="513" spans="1:10" ht="17.45" customHeight="1" x14ac:dyDescent="0.25">
      <c r="A513" s="1" t="s">
        <v>1706</v>
      </c>
      <c r="B513" s="1">
        <f>COUNTIF('order-details'!A513:A2667,A513)</f>
        <v>1</v>
      </c>
      <c r="C513" s="8">
        <f>SUMIFS('order-details'!F:F,'order-details'!A:A,A513)</f>
        <v>320</v>
      </c>
      <c r="D513" s="8">
        <f>SUMIFS('order-details'!G:G,'order-details'!A:A,A513)</f>
        <v>320</v>
      </c>
      <c r="E513" s="11">
        <f t="shared" si="7"/>
        <v>0</v>
      </c>
      <c r="F513" s="1" t="str">
        <f>VLOOKUP(A513,orders!B:C,2,FALSE)</f>
        <v>ANATR</v>
      </c>
      <c r="G513" s="6" t="str">
        <f>VLOOKUP(A513,orders!P:Q,2,FALSE)</f>
        <v>Federal Shipping</v>
      </c>
      <c r="H513" s="6" t="str">
        <f>LEFT(VLOOKUP(F513,customers!A:C,3,FALSE),SEARCH(" ",VLOOKUP(F513,customers!A:C,3,FALSE)))</f>
        <v xml:space="preserve">Ana </v>
      </c>
      <c r="I513" s="6" t="str">
        <f>VLOOKUP(F513,customers!A:F,6,FALSE)</f>
        <v>México D.F.</v>
      </c>
      <c r="J513" s="6" t="str">
        <f>VLOOKUP(F513,customers!A:I,9,FALSE)</f>
        <v>Mexico</v>
      </c>
    </row>
    <row r="514" spans="1:10" ht="17.45" customHeight="1" x14ac:dyDescent="0.25">
      <c r="A514" s="1" t="s">
        <v>1707</v>
      </c>
      <c r="B514" s="1">
        <f>COUNTIF('order-details'!A514:A2668,A514)</f>
        <v>3</v>
      </c>
      <c r="C514" s="8">
        <f>SUMIFS('order-details'!F:F,'order-details'!A:A,A514)</f>
        <v>3304</v>
      </c>
      <c r="D514" s="8">
        <f>SUMIFS('order-details'!G:G,'order-details'!A:A,A514)</f>
        <v>2917</v>
      </c>
      <c r="E514" s="11">
        <f t="shared" si="7"/>
        <v>387</v>
      </c>
      <c r="F514" s="1" t="str">
        <f>VLOOKUP(A514,orders!B:C,2,FALSE)</f>
        <v>MAISD</v>
      </c>
      <c r="G514" s="6" t="str">
        <f>VLOOKUP(A514,orders!P:Q,2,FALSE)</f>
        <v>Speedy Express</v>
      </c>
      <c r="H514" s="6" t="str">
        <f>LEFT(VLOOKUP(F514,customers!A:C,3,FALSE),SEARCH(" ",VLOOKUP(F514,customers!A:C,3,FALSE)))</f>
        <v xml:space="preserve">Catherine </v>
      </c>
      <c r="I514" s="6" t="str">
        <f>VLOOKUP(F514,customers!A:F,6,FALSE)</f>
        <v>Bruxelles</v>
      </c>
      <c r="J514" s="6" t="str">
        <f>VLOOKUP(F514,customers!A:I,9,FALSE)</f>
        <v>Belgium</v>
      </c>
    </row>
    <row r="515" spans="1:10" ht="17.45" customHeight="1" x14ac:dyDescent="0.25">
      <c r="A515" s="1" t="s">
        <v>1708</v>
      </c>
      <c r="B515" s="1">
        <f>COUNTIF('order-details'!A515:A2669,A515)</f>
        <v>2</v>
      </c>
      <c r="C515" s="8">
        <f>SUMIFS('order-details'!F:F,'order-details'!A:A,A515)</f>
        <v>629.5</v>
      </c>
      <c r="D515" s="8">
        <f>SUMIFS('order-details'!G:G,'order-details'!A:A,A515)</f>
        <v>507</v>
      </c>
      <c r="E515" s="11">
        <f t="shared" ref="E515:E578" si="8">C515-D515</f>
        <v>122.5</v>
      </c>
      <c r="F515" s="1" t="str">
        <f>VLOOKUP(A515,orders!B:C,2,FALSE)</f>
        <v>RATTC</v>
      </c>
      <c r="G515" s="6" t="str">
        <f>VLOOKUP(A515,orders!P:Q,2,FALSE)</f>
        <v>United Package</v>
      </c>
      <c r="H515" s="6" t="str">
        <f>LEFT(VLOOKUP(F515,customers!A:C,3,FALSE),SEARCH(" ",VLOOKUP(F515,customers!A:C,3,FALSE)))</f>
        <v xml:space="preserve">Paula </v>
      </c>
      <c r="I515" s="6" t="str">
        <f>VLOOKUP(F515,customers!A:F,6,FALSE)</f>
        <v>Albuquerque</v>
      </c>
      <c r="J515" s="6" t="str">
        <f>VLOOKUP(F515,customers!A:I,9,FALSE)</f>
        <v>USA</v>
      </c>
    </row>
    <row r="516" spans="1:10" ht="17.45" customHeight="1" x14ac:dyDescent="0.25">
      <c r="A516" s="1" t="s">
        <v>1709</v>
      </c>
      <c r="B516" s="1">
        <f>COUNTIF('order-details'!A516:A2670,A516)</f>
        <v>4</v>
      </c>
      <c r="C516" s="8">
        <f>SUMIFS('order-details'!F:F,'order-details'!A:A,A516)</f>
        <v>4337</v>
      </c>
      <c r="D516" s="8">
        <f>SUMIFS('order-details'!G:G,'order-details'!A:A,A516)</f>
        <v>4337</v>
      </c>
      <c r="E516" s="11">
        <f t="shared" si="8"/>
        <v>0</v>
      </c>
      <c r="F516" s="1" t="str">
        <f>VLOOKUP(A516,orders!B:C,2,FALSE)</f>
        <v>FOLKO</v>
      </c>
      <c r="G516" s="6" t="str">
        <f>VLOOKUP(A516,orders!P:Q,2,FALSE)</f>
        <v>Speedy Express</v>
      </c>
      <c r="H516" s="6" t="str">
        <f>LEFT(VLOOKUP(F516,customers!A:C,3,FALSE),SEARCH(" ",VLOOKUP(F516,customers!A:C,3,FALSE)))</f>
        <v xml:space="preserve">Maria </v>
      </c>
      <c r="I516" s="6" t="str">
        <f>VLOOKUP(F516,customers!A:F,6,FALSE)</f>
        <v>Bräcke</v>
      </c>
      <c r="J516" s="6" t="str">
        <f>VLOOKUP(F516,customers!A:I,9,FALSE)</f>
        <v>Sweden</v>
      </c>
    </row>
    <row r="517" spans="1:10" ht="17.45" customHeight="1" x14ac:dyDescent="0.25">
      <c r="A517" s="1" t="s">
        <v>1710</v>
      </c>
      <c r="B517" s="1">
        <f>COUNTIF('order-details'!A517:A2671,A517)</f>
        <v>3</v>
      </c>
      <c r="C517" s="8">
        <f>SUMIFS('order-details'!F:F,'order-details'!A:A,A517)</f>
        <v>616</v>
      </c>
      <c r="D517" s="8">
        <f>SUMIFS('order-details'!G:G,'order-details'!A:A,A517)</f>
        <v>616</v>
      </c>
      <c r="E517" s="11">
        <f t="shared" si="8"/>
        <v>0</v>
      </c>
      <c r="F517" s="1" t="str">
        <f>VLOOKUP(A517,orders!B:C,2,FALSE)</f>
        <v>FOLIG</v>
      </c>
      <c r="G517" s="6" t="str">
        <f>VLOOKUP(A517,orders!P:Q,2,FALSE)</f>
        <v>Federal Shipping</v>
      </c>
      <c r="H517" s="6" t="str">
        <f>LEFT(VLOOKUP(F517,customers!A:C,3,FALSE),SEARCH(" ",VLOOKUP(F517,customers!A:C,3,FALSE)))</f>
        <v xml:space="preserve">Martine </v>
      </c>
      <c r="I517" s="6" t="str">
        <f>VLOOKUP(F517,customers!A:F,6,FALSE)</f>
        <v>Lille</v>
      </c>
      <c r="J517" s="6" t="str">
        <f>VLOOKUP(F517,customers!A:I,9,FALSE)</f>
        <v>France</v>
      </c>
    </row>
    <row r="518" spans="1:10" ht="17.45" customHeight="1" x14ac:dyDescent="0.25">
      <c r="A518" s="1" t="s">
        <v>1711</v>
      </c>
      <c r="B518" s="1">
        <f>COUNTIF('order-details'!A518:A2672,A518)</f>
        <v>2</v>
      </c>
      <c r="C518" s="8">
        <f>SUMIFS('order-details'!F:F,'order-details'!A:A,A518)</f>
        <v>2540</v>
      </c>
      <c r="D518" s="8">
        <f>SUMIFS('order-details'!G:G,'order-details'!A:A,A518)</f>
        <v>2286</v>
      </c>
      <c r="E518" s="11">
        <f t="shared" si="8"/>
        <v>254</v>
      </c>
      <c r="F518" s="1" t="str">
        <f>VLOOKUP(A518,orders!B:C,2,FALSE)</f>
        <v>ERNSH</v>
      </c>
      <c r="G518" s="6" t="str">
        <f>VLOOKUP(A518,orders!P:Q,2,FALSE)</f>
        <v>Federal Shipping</v>
      </c>
      <c r="H518" s="6" t="str">
        <f>LEFT(VLOOKUP(F518,customers!A:C,3,FALSE),SEARCH(" ",VLOOKUP(F518,customers!A:C,3,FALSE)))</f>
        <v xml:space="preserve">Roland </v>
      </c>
      <c r="I518" s="6" t="str">
        <f>VLOOKUP(F518,customers!A:F,6,FALSE)</f>
        <v>Graz</v>
      </c>
      <c r="J518" s="6" t="str">
        <f>VLOOKUP(F518,customers!A:I,9,FALSE)</f>
        <v>Austria</v>
      </c>
    </row>
    <row r="519" spans="1:10" ht="17.45" customHeight="1" x14ac:dyDescent="0.25">
      <c r="A519" s="1" t="s">
        <v>1712</v>
      </c>
      <c r="B519" s="1">
        <f>COUNTIF('order-details'!A519:A2673,A519)</f>
        <v>1</v>
      </c>
      <c r="C519" s="8">
        <f>SUMIFS('order-details'!F:F,'order-details'!A:A,A519)</f>
        <v>1684</v>
      </c>
      <c r="D519" s="8">
        <f>SUMIFS('order-details'!G:G,'order-details'!A:A,A519)</f>
        <v>1515.6000000000001</v>
      </c>
      <c r="E519" s="11">
        <f t="shared" si="8"/>
        <v>168.39999999999986</v>
      </c>
      <c r="F519" s="1" t="str">
        <f>VLOOKUP(A519,orders!B:C,2,FALSE)</f>
        <v>QUICK</v>
      </c>
      <c r="G519" s="6" t="str">
        <f>VLOOKUP(A519,orders!P:Q,2,FALSE)</f>
        <v>Federal Shipping</v>
      </c>
      <c r="H519" s="6" t="str">
        <f>LEFT(VLOOKUP(F519,customers!A:C,3,FALSE),SEARCH(" ",VLOOKUP(F519,customers!A:C,3,FALSE)))</f>
        <v xml:space="preserve">Horst </v>
      </c>
      <c r="I519" s="6" t="str">
        <f>VLOOKUP(F519,customers!A:F,6,FALSE)</f>
        <v>Cunewalde</v>
      </c>
      <c r="J519" s="6" t="str">
        <f>VLOOKUP(F519,customers!A:I,9,FALSE)</f>
        <v>Germany</v>
      </c>
    </row>
    <row r="520" spans="1:10" ht="17.45" customHeight="1" x14ac:dyDescent="0.25">
      <c r="A520" s="1" t="s">
        <v>1713</v>
      </c>
      <c r="B520" s="1">
        <f>COUNTIF('order-details'!A520:A2674,A520)</f>
        <v>3</v>
      </c>
      <c r="C520" s="8">
        <f>SUMIFS('order-details'!F:F,'order-details'!A:A,A520)</f>
        <v>2310</v>
      </c>
      <c r="D520" s="8">
        <f>SUMIFS('order-details'!G:G,'order-details'!A:A,A520)</f>
        <v>2310</v>
      </c>
      <c r="E520" s="11">
        <f t="shared" si="8"/>
        <v>0</v>
      </c>
      <c r="F520" s="1" t="str">
        <f>VLOOKUP(A520,orders!B:C,2,FALSE)</f>
        <v>OTTIK</v>
      </c>
      <c r="G520" s="6" t="str">
        <f>VLOOKUP(A520,orders!P:Q,2,FALSE)</f>
        <v>Speedy Express</v>
      </c>
      <c r="H520" s="6" t="str">
        <f>LEFT(VLOOKUP(F520,customers!A:C,3,FALSE),SEARCH(" ",VLOOKUP(F520,customers!A:C,3,FALSE)))</f>
        <v xml:space="preserve">Henriette </v>
      </c>
      <c r="I520" s="6" t="str">
        <f>VLOOKUP(F520,customers!A:F,6,FALSE)</f>
        <v>Köln</v>
      </c>
      <c r="J520" s="6" t="str">
        <f>VLOOKUP(F520,customers!A:I,9,FALSE)</f>
        <v>Germany</v>
      </c>
    </row>
    <row r="521" spans="1:10" ht="17.45" customHeight="1" x14ac:dyDescent="0.25">
      <c r="A521" s="1" t="s">
        <v>1714</v>
      </c>
      <c r="B521" s="1">
        <f>COUNTIF('order-details'!A521:A2675,A521)</f>
        <v>1</v>
      </c>
      <c r="C521" s="8">
        <f>SUMIFS('order-details'!F:F,'order-details'!A:A,A521)</f>
        <v>28</v>
      </c>
      <c r="D521" s="8">
        <f>SUMIFS('order-details'!G:G,'order-details'!A:A,A521)</f>
        <v>28</v>
      </c>
      <c r="E521" s="11">
        <f t="shared" si="8"/>
        <v>0</v>
      </c>
      <c r="F521" s="1" t="str">
        <f>VLOOKUP(A521,orders!B:C,2,FALSE)</f>
        <v>SUPRD</v>
      </c>
      <c r="G521" s="6" t="str">
        <f>VLOOKUP(A521,orders!P:Q,2,FALSE)</f>
        <v>Federal Shipping</v>
      </c>
      <c r="H521" s="6" t="str">
        <f>LEFT(VLOOKUP(F521,customers!A:C,3,FALSE),SEARCH(" ",VLOOKUP(F521,customers!A:C,3,FALSE)))</f>
        <v xml:space="preserve">Pascale </v>
      </c>
      <c r="I521" s="6" t="str">
        <f>VLOOKUP(F521,customers!A:F,6,FALSE)</f>
        <v>Charleroi</v>
      </c>
      <c r="J521" s="6" t="str">
        <f>VLOOKUP(F521,customers!A:I,9,FALSE)</f>
        <v>Belgium</v>
      </c>
    </row>
    <row r="522" spans="1:10" ht="17.45" customHeight="1" x14ac:dyDescent="0.25">
      <c r="A522" s="1" t="s">
        <v>1715</v>
      </c>
      <c r="B522" s="1">
        <f>COUNTIF('order-details'!A522:A2676,A522)</f>
        <v>4</v>
      </c>
      <c r="C522" s="8">
        <f>SUMIFS('order-details'!F:F,'order-details'!A:A,A522)</f>
        <v>1477</v>
      </c>
      <c r="D522" s="8">
        <f>SUMIFS('order-details'!G:G,'order-details'!A:A,A522)</f>
        <v>1477</v>
      </c>
      <c r="E522" s="11">
        <f t="shared" si="8"/>
        <v>0</v>
      </c>
      <c r="F522" s="1" t="str">
        <f>VLOOKUP(A522,orders!B:C,2,FALSE)</f>
        <v>AROUT</v>
      </c>
      <c r="G522" s="6" t="str">
        <f>VLOOKUP(A522,orders!P:Q,2,FALSE)</f>
        <v>United Package</v>
      </c>
      <c r="H522" s="6" t="str">
        <f>LEFT(VLOOKUP(F522,customers!A:C,3,FALSE),SEARCH(" ",VLOOKUP(F522,customers!A:C,3,FALSE)))</f>
        <v xml:space="preserve">Thomas </v>
      </c>
      <c r="I522" s="6" t="str">
        <f>VLOOKUP(F522,customers!A:F,6,FALSE)</f>
        <v>London</v>
      </c>
      <c r="J522" s="6" t="str">
        <f>VLOOKUP(F522,customers!A:I,9,FALSE)</f>
        <v>UK</v>
      </c>
    </row>
    <row r="523" spans="1:10" ht="17.45" customHeight="1" x14ac:dyDescent="0.25">
      <c r="A523" s="1" t="s">
        <v>1716</v>
      </c>
      <c r="B523" s="1">
        <f>COUNTIF('order-details'!A523:A2677,A523)</f>
        <v>4</v>
      </c>
      <c r="C523" s="8">
        <f>SUMIFS('order-details'!F:F,'order-details'!A:A,A523)</f>
        <v>1704</v>
      </c>
      <c r="D523" s="8">
        <f>SUMIFS('order-details'!G:G,'order-details'!A:A,A523)</f>
        <v>1684.2750000000001</v>
      </c>
      <c r="E523" s="11">
        <f t="shared" si="8"/>
        <v>19.724999999999909</v>
      </c>
      <c r="F523" s="1" t="str">
        <f>VLOOKUP(A523,orders!B:C,2,FALSE)</f>
        <v>VAFFE</v>
      </c>
      <c r="G523" s="6" t="str">
        <f>VLOOKUP(A523,orders!P:Q,2,FALSE)</f>
        <v>Speedy Express</v>
      </c>
      <c r="H523" s="6" t="str">
        <f>LEFT(VLOOKUP(F523,customers!A:C,3,FALSE),SEARCH(" ",VLOOKUP(F523,customers!A:C,3,FALSE)))</f>
        <v xml:space="preserve">Palle </v>
      </c>
      <c r="I523" s="6" t="str">
        <f>VLOOKUP(F523,customers!A:F,6,FALSE)</f>
        <v>Århus</v>
      </c>
      <c r="J523" s="6" t="str">
        <f>VLOOKUP(F523,customers!A:I,9,FALSE)</f>
        <v>Denmark</v>
      </c>
    </row>
    <row r="524" spans="1:10" ht="17.45" customHeight="1" x14ac:dyDescent="0.25">
      <c r="A524" s="1" t="s">
        <v>1717</v>
      </c>
      <c r="B524" s="1">
        <f>COUNTIF('order-details'!A524:A2678,A524)</f>
        <v>1</v>
      </c>
      <c r="C524" s="8">
        <f>SUMIFS('order-details'!F:F,'order-details'!A:A,A524)</f>
        <v>315</v>
      </c>
      <c r="D524" s="8">
        <f>SUMIFS('order-details'!G:G,'order-details'!A:A,A524)</f>
        <v>236.25</v>
      </c>
      <c r="E524" s="11">
        <f t="shared" si="8"/>
        <v>78.75</v>
      </c>
      <c r="F524" s="1" t="str">
        <f>VLOOKUP(A524,orders!B:C,2,FALSE)</f>
        <v>HANAR</v>
      </c>
      <c r="G524" s="6" t="str">
        <f>VLOOKUP(A524,orders!P:Q,2,FALSE)</f>
        <v>Federal Shipping</v>
      </c>
      <c r="H524" s="6" t="str">
        <f>LEFT(VLOOKUP(F524,customers!A:C,3,FALSE),SEARCH(" ",VLOOKUP(F524,customers!A:C,3,FALSE)))</f>
        <v xml:space="preserve">Mario </v>
      </c>
      <c r="I524" s="6" t="str">
        <f>VLOOKUP(F524,customers!A:F,6,FALSE)</f>
        <v>Rio de Janeiro</v>
      </c>
      <c r="J524" s="6" t="str">
        <f>VLOOKUP(F524,customers!A:I,9,FALSE)</f>
        <v>Brazil</v>
      </c>
    </row>
    <row r="525" spans="1:10" ht="17.45" customHeight="1" x14ac:dyDescent="0.25">
      <c r="A525" s="1" t="s">
        <v>1718</v>
      </c>
      <c r="B525" s="1">
        <f>COUNTIF('order-details'!A525:A2679,A525)</f>
        <v>1</v>
      </c>
      <c r="C525" s="8">
        <f>SUMIFS('order-details'!F:F,'order-details'!A:A,A525)</f>
        <v>344</v>
      </c>
      <c r="D525" s="8">
        <f>SUMIFS('order-details'!G:G,'order-details'!A:A,A525)</f>
        <v>344</v>
      </c>
      <c r="E525" s="11">
        <f t="shared" si="8"/>
        <v>0</v>
      </c>
      <c r="F525" s="1" t="str">
        <f>VLOOKUP(A525,orders!B:C,2,FALSE)</f>
        <v>ERNSH</v>
      </c>
      <c r="G525" s="6" t="str">
        <f>VLOOKUP(A525,orders!P:Q,2,FALSE)</f>
        <v>United Package</v>
      </c>
      <c r="H525" s="6" t="str">
        <f>LEFT(VLOOKUP(F525,customers!A:C,3,FALSE),SEARCH(" ",VLOOKUP(F525,customers!A:C,3,FALSE)))</f>
        <v xml:space="preserve">Roland </v>
      </c>
      <c r="I525" s="6" t="str">
        <f>VLOOKUP(F525,customers!A:F,6,FALSE)</f>
        <v>Graz</v>
      </c>
      <c r="J525" s="6" t="str">
        <f>VLOOKUP(F525,customers!A:I,9,FALSE)</f>
        <v>Austria</v>
      </c>
    </row>
    <row r="526" spans="1:10" ht="17.45" customHeight="1" x14ac:dyDescent="0.25">
      <c r="A526" s="1" t="s">
        <v>1719</v>
      </c>
      <c r="B526" s="1">
        <f>COUNTIF('order-details'!A526:A2680,A526)</f>
        <v>2</v>
      </c>
      <c r="C526" s="8">
        <f>SUMIFS('order-details'!F:F,'order-details'!A:A,A526)</f>
        <v>3603.2200000000003</v>
      </c>
      <c r="D526" s="8">
        <f>SUMIFS('order-details'!G:G,'order-details'!A:A,A526)</f>
        <v>3603.2200000000003</v>
      </c>
      <c r="E526" s="11">
        <f t="shared" si="8"/>
        <v>0</v>
      </c>
      <c r="F526" s="1" t="str">
        <f>VLOOKUP(A526,orders!B:C,2,FALSE)</f>
        <v>LEHMS</v>
      </c>
      <c r="G526" s="6" t="str">
        <f>VLOOKUP(A526,orders!P:Q,2,FALSE)</f>
        <v>United Package</v>
      </c>
      <c r="H526" s="6" t="str">
        <f>LEFT(VLOOKUP(F526,customers!A:C,3,FALSE),SEARCH(" ",VLOOKUP(F526,customers!A:C,3,FALSE)))</f>
        <v xml:space="preserve">Renate </v>
      </c>
      <c r="I526" s="6" t="str">
        <f>VLOOKUP(F526,customers!A:F,6,FALSE)</f>
        <v>Frankfurt a.M.</v>
      </c>
      <c r="J526" s="6" t="str">
        <f>VLOOKUP(F526,customers!A:I,9,FALSE)</f>
        <v>Germany</v>
      </c>
    </row>
    <row r="527" spans="1:10" ht="17.45" customHeight="1" x14ac:dyDescent="0.25">
      <c r="A527" s="1" t="s">
        <v>1720</v>
      </c>
      <c r="B527" s="1">
        <f>COUNTIF('order-details'!A527:A2681,A527)</f>
        <v>3</v>
      </c>
      <c r="C527" s="8">
        <f>SUMIFS('order-details'!F:F,'order-details'!A:A,A527)</f>
        <v>2216.25</v>
      </c>
      <c r="D527" s="8">
        <f>SUMIFS('order-details'!G:G,'order-details'!A:A,A527)</f>
        <v>2030.4</v>
      </c>
      <c r="E527" s="11">
        <f t="shared" si="8"/>
        <v>185.84999999999991</v>
      </c>
      <c r="F527" s="1" t="str">
        <f>VLOOKUP(A527,orders!B:C,2,FALSE)</f>
        <v>ERNSH</v>
      </c>
      <c r="G527" s="6" t="str">
        <f>VLOOKUP(A527,orders!P:Q,2,FALSE)</f>
        <v>Federal Shipping</v>
      </c>
      <c r="H527" s="6" t="str">
        <f>LEFT(VLOOKUP(F527,customers!A:C,3,FALSE),SEARCH(" ",VLOOKUP(F527,customers!A:C,3,FALSE)))</f>
        <v xml:space="preserve">Roland </v>
      </c>
      <c r="I527" s="6" t="str">
        <f>VLOOKUP(F527,customers!A:F,6,FALSE)</f>
        <v>Graz</v>
      </c>
      <c r="J527" s="6" t="str">
        <f>VLOOKUP(F527,customers!A:I,9,FALSE)</f>
        <v>Austria</v>
      </c>
    </row>
    <row r="528" spans="1:10" ht="17.45" customHeight="1" x14ac:dyDescent="0.25">
      <c r="A528" s="1" t="s">
        <v>1721</v>
      </c>
      <c r="B528" s="1">
        <f>COUNTIF('order-details'!A528:A2682,A528)</f>
        <v>2</v>
      </c>
      <c r="C528" s="8">
        <f>SUMIFS('order-details'!F:F,'order-details'!A:A,A528)</f>
        <v>875</v>
      </c>
      <c r="D528" s="8">
        <f>SUMIFS('order-details'!G:G,'order-details'!A:A,A528)</f>
        <v>868.75</v>
      </c>
      <c r="E528" s="11">
        <f t="shared" si="8"/>
        <v>6.25</v>
      </c>
      <c r="F528" s="1" t="str">
        <f>VLOOKUP(A528,orders!B:C,2,FALSE)</f>
        <v>FOLKO</v>
      </c>
      <c r="G528" s="6" t="str">
        <f>VLOOKUP(A528,orders!P:Q,2,FALSE)</f>
        <v>Speedy Express</v>
      </c>
      <c r="H528" s="6" t="str">
        <f>LEFT(VLOOKUP(F528,customers!A:C,3,FALSE),SEARCH(" ",VLOOKUP(F528,customers!A:C,3,FALSE)))</f>
        <v xml:space="preserve">Maria </v>
      </c>
      <c r="I528" s="6" t="str">
        <f>VLOOKUP(F528,customers!A:F,6,FALSE)</f>
        <v>Bräcke</v>
      </c>
      <c r="J528" s="6" t="str">
        <f>VLOOKUP(F528,customers!A:I,9,FALSE)</f>
        <v>Sweden</v>
      </c>
    </row>
    <row r="529" spans="1:10" ht="17.45" customHeight="1" x14ac:dyDescent="0.25">
      <c r="A529" s="1" t="s">
        <v>1722</v>
      </c>
      <c r="B529" s="1">
        <f>COUNTIF('order-details'!A529:A2683,A529)</f>
        <v>2</v>
      </c>
      <c r="C529" s="8">
        <f>SUMIFS('order-details'!F:F,'order-details'!A:A,A529)</f>
        <v>228</v>
      </c>
      <c r="D529" s="8">
        <f>SUMIFS('order-details'!G:G,'order-details'!A:A,A529)</f>
        <v>228</v>
      </c>
      <c r="E529" s="11">
        <f t="shared" si="8"/>
        <v>0</v>
      </c>
      <c r="F529" s="1" t="str">
        <f>VLOOKUP(A529,orders!B:C,2,FALSE)</f>
        <v>THECR</v>
      </c>
      <c r="G529" s="6" t="str">
        <f>VLOOKUP(A529,orders!P:Q,2,FALSE)</f>
        <v>Speedy Express</v>
      </c>
      <c r="H529" s="6" t="str">
        <f>LEFT(VLOOKUP(F529,customers!A:C,3,FALSE),SEARCH(" ",VLOOKUP(F529,customers!A:C,3,FALSE)))</f>
        <v xml:space="preserve">Liu </v>
      </c>
      <c r="I529" s="6" t="str">
        <f>VLOOKUP(F529,customers!A:F,6,FALSE)</f>
        <v>Butte</v>
      </c>
      <c r="J529" s="6" t="str">
        <f>VLOOKUP(F529,customers!A:I,9,FALSE)</f>
        <v>USA</v>
      </c>
    </row>
    <row r="530" spans="1:10" ht="17.45" customHeight="1" x14ac:dyDescent="0.25">
      <c r="A530" s="1" t="s">
        <v>1723</v>
      </c>
      <c r="B530" s="1">
        <f>COUNTIF('order-details'!A530:A2684,A530)</f>
        <v>4</v>
      </c>
      <c r="C530" s="8">
        <f>SUMIFS('order-details'!F:F,'order-details'!A:A,A530)</f>
        <v>6984.5</v>
      </c>
      <c r="D530" s="8">
        <f>SUMIFS('order-details'!G:G,'order-details'!A:A,A530)</f>
        <v>6635.2749999999996</v>
      </c>
      <c r="E530" s="11">
        <f t="shared" si="8"/>
        <v>349.22500000000036</v>
      </c>
      <c r="F530" s="1" t="str">
        <f>VLOOKUP(A530,orders!B:C,2,FALSE)</f>
        <v>ERNSH</v>
      </c>
      <c r="G530" s="6" t="str">
        <f>VLOOKUP(A530,orders!P:Q,2,FALSE)</f>
        <v>Federal Shipping</v>
      </c>
      <c r="H530" s="6" t="str">
        <f>LEFT(VLOOKUP(F530,customers!A:C,3,FALSE),SEARCH(" ",VLOOKUP(F530,customers!A:C,3,FALSE)))</f>
        <v xml:space="preserve">Roland </v>
      </c>
      <c r="I530" s="6" t="str">
        <f>VLOOKUP(F530,customers!A:F,6,FALSE)</f>
        <v>Graz</v>
      </c>
      <c r="J530" s="6" t="str">
        <f>VLOOKUP(F530,customers!A:I,9,FALSE)</f>
        <v>Austria</v>
      </c>
    </row>
    <row r="531" spans="1:10" ht="17.45" customHeight="1" x14ac:dyDescent="0.25">
      <c r="A531" s="1" t="s">
        <v>1724</v>
      </c>
      <c r="B531" s="1">
        <f>COUNTIF('order-details'!A531:A2685,A531)</f>
        <v>1</v>
      </c>
      <c r="C531" s="8">
        <f>SUMIFS('order-details'!F:F,'order-details'!A:A,A531)</f>
        <v>280</v>
      </c>
      <c r="D531" s="8">
        <f>SUMIFS('order-details'!G:G,'order-details'!A:A,A531)</f>
        <v>224</v>
      </c>
      <c r="E531" s="11">
        <f t="shared" si="8"/>
        <v>56</v>
      </c>
      <c r="F531" s="1" t="str">
        <f>VLOOKUP(A531,orders!B:C,2,FALSE)</f>
        <v>GOURL</v>
      </c>
      <c r="G531" s="6" t="str">
        <f>VLOOKUP(A531,orders!P:Q,2,FALSE)</f>
        <v>United Package</v>
      </c>
      <c r="H531" s="6" t="str">
        <f>LEFT(VLOOKUP(F531,customers!A:C,3,FALSE),SEARCH(" ",VLOOKUP(F531,customers!A:C,3,FALSE)))</f>
        <v xml:space="preserve">André </v>
      </c>
      <c r="I531" s="6" t="str">
        <f>VLOOKUP(F531,customers!A:F,6,FALSE)</f>
        <v>Campinas</v>
      </c>
      <c r="J531" s="6" t="str">
        <f>VLOOKUP(F531,customers!A:I,9,FALSE)</f>
        <v>Brazil</v>
      </c>
    </row>
    <row r="532" spans="1:10" ht="17.45" customHeight="1" x14ac:dyDescent="0.25">
      <c r="A532" s="1" t="s">
        <v>1725</v>
      </c>
      <c r="B532" s="1">
        <f>COUNTIF('order-details'!A532:A2686,A532)</f>
        <v>1</v>
      </c>
      <c r="C532" s="8">
        <f>SUMIFS('order-details'!F:F,'order-details'!A:A,A532)</f>
        <v>96.5</v>
      </c>
      <c r="D532" s="8">
        <f>SUMIFS('order-details'!G:G,'order-details'!A:A,A532)</f>
        <v>96.5</v>
      </c>
      <c r="E532" s="11">
        <f t="shared" si="8"/>
        <v>0</v>
      </c>
      <c r="F532" s="1" t="str">
        <f>VLOOKUP(A532,orders!B:C,2,FALSE)</f>
        <v>BERGS</v>
      </c>
      <c r="G532" s="6" t="str">
        <f>VLOOKUP(A532,orders!P:Q,2,FALSE)</f>
        <v>Speedy Express</v>
      </c>
      <c r="H532" s="6" t="str">
        <f>LEFT(VLOOKUP(F532,customers!A:C,3,FALSE),SEARCH(" ",VLOOKUP(F532,customers!A:C,3,FALSE)))</f>
        <v xml:space="preserve">Christina </v>
      </c>
      <c r="I532" s="6" t="str">
        <f>VLOOKUP(F532,customers!A:F,6,FALSE)</f>
        <v>Luleå</v>
      </c>
      <c r="J532" s="6" t="str">
        <f>VLOOKUP(F532,customers!A:I,9,FALSE)</f>
        <v>Sweden</v>
      </c>
    </row>
    <row r="533" spans="1:10" ht="17.45" customHeight="1" x14ac:dyDescent="0.25">
      <c r="A533" s="1" t="s">
        <v>1726</v>
      </c>
      <c r="B533" s="1">
        <f>COUNTIF('order-details'!A533:A2687,A533)</f>
        <v>2</v>
      </c>
      <c r="C533" s="8">
        <f>SUMIFS('order-details'!F:F,'order-details'!A:A,A533)</f>
        <v>1335</v>
      </c>
      <c r="D533" s="8">
        <f>SUMIFS('order-details'!G:G,'order-details'!A:A,A533)</f>
        <v>1335</v>
      </c>
      <c r="E533" s="11">
        <f t="shared" si="8"/>
        <v>0</v>
      </c>
      <c r="F533" s="1" t="str">
        <f>VLOOKUP(A533,orders!B:C,2,FALSE)</f>
        <v>MORGK</v>
      </c>
      <c r="G533" s="6" t="str">
        <f>VLOOKUP(A533,orders!P:Q,2,FALSE)</f>
        <v>United Package</v>
      </c>
      <c r="H533" s="6" t="str">
        <f>LEFT(VLOOKUP(F533,customers!A:C,3,FALSE),SEARCH(" ",VLOOKUP(F533,customers!A:C,3,FALSE)))</f>
        <v xml:space="preserve">Alexander </v>
      </c>
      <c r="I533" s="6" t="str">
        <f>VLOOKUP(F533,customers!A:F,6,FALSE)</f>
        <v>Leipzig</v>
      </c>
      <c r="J533" s="6" t="str">
        <f>VLOOKUP(F533,customers!A:I,9,FALSE)</f>
        <v>Germany</v>
      </c>
    </row>
    <row r="534" spans="1:10" ht="17.45" customHeight="1" x14ac:dyDescent="0.25">
      <c r="A534" s="1" t="s">
        <v>1727</v>
      </c>
      <c r="B534" s="1">
        <f>COUNTIF('order-details'!A534:A2688,A534)</f>
        <v>2</v>
      </c>
      <c r="C534" s="8">
        <f>SUMIFS('order-details'!F:F,'order-details'!A:A,A534)</f>
        <v>720</v>
      </c>
      <c r="D534" s="8">
        <f>SUMIFS('order-details'!G:G,'order-details'!A:A,A534)</f>
        <v>720</v>
      </c>
      <c r="E534" s="11">
        <f t="shared" si="8"/>
        <v>0</v>
      </c>
      <c r="F534" s="1" t="str">
        <f>VLOOKUP(A534,orders!B:C,2,FALSE)</f>
        <v>LILAS</v>
      </c>
      <c r="G534" s="6" t="str">
        <f>VLOOKUP(A534,orders!P:Q,2,FALSE)</f>
        <v>Speedy Express</v>
      </c>
      <c r="H534" s="6" t="str">
        <f>LEFT(VLOOKUP(F534,customers!A:C,3,FALSE),SEARCH(" ",VLOOKUP(F534,customers!A:C,3,FALSE)))</f>
        <v xml:space="preserve">Carlos </v>
      </c>
      <c r="I534" s="6" t="str">
        <f>VLOOKUP(F534,customers!A:F,6,FALSE)</f>
        <v>Barquisimeto</v>
      </c>
      <c r="J534" s="6" t="str">
        <f>VLOOKUP(F534,customers!A:I,9,FALSE)</f>
        <v>Venezuela</v>
      </c>
    </row>
    <row r="535" spans="1:10" ht="17.45" customHeight="1" x14ac:dyDescent="0.25">
      <c r="A535" s="1" t="s">
        <v>1728</v>
      </c>
      <c r="B535" s="1">
        <f>COUNTIF('order-details'!A535:A2689,A535)</f>
        <v>3</v>
      </c>
      <c r="C535" s="8">
        <f>SUMIFS('order-details'!F:F,'order-details'!A:A,A535)</f>
        <v>1132.3499999999999</v>
      </c>
      <c r="D535" s="8">
        <f>SUMIFS('order-details'!G:G,'order-details'!A:A,A535)</f>
        <v>975.88</v>
      </c>
      <c r="E535" s="11">
        <f t="shared" si="8"/>
        <v>156.46999999999991</v>
      </c>
      <c r="F535" s="1" t="str">
        <f>VLOOKUP(A535,orders!B:C,2,FALSE)</f>
        <v>WARTH</v>
      </c>
      <c r="G535" s="6" t="str">
        <f>VLOOKUP(A535,orders!P:Q,2,FALSE)</f>
        <v>Federal Shipping</v>
      </c>
      <c r="H535" s="6" t="str">
        <f>LEFT(VLOOKUP(F535,customers!A:C,3,FALSE),SEARCH(" ",VLOOKUP(F535,customers!A:C,3,FALSE)))</f>
        <v xml:space="preserve">Pirkko </v>
      </c>
      <c r="I535" s="6" t="str">
        <f>VLOOKUP(F535,customers!A:F,6,FALSE)</f>
        <v>Oulu</v>
      </c>
      <c r="J535" s="6" t="str">
        <f>VLOOKUP(F535,customers!A:I,9,FALSE)</f>
        <v>Finland</v>
      </c>
    </row>
    <row r="536" spans="1:10" ht="17.45" customHeight="1" x14ac:dyDescent="0.25">
      <c r="A536" s="1" t="s">
        <v>1729</v>
      </c>
      <c r="B536" s="1">
        <f>COUNTIF('order-details'!A536:A2690,A536)</f>
        <v>1</v>
      </c>
      <c r="C536" s="8">
        <f>SUMIFS('order-details'!F:F,'order-details'!A:A,A536)</f>
        <v>12.5</v>
      </c>
      <c r="D536" s="8">
        <f>SUMIFS('order-details'!G:G,'order-details'!A:A,A536)</f>
        <v>12.5</v>
      </c>
      <c r="E536" s="11">
        <f t="shared" si="8"/>
        <v>0</v>
      </c>
      <c r="F536" s="1" t="str">
        <f>VLOOKUP(A536,orders!B:C,2,FALSE)</f>
        <v>CACTU</v>
      </c>
      <c r="G536" s="6" t="str">
        <f>VLOOKUP(A536,orders!P:Q,2,FALSE)</f>
        <v>Federal Shipping</v>
      </c>
      <c r="H536" s="6" t="str">
        <f>LEFT(VLOOKUP(F536,customers!A:C,3,FALSE),SEARCH(" ",VLOOKUP(F536,customers!A:C,3,FALSE)))</f>
        <v xml:space="preserve">Patricio </v>
      </c>
      <c r="I536" s="6" t="str">
        <f>VLOOKUP(F536,customers!A:F,6,FALSE)</f>
        <v>Buenos Aires</v>
      </c>
      <c r="J536" s="6" t="str">
        <f>VLOOKUP(F536,customers!A:I,9,FALSE)</f>
        <v>Argentina</v>
      </c>
    </row>
    <row r="537" spans="1:10" ht="17.45" customHeight="1" x14ac:dyDescent="0.25">
      <c r="A537" s="1" t="s">
        <v>1730</v>
      </c>
      <c r="B537" s="1">
        <f>COUNTIF('order-details'!A537:A2691,A537)</f>
        <v>2</v>
      </c>
      <c r="C537" s="8">
        <f>SUMIFS('order-details'!F:F,'order-details'!A:A,A537)</f>
        <v>1442.5</v>
      </c>
      <c r="D537" s="8">
        <f>SUMIFS('order-details'!G:G,'order-details'!A:A,A537)</f>
        <v>1442.5</v>
      </c>
      <c r="E537" s="11">
        <f t="shared" si="8"/>
        <v>0</v>
      </c>
      <c r="F537" s="1" t="str">
        <f>VLOOKUP(A537,orders!B:C,2,FALSE)</f>
        <v>HANAR</v>
      </c>
      <c r="G537" s="6" t="str">
        <f>VLOOKUP(A537,orders!P:Q,2,FALSE)</f>
        <v>United Package</v>
      </c>
      <c r="H537" s="6" t="str">
        <f>LEFT(VLOOKUP(F537,customers!A:C,3,FALSE),SEARCH(" ",VLOOKUP(F537,customers!A:C,3,FALSE)))</f>
        <v xml:space="preserve">Mario </v>
      </c>
      <c r="I537" s="6" t="str">
        <f>VLOOKUP(F537,customers!A:F,6,FALSE)</f>
        <v>Rio de Janeiro</v>
      </c>
      <c r="J537" s="6" t="str">
        <f>VLOOKUP(F537,customers!A:I,9,FALSE)</f>
        <v>Brazil</v>
      </c>
    </row>
    <row r="538" spans="1:10" ht="17.45" customHeight="1" x14ac:dyDescent="0.25">
      <c r="A538" s="1" t="s">
        <v>1731</v>
      </c>
      <c r="B538" s="1">
        <f>COUNTIF('order-details'!A538:A2692,A538)</f>
        <v>3</v>
      </c>
      <c r="C538" s="8">
        <f>SUMIFS('order-details'!F:F,'order-details'!A:A,A538)</f>
        <v>1650</v>
      </c>
      <c r="D538" s="8">
        <f>SUMIFS('order-details'!G:G,'order-details'!A:A,A538)</f>
        <v>1488</v>
      </c>
      <c r="E538" s="11">
        <f t="shared" si="8"/>
        <v>162</v>
      </c>
      <c r="F538" s="1" t="str">
        <f>VLOOKUP(A538,orders!B:C,2,FALSE)</f>
        <v>MAGAA</v>
      </c>
      <c r="G538" s="6" t="str">
        <f>VLOOKUP(A538,orders!P:Q,2,FALSE)</f>
        <v>Federal Shipping</v>
      </c>
      <c r="H538" s="6" t="str">
        <f>LEFT(VLOOKUP(F538,customers!A:C,3,FALSE),SEARCH(" ",VLOOKUP(F538,customers!A:C,3,FALSE)))</f>
        <v xml:space="preserve">Giovanni </v>
      </c>
      <c r="I538" s="6" t="str">
        <f>VLOOKUP(F538,customers!A:F,6,FALSE)</f>
        <v>Bergamo</v>
      </c>
      <c r="J538" s="6" t="str">
        <f>VLOOKUP(F538,customers!A:I,9,FALSE)</f>
        <v>Italy</v>
      </c>
    </row>
    <row r="539" spans="1:10" ht="17.45" customHeight="1" x14ac:dyDescent="0.25">
      <c r="A539" s="1" t="s">
        <v>1732</v>
      </c>
      <c r="B539" s="1">
        <f>COUNTIF('order-details'!A539:A2693,A539)</f>
        <v>2</v>
      </c>
      <c r="C539" s="8">
        <f>SUMIFS('order-details'!F:F,'order-details'!A:A,A539)</f>
        <v>387.5</v>
      </c>
      <c r="D539" s="8">
        <f>SUMIFS('order-details'!G:G,'order-details'!A:A,A539)</f>
        <v>387.5</v>
      </c>
      <c r="E539" s="11">
        <f t="shared" si="8"/>
        <v>0</v>
      </c>
      <c r="F539" s="1" t="str">
        <f>VLOOKUP(A539,orders!B:C,2,FALSE)</f>
        <v>GROSR</v>
      </c>
      <c r="G539" s="6" t="str">
        <f>VLOOKUP(A539,orders!P:Q,2,FALSE)</f>
        <v>Federal Shipping</v>
      </c>
      <c r="H539" s="6" t="str">
        <f>LEFT(VLOOKUP(F539,customers!A:C,3,FALSE),SEARCH(" ",VLOOKUP(F539,customers!A:C,3,FALSE)))</f>
        <v xml:space="preserve">Manuel </v>
      </c>
      <c r="I539" s="6" t="str">
        <f>VLOOKUP(F539,customers!A:F,6,FALSE)</f>
        <v>Caracas</v>
      </c>
      <c r="J539" s="6" t="str">
        <f>VLOOKUP(F539,customers!A:I,9,FALSE)</f>
        <v>Venezuela</v>
      </c>
    </row>
    <row r="540" spans="1:10" ht="17.45" customHeight="1" x14ac:dyDescent="0.25">
      <c r="A540" s="1" t="s">
        <v>1733</v>
      </c>
      <c r="B540" s="1">
        <f>COUNTIF('order-details'!A540:A2694,A540)</f>
        <v>3</v>
      </c>
      <c r="C540" s="8">
        <f>SUMIFS('order-details'!F:F,'order-details'!A:A,A540)</f>
        <v>1913.85</v>
      </c>
      <c r="D540" s="8">
        <f>SUMIFS('order-details'!G:G,'order-details'!A:A,A540)</f>
        <v>1531.0800000000002</v>
      </c>
      <c r="E540" s="11">
        <f t="shared" si="8"/>
        <v>382.76999999999975</v>
      </c>
      <c r="F540" s="1" t="str">
        <f>VLOOKUP(A540,orders!B:C,2,FALSE)</f>
        <v>QUEEN</v>
      </c>
      <c r="G540" s="6" t="str">
        <f>VLOOKUP(A540,orders!P:Q,2,FALSE)</f>
        <v>Speedy Express</v>
      </c>
      <c r="H540" s="6" t="str">
        <f>LEFT(VLOOKUP(F540,customers!A:C,3,FALSE),SEARCH(" ",VLOOKUP(F540,customers!A:C,3,FALSE)))</f>
        <v xml:space="preserve">Lúcia </v>
      </c>
      <c r="I540" s="6" t="str">
        <f>VLOOKUP(F540,customers!A:F,6,FALSE)</f>
        <v>Sao Paulo</v>
      </c>
      <c r="J540" s="6" t="str">
        <f>VLOOKUP(F540,customers!A:I,9,FALSE)</f>
        <v>Brazil</v>
      </c>
    </row>
    <row r="541" spans="1:10" ht="17.45" customHeight="1" x14ac:dyDescent="0.25">
      <c r="A541" s="1" t="s">
        <v>1734</v>
      </c>
      <c r="B541" s="1">
        <f>COUNTIF('order-details'!A541:A2695,A541)</f>
        <v>2</v>
      </c>
      <c r="C541" s="8">
        <f>SUMIFS('order-details'!F:F,'order-details'!A:A,A541)</f>
        <v>2760.8</v>
      </c>
      <c r="D541" s="8">
        <f>SUMIFS('order-details'!G:G,'order-details'!A:A,A541)</f>
        <v>2622.76</v>
      </c>
      <c r="E541" s="11">
        <f t="shared" si="8"/>
        <v>138.03999999999996</v>
      </c>
      <c r="F541" s="1" t="str">
        <f>VLOOKUP(A541,orders!B:C,2,FALSE)</f>
        <v>LAMAI</v>
      </c>
      <c r="G541" s="6" t="str">
        <f>VLOOKUP(A541,orders!P:Q,2,FALSE)</f>
        <v>Speedy Express</v>
      </c>
      <c r="H541" s="6" t="str">
        <f>LEFT(VLOOKUP(F541,customers!A:C,3,FALSE),SEARCH(" ",VLOOKUP(F541,customers!A:C,3,FALSE)))</f>
        <v xml:space="preserve">Annette </v>
      </c>
      <c r="I541" s="6" t="str">
        <f>VLOOKUP(F541,customers!A:F,6,FALSE)</f>
        <v>Toulouse</v>
      </c>
      <c r="J541" s="6" t="str">
        <f>VLOOKUP(F541,customers!A:I,9,FALSE)</f>
        <v>France</v>
      </c>
    </row>
    <row r="542" spans="1:10" ht="17.45" customHeight="1" x14ac:dyDescent="0.25">
      <c r="A542" s="1" t="s">
        <v>1735</v>
      </c>
      <c r="B542" s="1">
        <f>COUNTIF('order-details'!A542:A2696,A542)</f>
        <v>2</v>
      </c>
      <c r="C542" s="8">
        <f>SUMIFS('order-details'!F:F,'order-details'!A:A,A542)</f>
        <v>770</v>
      </c>
      <c r="D542" s="8">
        <f>SUMIFS('order-details'!G:G,'order-details'!A:A,A542)</f>
        <v>731.5</v>
      </c>
      <c r="E542" s="11">
        <f t="shared" si="8"/>
        <v>38.5</v>
      </c>
      <c r="F542" s="1" t="str">
        <f>VLOOKUP(A542,orders!B:C,2,FALSE)</f>
        <v>QUICK</v>
      </c>
      <c r="G542" s="6" t="str">
        <f>VLOOKUP(A542,orders!P:Q,2,FALSE)</f>
        <v>United Package</v>
      </c>
      <c r="H542" s="6" t="str">
        <f>LEFT(VLOOKUP(F542,customers!A:C,3,FALSE),SEARCH(" ",VLOOKUP(F542,customers!A:C,3,FALSE)))</f>
        <v xml:space="preserve">Horst </v>
      </c>
      <c r="I542" s="6" t="str">
        <f>VLOOKUP(F542,customers!A:F,6,FALSE)</f>
        <v>Cunewalde</v>
      </c>
      <c r="J542" s="6" t="str">
        <f>VLOOKUP(F542,customers!A:I,9,FALSE)</f>
        <v>Germany</v>
      </c>
    </row>
    <row r="543" spans="1:10" ht="17.45" customHeight="1" x14ac:dyDescent="0.25">
      <c r="A543" s="1" t="s">
        <v>1736</v>
      </c>
      <c r="B543" s="1">
        <f>COUNTIF('order-details'!A543:A2697,A543)</f>
        <v>4</v>
      </c>
      <c r="C543" s="8">
        <f>SUMIFS('order-details'!F:F,'order-details'!A:A,A543)</f>
        <v>3687</v>
      </c>
      <c r="D543" s="8">
        <f>SUMIFS('order-details'!G:G,'order-details'!A:A,A543)</f>
        <v>3687</v>
      </c>
      <c r="E543" s="11">
        <f t="shared" si="8"/>
        <v>0</v>
      </c>
      <c r="F543" s="1" t="str">
        <f>VLOOKUP(A543,orders!B:C,2,FALSE)</f>
        <v>FOLIG</v>
      </c>
      <c r="G543" s="6" t="str">
        <f>VLOOKUP(A543,orders!P:Q,2,FALSE)</f>
        <v>United Package</v>
      </c>
      <c r="H543" s="6" t="str">
        <f>LEFT(VLOOKUP(F543,customers!A:C,3,FALSE),SEARCH(" ",VLOOKUP(F543,customers!A:C,3,FALSE)))</f>
        <v xml:space="preserve">Martine </v>
      </c>
      <c r="I543" s="6" t="str">
        <f>VLOOKUP(F543,customers!A:F,6,FALSE)</f>
        <v>Lille</v>
      </c>
      <c r="J543" s="6" t="str">
        <f>VLOOKUP(F543,customers!A:I,9,FALSE)</f>
        <v>France</v>
      </c>
    </row>
    <row r="544" spans="1:10" ht="17.45" customHeight="1" x14ac:dyDescent="0.25">
      <c r="A544" s="1" t="s">
        <v>1737</v>
      </c>
      <c r="B544" s="1">
        <f>COUNTIF('order-details'!A544:A2698,A544)</f>
        <v>2</v>
      </c>
      <c r="C544" s="8">
        <f>SUMIFS('order-details'!F:F,'order-details'!A:A,A544)</f>
        <v>850</v>
      </c>
      <c r="D544" s="8">
        <f>SUMIFS('order-details'!G:G,'order-details'!A:A,A544)</f>
        <v>722.5</v>
      </c>
      <c r="E544" s="11">
        <f t="shared" si="8"/>
        <v>127.5</v>
      </c>
      <c r="F544" s="1" t="str">
        <f>VLOOKUP(A544,orders!B:C,2,FALSE)</f>
        <v>GOURL</v>
      </c>
      <c r="G544" s="6" t="str">
        <f>VLOOKUP(A544,orders!P:Q,2,FALSE)</f>
        <v>Speedy Express</v>
      </c>
      <c r="H544" s="6" t="str">
        <f>LEFT(VLOOKUP(F544,customers!A:C,3,FALSE),SEARCH(" ",VLOOKUP(F544,customers!A:C,3,FALSE)))</f>
        <v xml:space="preserve">André </v>
      </c>
      <c r="I544" s="6" t="str">
        <f>VLOOKUP(F544,customers!A:F,6,FALSE)</f>
        <v>Campinas</v>
      </c>
      <c r="J544" s="6" t="str">
        <f>VLOOKUP(F544,customers!A:I,9,FALSE)</f>
        <v>Brazil</v>
      </c>
    </row>
    <row r="545" spans="1:10" ht="17.45" customHeight="1" x14ac:dyDescent="0.25">
      <c r="A545" s="1" t="s">
        <v>1738</v>
      </c>
      <c r="B545" s="1">
        <f>COUNTIF('order-details'!A545:A2699,A545)</f>
        <v>2</v>
      </c>
      <c r="C545" s="8">
        <f>SUMIFS('order-details'!F:F,'order-details'!A:A,A545)</f>
        <v>1926.0600000000002</v>
      </c>
      <c r="D545" s="8">
        <f>SUMIFS('order-details'!G:G,'order-details'!A:A,A545)</f>
        <v>1829.7570000000001</v>
      </c>
      <c r="E545" s="11">
        <f t="shared" si="8"/>
        <v>96.303000000000111</v>
      </c>
      <c r="F545" s="1" t="str">
        <f>VLOOKUP(A545,orders!B:C,2,FALSE)</f>
        <v>FRANK</v>
      </c>
      <c r="G545" s="6" t="str">
        <f>VLOOKUP(A545,orders!P:Q,2,FALSE)</f>
        <v>United Package</v>
      </c>
      <c r="H545" s="6" t="str">
        <f>LEFT(VLOOKUP(F545,customers!A:C,3,FALSE),SEARCH(" ",VLOOKUP(F545,customers!A:C,3,FALSE)))</f>
        <v xml:space="preserve">Peter </v>
      </c>
      <c r="I545" s="6" t="str">
        <f>VLOOKUP(F545,customers!A:F,6,FALSE)</f>
        <v>München</v>
      </c>
      <c r="J545" s="6" t="str">
        <f>VLOOKUP(F545,customers!A:I,9,FALSE)</f>
        <v>Germany</v>
      </c>
    </row>
    <row r="546" spans="1:10" ht="17.45" customHeight="1" x14ac:dyDescent="0.25">
      <c r="A546" s="1" t="s">
        <v>1739</v>
      </c>
      <c r="B546" s="1">
        <f>COUNTIF('order-details'!A546:A2700,A546)</f>
        <v>3</v>
      </c>
      <c r="C546" s="8">
        <f>SUMIFS('order-details'!F:F,'order-details'!A:A,A546)</f>
        <v>399.85</v>
      </c>
      <c r="D546" s="8">
        <f>SUMIFS('order-details'!G:G,'order-details'!A:A,A546)</f>
        <v>399.85</v>
      </c>
      <c r="E546" s="11">
        <f t="shared" si="8"/>
        <v>0</v>
      </c>
      <c r="F546" s="1" t="str">
        <f>VLOOKUP(A546,orders!B:C,2,FALSE)</f>
        <v>WOLZA</v>
      </c>
      <c r="G546" s="6" t="str">
        <f>VLOOKUP(A546,orders!P:Q,2,FALSE)</f>
        <v>Federal Shipping</v>
      </c>
      <c r="H546" s="6" t="str">
        <f>LEFT(VLOOKUP(F546,customers!A:C,3,FALSE),SEARCH(" ",VLOOKUP(F546,customers!A:C,3,FALSE)))</f>
        <v xml:space="preserve">Zbyszek </v>
      </c>
      <c r="I546" s="6" t="str">
        <f>VLOOKUP(F546,customers!A:F,6,FALSE)</f>
        <v>Warszawa</v>
      </c>
      <c r="J546" s="6" t="str">
        <f>VLOOKUP(F546,customers!A:I,9,FALSE)</f>
        <v>Poland</v>
      </c>
    </row>
    <row r="547" spans="1:10" ht="17.45" customHeight="1" x14ac:dyDescent="0.25">
      <c r="A547" s="1" t="s">
        <v>1740</v>
      </c>
      <c r="B547" s="1">
        <f>COUNTIF('order-details'!A547:A2701,A547)</f>
        <v>2</v>
      </c>
      <c r="C547" s="8">
        <f>SUMIFS('order-details'!F:F,'order-details'!A:A,A547)</f>
        <v>191.1</v>
      </c>
      <c r="D547" s="8">
        <f>SUMIFS('order-details'!G:G,'order-details'!A:A,A547)</f>
        <v>191.1</v>
      </c>
      <c r="E547" s="11">
        <f t="shared" si="8"/>
        <v>0</v>
      </c>
      <c r="F547" s="1" t="str">
        <f>VLOOKUP(A547,orders!B:C,2,FALSE)</f>
        <v>AROUT</v>
      </c>
      <c r="G547" s="6" t="str">
        <f>VLOOKUP(A547,orders!P:Q,2,FALSE)</f>
        <v>Federal Shipping</v>
      </c>
      <c r="H547" s="6" t="str">
        <f>LEFT(VLOOKUP(F547,customers!A:C,3,FALSE),SEARCH(" ",VLOOKUP(F547,customers!A:C,3,FALSE)))</f>
        <v xml:space="preserve">Thomas </v>
      </c>
      <c r="I547" s="6" t="str">
        <f>VLOOKUP(F547,customers!A:F,6,FALSE)</f>
        <v>London</v>
      </c>
      <c r="J547" s="6" t="str">
        <f>VLOOKUP(F547,customers!A:I,9,FALSE)</f>
        <v>UK</v>
      </c>
    </row>
    <row r="548" spans="1:10" ht="17.45" customHeight="1" x14ac:dyDescent="0.25">
      <c r="A548" s="1" t="s">
        <v>1741</v>
      </c>
      <c r="B548" s="1">
        <f>COUNTIF('order-details'!A548:A2702,A548)</f>
        <v>2</v>
      </c>
      <c r="C548" s="8">
        <f>SUMIFS('order-details'!F:F,'order-details'!A:A,A548)</f>
        <v>393.45</v>
      </c>
      <c r="D548" s="8">
        <f>SUMIFS('order-details'!G:G,'order-details'!A:A,A548)</f>
        <v>314.76</v>
      </c>
      <c r="E548" s="11">
        <f t="shared" si="8"/>
        <v>78.69</v>
      </c>
      <c r="F548" s="1" t="str">
        <f>VLOOKUP(A548,orders!B:C,2,FALSE)</f>
        <v>QUEDE</v>
      </c>
      <c r="G548" s="6" t="str">
        <f>VLOOKUP(A548,orders!P:Q,2,FALSE)</f>
        <v>Speedy Express</v>
      </c>
      <c r="H548" s="6" t="str">
        <f>LEFT(VLOOKUP(F548,customers!A:C,3,FALSE),SEARCH(" ",VLOOKUP(F548,customers!A:C,3,FALSE)))</f>
        <v xml:space="preserve">Bernardo </v>
      </c>
      <c r="I548" s="6" t="str">
        <f>VLOOKUP(F548,customers!A:F,6,FALSE)</f>
        <v>Rio de Janeiro</v>
      </c>
      <c r="J548" s="6" t="str">
        <f>VLOOKUP(F548,customers!A:I,9,FALSE)</f>
        <v>Brazil</v>
      </c>
    </row>
    <row r="549" spans="1:10" ht="17.45" customHeight="1" x14ac:dyDescent="0.25">
      <c r="A549" s="1" t="s">
        <v>1742</v>
      </c>
      <c r="B549" s="1">
        <f>COUNTIF('order-details'!A549:A2703,A549)</f>
        <v>2</v>
      </c>
      <c r="C549" s="8">
        <f>SUMIFS('order-details'!F:F,'order-details'!A:A,A549)</f>
        <v>2499.25</v>
      </c>
      <c r="D549" s="8">
        <f>SUMIFS('order-details'!G:G,'order-details'!A:A,A549)</f>
        <v>2158</v>
      </c>
      <c r="E549" s="11">
        <f t="shared" si="8"/>
        <v>341.25</v>
      </c>
      <c r="F549" s="1" t="str">
        <f>VLOOKUP(A549,orders!B:C,2,FALSE)</f>
        <v>ERNSH</v>
      </c>
      <c r="G549" s="6" t="str">
        <f>VLOOKUP(A549,orders!P:Q,2,FALSE)</f>
        <v>United Package</v>
      </c>
      <c r="H549" s="6" t="str">
        <f>LEFT(VLOOKUP(F549,customers!A:C,3,FALSE),SEARCH(" ",VLOOKUP(F549,customers!A:C,3,FALSE)))</f>
        <v xml:space="preserve">Roland </v>
      </c>
      <c r="I549" s="6" t="str">
        <f>VLOOKUP(F549,customers!A:F,6,FALSE)</f>
        <v>Graz</v>
      </c>
      <c r="J549" s="6" t="str">
        <f>VLOOKUP(F549,customers!A:I,9,FALSE)</f>
        <v>Austria</v>
      </c>
    </row>
    <row r="550" spans="1:10" ht="17.45" customHeight="1" x14ac:dyDescent="0.25">
      <c r="A550" s="1" t="s">
        <v>1743</v>
      </c>
      <c r="B550" s="1">
        <f>COUNTIF('order-details'!A550:A2704,A550)</f>
        <v>4</v>
      </c>
      <c r="C550" s="8">
        <f>SUMIFS('order-details'!F:F,'order-details'!A:A,A550)</f>
        <v>2878.08</v>
      </c>
      <c r="D550" s="8">
        <f>SUMIFS('order-details'!G:G,'order-details'!A:A,A550)</f>
        <v>2341.3640000000005</v>
      </c>
      <c r="E550" s="11">
        <f t="shared" si="8"/>
        <v>536.71599999999944</v>
      </c>
      <c r="F550" s="1" t="str">
        <f>VLOOKUP(A550,orders!B:C,2,FALSE)</f>
        <v>HILAA</v>
      </c>
      <c r="G550" s="6" t="str">
        <f>VLOOKUP(A550,orders!P:Q,2,FALSE)</f>
        <v>Speedy Express</v>
      </c>
      <c r="H550" s="6" t="str">
        <f>LEFT(VLOOKUP(F550,customers!A:C,3,FALSE),SEARCH(" ",VLOOKUP(F550,customers!A:C,3,FALSE)))</f>
        <v xml:space="preserve">Carlos </v>
      </c>
      <c r="I550" s="6" t="str">
        <f>VLOOKUP(F550,customers!A:F,6,FALSE)</f>
        <v>San Cristóbal</v>
      </c>
      <c r="J550" s="6" t="str">
        <f>VLOOKUP(F550,customers!A:I,9,FALSE)</f>
        <v>Venezuela</v>
      </c>
    </row>
    <row r="551" spans="1:10" ht="17.45" customHeight="1" x14ac:dyDescent="0.25">
      <c r="A551" s="1" t="s">
        <v>1744</v>
      </c>
      <c r="B551" s="1">
        <f>COUNTIF('order-details'!A551:A2705,A551)</f>
        <v>1</v>
      </c>
      <c r="C551" s="8">
        <f>SUMIFS('order-details'!F:F,'order-details'!A:A,A551)</f>
        <v>420</v>
      </c>
      <c r="D551" s="8">
        <f>SUMIFS('order-details'!G:G,'order-details'!A:A,A551)</f>
        <v>420</v>
      </c>
      <c r="E551" s="11">
        <f t="shared" si="8"/>
        <v>0</v>
      </c>
      <c r="F551" s="1" t="str">
        <f>VLOOKUP(A551,orders!B:C,2,FALSE)</f>
        <v>DRACD</v>
      </c>
      <c r="G551" s="6" t="str">
        <f>VLOOKUP(A551,orders!P:Q,2,FALSE)</f>
        <v>United Package</v>
      </c>
      <c r="H551" s="6" t="str">
        <f>LEFT(VLOOKUP(F551,customers!A:C,3,FALSE),SEARCH(" ",VLOOKUP(F551,customers!A:C,3,FALSE)))</f>
        <v xml:space="preserve">Sven </v>
      </c>
      <c r="I551" s="6" t="str">
        <f>VLOOKUP(F551,customers!A:F,6,FALSE)</f>
        <v>Aachen</v>
      </c>
      <c r="J551" s="6" t="str">
        <f>VLOOKUP(F551,customers!A:I,9,FALSE)</f>
        <v>Germany</v>
      </c>
    </row>
    <row r="552" spans="1:10" ht="17.45" customHeight="1" x14ac:dyDescent="0.25">
      <c r="A552" s="1" t="s">
        <v>1745</v>
      </c>
      <c r="B552" s="1">
        <f>COUNTIF('order-details'!A552:A2706,A552)</f>
        <v>2</v>
      </c>
      <c r="C552" s="8">
        <f>SUMIFS('order-details'!F:F,'order-details'!A:A,A552)</f>
        <v>446.6</v>
      </c>
      <c r="D552" s="8">
        <f>SUMIFS('order-details'!G:G,'order-details'!A:A,A552)</f>
        <v>446.6</v>
      </c>
      <c r="E552" s="11">
        <f t="shared" si="8"/>
        <v>0</v>
      </c>
      <c r="F552" s="1" t="str">
        <f>VLOOKUP(A552,orders!B:C,2,FALSE)</f>
        <v>ISLAT</v>
      </c>
      <c r="G552" s="6" t="str">
        <f>VLOOKUP(A552,orders!P:Q,2,FALSE)</f>
        <v>Speedy Express</v>
      </c>
      <c r="H552" s="6" t="str">
        <f>LEFT(VLOOKUP(F552,customers!A:C,3,FALSE),SEARCH(" ",VLOOKUP(F552,customers!A:C,3,FALSE)))</f>
        <v xml:space="preserve">Helen </v>
      </c>
      <c r="I552" s="6" t="str">
        <f>VLOOKUP(F552,customers!A:F,6,FALSE)</f>
        <v>Cowes</v>
      </c>
      <c r="J552" s="6" t="str">
        <f>VLOOKUP(F552,customers!A:I,9,FALSE)</f>
        <v>UK</v>
      </c>
    </row>
    <row r="553" spans="1:10" ht="17.45" customHeight="1" x14ac:dyDescent="0.25">
      <c r="A553" s="1" t="s">
        <v>1746</v>
      </c>
      <c r="B553" s="1">
        <f>COUNTIF('order-details'!A553:A2707,A553)</f>
        <v>3</v>
      </c>
      <c r="C553" s="8">
        <f>SUMIFS('order-details'!F:F,'order-details'!A:A,A553)</f>
        <v>1585</v>
      </c>
      <c r="D553" s="8">
        <f>SUMIFS('order-details'!G:G,'order-details'!A:A,A553)</f>
        <v>1553.5</v>
      </c>
      <c r="E553" s="11">
        <f t="shared" si="8"/>
        <v>31.5</v>
      </c>
      <c r="F553" s="1" t="str">
        <f>VLOOKUP(A553,orders!B:C,2,FALSE)</f>
        <v>KOENE</v>
      </c>
      <c r="G553" s="6" t="str">
        <f>VLOOKUP(A553,orders!P:Q,2,FALSE)</f>
        <v>Federal Shipping</v>
      </c>
      <c r="H553" s="6" t="str">
        <f>LEFT(VLOOKUP(F553,customers!A:C,3,FALSE),SEARCH(" ",VLOOKUP(F553,customers!A:C,3,FALSE)))</f>
        <v xml:space="preserve">Philip </v>
      </c>
      <c r="I553" s="6" t="str">
        <f>VLOOKUP(F553,customers!A:F,6,FALSE)</f>
        <v>Brandenburg</v>
      </c>
      <c r="J553" s="6" t="str">
        <f>VLOOKUP(F553,customers!A:I,9,FALSE)</f>
        <v>Germany</v>
      </c>
    </row>
    <row r="554" spans="1:10" ht="17.45" customHeight="1" x14ac:dyDescent="0.25">
      <c r="A554" s="1" t="s">
        <v>1747</v>
      </c>
      <c r="B554" s="1">
        <f>COUNTIF('order-details'!A554:A2708,A554)</f>
        <v>3</v>
      </c>
      <c r="C554" s="8">
        <f>SUMIFS('order-details'!F:F,'order-details'!A:A,A554)</f>
        <v>1632.15</v>
      </c>
      <c r="D554" s="8">
        <f>SUMIFS('order-details'!G:G,'order-details'!A:A,A554)</f>
        <v>1468.9349999999999</v>
      </c>
      <c r="E554" s="11">
        <f t="shared" si="8"/>
        <v>163.21500000000015</v>
      </c>
      <c r="F554" s="1" t="str">
        <f>VLOOKUP(A554,orders!B:C,2,FALSE)</f>
        <v>SEVES</v>
      </c>
      <c r="G554" s="6" t="str">
        <f>VLOOKUP(A554,orders!P:Q,2,FALSE)</f>
        <v>Federal Shipping</v>
      </c>
      <c r="H554" s="6" t="str">
        <f>LEFT(VLOOKUP(F554,customers!A:C,3,FALSE),SEARCH(" ",VLOOKUP(F554,customers!A:C,3,FALSE)))</f>
        <v xml:space="preserve">Hari </v>
      </c>
      <c r="I554" s="6" t="str">
        <f>VLOOKUP(F554,customers!A:F,6,FALSE)</f>
        <v>London</v>
      </c>
      <c r="J554" s="6" t="str">
        <f>VLOOKUP(F554,customers!A:I,9,FALSE)</f>
        <v>UK</v>
      </c>
    </row>
    <row r="555" spans="1:10" ht="17.45" customHeight="1" x14ac:dyDescent="0.25">
      <c r="A555" s="1" t="s">
        <v>1748</v>
      </c>
      <c r="B555" s="1">
        <f>COUNTIF('order-details'!A555:A2709,A555)</f>
        <v>2</v>
      </c>
      <c r="C555" s="8">
        <f>SUMIFS('order-details'!F:F,'order-details'!A:A,A555)</f>
        <v>4035.8</v>
      </c>
      <c r="D555" s="8">
        <f>SUMIFS('order-details'!G:G,'order-details'!A:A,A555)</f>
        <v>3026.8500000000004</v>
      </c>
      <c r="E555" s="11">
        <f t="shared" si="8"/>
        <v>1008.9499999999998</v>
      </c>
      <c r="F555" s="1" t="str">
        <f>VLOOKUP(A555,orders!B:C,2,FALSE)</f>
        <v>BOLID</v>
      </c>
      <c r="G555" s="6" t="str">
        <f>VLOOKUP(A555,orders!P:Q,2,FALSE)</f>
        <v>United Package</v>
      </c>
      <c r="H555" s="6" t="str">
        <f>LEFT(VLOOKUP(F555,customers!A:C,3,FALSE),SEARCH(" ",VLOOKUP(F555,customers!A:C,3,FALSE)))</f>
        <v xml:space="preserve">Martín </v>
      </c>
      <c r="I555" s="6" t="str">
        <f>VLOOKUP(F555,customers!A:F,6,FALSE)</f>
        <v>Madrid</v>
      </c>
      <c r="J555" s="6" t="str">
        <f>VLOOKUP(F555,customers!A:I,9,FALSE)</f>
        <v>Spain</v>
      </c>
    </row>
    <row r="556" spans="1:10" ht="17.45" customHeight="1" x14ac:dyDescent="0.25">
      <c r="A556" s="1" t="s">
        <v>1749</v>
      </c>
      <c r="B556" s="1">
        <f>COUNTIF('order-details'!A556:A2710,A556)</f>
        <v>4</v>
      </c>
      <c r="C556" s="8">
        <f>SUMIFS('order-details'!F:F,'order-details'!A:A,A556)</f>
        <v>3923.75</v>
      </c>
      <c r="D556" s="8">
        <f>SUMIFS('order-details'!G:G,'order-details'!A:A,A556)</f>
        <v>2942.8125</v>
      </c>
      <c r="E556" s="11">
        <f t="shared" si="8"/>
        <v>980.9375</v>
      </c>
      <c r="F556" s="1" t="str">
        <f>VLOOKUP(A556,orders!B:C,2,FALSE)</f>
        <v>SIMOB</v>
      </c>
      <c r="G556" s="6" t="str">
        <f>VLOOKUP(A556,orders!P:Q,2,FALSE)</f>
        <v>United Package</v>
      </c>
      <c r="H556" s="6" t="str">
        <f>LEFT(VLOOKUP(F556,customers!A:C,3,FALSE),SEARCH(" ",VLOOKUP(F556,customers!A:C,3,FALSE)))</f>
        <v xml:space="preserve">Jytte </v>
      </c>
      <c r="I556" s="6" t="str">
        <f>VLOOKUP(F556,customers!A:F,6,FALSE)</f>
        <v>Kobenhavn</v>
      </c>
      <c r="J556" s="6" t="str">
        <f>VLOOKUP(F556,customers!A:I,9,FALSE)</f>
        <v>Denmark</v>
      </c>
    </row>
    <row r="557" spans="1:10" ht="17.45" customHeight="1" x14ac:dyDescent="0.25">
      <c r="A557" s="1" t="s">
        <v>1750</v>
      </c>
      <c r="B557" s="1">
        <f>COUNTIF('order-details'!A557:A2711,A557)</f>
        <v>3</v>
      </c>
      <c r="C557" s="8">
        <f>SUMIFS('order-details'!F:F,'order-details'!A:A,A557)</f>
        <v>1255.8</v>
      </c>
      <c r="D557" s="8">
        <f>SUMIFS('order-details'!G:G,'order-details'!A:A,A557)</f>
        <v>1193.01</v>
      </c>
      <c r="E557" s="11">
        <f t="shared" si="8"/>
        <v>62.789999999999964</v>
      </c>
      <c r="F557" s="1" t="str">
        <f>VLOOKUP(A557,orders!B:C,2,FALSE)</f>
        <v>WELLI</v>
      </c>
      <c r="G557" s="6" t="str">
        <f>VLOOKUP(A557,orders!P:Q,2,FALSE)</f>
        <v>Speedy Express</v>
      </c>
      <c r="H557" s="6" t="str">
        <f>LEFT(VLOOKUP(F557,customers!A:C,3,FALSE),SEARCH(" ",VLOOKUP(F557,customers!A:C,3,FALSE)))</f>
        <v xml:space="preserve">Paula </v>
      </c>
      <c r="I557" s="6" t="str">
        <f>VLOOKUP(F557,customers!A:F,6,FALSE)</f>
        <v>Resende</v>
      </c>
      <c r="J557" s="6" t="str">
        <f>VLOOKUP(F557,customers!A:I,9,FALSE)</f>
        <v>Brazil</v>
      </c>
    </row>
    <row r="558" spans="1:10" ht="17.45" customHeight="1" x14ac:dyDescent="0.25">
      <c r="A558" s="1" t="s">
        <v>1751</v>
      </c>
      <c r="B558" s="1">
        <f>COUNTIF('order-details'!A558:A2712,A558)</f>
        <v>3</v>
      </c>
      <c r="C558" s="8">
        <f>SUMIFS('order-details'!F:F,'order-details'!A:A,A558)</f>
        <v>2290.4</v>
      </c>
      <c r="D558" s="8">
        <f>SUMIFS('order-details'!G:G,'order-details'!A:A,A558)</f>
        <v>2278.4</v>
      </c>
      <c r="E558" s="11">
        <f t="shared" si="8"/>
        <v>12</v>
      </c>
      <c r="F558" s="1" t="str">
        <f>VLOOKUP(A558,orders!B:C,2,FALSE)</f>
        <v>SEVES</v>
      </c>
      <c r="G558" s="6" t="str">
        <f>VLOOKUP(A558,orders!P:Q,2,FALSE)</f>
        <v>United Package</v>
      </c>
      <c r="H558" s="6" t="str">
        <f>LEFT(VLOOKUP(F558,customers!A:C,3,FALSE),SEARCH(" ",VLOOKUP(F558,customers!A:C,3,FALSE)))</f>
        <v xml:space="preserve">Hari </v>
      </c>
      <c r="I558" s="6" t="str">
        <f>VLOOKUP(F558,customers!A:F,6,FALSE)</f>
        <v>London</v>
      </c>
      <c r="J558" s="6" t="str">
        <f>VLOOKUP(F558,customers!A:I,9,FALSE)</f>
        <v>UK</v>
      </c>
    </row>
    <row r="559" spans="1:10" ht="17.45" customHeight="1" x14ac:dyDescent="0.25">
      <c r="A559" s="1" t="s">
        <v>1752</v>
      </c>
      <c r="B559" s="1">
        <f>COUNTIF('order-details'!A559:A2713,A559)</f>
        <v>2</v>
      </c>
      <c r="C559" s="8">
        <f>SUMIFS('order-details'!F:F,'order-details'!A:A,A559)</f>
        <v>2775</v>
      </c>
      <c r="D559" s="8">
        <f>SUMIFS('order-details'!G:G,'order-details'!A:A,A559)</f>
        <v>2775</v>
      </c>
      <c r="E559" s="11">
        <f t="shared" si="8"/>
        <v>0</v>
      </c>
      <c r="F559" s="1" t="str">
        <f>VLOOKUP(A559,orders!B:C,2,FALSE)</f>
        <v>THEBI</v>
      </c>
      <c r="G559" s="6" t="str">
        <f>VLOOKUP(A559,orders!P:Q,2,FALSE)</f>
        <v>Federal Shipping</v>
      </c>
      <c r="H559" s="6" t="str">
        <f>LEFT(VLOOKUP(F559,customers!A:C,3,FALSE),SEARCH(" ",VLOOKUP(F559,customers!A:C,3,FALSE)))</f>
        <v xml:space="preserve">Liz </v>
      </c>
      <c r="I559" s="6" t="str">
        <f>VLOOKUP(F559,customers!A:F,6,FALSE)</f>
        <v>Portland</v>
      </c>
      <c r="J559" s="6" t="str">
        <f>VLOOKUP(F559,customers!A:I,9,FALSE)</f>
        <v>USA</v>
      </c>
    </row>
    <row r="560" spans="1:10" ht="17.45" customHeight="1" x14ac:dyDescent="0.25">
      <c r="A560" s="1" t="s">
        <v>1753</v>
      </c>
      <c r="B560" s="1">
        <f>COUNTIF('order-details'!A560:A2714,A560)</f>
        <v>3</v>
      </c>
      <c r="C560" s="8">
        <f>SUMIFS('order-details'!F:F,'order-details'!A:A,A560)</f>
        <v>572.1</v>
      </c>
      <c r="D560" s="8">
        <f>SUMIFS('order-details'!G:G,'order-details'!A:A,A560)</f>
        <v>439.6</v>
      </c>
      <c r="E560" s="11">
        <f t="shared" si="8"/>
        <v>132.5</v>
      </c>
      <c r="F560" s="1" t="str">
        <f>VLOOKUP(A560,orders!B:C,2,FALSE)</f>
        <v>VICTE</v>
      </c>
      <c r="G560" s="6" t="str">
        <f>VLOOKUP(A560,orders!P:Q,2,FALSE)</f>
        <v>United Package</v>
      </c>
      <c r="H560" s="6" t="str">
        <f>LEFT(VLOOKUP(F560,customers!A:C,3,FALSE),SEARCH(" ",VLOOKUP(F560,customers!A:C,3,FALSE)))</f>
        <v xml:space="preserve">Mary </v>
      </c>
      <c r="I560" s="6" t="str">
        <f>VLOOKUP(F560,customers!A:F,6,FALSE)</f>
        <v>Lyon</v>
      </c>
      <c r="J560" s="6" t="str">
        <f>VLOOKUP(F560,customers!A:I,9,FALSE)</f>
        <v>France</v>
      </c>
    </row>
    <row r="561" spans="1:10" ht="17.45" customHeight="1" x14ac:dyDescent="0.25">
      <c r="A561" s="1" t="s">
        <v>1754</v>
      </c>
      <c r="B561" s="1">
        <f>COUNTIF('order-details'!A561:A2715,A561)</f>
        <v>1</v>
      </c>
      <c r="C561" s="8">
        <f>SUMIFS('order-details'!F:F,'order-details'!A:A,A561)</f>
        <v>18.399999999999999</v>
      </c>
      <c r="D561" s="8">
        <f>SUMIFS('order-details'!G:G,'order-details'!A:A,A561)</f>
        <v>18.399999999999999</v>
      </c>
      <c r="E561" s="11">
        <f t="shared" si="8"/>
        <v>0</v>
      </c>
      <c r="F561" s="1" t="str">
        <f>VLOOKUP(A561,orders!B:C,2,FALSE)</f>
        <v>FRANS</v>
      </c>
      <c r="G561" s="6" t="str">
        <f>VLOOKUP(A561,orders!P:Q,2,FALSE)</f>
        <v>Speedy Express</v>
      </c>
      <c r="H561" s="6" t="str">
        <f>LEFT(VLOOKUP(F561,customers!A:C,3,FALSE),SEARCH(" ",VLOOKUP(F561,customers!A:C,3,FALSE)))</f>
        <v xml:space="preserve">Paolo </v>
      </c>
      <c r="I561" s="6" t="str">
        <f>VLOOKUP(F561,customers!A:F,6,FALSE)</f>
        <v>Torino</v>
      </c>
      <c r="J561" s="6" t="str">
        <f>VLOOKUP(F561,customers!A:I,9,FALSE)</f>
        <v>Italy</v>
      </c>
    </row>
    <row r="562" spans="1:10" ht="17.45" customHeight="1" x14ac:dyDescent="0.25">
      <c r="A562" s="1" t="s">
        <v>1755</v>
      </c>
      <c r="B562" s="1">
        <f>COUNTIF('order-details'!A562:A2716,A562)</f>
        <v>2</v>
      </c>
      <c r="C562" s="8">
        <f>SUMIFS('order-details'!F:F,'order-details'!A:A,A562)</f>
        <v>1660</v>
      </c>
      <c r="D562" s="8">
        <f>SUMIFS('order-details'!G:G,'order-details'!A:A,A562)</f>
        <v>1411</v>
      </c>
      <c r="E562" s="11">
        <f t="shared" si="8"/>
        <v>249</v>
      </c>
      <c r="F562" s="1" t="str">
        <f>VLOOKUP(A562,orders!B:C,2,FALSE)</f>
        <v>OLDWO</v>
      </c>
      <c r="G562" s="6" t="str">
        <f>VLOOKUP(A562,orders!P:Q,2,FALSE)</f>
        <v>Federal Shipping</v>
      </c>
      <c r="H562" s="6" t="str">
        <f>LEFT(VLOOKUP(F562,customers!A:C,3,FALSE),SEARCH(" ",VLOOKUP(F562,customers!A:C,3,FALSE)))</f>
        <v xml:space="preserve">Rene </v>
      </c>
      <c r="I562" s="6" t="str">
        <f>VLOOKUP(F562,customers!A:F,6,FALSE)</f>
        <v>Anchorage</v>
      </c>
      <c r="J562" s="6" t="str">
        <f>VLOOKUP(F562,customers!A:I,9,FALSE)</f>
        <v>USA</v>
      </c>
    </row>
    <row r="563" spans="1:10" ht="17.45" customHeight="1" x14ac:dyDescent="0.25">
      <c r="A563" s="1" t="s">
        <v>1756</v>
      </c>
      <c r="B563" s="1">
        <f>COUNTIF('order-details'!A563:A2717,A563)</f>
        <v>1</v>
      </c>
      <c r="C563" s="8">
        <f>SUMIFS('order-details'!F:F,'order-details'!A:A,A563)</f>
        <v>140</v>
      </c>
      <c r="D563" s="8">
        <f>SUMIFS('order-details'!G:G,'order-details'!A:A,A563)</f>
        <v>140</v>
      </c>
      <c r="E563" s="11">
        <f t="shared" si="8"/>
        <v>0</v>
      </c>
      <c r="F563" s="1" t="str">
        <f>VLOOKUP(A563,orders!B:C,2,FALSE)</f>
        <v>WELLI</v>
      </c>
      <c r="G563" s="6" t="str">
        <f>VLOOKUP(A563,orders!P:Q,2,FALSE)</f>
        <v>Speedy Express</v>
      </c>
      <c r="H563" s="6" t="str">
        <f>LEFT(VLOOKUP(F563,customers!A:C,3,FALSE),SEARCH(" ",VLOOKUP(F563,customers!A:C,3,FALSE)))</f>
        <v xml:space="preserve">Paula </v>
      </c>
      <c r="I563" s="6" t="str">
        <f>VLOOKUP(F563,customers!A:F,6,FALSE)</f>
        <v>Resende</v>
      </c>
      <c r="J563" s="6" t="str">
        <f>VLOOKUP(F563,customers!A:I,9,FALSE)</f>
        <v>Brazil</v>
      </c>
    </row>
    <row r="564" spans="1:10" ht="17.45" customHeight="1" x14ac:dyDescent="0.25">
      <c r="A564" s="1" t="s">
        <v>1757</v>
      </c>
      <c r="B564" s="1">
        <f>COUNTIF('order-details'!A564:A2718,A564)</f>
        <v>3</v>
      </c>
      <c r="C564" s="8">
        <f>SUMIFS('order-details'!F:F,'order-details'!A:A,A564)</f>
        <v>187</v>
      </c>
      <c r="D564" s="8">
        <f>SUMIFS('order-details'!G:G,'order-details'!A:A,A564)</f>
        <v>187</v>
      </c>
      <c r="E564" s="11">
        <f t="shared" si="8"/>
        <v>0</v>
      </c>
      <c r="F564" s="1" t="str">
        <f>VLOOKUP(A564,orders!B:C,2,FALSE)</f>
        <v>LAUGB</v>
      </c>
      <c r="G564" s="6" t="str">
        <f>VLOOKUP(A564,orders!P:Q,2,FALSE)</f>
        <v>Federal Shipping</v>
      </c>
      <c r="H564" s="6" t="str">
        <f>LEFT(VLOOKUP(F564,customers!A:C,3,FALSE),SEARCH(" ",VLOOKUP(F564,customers!A:C,3,FALSE)))</f>
        <v xml:space="preserve">Yoshi </v>
      </c>
      <c r="I564" s="6" t="str">
        <f>VLOOKUP(F564,customers!A:F,6,FALSE)</f>
        <v>Vancouver</v>
      </c>
      <c r="J564" s="6" t="str">
        <f>VLOOKUP(F564,customers!A:I,9,FALSE)</f>
        <v>Canada</v>
      </c>
    </row>
    <row r="565" spans="1:10" ht="17.45" customHeight="1" x14ac:dyDescent="0.25">
      <c r="A565" s="1" t="s">
        <v>1758</v>
      </c>
      <c r="B565" s="1">
        <f>COUNTIF('order-details'!A565:A2719,A565)</f>
        <v>3</v>
      </c>
      <c r="C565" s="8">
        <f>SUMIFS('order-details'!F:F,'order-details'!A:A,A565)</f>
        <v>852</v>
      </c>
      <c r="D565" s="8">
        <f>SUMIFS('order-details'!G:G,'order-details'!A:A,A565)</f>
        <v>852</v>
      </c>
      <c r="E565" s="11">
        <f t="shared" si="8"/>
        <v>0</v>
      </c>
      <c r="F565" s="1" t="str">
        <f>VLOOKUP(A565,orders!B:C,2,FALSE)</f>
        <v>LINOD</v>
      </c>
      <c r="G565" s="6" t="str">
        <f>VLOOKUP(A565,orders!P:Q,2,FALSE)</f>
        <v>Speedy Express</v>
      </c>
      <c r="H565" s="6" t="str">
        <f>LEFT(VLOOKUP(F565,customers!A:C,3,FALSE),SEARCH(" ",VLOOKUP(F565,customers!A:C,3,FALSE)))</f>
        <v xml:space="preserve">Felipe </v>
      </c>
      <c r="I565" s="6" t="str">
        <f>VLOOKUP(F565,customers!A:F,6,FALSE)</f>
        <v>I. de Margarita</v>
      </c>
      <c r="J565" s="6" t="str">
        <f>VLOOKUP(F565,customers!A:I,9,FALSE)</f>
        <v>Venezuela</v>
      </c>
    </row>
    <row r="566" spans="1:10" ht="17.45" customHeight="1" x14ac:dyDescent="0.25">
      <c r="A566" s="1" t="s">
        <v>1759</v>
      </c>
      <c r="B566" s="1">
        <f>COUNTIF('order-details'!A566:A2720,A566)</f>
        <v>3</v>
      </c>
      <c r="C566" s="8">
        <f>SUMIFS('order-details'!F:F,'order-details'!A:A,A566)</f>
        <v>1852</v>
      </c>
      <c r="D566" s="8">
        <f>SUMIFS('order-details'!G:G,'order-details'!A:A,A566)</f>
        <v>1692.8</v>
      </c>
      <c r="E566" s="11">
        <f t="shared" si="8"/>
        <v>159.20000000000005</v>
      </c>
      <c r="F566" s="1" t="str">
        <f>VLOOKUP(A566,orders!B:C,2,FALSE)</f>
        <v>REGGC</v>
      </c>
      <c r="G566" s="6" t="str">
        <f>VLOOKUP(A566,orders!P:Q,2,FALSE)</f>
        <v>Speedy Express</v>
      </c>
      <c r="H566" s="6" t="str">
        <f>LEFT(VLOOKUP(F566,customers!A:C,3,FALSE),SEARCH(" ",VLOOKUP(F566,customers!A:C,3,FALSE)))</f>
        <v xml:space="preserve">Maurizio </v>
      </c>
      <c r="I566" s="6" t="str">
        <f>VLOOKUP(F566,customers!A:F,6,FALSE)</f>
        <v>Reggio Emilia</v>
      </c>
      <c r="J566" s="6" t="str">
        <f>VLOOKUP(F566,customers!A:I,9,FALSE)</f>
        <v>Italy</v>
      </c>
    </row>
    <row r="567" spans="1:10" ht="17.45" customHeight="1" x14ac:dyDescent="0.25">
      <c r="A567" s="1" t="s">
        <v>1760</v>
      </c>
      <c r="B567" s="1">
        <f>COUNTIF('order-details'!A567:A2721,A567)</f>
        <v>2</v>
      </c>
      <c r="C567" s="8">
        <f>SUMIFS('order-details'!F:F,'order-details'!A:A,A567)</f>
        <v>648</v>
      </c>
      <c r="D567" s="8">
        <f>SUMIFS('order-details'!G:G,'order-details'!A:A,A567)</f>
        <v>602.4</v>
      </c>
      <c r="E567" s="11">
        <f t="shared" si="8"/>
        <v>45.600000000000023</v>
      </c>
      <c r="F567" s="1" t="str">
        <f>VLOOKUP(A567,orders!B:C,2,FALSE)</f>
        <v>RICAR</v>
      </c>
      <c r="G567" s="6" t="str">
        <f>VLOOKUP(A567,orders!P:Q,2,FALSE)</f>
        <v>Speedy Express</v>
      </c>
      <c r="H567" s="6" t="str">
        <f>LEFT(VLOOKUP(F567,customers!A:C,3,FALSE),SEARCH(" ",VLOOKUP(F567,customers!A:C,3,FALSE)))</f>
        <v xml:space="preserve">Janete </v>
      </c>
      <c r="I567" s="6" t="str">
        <f>VLOOKUP(F567,customers!A:F,6,FALSE)</f>
        <v>Rio de Janeiro</v>
      </c>
      <c r="J567" s="6" t="str">
        <f>VLOOKUP(F567,customers!A:I,9,FALSE)</f>
        <v>Brazil</v>
      </c>
    </row>
    <row r="568" spans="1:10" ht="17.45" customHeight="1" x14ac:dyDescent="0.25">
      <c r="A568" s="1" t="s">
        <v>1761</v>
      </c>
      <c r="B568" s="1">
        <f>COUNTIF('order-details'!A568:A2722,A568)</f>
        <v>4</v>
      </c>
      <c r="C568" s="8">
        <f>SUMIFS('order-details'!F:F,'order-details'!A:A,A568)</f>
        <v>2070</v>
      </c>
      <c r="D568" s="8">
        <f>SUMIFS('order-details'!G:G,'order-details'!A:A,A568)</f>
        <v>1788.45</v>
      </c>
      <c r="E568" s="11">
        <f t="shared" si="8"/>
        <v>281.54999999999995</v>
      </c>
      <c r="F568" s="1" t="str">
        <f>VLOOKUP(A568,orders!B:C,2,FALSE)</f>
        <v>VICTE</v>
      </c>
      <c r="G568" s="6" t="str">
        <f>VLOOKUP(A568,orders!P:Q,2,FALSE)</f>
        <v>Federal Shipping</v>
      </c>
      <c r="H568" s="6" t="str">
        <f>LEFT(VLOOKUP(F568,customers!A:C,3,FALSE),SEARCH(" ",VLOOKUP(F568,customers!A:C,3,FALSE)))</f>
        <v xml:space="preserve">Mary </v>
      </c>
      <c r="I568" s="6" t="str">
        <f>VLOOKUP(F568,customers!A:F,6,FALSE)</f>
        <v>Lyon</v>
      </c>
      <c r="J568" s="6" t="str">
        <f>VLOOKUP(F568,customers!A:I,9,FALSE)</f>
        <v>France</v>
      </c>
    </row>
    <row r="569" spans="1:10" ht="17.45" customHeight="1" x14ac:dyDescent="0.25">
      <c r="A569" s="1" t="s">
        <v>1762</v>
      </c>
      <c r="B569" s="1">
        <f>COUNTIF('order-details'!A569:A2723,A569)</f>
        <v>1</v>
      </c>
      <c r="C569" s="8">
        <f>SUMIFS('order-details'!F:F,'order-details'!A:A,A569)</f>
        <v>40</v>
      </c>
      <c r="D569" s="8">
        <f>SUMIFS('order-details'!G:G,'order-details'!A:A,A569)</f>
        <v>40</v>
      </c>
      <c r="E569" s="11">
        <f t="shared" si="8"/>
        <v>0</v>
      </c>
      <c r="F569" s="1" t="str">
        <f>VLOOKUP(A569,orders!B:C,2,FALSE)</f>
        <v>SAVEA</v>
      </c>
      <c r="G569" s="6" t="str">
        <f>VLOOKUP(A569,orders!P:Q,2,FALSE)</f>
        <v>Federal Shipping</v>
      </c>
      <c r="H569" s="6" t="str">
        <f>LEFT(VLOOKUP(F569,customers!A:C,3,FALSE),SEARCH(" ",VLOOKUP(F569,customers!A:C,3,FALSE)))</f>
        <v xml:space="preserve">Jose </v>
      </c>
      <c r="I569" s="6" t="str">
        <f>VLOOKUP(F569,customers!A:F,6,FALSE)</f>
        <v>Boise</v>
      </c>
      <c r="J569" s="6" t="str">
        <f>VLOOKUP(F569,customers!A:I,9,FALSE)</f>
        <v>USA</v>
      </c>
    </row>
    <row r="570" spans="1:10" ht="17.45" customHeight="1" x14ac:dyDescent="0.25">
      <c r="A570" s="1" t="s">
        <v>1763</v>
      </c>
      <c r="B570" s="1">
        <f>COUNTIF('order-details'!A570:A2724,A570)</f>
        <v>2</v>
      </c>
      <c r="C570" s="8">
        <f>SUMIFS('order-details'!F:F,'order-details'!A:A,A570)</f>
        <v>8891</v>
      </c>
      <c r="D570" s="8">
        <f>SUMIFS('order-details'!G:G,'order-details'!A:A,A570)</f>
        <v>8446.4500000000007</v>
      </c>
      <c r="E570" s="11">
        <f t="shared" si="8"/>
        <v>444.54999999999927</v>
      </c>
      <c r="F570" s="1" t="str">
        <f>VLOOKUP(A570,orders!B:C,2,FALSE)</f>
        <v>GREAL</v>
      </c>
      <c r="G570" s="6" t="str">
        <f>VLOOKUP(A570,orders!P:Q,2,FALSE)</f>
        <v>United Package</v>
      </c>
      <c r="H570" s="6" t="str">
        <f>LEFT(VLOOKUP(F570,customers!A:C,3,FALSE),SEARCH(" ",VLOOKUP(F570,customers!A:C,3,FALSE)))</f>
        <v xml:space="preserve">Howard </v>
      </c>
      <c r="I570" s="6" t="str">
        <f>VLOOKUP(F570,customers!A:F,6,FALSE)</f>
        <v>Eugene</v>
      </c>
      <c r="J570" s="6" t="str">
        <f>VLOOKUP(F570,customers!A:I,9,FALSE)</f>
        <v>USA</v>
      </c>
    </row>
    <row r="571" spans="1:10" ht="17.45" customHeight="1" x14ac:dyDescent="0.25">
      <c r="A571" s="1" t="s">
        <v>1764</v>
      </c>
      <c r="B571" s="1">
        <f>COUNTIF('order-details'!A571:A2725,A571)</f>
        <v>4</v>
      </c>
      <c r="C571" s="8">
        <f>SUMIFS('order-details'!F:F,'order-details'!A:A,A571)</f>
        <v>11490.7</v>
      </c>
      <c r="D571" s="8">
        <f>SUMIFS('order-details'!G:G,'order-details'!A:A,A571)</f>
        <v>10952.844999999999</v>
      </c>
      <c r="E571" s="11">
        <f t="shared" si="8"/>
        <v>537.85500000000138</v>
      </c>
      <c r="F571" s="1" t="str">
        <f>VLOOKUP(A571,orders!B:C,2,FALSE)</f>
        <v>KOENE</v>
      </c>
      <c r="G571" s="6" t="str">
        <f>VLOOKUP(A571,orders!P:Q,2,FALSE)</f>
        <v>United Package</v>
      </c>
      <c r="H571" s="6" t="str">
        <f>LEFT(VLOOKUP(F571,customers!A:C,3,FALSE),SEARCH(" ",VLOOKUP(F571,customers!A:C,3,FALSE)))</f>
        <v xml:space="preserve">Philip </v>
      </c>
      <c r="I571" s="6" t="str">
        <f>VLOOKUP(F571,customers!A:F,6,FALSE)</f>
        <v>Brandenburg</v>
      </c>
      <c r="J571" s="6" t="str">
        <f>VLOOKUP(F571,customers!A:I,9,FALSE)</f>
        <v>Germany</v>
      </c>
    </row>
    <row r="572" spans="1:10" ht="17.45" customHeight="1" x14ac:dyDescent="0.25">
      <c r="A572" s="1" t="s">
        <v>1765</v>
      </c>
      <c r="B572" s="1">
        <f>COUNTIF('order-details'!A572:A2726,A572)</f>
        <v>2</v>
      </c>
      <c r="C572" s="8">
        <f>SUMIFS('order-details'!F:F,'order-details'!A:A,A572)</f>
        <v>833</v>
      </c>
      <c r="D572" s="8">
        <f>SUMIFS('order-details'!G:G,'order-details'!A:A,A572)</f>
        <v>833</v>
      </c>
      <c r="E572" s="11">
        <f t="shared" si="8"/>
        <v>0</v>
      </c>
      <c r="F572" s="1" t="str">
        <f>VLOOKUP(A572,orders!B:C,2,FALSE)</f>
        <v>MAGAA</v>
      </c>
      <c r="G572" s="6" t="str">
        <f>VLOOKUP(A572,orders!P:Q,2,FALSE)</f>
        <v>Federal Shipping</v>
      </c>
      <c r="H572" s="6" t="str">
        <f>LEFT(VLOOKUP(F572,customers!A:C,3,FALSE),SEARCH(" ",VLOOKUP(F572,customers!A:C,3,FALSE)))</f>
        <v xml:space="preserve">Giovanni </v>
      </c>
      <c r="I572" s="6" t="str">
        <f>VLOOKUP(F572,customers!A:F,6,FALSE)</f>
        <v>Bergamo</v>
      </c>
      <c r="J572" s="6" t="str">
        <f>VLOOKUP(F572,customers!A:I,9,FALSE)</f>
        <v>Italy</v>
      </c>
    </row>
    <row r="573" spans="1:10" ht="17.45" customHeight="1" x14ac:dyDescent="0.25">
      <c r="A573" s="1" t="s">
        <v>1766</v>
      </c>
      <c r="B573" s="1">
        <f>COUNTIF('order-details'!A573:A2727,A573)</f>
        <v>2</v>
      </c>
      <c r="C573" s="8">
        <f>SUMIFS('order-details'!F:F,'order-details'!A:A,A573)</f>
        <v>477</v>
      </c>
      <c r="D573" s="8">
        <f>SUMIFS('order-details'!G:G,'order-details'!A:A,A573)</f>
        <v>477</v>
      </c>
      <c r="E573" s="11">
        <f t="shared" si="8"/>
        <v>0</v>
      </c>
      <c r="F573" s="1" t="str">
        <f>VLOOKUP(A573,orders!B:C,2,FALSE)</f>
        <v>CACTU</v>
      </c>
      <c r="G573" s="6" t="str">
        <f>VLOOKUP(A573,orders!P:Q,2,FALSE)</f>
        <v>Federal Shipping</v>
      </c>
      <c r="H573" s="6" t="str">
        <f>LEFT(VLOOKUP(F573,customers!A:C,3,FALSE),SEARCH(" ",VLOOKUP(F573,customers!A:C,3,FALSE)))</f>
        <v xml:space="preserve">Patricio </v>
      </c>
      <c r="I573" s="6" t="str">
        <f>VLOOKUP(F573,customers!A:F,6,FALSE)</f>
        <v>Buenos Aires</v>
      </c>
      <c r="J573" s="6" t="str">
        <f>VLOOKUP(F573,customers!A:I,9,FALSE)</f>
        <v>Argentina</v>
      </c>
    </row>
    <row r="574" spans="1:10" ht="17.45" customHeight="1" x14ac:dyDescent="0.25">
      <c r="A574" s="1" t="s">
        <v>1767</v>
      </c>
      <c r="B574" s="1">
        <f>COUNTIF('order-details'!A574:A2728,A574)</f>
        <v>1</v>
      </c>
      <c r="C574" s="8">
        <f>SUMIFS('order-details'!F:F,'order-details'!A:A,A574)</f>
        <v>1140</v>
      </c>
      <c r="D574" s="8">
        <f>SUMIFS('order-details'!G:G,'order-details'!A:A,A574)</f>
        <v>1140</v>
      </c>
      <c r="E574" s="11">
        <f t="shared" si="8"/>
        <v>0</v>
      </c>
      <c r="F574" s="1" t="str">
        <f>VLOOKUP(A574,orders!B:C,2,FALSE)</f>
        <v>RATTC</v>
      </c>
      <c r="G574" s="6" t="str">
        <f>VLOOKUP(A574,orders!P:Q,2,FALSE)</f>
        <v>United Package</v>
      </c>
      <c r="H574" s="6" t="str">
        <f>LEFT(VLOOKUP(F574,customers!A:C,3,FALSE),SEARCH(" ",VLOOKUP(F574,customers!A:C,3,FALSE)))</f>
        <v xml:space="preserve">Paula </v>
      </c>
      <c r="I574" s="6" t="str">
        <f>VLOOKUP(F574,customers!A:F,6,FALSE)</f>
        <v>Albuquerque</v>
      </c>
      <c r="J574" s="6" t="str">
        <f>VLOOKUP(F574,customers!A:I,9,FALSE)</f>
        <v>USA</v>
      </c>
    </row>
    <row r="575" spans="1:10" ht="17.45" customHeight="1" x14ac:dyDescent="0.25">
      <c r="A575" s="1" t="s">
        <v>1768</v>
      </c>
      <c r="B575" s="1">
        <f>COUNTIF('order-details'!A575:A2729,A575)</f>
        <v>2</v>
      </c>
      <c r="C575" s="8">
        <f>SUMIFS('order-details'!F:F,'order-details'!A:A,A575)</f>
        <v>678</v>
      </c>
      <c r="D575" s="8">
        <f>SUMIFS('order-details'!G:G,'order-details'!A:A,A575)</f>
        <v>678</v>
      </c>
      <c r="E575" s="11">
        <f t="shared" si="8"/>
        <v>0</v>
      </c>
      <c r="F575" s="1" t="str">
        <f>VLOOKUP(A575,orders!B:C,2,FALSE)</f>
        <v>SPLIR</v>
      </c>
      <c r="G575" s="6" t="str">
        <f>VLOOKUP(A575,orders!P:Q,2,FALSE)</f>
        <v>Speedy Express</v>
      </c>
      <c r="H575" s="6" t="str">
        <f>LEFT(VLOOKUP(F575,customers!A:C,3,FALSE),SEARCH(" ",VLOOKUP(F575,customers!A:C,3,FALSE)))</f>
        <v xml:space="preserve">Art </v>
      </c>
      <c r="I575" s="6" t="str">
        <f>VLOOKUP(F575,customers!A:F,6,FALSE)</f>
        <v>Lander</v>
      </c>
      <c r="J575" s="6" t="str">
        <f>VLOOKUP(F575,customers!A:I,9,FALSE)</f>
        <v>USA</v>
      </c>
    </row>
    <row r="576" spans="1:10" ht="17.45" customHeight="1" x14ac:dyDescent="0.25">
      <c r="A576" s="1" t="s">
        <v>1769</v>
      </c>
      <c r="B576" s="1">
        <f>COUNTIF('order-details'!A576:A2730,A576)</f>
        <v>2</v>
      </c>
      <c r="C576" s="8">
        <f>SUMIFS('order-details'!F:F,'order-details'!A:A,A576)</f>
        <v>237.89999999999998</v>
      </c>
      <c r="D576" s="8">
        <f>SUMIFS('order-details'!G:G,'order-details'!A:A,A576)</f>
        <v>237.89999999999998</v>
      </c>
      <c r="E576" s="11">
        <f t="shared" si="8"/>
        <v>0</v>
      </c>
      <c r="F576" s="1" t="str">
        <f>VLOOKUP(A576,orders!B:C,2,FALSE)</f>
        <v>TRAIH</v>
      </c>
      <c r="G576" s="6" t="str">
        <f>VLOOKUP(A576,orders!P:Q,2,FALSE)</f>
        <v>Federal Shipping</v>
      </c>
      <c r="H576" s="6" t="str">
        <f>LEFT(VLOOKUP(F576,customers!A:C,3,FALSE),SEARCH(" ",VLOOKUP(F576,customers!A:C,3,FALSE)))</f>
        <v xml:space="preserve">Helvetius </v>
      </c>
      <c r="I576" s="6" t="str">
        <f>VLOOKUP(F576,customers!A:F,6,FALSE)</f>
        <v>Kirkland</v>
      </c>
      <c r="J576" s="6" t="str">
        <f>VLOOKUP(F576,customers!A:I,9,FALSE)</f>
        <v>USA</v>
      </c>
    </row>
    <row r="577" spans="1:10" ht="17.45" customHeight="1" x14ac:dyDescent="0.25">
      <c r="A577" s="1" t="s">
        <v>1770</v>
      </c>
      <c r="B577" s="1">
        <f>COUNTIF('order-details'!A577:A2731,A577)</f>
        <v>4</v>
      </c>
      <c r="C577" s="8">
        <f>SUMIFS('order-details'!F:F,'order-details'!A:A,A577)</f>
        <v>3107.5</v>
      </c>
      <c r="D577" s="8">
        <f>SUMIFS('order-details'!G:G,'order-details'!A:A,A577)</f>
        <v>2826</v>
      </c>
      <c r="E577" s="11">
        <f t="shared" si="8"/>
        <v>281.5</v>
      </c>
      <c r="F577" s="1" t="str">
        <f>VLOOKUP(A577,orders!B:C,2,FALSE)</f>
        <v>LILAS</v>
      </c>
      <c r="G577" s="6" t="str">
        <f>VLOOKUP(A577,orders!P:Q,2,FALSE)</f>
        <v>United Package</v>
      </c>
      <c r="H577" s="6" t="str">
        <f>LEFT(VLOOKUP(F577,customers!A:C,3,FALSE),SEARCH(" ",VLOOKUP(F577,customers!A:C,3,FALSE)))</f>
        <v xml:space="preserve">Carlos </v>
      </c>
      <c r="I577" s="6" t="str">
        <f>VLOOKUP(F577,customers!A:F,6,FALSE)</f>
        <v>Barquisimeto</v>
      </c>
      <c r="J577" s="6" t="str">
        <f>VLOOKUP(F577,customers!A:I,9,FALSE)</f>
        <v>Venezuela</v>
      </c>
    </row>
    <row r="578" spans="1:10" ht="17.45" customHeight="1" x14ac:dyDescent="0.25">
      <c r="A578" s="1" t="s">
        <v>1771</v>
      </c>
      <c r="B578" s="1">
        <f>COUNTIF('order-details'!A578:A2732,A578)</f>
        <v>2</v>
      </c>
      <c r="C578" s="8">
        <f>SUMIFS('order-details'!F:F,'order-details'!A:A,A578)</f>
        <v>250.8</v>
      </c>
      <c r="D578" s="8">
        <f>SUMIFS('order-details'!G:G,'order-details'!A:A,A578)</f>
        <v>250.8</v>
      </c>
      <c r="E578" s="11">
        <f t="shared" si="8"/>
        <v>0</v>
      </c>
      <c r="F578" s="1" t="str">
        <f>VLOOKUP(A578,orders!B:C,2,FALSE)</f>
        <v>FOLKO</v>
      </c>
      <c r="G578" s="6" t="str">
        <f>VLOOKUP(A578,orders!P:Q,2,FALSE)</f>
        <v>Speedy Express</v>
      </c>
      <c r="H578" s="6" t="str">
        <f>LEFT(VLOOKUP(F578,customers!A:C,3,FALSE),SEARCH(" ",VLOOKUP(F578,customers!A:C,3,FALSE)))</f>
        <v xml:space="preserve">Maria </v>
      </c>
      <c r="I578" s="6" t="str">
        <f>VLOOKUP(F578,customers!A:F,6,FALSE)</f>
        <v>Bräcke</v>
      </c>
      <c r="J578" s="6" t="str">
        <f>VLOOKUP(F578,customers!A:I,9,FALSE)</f>
        <v>Sweden</v>
      </c>
    </row>
    <row r="579" spans="1:10" ht="17.45" customHeight="1" x14ac:dyDescent="0.25">
      <c r="A579" s="1" t="s">
        <v>1772</v>
      </c>
      <c r="B579" s="1">
        <f>COUNTIF('order-details'!A579:A2733,A579)</f>
        <v>2</v>
      </c>
      <c r="C579" s="8">
        <f>SUMIFS('order-details'!F:F,'order-details'!A:A,A579)</f>
        <v>1030.76</v>
      </c>
      <c r="D579" s="8">
        <f>SUMIFS('order-details'!G:G,'order-details'!A:A,A579)</f>
        <v>1030.76</v>
      </c>
      <c r="E579" s="11">
        <f t="shared" ref="E579:E642" si="9">C579-D579</f>
        <v>0</v>
      </c>
      <c r="F579" s="1" t="str">
        <f>VLOOKUP(A579,orders!B:C,2,FALSE)</f>
        <v>DRACD</v>
      </c>
      <c r="G579" s="6" t="str">
        <f>VLOOKUP(A579,orders!P:Q,2,FALSE)</f>
        <v>Speedy Express</v>
      </c>
      <c r="H579" s="6" t="str">
        <f>LEFT(VLOOKUP(F579,customers!A:C,3,FALSE),SEARCH(" ",VLOOKUP(F579,customers!A:C,3,FALSE)))</f>
        <v xml:space="preserve">Sven </v>
      </c>
      <c r="I579" s="6" t="str">
        <f>VLOOKUP(F579,customers!A:F,6,FALSE)</f>
        <v>Aachen</v>
      </c>
      <c r="J579" s="6" t="str">
        <f>VLOOKUP(F579,customers!A:I,9,FALSE)</f>
        <v>Germany</v>
      </c>
    </row>
    <row r="580" spans="1:10" ht="17.45" customHeight="1" x14ac:dyDescent="0.25">
      <c r="A580" s="1" t="s">
        <v>1773</v>
      </c>
      <c r="B580" s="1">
        <f>COUNTIF('order-details'!A580:A2734,A580)</f>
        <v>2</v>
      </c>
      <c r="C580" s="8">
        <f>SUMIFS('order-details'!F:F,'order-details'!A:A,A580)</f>
        <v>730</v>
      </c>
      <c r="D580" s="8">
        <f>SUMIFS('order-details'!G:G,'order-details'!A:A,A580)</f>
        <v>730</v>
      </c>
      <c r="E580" s="11">
        <f t="shared" si="9"/>
        <v>0</v>
      </c>
      <c r="F580" s="1" t="str">
        <f>VLOOKUP(A580,orders!B:C,2,FALSE)</f>
        <v>BLONP</v>
      </c>
      <c r="G580" s="6" t="str">
        <f>VLOOKUP(A580,orders!P:Q,2,FALSE)</f>
        <v>Speedy Express</v>
      </c>
      <c r="H580" s="6" t="str">
        <f>LEFT(VLOOKUP(F580,customers!A:C,3,FALSE),SEARCH(" ",VLOOKUP(F580,customers!A:C,3,FALSE)))</f>
        <v xml:space="preserve">Frédérique </v>
      </c>
      <c r="I580" s="6" t="str">
        <f>VLOOKUP(F580,customers!A:F,6,FALSE)</f>
        <v>Strasbourg</v>
      </c>
      <c r="J580" s="6" t="str">
        <f>VLOOKUP(F580,customers!A:I,9,FALSE)</f>
        <v>France</v>
      </c>
    </row>
    <row r="581" spans="1:10" ht="17.45" customHeight="1" x14ac:dyDescent="0.25">
      <c r="A581" s="1" t="s">
        <v>1774</v>
      </c>
      <c r="B581" s="1">
        <f>COUNTIF('order-details'!A581:A2735,A581)</f>
        <v>2</v>
      </c>
      <c r="C581" s="8">
        <f>SUMIFS('order-details'!F:F,'order-details'!A:A,A581)</f>
        <v>843</v>
      </c>
      <c r="D581" s="8">
        <f>SUMIFS('order-details'!G:G,'order-details'!A:A,A581)</f>
        <v>843</v>
      </c>
      <c r="E581" s="11">
        <f t="shared" si="9"/>
        <v>0</v>
      </c>
      <c r="F581" s="1" t="str">
        <f>VLOOKUP(A581,orders!B:C,2,FALSE)</f>
        <v>BONAP</v>
      </c>
      <c r="G581" s="6" t="str">
        <f>VLOOKUP(A581,orders!P:Q,2,FALSE)</f>
        <v>United Package</v>
      </c>
      <c r="H581" s="6" t="str">
        <f>LEFT(VLOOKUP(F581,customers!A:C,3,FALSE),SEARCH(" ",VLOOKUP(F581,customers!A:C,3,FALSE)))</f>
        <v xml:space="preserve">Laurence </v>
      </c>
      <c r="I581" s="6" t="str">
        <f>VLOOKUP(F581,customers!A:F,6,FALSE)</f>
        <v>Marseille</v>
      </c>
      <c r="J581" s="6" t="str">
        <f>VLOOKUP(F581,customers!A:I,9,FALSE)</f>
        <v>France</v>
      </c>
    </row>
    <row r="582" spans="1:10" ht="17.45" customHeight="1" x14ac:dyDescent="0.25">
      <c r="A582" s="1" t="s">
        <v>1775</v>
      </c>
      <c r="B582" s="1">
        <f>COUNTIF('order-details'!A582:A2736,A582)</f>
        <v>2</v>
      </c>
      <c r="C582" s="8">
        <f>SUMIFS('order-details'!F:F,'order-details'!A:A,A582)</f>
        <v>932</v>
      </c>
      <c r="D582" s="8">
        <f>SUMIFS('order-details'!G:G,'order-details'!A:A,A582)</f>
        <v>932</v>
      </c>
      <c r="E582" s="11">
        <f t="shared" si="9"/>
        <v>0</v>
      </c>
      <c r="F582" s="1" t="str">
        <f>VLOOKUP(A582,orders!B:C,2,FALSE)</f>
        <v>RANCH</v>
      </c>
      <c r="G582" s="6" t="str">
        <f>VLOOKUP(A582,orders!P:Q,2,FALSE)</f>
        <v>Speedy Express</v>
      </c>
      <c r="H582" s="6" t="str">
        <f>LEFT(VLOOKUP(F582,customers!A:C,3,FALSE),SEARCH(" ",VLOOKUP(F582,customers!A:C,3,FALSE)))</f>
        <v xml:space="preserve">Sergio </v>
      </c>
      <c r="I582" s="6" t="str">
        <f>VLOOKUP(F582,customers!A:F,6,FALSE)</f>
        <v>Buenos Aires</v>
      </c>
      <c r="J582" s="6" t="str">
        <f>VLOOKUP(F582,customers!A:I,9,FALSE)</f>
        <v>Argentina</v>
      </c>
    </row>
    <row r="583" spans="1:10" ht="17.45" customHeight="1" x14ac:dyDescent="0.25">
      <c r="A583" s="1" t="s">
        <v>1776</v>
      </c>
      <c r="B583" s="1">
        <f>COUNTIF('order-details'!A583:A2737,A583)</f>
        <v>4</v>
      </c>
      <c r="C583" s="8">
        <f>SUMIFS('order-details'!F:F,'order-details'!A:A,A583)</f>
        <v>1764</v>
      </c>
      <c r="D583" s="8">
        <f>SUMIFS('order-details'!G:G,'order-details'!A:A,A583)</f>
        <v>1764</v>
      </c>
      <c r="E583" s="11">
        <f t="shared" si="9"/>
        <v>0</v>
      </c>
      <c r="F583" s="1" t="str">
        <f>VLOOKUP(A583,orders!B:C,2,FALSE)</f>
        <v>ISLAT</v>
      </c>
      <c r="G583" s="6" t="str">
        <f>VLOOKUP(A583,orders!P:Q,2,FALSE)</f>
        <v>Speedy Express</v>
      </c>
      <c r="H583" s="6" t="str">
        <f>LEFT(VLOOKUP(F583,customers!A:C,3,FALSE),SEARCH(" ",VLOOKUP(F583,customers!A:C,3,FALSE)))</f>
        <v xml:space="preserve">Helen </v>
      </c>
      <c r="I583" s="6" t="str">
        <f>VLOOKUP(F583,customers!A:F,6,FALSE)</f>
        <v>Cowes</v>
      </c>
      <c r="J583" s="6" t="str">
        <f>VLOOKUP(F583,customers!A:I,9,FALSE)</f>
        <v>UK</v>
      </c>
    </row>
    <row r="584" spans="1:10" ht="17.45" customHeight="1" x14ac:dyDescent="0.25">
      <c r="A584" s="1" t="s">
        <v>1777</v>
      </c>
      <c r="B584" s="1">
        <f>COUNTIF('order-details'!A584:A2738,A584)</f>
        <v>4</v>
      </c>
      <c r="C584" s="8">
        <f>SUMIFS('order-details'!F:F,'order-details'!A:A,A584)</f>
        <v>1974</v>
      </c>
      <c r="D584" s="8">
        <f>SUMIFS('order-details'!G:G,'order-details'!A:A,A584)</f>
        <v>1974</v>
      </c>
      <c r="E584" s="11">
        <f t="shared" si="9"/>
        <v>0</v>
      </c>
      <c r="F584" s="1" t="str">
        <f>VLOOKUP(A584,orders!B:C,2,FALSE)</f>
        <v>TRADH</v>
      </c>
      <c r="G584" s="6" t="str">
        <f>VLOOKUP(A584,orders!P:Q,2,FALSE)</f>
        <v>United Package</v>
      </c>
      <c r="H584" s="6" t="str">
        <f>LEFT(VLOOKUP(F584,customers!A:C,3,FALSE),SEARCH(" ",VLOOKUP(F584,customers!A:C,3,FALSE)))</f>
        <v xml:space="preserve">Anabela </v>
      </c>
      <c r="I584" s="6" t="str">
        <f>VLOOKUP(F584,customers!A:F,6,FALSE)</f>
        <v>Sao Paulo</v>
      </c>
      <c r="J584" s="6" t="str">
        <f>VLOOKUP(F584,customers!A:I,9,FALSE)</f>
        <v>Brazil</v>
      </c>
    </row>
    <row r="585" spans="1:10" ht="17.45" customHeight="1" x14ac:dyDescent="0.25">
      <c r="A585" s="1" t="s">
        <v>1778</v>
      </c>
      <c r="B585" s="1">
        <f>COUNTIF('order-details'!A585:A2739,A585)</f>
        <v>4</v>
      </c>
      <c r="C585" s="8">
        <f>SUMIFS('order-details'!F:F,'order-details'!A:A,A585)</f>
        <v>2684.4</v>
      </c>
      <c r="D585" s="8">
        <f>SUMIFS('order-details'!G:G,'order-details'!A:A,A585)</f>
        <v>2684.4</v>
      </c>
      <c r="E585" s="11">
        <f t="shared" si="9"/>
        <v>0</v>
      </c>
      <c r="F585" s="1" t="str">
        <f>VLOOKUP(A585,orders!B:C,2,FALSE)</f>
        <v>SANTG</v>
      </c>
      <c r="G585" s="6" t="str">
        <f>VLOOKUP(A585,orders!P:Q,2,FALSE)</f>
        <v>United Package</v>
      </c>
      <c r="H585" s="6" t="str">
        <f>LEFT(VLOOKUP(F585,customers!A:C,3,FALSE),SEARCH(" ",VLOOKUP(F585,customers!A:C,3,FALSE)))</f>
        <v xml:space="preserve">Jonas </v>
      </c>
      <c r="I585" s="6" t="str">
        <f>VLOOKUP(F585,customers!A:F,6,FALSE)</f>
        <v>Stavern</v>
      </c>
      <c r="J585" s="6" t="str">
        <f>VLOOKUP(F585,customers!A:I,9,FALSE)</f>
        <v>Norway</v>
      </c>
    </row>
    <row r="586" spans="1:10" ht="17.45" customHeight="1" x14ac:dyDescent="0.25">
      <c r="A586" s="1" t="s">
        <v>1779</v>
      </c>
      <c r="B586" s="1">
        <f>COUNTIF('order-details'!A586:A2740,A586)</f>
        <v>4</v>
      </c>
      <c r="C586" s="8">
        <f>SUMIFS('order-details'!F:F,'order-details'!A:A,A586)</f>
        <v>568.95000000000005</v>
      </c>
      <c r="D586" s="8">
        <f>SUMIFS('order-details'!G:G,'order-details'!A:A,A586)</f>
        <v>475.11</v>
      </c>
      <c r="E586" s="11">
        <f t="shared" si="9"/>
        <v>93.840000000000032</v>
      </c>
      <c r="F586" s="1" t="str">
        <f>VLOOKUP(A586,orders!B:C,2,FALSE)</f>
        <v>LAMAI</v>
      </c>
      <c r="G586" s="6" t="str">
        <f>VLOOKUP(A586,orders!P:Q,2,FALSE)</f>
        <v>United Package</v>
      </c>
      <c r="H586" s="6" t="str">
        <f>LEFT(VLOOKUP(F586,customers!A:C,3,FALSE),SEARCH(" ",VLOOKUP(F586,customers!A:C,3,FALSE)))</f>
        <v xml:space="preserve">Annette </v>
      </c>
      <c r="I586" s="6" t="str">
        <f>VLOOKUP(F586,customers!A:F,6,FALSE)</f>
        <v>Toulouse</v>
      </c>
      <c r="J586" s="6" t="str">
        <f>VLOOKUP(F586,customers!A:I,9,FALSE)</f>
        <v>France</v>
      </c>
    </row>
    <row r="587" spans="1:10" ht="17.45" customHeight="1" x14ac:dyDescent="0.25">
      <c r="A587" s="1" t="s">
        <v>1780</v>
      </c>
      <c r="B587" s="1">
        <f>COUNTIF('order-details'!A587:A2741,A587)</f>
        <v>3</v>
      </c>
      <c r="C587" s="8">
        <f>SUMIFS('order-details'!F:F,'order-details'!A:A,A587)</f>
        <v>1007.7</v>
      </c>
      <c r="D587" s="8">
        <f>SUMIFS('order-details'!G:G,'order-details'!A:A,A587)</f>
        <v>906.93000000000006</v>
      </c>
      <c r="E587" s="11">
        <f t="shared" si="9"/>
        <v>100.76999999999998</v>
      </c>
      <c r="F587" s="1" t="str">
        <f>VLOOKUP(A587,orders!B:C,2,FALSE)</f>
        <v>OTTIK</v>
      </c>
      <c r="G587" s="6" t="str">
        <f>VLOOKUP(A587,orders!P:Q,2,FALSE)</f>
        <v>United Package</v>
      </c>
      <c r="H587" s="6" t="str">
        <f>LEFT(VLOOKUP(F587,customers!A:C,3,FALSE),SEARCH(" ",VLOOKUP(F587,customers!A:C,3,FALSE)))</f>
        <v xml:space="preserve">Henriette </v>
      </c>
      <c r="I587" s="6" t="str">
        <f>VLOOKUP(F587,customers!A:F,6,FALSE)</f>
        <v>Köln</v>
      </c>
      <c r="J587" s="6" t="str">
        <f>VLOOKUP(F587,customers!A:I,9,FALSE)</f>
        <v>Germany</v>
      </c>
    </row>
    <row r="588" spans="1:10" ht="17.45" customHeight="1" x14ac:dyDescent="0.25">
      <c r="A588" s="1" t="s">
        <v>1781</v>
      </c>
      <c r="B588" s="1">
        <f>COUNTIF('order-details'!A588:A2742,A588)</f>
        <v>2</v>
      </c>
      <c r="C588" s="8">
        <f>SUMIFS('order-details'!F:F,'order-details'!A:A,A588)</f>
        <v>1508.12</v>
      </c>
      <c r="D588" s="8">
        <f>SUMIFS('order-details'!G:G,'order-details'!A:A,A588)</f>
        <v>1432.7139999999999</v>
      </c>
      <c r="E588" s="11">
        <f t="shared" si="9"/>
        <v>75.405999999999949</v>
      </c>
      <c r="F588" s="1" t="str">
        <f>VLOOKUP(A588,orders!B:C,2,FALSE)</f>
        <v>TRADH</v>
      </c>
      <c r="G588" s="6" t="str">
        <f>VLOOKUP(A588,orders!P:Q,2,FALSE)</f>
        <v>Federal Shipping</v>
      </c>
      <c r="H588" s="6" t="str">
        <f>LEFT(VLOOKUP(F588,customers!A:C,3,FALSE),SEARCH(" ",VLOOKUP(F588,customers!A:C,3,FALSE)))</f>
        <v xml:space="preserve">Anabela </v>
      </c>
      <c r="I588" s="6" t="str">
        <f>VLOOKUP(F588,customers!A:F,6,FALSE)</f>
        <v>Sao Paulo</v>
      </c>
      <c r="J588" s="6" t="str">
        <f>VLOOKUP(F588,customers!A:I,9,FALSE)</f>
        <v>Brazil</v>
      </c>
    </row>
    <row r="589" spans="1:10" ht="17.45" customHeight="1" x14ac:dyDescent="0.25">
      <c r="A589" s="1" t="s">
        <v>1782</v>
      </c>
      <c r="B589" s="1">
        <f>COUNTIF('order-details'!A589:A2743,A589)</f>
        <v>2</v>
      </c>
      <c r="C589" s="8">
        <f>SUMIFS('order-details'!F:F,'order-details'!A:A,A589)</f>
        <v>851</v>
      </c>
      <c r="D589" s="8">
        <f>SUMIFS('order-details'!G:G,'order-details'!A:A,A589)</f>
        <v>845.8</v>
      </c>
      <c r="E589" s="11">
        <f t="shared" si="9"/>
        <v>5.2000000000000455</v>
      </c>
      <c r="F589" s="1" t="str">
        <f>VLOOKUP(A589,orders!B:C,2,FALSE)</f>
        <v>ALFKI</v>
      </c>
      <c r="G589" s="6" t="str">
        <f>VLOOKUP(A589,orders!P:Q,2,FALSE)</f>
        <v>Federal Shipping</v>
      </c>
      <c r="H589" s="6" t="str">
        <f>LEFT(VLOOKUP(F589,customers!A:C,3,FALSE),SEARCH(" ",VLOOKUP(F589,customers!A:C,3,FALSE)))</f>
        <v xml:space="preserve">Maria </v>
      </c>
      <c r="I589" s="6" t="str">
        <f>VLOOKUP(F589,customers!A:F,6,FALSE)</f>
        <v>Berlin</v>
      </c>
      <c r="J589" s="6" t="str">
        <f>VLOOKUP(F589,customers!A:I,9,FALSE)</f>
        <v>Germany</v>
      </c>
    </row>
    <row r="590" spans="1:10" ht="17.45" customHeight="1" x14ac:dyDescent="0.25">
      <c r="A590" s="1" t="s">
        <v>1783</v>
      </c>
      <c r="B590" s="1">
        <f>COUNTIF('order-details'!A590:A2744,A590)</f>
        <v>5</v>
      </c>
      <c r="C590" s="8">
        <f>SUMIFS('order-details'!F:F,'order-details'!A:A,A590)</f>
        <v>4705.5</v>
      </c>
      <c r="D590" s="8">
        <f>SUMIFS('order-details'!G:G,'order-details'!A:A,A590)</f>
        <v>4705.5</v>
      </c>
      <c r="E590" s="11">
        <f t="shared" si="9"/>
        <v>0</v>
      </c>
      <c r="F590" s="1" t="str">
        <f>VLOOKUP(A590,orders!B:C,2,FALSE)</f>
        <v>ERNSH</v>
      </c>
      <c r="G590" s="6" t="str">
        <f>VLOOKUP(A590,orders!P:Q,2,FALSE)</f>
        <v>Speedy Express</v>
      </c>
      <c r="H590" s="6" t="str">
        <f>LEFT(VLOOKUP(F590,customers!A:C,3,FALSE),SEARCH(" ",VLOOKUP(F590,customers!A:C,3,FALSE)))</f>
        <v xml:space="preserve">Roland </v>
      </c>
      <c r="I590" s="6" t="str">
        <f>VLOOKUP(F590,customers!A:F,6,FALSE)</f>
        <v>Graz</v>
      </c>
      <c r="J590" s="6" t="str">
        <f>VLOOKUP(F590,customers!A:I,9,FALSE)</f>
        <v>Austria</v>
      </c>
    </row>
    <row r="591" spans="1:10" ht="17.45" customHeight="1" x14ac:dyDescent="0.25">
      <c r="A591" s="1" t="s">
        <v>1784</v>
      </c>
      <c r="B591" s="1">
        <f>COUNTIF('order-details'!A591:A2745,A591)</f>
        <v>4</v>
      </c>
      <c r="C591" s="8">
        <f>SUMIFS('order-details'!F:F,'order-details'!A:A,A591)</f>
        <v>1254</v>
      </c>
      <c r="D591" s="8">
        <f>SUMIFS('order-details'!G:G,'order-details'!A:A,A591)</f>
        <v>1064.5</v>
      </c>
      <c r="E591" s="11">
        <f t="shared" si="9"/>
        <v>189.5</v>
      </c>
      <c r="F591" s="1" t="str">
        <f>VLOOKUP(A591,orders!B:C,2,FALSE)</f>
        <v>BERGS</v>
      </c>
      <c r="G591" s="6" t="str">
        <f>VLOOKUP(A591,orders!P:Q,2,FALSE)</f>
        <v>Federal Shipping</v>
      </c>
      <c r="H591" s="6" t="str">
        <f>LEFT(VLOOKUP(F591,customers!A:C,3,FALSE),SEARCH(" ",VLOOKUP(F591,customers!A:C,3,FALSE)))</f>
        <v xml:space="preserve">Christina </v>
      </c>
      <c r="I591" s="6" t="str">
        <f>VLOOKUP(F591,customers!A:F,6,FALSE)</f>
        <v>Luleå</v>
      </c>
      <c r="J591" s="6" t="str">
        <f>VLOOKUP(F591,customers!A:I,9,FALSE)</f>
        <v>Sweden</v>
      </c>
    </row>
    <row r="592" spans="1:10" ht="17.45" customHeight="1" x14ac:dyDescent="0.25">
      <c r="A592" s="1" t="s">
        <v>1785</v>
      </c>
      <c r="B592" s="1">
        <f>COUNTIF('order-details'!A592:A2746,A592)</f>
        <v>3</v>
      </c>
      <c r="C592" s="8">
        <f>SUMIFS('order-details'!F:F,'order-details'!A:A,A592)</f>
        <v>2584.5</v>
      </c>
      <c r="D592" s="8">
        <f>SUMIFS('order-details'!G:G,'order-details'!A:A,A592)</f>
        <v>1938.375</v>
      </c>
      <c r="E592" s="11">
        <f t="shared" si="9"/>
        <v>646.125</v>
      </c>
      <c r="F592" s="1" t="str">
        <f>VLOOKUP(A592,orders!B:C,2,FALSE)</f>
        <v>LINOD</v>
      </c>
      <c r="G592" s="6" t="str">
        <f>VLOOKUP(A592,orders!P:Q,2,FALSE)</f>
        <v>Federal Shipping</v>
      </c>
      <c r="H592" s="6" t="str">
        <f>LEFT(VLOOKUP(F592,customers!A:C,3,FALSE),SEARCH(" ",VLOOKUP(F592,customers!A:C,3,FALSE)))</f>
        <v xml:space="preserve">Felipe </v>
      </c>
      <c r="I592" s="6" t="str">
        <f>VLOOKUP(F592,customers!A:F,6,FALSE)</f>
        <v>I. de Margarita</v>
      </c>
      <c r="J592" s="6" t="str">
        <f>VLOOKUP(F592,customers!A:I,9,FALSE)</f>
        <v>Venezuela</v>
      </c>
    </row>
    <row r="593" spans="1:10" ht="17.45" customHeight="1" x14ac:dyDescent="0.25">
      <c r="A593" s="1" t="s">
        <v>1786</v>
      </c>
      <c r="B593" s="1">
        <f>COUNTIF('order-details'!A593:A2747,A593)</f>
        <v>2</v>
      </c>
      <c r="C593" s="8">
        <f>SUMIFS('order-details'!F:F,'order-details'!A:A,A593)</f>
        <v>919.5</v>
      </c>
      <c r="D593" s="8">
        <f>SUMIFS('order-details'!G:G,'order-details'!A:A,A593)</f>
        <v>827.55</v>
      </c>
      <c r="E593" s="11">
        <f t="shared" si="9"/>
        <v>91.950000000000045</v>
      </c>
      <c r="F593" s="1" t="str">
        <f>VLOOKUP(A593,orders!B:C,2,FALSE)</f>
        <v>TRADH</v>
      </c>
      <c r="G593" s="6" t="str">
        <f>VLOOKUP(A593,orders!P:Q,2,FALSE)</f>
        <v>Federal Shipping</v>
      </c>
      <c r="H593" s="6" t="str">
        <f>LEFT(VLOOKUP(F593,customers!A:C,3,FALSE),SEARCH(" ",VLOOKUP(F593,customers!A:C,3,FALSE)))</f>
        <v xml:space="preserve">Anabela </v>
      </c>
      <c r="I593" s="6" t="str">
        <f>VLOOKUP(F593,customers!A:F,6,FALSE)</f>
        <v>Sao Paulo</v>
      </c>
      <c r="J593" s="6" t="str">
        <f>VLOOKUP(F593,customers!A:I,9,FALSE)</f>
        <v>Brazil</v>
      </c>
    </row>
    <row r="594" spans="1:10" ht="17.45" customHeight="1" x14ac:dyDescent="0.25">
      <c r="A594" s="1" t="s">
        <v>1787</v>
      </c>
      <c r="B594" s="1">
        <f>COUNTIF('order-details'!A594:A2748,A594)</f>
        <v>2</v>
      </c>
      <c r="C594" s="8">
        <f>SUMIFS('order-details'!F:F,'order-details'!A:A,A594)</f>
        <v>264</v>
      </c>
      <c r="D594" s="8">
        <f>SUMIFS('order-details'!G:G,'order-details'!A:A,A594)</f>
        <v>211.2</v>
      </c>
      <c r="E594" s="11">
        <f t="shared" si="9"/>
        <v>52.800000000000011</v>
      </c>
      <c r="F594" s="1" t="str">
        <f>VLOOKUP(A594,orders!B:C,2,FALSE)</f>
        <v>LINOD</v>
      </c>
      <c r="G594" s="6" t="str">
        <f>VLOOKUP(A594,orders!P:Q,2,FALSE)</f>
        <v>United Package</v>
      </c>
      <c r="H594" s="6" t="str">
        <f>LEFT(VLOOKUP(F594,customers!A:C,3,FALSE),SEARCH(" ",VLOOKUP(F594,customers!A:C,3,FALSE)))</f>
        <v xml:space="preserve">Felipe </v>
      </c>
      <c r="I594" s="6" t="str">
        <f>VLOOKUP(F594,customers!A:F,6,FALSE)</f>
        <v>I. de Margarita</v>
      </c>
      <c r="J594" s="6" t="str">
        <f>VLOOKUP(F594,customers!A:I,9,FALSE)</f>
        <v>Venezuela</v>
      </c>
    </row>
    <row r="595" spans="1:10" ht="17.45" customHeight="1" x14ac:dyDescent="0.25">
      <c r="A595" s="1" t="s">
        <v>1788</v>
      </c>
      <c r="B595" s="1">
        <f>COUNTIF('order-details'!A595:A2749,A595)</f>
        <v>4</v>
      </c>
      <c r="C595" s="8">
        <f>SUMIFS('order-details'!F:F,'order-details'!A:A,A595)</f>
        <v>4581</v>
      </c>
      <c r="D595" s="8">
        <f>SUMIFS('order-details'!G:G,'order-details'!A:A,A595)</f>
        <v>4581</v>
      </c>
      <c r="E595" s="11">
        <f t="shared" si="9"/>
        <v>0</v>
      </c>
      <c r="F595" s="1" t="str">
        <f>VLOOKUP(A595,orders!B:C,2,FALSE)</f>
        <v>SUPRD</v>
      </c>
      <c r="G595" s="6" t="str">
        <f>VLOOKUP(A595,orders!P:Q,2,FALSE)</f>
        <v>United Package</v>
      </c>
      <c r="H595" s="6" t="str">
        <f>LEFT(VLOOKUP(F595,customers!A:C,3,FALSE),SEARCH(" ",VLOOKUP(F595,customers!A:C,3,FALSE)))</f>
        <v xml:space="preserve">Pascale </v>
      </c>
      <c r="I595" s="6" t="str">
        <f>VLOOKUP(F595,customers!A:F,6,FALSE)</f>
        <v>Charleroi</v>
      </c>
      <c r="J595" s="6" t="str">
        <f>VLOOKUP(F595,customers!A:I,9,FALSE)</f>
        <v>Belgium</v>
      </c>
    </row>
    <row r="596" spans="1:10" ht="17.45" customHeight="1" x14ac:dyDescent="0.25">
      <c r="A596" s="1" t="s">
        <v>1789</v>
      </c>
      <c r="B596" s="1">
        <f>COUNTIF('order-details'!A596:A2750,A596)</f>
        <v>4</v>
      </c>
      <c r="C596" s="8">
        <f>SUMIFS('order-details'!F:F,'order-details'!A:A,A596)</f>
        <v>975</v>
      </c>
      <c r="D596" s="8">
        <f>SUMIFS('order-details'!G:G,'order-details'!A:A,A596)</f>
        <v>975</v>
      </c>
      <c r="E596" s="11">
        <f t="shared" si="9"/>
        <v>0</v>
      </c>
      <c r="F596" s="1" t="str">
        <f>VLOOKUP(A596,orders!B:C,2,FALSE)</f>
        <v>TORTU</v>
      </c>
      <c r="G596" s="6" t="str">
        <f>VLOOKUP(A596,orders!P:Q,2,FALSE)</f>
        <v>Federal Shipping</v>
      </c>
      <c r="H596" s="6" t="str">
        <f>LEFT(VLOOKUP(F596,customers!A:C,3,FALSE),SEARCH(" ",VLOOKUP(F596,customers!A:C,3,FALSE)))</f>
        <v xml:space="preserve">Miguel </v>
      </c>
      <c r="I596" s="6" t="str">
        <f>VLOOKUP(F596,customers!A:F,6,FALSE)</f>
        <v>México D.F.</v>
      </c>
      <c r="J596" s="6" t="str">
        <f>VLOOKUP(F596,customers!A:I,9,FALSE)</f>
        <v>Mexico</v>
      </c>
    </row>
    <row r="597" spans="1:10" ht="17.45" customHeight="1" x14ac:dyDescent="0.25">
      <c r="A597" s="1" t="s">
        <v>1790</v>
      </c>
      <c r="B597" s="1">
        <f>COUNTIF('order-details'!A597:A2751,A597)</f>
        <v>1</v>
      </c>
      <c r="C597" s="8">
        <f>SUMIFS('order-details'!F:F,'order-details'!A:A,A597)</f>
        <v>212</v>
      </c>
      <c r="D597" s="8">
        <f>SUMIFS('order-details'!G:G,'order-details'!A:A,A597)</f>
        <v>159</v>
      </c>
      <c r="E597" s="11">
        <f t="shared" si="9"/>
        <v>53</v>
      </c>
      <c r="F597" s="1" t="str">
        <f>VLOOKUP(A597,orders!B:C,2,FALSE)</f>
        <v>VICTE</v>
      </c>
      <c r="G597" s="6" t="str">
        <f>VLOOKUP(A597,orders!P:Q,2,FALSE)</f>
        <v>United Package</v>
      </c>
      <c r="H597" s="6" t="str">
        <f>LEFT(VLOOKUP(F597,customers!A:C,3,FALSE),SEARCH(" ",VLOOKUP(F597,customers!A:C,3,FALSE)))</f>
        <v xml:space="preserve">Mary </v>
      </c>
      <c r="I597" s="6" t="str">
        <f>VLOOKUP(F597,customers!A:F,6,FALSE)</f>
        <v>Lyon</v>
      </c>
      <c r="J597" s="6" t="str">
        <f>VLOOKUP(F597,customers!A:I,9,FALSE)</f>
        <v>France</v>
      </c>
    </row>
    <row r="598" spans="1:10" ht="17.45" customHeight="1" x14ac:dyDescent="0.25">
      <c r="A598" s="1" t="s">
        <v>1791</v>
      </c>
      <c r="B598" s="1">
        <f>COUNTIF('order-details'!A598:A2752,A598)</f>
        <v>1</v>
      </c>
      <c r="C598" s="8">
        <f>SUMIFS('order-details'!F:F,'order-details'!A:A,A598)</f>
        <v>735</v>
      </c>
      <c r="D598" s="8">
        <f>SUMIFS('order-details'!G:G,'order-details'!A:A,A598)</f>
        <v>735</v>
      </c>
      <c r="E598" s="11">
        <f t="shared" si="9"/>
        <v>0</v>
      </c>
      <c r="F598" s="1" t="str">
        <f>VLOOKUP(A598,orders!B:C,2,FALSE)</f>
        <v>PICCO</v>
      </c>
      <c r="G598" s="6" t="str">
        <f>VLOOKUP(A598,orders!P:Q,2,FALSE)</f>
        <v>United Package</v>
      </c>
      <c r="H598" s="6" t="str">
        <f>LEFT(VLOOKUP(F598,customers!A:C,3,FALSE),SEARCH(" ",VLOOKUP(F598,customers!A:C,3,FALSE)))</f>
        <v xml:space="preserve">Georg </v>
      </c>
      <c r="I598" s="6" t="str">
        <f>VLOOKUP(F598,customers!A:F,6,FALSE)</f>
        <v>Salzburg</v>
      </c>
      <c r="J598" s="6" t="str">
        <f>VLOOKUP(F598,customers!A:I,9,FALSE)</f>
        <v>Austria</v>
      </c>
    </row>
    <row r="599" spans="1:10" ht="17.45" customHeight="1" x14ac:dyDescent="0.25">
      <c r="A599" s="1" t="s">
        <v>1792</v>
      </c>
      <c r="B599" s="1">
        <f>COUNTIF('order-details'!A599:A2753,A599)</f>
        <v>5</v>
      </c>
      <c r="C599" s="8">
        <f>SUMIFS('order-details'!F:F,'order-details'!A:A,A599)</f>
        <v>4059</v>
      </c>
      <c r="D599" s="8">
        <f>SUMIFS('order-details'!G:G,'order-details'!A:A,A599)</f>
        <v>3812.7</v>
      </c>
      <c r="E599" s="11">
        <f t="shared" si="9"/>
        <v>246.30000000000018</v>
      </c>
      <c r="F599" s="1" t="str">
        <f>VLOOKUP(A599,orders!B:C,2,FALSE)</f>
        <v>QUICK</v>
      </c>
      <c r="G599" s="6" t="str">
        <f>VLOOKUP(A599,orders!P:Q,2,FALSE)</f>
        <v>Speedy Express</v>
      </c>
      <c r="H599" s="6" t="str">
        <f>LEFT(VLOOKUP(F599,customers!A:C,3,FALSE),SEARCH(" ",VLOOKUP(F599,customers!A:C,3,FALSE)))</f>
        <v xml:space="preserve">Horst </v>
      </c>
      <c r="I599" s="6" t="str">
        <f>VLOOKUP(F599,customers!A:F,6,FALSE)</f>
        <v>Cunewalde</v>
      </c>
      <c r="J599" s="6" t="str">
        <f>VLOOKUP(F599,customers!A:I,9,FALSE)</f>
        <v>Germany</v>
      </c>
    </row>
    <row r="600" spans="1:10" ht="17.45" customHeight="1" x14ac:dyDescent="0.25">
      <c r="A600" s="1" t="s">
        <v>1793</v>
      </c>
      <c r="B600" s="1">
        <f>COUNTIF('order-details'!A600:A2754,A600)</f>
        <v>3</v>
      </c>
      <c r="C600" s="8">
        <f>SUMIFS('order-details'!F:F,'order-details'!A:A,A600)</f>
        <v>1112</v>
      </c>
      <c r="D600" s="8">
        <f>SUMIFS('order-details'!G:G,'order-details'!A:A,A600)</f>
        <v>1112</v>
      </c>
      <c r="E600" s="11">
        <f t="shared" si="9"/>
        <v>0</v>
      </c>
      <c r="F600" s="1" t="str">
        <f>VLOOKUP(A600,orders!B:C,2,FALSE)</f>
        <v>SUPRD</v>
      </c>
      <c r="G600" s="6" t="str">
        <f>VLOOKUP(A600,orders!P:Q,2,FALSE)</f>
        <v>Federal Shipping</v>
      </c>
      <c r="H600" s="6" t="str">
        <f>LEFT(VLOOKUP(F600,customers!A:C,3,FALSE),SEARCH(" ",VLOOKUP(F600,customers!A:C,3,FALSE)))</f>
        <v xml:space="preserve">Pascale </v>
      </c>
      <c r="I600" s="6" t="str">
        <f>VLOOKUP(F600,customers!A:F,6,FALSE)</f>
        <v>Charleroi</v>
      </c>
      <c r="J600" s="6" t="str">
        <f>VLOOKUP(F600,customers!A:I,9,FALSE)</f>
        <v>Belgium</v>
      </c>
    </row>
    <row r="601" spans="1:10" ht="17.45" customHeight="1" x14ac:dyDescent="0.25">
      <c r="A601" s="1" t="s">
        <v>1794</v>
      </c>
      <c r="B601" s="1">
        <f>COUNTIF('order-details'!A601:A2755,A601)</f>
        <v>6</v>
      </c>
      <c r="C601" s="8">
        <f>SUMIFS('order-details'!F:F,'order-details'!A:A,A601)</f>
        <v>6164.9</v>
      </c>
      <c r="D601" s="8">
        <f>SUMIFS('order-details'!G:G,'order-details'!A:A,A601)</f>
        <v>4931.92</v>
      </c>
      <c r="E601" s="11">
        <f t="shared" si="9"/>
        <v>1232.9799999999996</v>
      </c>
      <c r="F601" s="1" t="str">
        <f>VLOOKUP(A601,orders!B:C,2,FALSE)</f>
        <v>SAVEA</v>
      </c>
      <c r="G601" s="6" t="str">
        <f>VLOOKUP(A601,orders!P:Q,2,FALSE)</f>
        <v>Federal Shipping</v>
      </c>
      <c r="H601" s="6" t="str">
        <f>LEFT(VLOOKUP(F601,customers!A:C,3,FALSE),SEARCH(" ",VLOOKUP(F601,customers!A:C,3,FALSE)))</f>
        <v xml:space="preserve">Jose </v>
      </c>
      <c r="I601" s="6" t="str">
        <f>VLOOKUP(F601,customers!A:F,6,FALSE)</f>
        <v>Boise</v>
      </c>
      <c r="J601" s="6" t="str">
        <f>VLOOKUP(F601,customers!A:I,9,FALSE)</f>
        <v>USA</v>
      </c>
    </row>
    <row r="602" spans="1:10" ht="17.45" customHeight="1" x14ac:dyDescent="0.25">
      <c r="A602" s="1" t="s">
        <v>1795</v>
      </c>
      <c r="B602" s="1">
        <f>COUNTIF('order-details'!A602:A2756,A602)</f>
        <v>2</v>
      </c>
      <c r="C602" s="8">
        <f>SUMIFS('order-details'!F:F,'order-details'!A:A,A602)</f>
        <v>931.5</v>
      </c>
      <c r="D602" s="8">
        <f>SUMIFS('order-details'!G:G,'order-details'!A:A,A602)</f>
        <v>931.5</v>
      </c>
      <c r="E602" s="11">
        <f t="shared" si="9"/>
        <v>0</v>
      </c>
      <c r="F602" s="1" t="str">
        <f>VLOOKUP(A602,orders!B:C,2,FALSE)</f>
        <v>CONSH</v>
      </c>
      <c r="G602" s="6" t="str">
        <f>VLOOKUP(A602,orders!P:Q,2,FALSE)</f>
        <v>United Package</v>
      </c>
      <c r="H602" s="6" t="str">
        <f>LEFT(VLOOKUP(F602,customers!A:C,3,FALSE),SEARCH(" ",VLOOKUP(F602,customers!A:C,3,FALSE)))</f>
        <v xml:space="preserve">Elizabeth </v>
      </c>
      <c r="I602" s="6" t="str">
        <f>VLOOKUP(F602,customers!A:F,6,FALSE)</f>
        <v>London</v>
      </c>
      <c r="J602" s="6" t="str">
        <f>VLOOKUP(F602,customers!A:I,9,FALSE)</f>
        <v>UK</v>
      </c>
    </row>
    <row r="603" spans="1:10" ht="17.45" customHeight="1" x14ac:dyDescent="0.25">
      <c r="A603" s="1" t="s">
        <v>1796</v>
      </c>
      <c r="B603" s="1">
        <f>COUNTIF('order-details'!A603:A2757,A603)</f>
        <v>2</v>
      </c>
      <c r="C603" s="8">
        <f>SUMIFS('order-details'!F:F,'order-details'!A:A,A603)</f>
        <v>1052.1399999999999</v>
      </c>
      <c r="D603" s="8">
        <f>SUMIFS('order-details'!G:G,'order-details'!A:A,A603)</f>
        <v>967.81899999999996</v>
      </c>
      <c r="E603" s="11">
        <f t="shared" si="9"/>
        <v>84.320999999999913</v>
      </c>
      <c r="F603" s="1" t="str">
        <f>VLOOKUP(A603,orders!B:C,2,FALSE)</f>
        <v>KOENE</v>
      </c>
      <c r="G603" s="6" t="str">
        <f>VLOOKUP(A603,orders!P:Q,2,FALSE)</f>
        <v>United Package</v>
      </c>
      <c r="H603" s="6" t="str">
        <f>LEFT(VLOOKUP(F603,customers!A:C,3,FALSE),SEARCH(" ",VLOOKUP(F603,customers!A:C,3,FALSE)))</f>
        <v xml:space="preserve">Philip </v>
      </c>
      <c r="I603" s="6" t="str">
        <f>VLOOKUP(F603,customers!A:F,6,FALSE)</f>
        <v>Brandenburg</v>
      </c>
      <c r="J603" s="6" t="str">
        <f>VLOOKUP(F603,customers!A:I,9,FALSE)</f>
        <v>Germany</v>
      </c>
    </row>
    <row r="604" spans="1:10" ht="17.45" customHeight="1" x14ac:dyDescent="0.25">
      <c r="A604" s="1" t="s">
        <v>1797</v>
      </c>
      <c r="B604" s="1">
        <f>COUNTIF('order-details'!A604:A2758,A604)</f>
        <v>3</v>
      </c>
      <c r="C604" s="8">
        <f>SUMIFS('order-details'!F:F,'order-details'!A:A,A604)</f>
        <v>740</v>
      </c>
      <c r="D604" s="8">
        <f>SUMIFS('order-details'!G:G,'order-details'!A:A,A604)</f>
        <v>629</v>
      </c>
      <c r="E604" s="11">
        <f t="shared" si="9"/>
        <v>111</v>
      </c>
      <c r="F604" s="1" t="str">
        <f>VLOOKUP(A604,orders!B:C,2,FALSE)</f>
        <v>VICTE</v>
      </c>
      <c r="G604" s="6" t="str">
        <f>VLOOKUP(A604,orders!P:Q,2,FALSE)</f>
        <v>Speedy Express</v>
      </c>
      <c r="H604" s="6" t="str">
        <f>LEFT(VLOOKUP(F604,customers!A:C,3,FALSE),SEARCH(" ",VLOOKUP(F604,customers!A:C,3,FALSE)))</f>
        <v xml:space="preserve">Mary </v>
      </c>
      <c r="I604" s="6" t="str">
        <f>VLOOKUP(F604,customers!A:F,6,FALSE)</f>
        <v>Lyon</v>
      </c>
      <c r="J604" s="6" t="str">
        <f>VLOOKUP(F604,customers!A:I,9,FALSE)</f>
        <v>France</v>
      </c>
    </row>
    <row r="605" spans="1:10" ht="17.45" customHeight="1" x14ac:dyDescent="0.25">
      <c r="A605" s="1" t="s">
        <v>1798</v>
      </c>
      <c r="B605" s="1">
        <f>COUNTIF('order-details'!A605:A2759,A605)</f>
        <v>4</v>
      </c>
      <c r="C605" s="8">
        <f>SUMIFS('order-details'!F:F,'order-details'!A:A,A605)</f>
        <v>2740</v>
      </c>
      <c r="D605" s="8">
        <f>SUMIFS('order-details'!G:G,'order-details'!A:A,A605)</f>
        <v>2603</v>
      </c>
      <c r="E605" s="11">
        <f t="shared" si="9"/>
        <v>137</v>
      </c>
      <c r="F605" s="1" t="str">
        <f>VLOOKUP(A605,orders!B:C,2,FALSE)</f>
        <v>RICAR</v>
      </c>
      <c r="G605" s="6" t="str">
        <f>VLOOKUP(A605,orders!P:Q,2,FALSE)</f>
        <v>Speedy Express</v>
      </c>
      <c r="H605" s="6" t="str">
        <f>LEFT(VLOOKUP(F605,customers!A:C,3,FALSE),SEARCH(" ",VLOOKUP(F605,customers!A:C,3,FALSE)))</f>
        <v xml:space="preserve">Janete </v>
      </c>
      <c r="I605" s="6" t="str">
        <f>VLOOKUP(F605,customers!A:F,6,FALSE)</f>
        <v>Rio de Janeiro</v>
      </c>
      <c r="J605" s="6" t="str">
        <f>VLOOKUP(F605,customers!A:I,9,FALSE)</f>
        <v>Brazil</v>
      </c>
    </row>
    <row r="606" spans="1:10" ht="17.45" customHeight="1" x14ac:dyDescent="0.25">
      <c r="A606" s="1" t="s">
        <v>1799</v>
      </c>
      <c r="B606" s="1">
        <f>COUNTIF('order-details'!A606:A2760,A606)</f>
        <v>3</v>
      </c>
      <c r="C606" s="8">
        <f>SUMIFS('order-details'!F:F,'order-details'!A:A,A606)</f>
        <v>2984</v>
      </c>
      <c r="D606" s="8">
        <f>SUMIFS('order-details'!G:G,'order-details'!A:A,A606)</f>
        <v>2984</v>
      </c>
      <c r="E606" s="11">
        <f t="shared" si="9"/>
        <v>0</v>
      </c>
      <c r="F606" s="1" t="str">
        <f>VLOOKUP(A606,orders!B:C,2,FALSE)</f>
        <v>RATTC</v>
      </c>
      <c r="G606" s="6" t="str">
        <f>VLOOKUP(A606,orders!P:Q,2,FALSE)</f>
        <v>Speedy Express</v>
      </c>
      <c r="H606" s="6" t="str">
        <f>LEFT(VLOOKUP(F606,customers!A:C,3,FALSE),SEARCH(" ",VLOOKUP(F606,customers!A:C,3,FALSE)))</f>
        <v xml:space="preserve">Paula </v>
      </c>
      <c r="I606" s="6" t="str">
        <f>VLOOKUP(F606,customers!A:F,6,FALSE)</f>
        <v>Albuquerque</v>
      </c>
      <c r="J606" s="6" t="str">
        <f>VLOOKUP(F606,customers!A:I,9,FALSE)</f>
        <v>USA</v>
      </c>
    </row>
    <row r="607" spans="1:10" ht="17.45" customHeight="1" x14ac:dyDescent="0.25">
      <c r="A607" s="1" t="s">
        <v>1800</v>
      </c>
      <c r="B607" s="1">
        <f>COUNTIF('order-details'!A607:A2761,A607)</f>
        <v>1</v>
      </c>
      <c r="C607" s="8">
        <f>SUMIFS('order-details'!F:F,'order-details'!A:A,A607)</f>
        <v>625</v>
      </c>
      <c r="D607" s="8">
        <f>SUMIFS('order-details'!G:G,'order-details'!A:A,A607)</f>
        <v>625</v>
      </c>
      <c r="E607" s="11">
        <f t="shared" si="9"/>
        <v>0</v>
      </c>
      <c r="F607" s="1" t="str">
        <f>VLOOKUP(A607,orders!B:C,2,FALSE)</f>
        <v>BLAUS</v>
      </c>
      <c r="G607" s="6" t="str">
        <f>VLOOKUP(A607,orders!P:Q,2,FALSE)</f>
        <v>United Package</v>
      </c>
      <c r="H607" s="6" t="str">
        <f>LEFT(VLOOKUP(F607,customers!A:C,3,FALSE),SEARCH(" ",VLOOKUP(F607,customers!A:C,3,FALSE)))</f>
        <v xml:space="preserve">Hanna </v>
      </c>
      <c r="I607" s="6" t="str">
        <f>VLOOKUP(F607,customers!A:F,6,FALSE)</f>
        <v>Mannheim</v>
      </c>
      <c r="J607" s="6" t="str">
        <f>VLOOKUP(F607,customers!A:I,9,FALSE)</f>
        <v>Germany</v>
      </c>
    </row>
    <row r="608" spans="1:10" ht="17.45" customHeight="1" x14ac:dyDescent="0.25">
      <c r="A608" s="1" t="s">
        <v>1801</v>
      </c>
      <c r="B608" s="1">
        <f>COUNTIF('order-details'!A608:A2762,A608)</f>
        <v>2</v>
      </c>
      <c r="C608" s="8">
        <f>SUMIFS('order-details'!F:F,'order-details'!A:A,A608)</f>
        <v>3490</v>
      </c>
      <c r="D608" s="8">
        <f>SUMIFS('order-details'!G:G,'order-details'!A:A,A608)</f>
        <v>2966.5</v>
      </c>
      <c r="E608" s="11">
        <f t="shared" si="9"/>
        <v>523.5</v>
      </c>
      <c r="F608" s="1" t="str">
        <f>VLOOKUP(A608,orders!B:C,2,FALSE)</f>
        <v>ERNSH</v>
      </c>
      <c r="G608" s="6" t="str">
        <f>VLOOKUP(A608,orders!P:Q,2,FALSE)</f>
        <v>United Package</v>
      </c>
      <c r="H608" s="6" t="str">
        <f>LEFT(VLOOKUP(F608,customers!A:C,3,FALSE),SEARCH(" ",VLOOKUP(F608,customers!A:C,3,FALSE)))</f>
        <v xml:space="preserve">Roland </v>
      </c>
      <c r="I608" s="6" t="str">
        <f>VLOOKUP(F608,customers!A:F,6,FALSE)</f>
        <v>Graz</v>
      </c>
      <c r="J608" s="6" t="str">
        <f>VLOOKUP(F608,customers!A:I,9,FALSE)</f>
        <v>Austria</v>
      </c>
    </row>
    <row r="609" spans="1:10" ht="17.45" customHeight="1" x14ac:dyDescent="0.25">
      <c r="A609" s="1" t="s">
        <v>1802</v>
      </c>
      <c r="B609" s="1">
        <f>COUNTIF('order-details'!A609:A2763,A609)</f>
        <v>4</v>
      </c>
      <c r="C609" s="8">
        <f>SUMIFS('order-details'!F:F,'order-details'!A:A,A609)</f>
        <v>2275.25</v>
      </c>
      <c r="D609" s="8">
        <f>SUMIFS('order-details'!G:G,'order-details'!A:A,A609)</f>
        <v>2227.8874999999998</v>
      </c>
      <c r="E609" s="11">
        <f t="shared" si="9"/>
        <v>47.362500000000182</v>
      </c>
      <c r="F609" s="1" t="str">
        <f>VLOOKUP(A609,orders!B:C,2,FALSE)</f>
        <v>OLDWO</v>
      </c>
      <c r="G609" s="6" t="str">
        <f>VLOOKUP(A609,orders!P:Q,2,FALSE)</f>
        <v>Speedy Express</v>
      </c>
      <c r="H609" s="6" t="str">
        <f>LEFT(VLOOKUP(F609,customers!A:C,3,FALSE),SEARCH(" ",VLOOKUP(F609,customers!A:C,3,FALSE)))</f>
        <v xml:space="preserve">Rene </v>
      </c>
      <c r="I609" s="6" t="str">
        <f>VLOOKUP(F609,customers!A:F,6,FALSE)</f>
        <v>Anchorage</v>
      </c>
      <c r="J609" s="6" t="str">
        <f>VLOOKUP(F609,customers!A:I,9,FALSE)</f>
        <v>USA</v>
      </c>
    </row>
    <row r="610" spans="1:10" ht="17.45" customHeight="1" x14ac:dyDescent="0.25">
      <c r="A610" s="1" t="s">
        <v>1803</v>
      </c>
      <c r="B610" s="1">
        <f>COUNTIF('order-details'!A610:A2764,A610)</f>
        <v>2</v>
      </c>
      <c r="C610" s="8">
        <f>SUMIFS('order-details'!F:F,'order-details'!A:A,A610)</f>
        <v>660</v>
      </c>
      <c r="D610" s="8">
        <f>SUMIFS('order-details'!G:G,'order-details'!A:A,A610)</f>
        <v>660</v>
      </c>
      <c r="E610" s="11">
        <f t="shared" si="9"/>
        <v>0</v>
      </c>
      <c r="F610" s="1" t="str">
        <f>VLOOKUP(A610,orders!B:C,2,FALSE)</f>
        <v>ANTON</v>
      </c>
      <c r="G610" s="6" t="str">
        <f>VLOOKUP(A610,orders!P:Q,2,FALSE)</f>
        <v>United Package</v>
      </c>
      <c r="H610" s="6" t="str">
        <f>LEFT(VLOOKUP(F610,customers!A:C,3,FALSE),SEARCH(" ",VLOOKUP(F610,customers!A:C,3,FALSE)))</f>
        <v xml:space="preserve">Antonio </v>
      </c>
      <c r="I610" s="6" t="str">
        <f>VLOOKUP(F610,customers!A:F,6,FALSE)</f>
        <v>México D.F.</v>
      </c>
      <c r="J610" s="6" t="str">
        <f>VLOOKUP(F610,customers!A:I,9,FALSE)</f>
        <v>Mexico</v>
      </c>
    </row>
    <row r="611" spans="1:10" ht="17.45" customHeight="1" x14ac:dyDescent="0.25">
      <c r="A611" s="1" t="s">
        <v>1804</v>
      </c>
      <c r="B611" s="1">
        <f>COUNTIF('order-details'!A611:A2765,A611)</f>
        <v>3</v>
      </c>
      <c r="C611" s="8">
        <f>SUMIFS('order-details'!F:F,'order-details'!A:A,A611)</f>
        <v>2630.95</v>
      </c>
      <c r="D611" s="8">
        <f>SUMIFS('order-details'!G:G,'order-details'!A:A,A611)</f>
        <v>2048.2125000000001</v>
      </c>
      <c r="E611" s="11">
        <f t="shared" si="9"/>
        <v>582.73749999999973</v>
      </c>
      <c r="F611" s="1" t="str">
        <f>VLOOKUP(A611,orders!B:C,2,FALSE)</f>
        <v>BERGS</v>
      </c>
      <c r="G611" s="6" t="str">
        <f>VLOOKUP(A611,orders!P:Q,2,FALSE)</f>
        <v>United Package</v>
      </c>
      <c r="H611" s="6" t="str">
        <f>LEFT(VLOOKUP(F611,customers!A:C,3,FALSE),SEARCH(" ",VLOOKUP(F611,customers!A:C,3,FALSE)))</f>
        <v xml:space="preserve">Christina </v>
      </c>
      <c r="I611" s="6" t="str">
        <f>VLOOKUP(F611,customers!A:F,6,FALSE)</f>
        <v>Luleå</v>
      </c>
      <c r="J611" s="6" t="str">
        <f>VLOOKUP(F611,customers!A:I,9,FALSE)</f>
        <v>Sweden</v>
      </c>
    </row>
    <row r="612" spans="1:10" ht="17.45" customHeight="1" x14ac:dyDescent="0.25">
      <c r="A612" s="1" t="s">
        <v>1805</v>
      </c>
      <c r="B612" s="1">
        <f>COUNTIF('order-details'!A612:A2766,A612)</f>
        <v>3</v>
      </c>
      <c r="C612" s="8">
        <f>SUMIFS('order-details'!F:F,'order-details'!A:A,A612)</f>
        <v>649</v>
      </c>
      <c r="D612" s="8">
        <f>SUMIFS('order-details'!G:G,'order-details'!A:A,A612)</f>
        <v>649</v>
      </c>
      <c r="E612" s="11">
        <f t="shared" si="9"/>
        <v>0</v>
      </c>
      <c r="F612" s="1" t="str">
        <f>VLOOKUP(A612,orders!B:C,2,FALSE)</f>
        <v>LACOR</v>
      </c>
      <c r="G612" s="6" t="str">
        <f>VLOOKUP(A612,orders!P:Q,2,FALSE)</f>
        <v>Speedy Express</v>
      </c>
      <c r="H612" s="6" t="str">
        <f>LEFT(VLOOKUP(F612,customers!A:C,3,FALSE),SEARCH(" ",VLOOKUP(F612,customers!A:C,3,FALSE)))</f>
        <v xml:space="preserve">Daniel </v>
      </c>
      <c r="I612" s="6" t="str">
        <f>VLOOKUP(F612,customers!A:F,6,FALSE)</f>
        <v>Versailles</v>
      </c>
      <c r="J612" s="6" t="str">
        <f>VLOOKUP(F612,customers!A:I,9,FALSE)</f>
        <v>France</v>
      </c>
    </row>
    <row r="613" spans="1:10" ht="17.45" customHeight="1" x14ac:dyDescent="0.25">
      <c r="A613" s="1" t="s">
        <v>1806</v>
      </c>
      <c r="B613" s="1">
        <f>COUNTIF('order-details'!A613:A2767,A613)</f>
        <v>3</v>
      </c>
      <c r="C613" s="8">
        <f>SUMIFS('order-details'!F:F,'order-details'!A:A,A613)</f>
        <v>1438.25</v>
      </c>
      <c r="D613" s="8">
        <f>SUMIFS('order-details'!G:G,'order-details'!A:A,A613)</f>
        <v>1078.6875</v>
      </c>
      <c r="E613" s="11">
        <f t="shared" si="9"/>
        <v>359.5625</v>
      </c>
      <c r="F613" s="1" t="str">
        <f>VLOOKUP(A613,orders!B:C,2,FALSE)</f>
        <v>FRANK</v>
      </c>
      <c r="G613" s="6" t="str">
        <f>VLOOKUP(A613,orders!P:Q,2,FALSE)</f>
        <v>United Package</v>
      </c>
      <c r="H613" s="6" t="str">
        <f>LEFT(VLOOKUP(F613,customers!A:C,3,FALSE),SEARCH(" ",VLOOKUP(F613,customers!A:C,3,FALSE)))</f>
        <v xml:space="preserve">Peter </v>
      </c>
      <c r="I613" s="6" t="str">
        <f>VLOOKUP(F613,customers!A:F,6,FALSE)</f>
        <v>München</v>
      </c>
      <c r="J613" s="6" t="str">
        <f>VLOOKUP(F613,customers!A:I,9,FALSE)</f>
        <v>Germany</v>
      </c>
    </row>
    <row r="614" spans="1:10" ht="17.45" customHeight="1" x14ac:dyDescent="0.25">
      <c r="A614" s="1" t="s">
        <v>1807</v>
      </c>
      <c r="B614" s="1">
        <f>COUNTIF('order-details'!A614:A2768,A614)</f>
        <v>2</v>
      </c>
      <c r="C614" s="8">
        <f>SUMIFS('order-details'!F:F,'order-details'!A:A,A614)</f>
        <v>519</v>
      </c>
      <c r="D614" s="8">
        <f>SUMIFS('order-details'!G:G,'order-details'!A:A,A614)</f>
        <v>519</v>
      </c>
      <c r="E614" s="11">
        <f t="shared" si="9"/>
        <v>0</v>
      </c>
      <c r="F614" s="1" t="str">
        <f>VLOOKUP(A614,orders!B:C,2,FALSE)</f>
        <v>FRANR</v>
      </c>
      <c r="G614" s="6" t="str">
        <f>VLOOKUP(A614,orders!P:Q,2,FALSE)</f>
        <v>Federal Shipping</v>
      </c>
      <c r="H614" s="6" t="str">
        <f>LEFT(VLOOKUP(F614,customers!A:C,3,FALSE),SEARCH(" ",VLOOKUP(F614,customers!A:C,3,FALSE)))</f>
        <v xml:space="preserve">Carine </v>
      </c>
      <c r="I614" s="6" t="str">
        <f>VLOOKUP(F614,customers!A:F,6,FALSE)</f>
        <v>Nantes</v>
      </c>
      <c r="J614" s="6" t="str">
        <f>VLOOKUP(F614,customers!A:I,9,FALSE)</f>
        <v>France</v>
      </c>
    </row>
    <row r="615" spans="1:10" ht="17.45" customHeight="1" x14ac:dyDescent="0.25">
      <c r="A615" s="1" t="s">
        <v>1808</v>
      </c>
      <c r="B615" s="1">
        <f>COUNTIF('order-details'!A615:A2769,A615)</f>
        <v>5</v>
      </c>
      <c r="C615" s="8">
        <f>SUMIFS('order-details'!F:F,'order-details'!A:A,A615)</f>
        <v>3523.4</v>
      </c>
      <c r="D615" s="8">
        <f>SUMIFS('order-details'!G:G,'order-details'!A:A,A615)</f>
        <v>3523.4</v>
      </c>
      <c r="E615" s="11">
        <f t="shared" si="9"/>
        <v>0</v>
      </c>
      <c r="F615" s="1" t="str">
        <f>VLOOKUP(A615,orders!B:C,2,FALSE)</f>
        <v>WHITC</v>
      </c>
      <c r="G615" s="6" t="str">
        <f>VLOOKUP(A615,orders!P:Q,2,FALSE)</f>
        <v>United Package</v>
      </c>
      <c r="H615" s="6" t="str">
        <f>LEFT(VLOOKUP(F615,customers!A:C,3,FALSE),SEARCH(" ",VLOOKUP(F615,customers!A:C,3,FALSE)))</f>
        <v xml:space="preserve">Karl </v>
      </c>
      <c r="I615" s="6" t="str">
        <f>VLOOKUP(F615,customers!A:F,6,FALSE)</f>
        <v>Seattle</v>
      </c>
      <c r="J615" s="6" t="str">
        <f>VLOOKUP(F615,customers!A:I,9,FALSE)</f>
        <v>USA</v>
      </c>
    </row>
    <row r="616" spans="1:10" ht="17.45" customHeight="1" x14ac:dyDescent="0.25">
      <c r="A616" s="1" t="s">
        <v>1809</v>
      </c>
      <c r="B616" s="1">
        <f>COUNTIF('order-details'!A616:A2770,A616)</f>
        <v>2</v>
      </c>
      <c r="C616" s="8">
        <f>SUMIFS('order-details'!F:F,'order-details'!A:A,A616)</f>
        <v>581</v>
      </c>
      <c r="D616" s="8">
        <f>SUMIFS('order-details'!G:G,'order-details'!A:A,A616)</f>
        <v>581</v>
      </c>
      <c r="E616" s="11">
        <f t="shared" si="9"/>
        <v>0</v>
      </c>
      <c r="F616" s="1" t="str">
        <f>VLOOKUP(A616,orders!B:C,2,FALSE)</f>
        <v>LEHMS</v>
      </c>
      <c r="G616" s="6" t="str">
        <f>VLOOKUP(A616,orders!P:Q,2,FALSE)</f>
        <v>United Package</v>
      </c>
      <c r="H616" s="6" t="str">
        <f>LEFT(VLOOKUP(F616,customers!A:C,3,FALSE),SEARCH(" ",VLOOKUP(F616,customers!A:C,3,FALSE)))</f>
        <v xml:space="preserve">Renate </v>
      </c>
      <c r="I616" s="6" t="str">
        <f>VLOOKUP(F616,customers!A:F,6,FALSE)</f>
        <v>Frankfurt a.M.</v>
      </c>
      <c r="J616" s="6" t="str">
        <f>VLOOKUP(F616,customers!A:I,9,FALSE)</f>
        <v>Germany</v>
      </c>
    </row>
    <row r="617" spans="1:10" ht="17.45" customHeight="1" x14ac:dyDescent="0.25">
      <c r="A617" s="1" t="s">
        <v>1810</v>
      </c>
      <c r="B617" s="1">
        <f>COUNTIF('order-details'!A617:A2771,A617)</f>
        <v>2</v>
      </c>
      <c r="C617" s="8">
        <f>SUMIFS('order-details'!F:F,'order-details'!A:A,A617)</f>
        <v>519</v>
      </c>
      <c r="D617" s="8">
        <f>SUMIFS('order-details'!G:G,'order-details'!A:A,A617)</f>
        <v>441.15</v>
      </c>
      <c r="E617" s="11">
        <f t="shared" si="9"/>
        <v>77.850000000000023</v>
      </c>
      <c r="F617" s="1" t="str">
        <f>VLOOKUP(A617,orders!B:C,2,FALSE)</f>
        <v>HILAA</v>
      </c>
      <c r="G617" s="6" t="str">
        <f>VLOOKUP(A617,orders!P:Q,2,FALSE)</f>
        <v>United Package</v>
      </c>
      <c r="H617" s="6" t="str">
        <f>LEFT(VLOOKUP(F617,customers!A:C,3,FALSE),SEARCH(" ",VLOOKUP(F617,customers!A:C,3,FALSE)))</f>
        <v xml:space="preserve">Carlos </v>
      </c>
      <c r="I617" s="6" t="str">
        <f>VLOOKUP(F617,customers!A:F,6,FALSE)</f>
        <v>San Cristóbal</v>
      </c>
      <c r="J617" s="6" t="str">
        <f>VLOOKUP(F617,customers!A:I,9,FALSE)</f>
        <v>Venezuela</v>
      </c>
    </row>
    <row r="618" spans="1:10" ht="17.45" customHeight="1" x14ac:dyDescent="0.25">
      <c r="A618" s="1" t="s">
        <v>1811</v>
      </c>
      <c r="B618" s="1">
        <f>COUNTIF('order-details'!A618:A2772,A618)</f>
        <v>2</v>
      </c>
      <c r="C618" s="8">
        <f>SUMIFS('order-details'!F:F,'order-details'!A:A,A618)</f>
        <v>282</v>
      </c>
      <c r="D618" s="8">
        <f>SUMIFS('order-details'!G:G,'order-details'!A:A,A618)</f>
        <v>282</v>
      </c>
      <c r="E618" s="11">
        <f t="shared" si="9"/>
        <v>0</v>
      </c>
      <c r="F618" s="1" t="str">
        <f>VLOOKUP(A618,orders!B:C,2,FALSE)</f>
        <v>AROUT</v>
      </c>
      <c r="G618" s="6" t="str">
        <f>VLOOKUP(A618,orders!P:Q,2,FALSE)</f>
        <v>United Package</v>
      </c>
      <c r="H618" s="6" t="str">
        <f>LEFT(VLOOKUP(F618,customers!A:C,3,FALSE),SEARCH(" ",VLOOKUP(F618,customers!A:C,3,FALSE)))</f>
        <v xml:space="preserve">Thomas </v>
      </c>
      <c r="I618" s="6" t="str">
        <f>VLOOKUP(F618,customers!A:F,6,FALSE)</f>
        <v>London</v>
      </c>
      <c r="J618" s="6" t="str">
        <f>VLOOKUP(F618,customers!A:I,9,FALSE)</f>
        <v>UK</v>
      </c>
    </row>
    <row r="619" spans="1:10" ht="17.45" customHeight="1" x14ac:dyDescent="0.25">
      <c r="A619" s="1" t="s">
        <v>1812</v>
      </c>
      <c r="B619" s="1">
        <f>COUNTIF('order-details'!A619:A2773,A619)</f>
        <v>2</v>
      </c>
      <c r="C619" s="8">
        <f>SUMIFS('order-details'!F:F,'order-details'!A:A,A619)</f>
        <v>17250</v>
      </c>
      <c r="D619" s="8">
        <f>SUMIFS('order-details'!G:G,'order-details'!A:A,A619)</f>
        <v>16387.5</v>
      </c>
      <c r="E619" s="11">
        <f t="shared" si="9"/>
        <v>862.5</v>
      </c>
      <c r="F619" s="1" t="str">
        <f>VLOOKUP(A619,orders!B:C,2,FALSE)</f>
        <v>QUICK</v>
      </c>
      <c r="G619" s="6" t="str">
        <f>VLOOKUP(A619,orders!P:Q,2,FALSE)</f>
        <v>Speedy Express</v>
      </c>
      <c r="H619" s="6" t="str">
        <f>LEFT(VLOOKUP(F619,customers!A:C,3,FALSE),SEARCH(" ",VLOOKUP(F619,customers!A:C,3,FALSE)))</f>
        <v xml:space="preserve">Horst </v>
      </c>
      <c r="I619" s="6" t="str">
        <f>VLOOKUP(F619,customers!A:F,6,FALSE)</f>
        <v>Cunewalde</v>
      </c>
      <c r="J619" s="6" t="str">
        <f>VLOOKUP(F619,customers!A:I,9,FALSE)</f>
        <v>Germany</v>
      </c>
    </row>
    <row r="620" spans="1:10" ht="17.45" customHeight="1" x14ac:dyDescent="0.25">
      <c r="A620" s="1" t="s">
        <v>1813</v>
      </c>
      <c r="B620" s="1">
        <f>COUNTIF('order-details'!A620:A2774,A620)</f>
        <v>3</v>
      </c>
      <c r="C620" s="8">
        <f>SUMIFS('order-details'!F:F,'order-details'!A:A,A620)</f>
        <v>1461.6</v>
      </c>
      <c r="D620" s="8">
        <f>SUMIFS('order-details'!G:G,'order-details'!A:A,A620)</f>
        <v>1096.1999999999998</v>
      </c>
      <c r="E620" s="11">
        <f t="shared" si="9"/>
        <v>365.40000000000009</v>
      </c>
      <c r="F620" s="1" t="str">
        <f>VLOOKUP(A620,orders!B:C,2,FALSE)</f>
        <v>BERGS</v>
      </c>
      <c r="G620" s="6" t="str">
        <f>VLOOKUP(A620,orders!P:Q,2,FALSE)</f>
        <v>Speedy Express</v>
      </c>
      <c r="H620" s="6" t="str">
        <f>LEFT(VLOOKUP(F620,customers!A:C,3,FALSE),SEARCH(" ",VLOOKUP(F620,customers!A:C,3,FALSE)))</f>
        <v xml:space="preserve">Christina </v>
      </c>
      <c r="I620" s="6" t="str">
        <f>VLOOKUP(F620,customers!A:F,6,FALSE)</f>
        <v>Luleå</v>
      </c>
      <c r="J620" s="6" t="str">
        <f>VLOOKUP(F620,customers!A:I,9,FALSE)</f>
        <v>Sweden</v>
      </c>
    </row>
    <row r="621" spans="1:10" ht="17.45" customHeight="1" x14ac:dyDescent="0.25">
      <c r="A621" s="1" t="s">
        <v>1814</v>
      </c>
      <c r="B621" s="1">
        <f>COUNTIF('order-details'!A621:A2775,A621)</f>
        <v>1</v>
      </c>
      <c r="C621" s="8">
        <f>SUMIFS('order-details'!F:F,'order-details'!A:A,A621)</f>
        <v>98.399999999999991</v>
      </c>
      <c r="D621" s="8">
        <f>SUMIFS('order-details'!G:G,'order-details'!A:A,A621)</f>
        <v>98.399999999999991</v>
      </c>
      <c r="E621" s="11">
        <f t="shared" si="9"/>
        <v>0</v>
      </c>
      <c r="F621" s="1" t="str">
        <f>VLOOKUP(A621,orders!B:C,2,FALSE)</f>
        <v>LONEP</v>
      </c>
      <c r="G621" s="6" t="str">
        <f>VLOOKUP(A621,orders!P:Q,2,FALSE)</f>
        <v>Speedy Express</v>
      </c>
      <c r="H621" s="6" t="str">
        <f>LEFT(VLOOKUP(F621,customers!A:C,3,FALSE),SEARCH(" ",VLOOKUP(F621,customers!A:C,3,FALSE)))</f>
        <v xml:space="preserve">Fran </v>
      </c>
      <c r="I621" s="6" t="str">
        <f>VLOOKUP(F621,customers!A:F,6,FALSE)</f>
        <v>Portland</v>
      </c>
      <c r="J621" s="6" t="str">
        <f>VLOOKUP(F621,customers!A:I,9,FALSE)</f>
        <v>USA</v>
      </c>
    </row>
    <row r="622" spans="1:10" ht="17.45" customHeight="1" x14ac:dyDescent="0.25">
      <c r="A622" s="1" t="s">
        <v>1815</v>
      </c>
      <c r="B622" s="1">
        <f>COUNTIF('order-details'!A622:A2776,A622)</f>
        <v>3</v>
      </c>
      <c r="C622" s="8">
        <f>SUMIFS('order-details'!F:F,'order-details'!A:A,A622)</f>
        <v>2004.6</v>
      </c>
      <c r="D622" s="8">
        <f>SUMIFS('order-details'!G:G,'order-details'!A:A,A622)</f>
        <v>1920.6</v>
      </c>
      <c r="E622" s="11">
        <f t="shared" si="9"/>
        <v>84</v>
      </c>
      <c r="F622" s="1" t="str">
        <f>VLOOKUP(A622,orders!B:C,2,FALSE)</f>
        <v>QUEEN</v>
      </c>
      <c r="G622" s="6" t="str">
        <f>VLOOKUP(A622,orders!P:Q,2,FALSE)</f>
        <v>United Package</v>
      </c>
      <c r="H622" s="6" t="str">
        <f>LEFT(VLOOKUP(F622,customers!A:C,3,FALSE),SEARCH(" ",VLOOKUP(F622,customers!A:C,3,FALSE)))</f>
        <v xml:space="preserve">Lúcia </v>
      </c>
      <c r="I622" s="6" t="str">
        <f>VLOOKUP(F622,customers!A:F,6,FALSE)</f>
        <v>Sao Paulo</v>
      </c>
      <c r="J622" s="6" t="str">
        <f>VLOOKUP(F622,customers!A:I,9,FALSE)</f>
        <v>Brazil</v>
      </c>
    </row>
    <row r="623" spans="1:10" ht="17.45" customHeight="1" x14ac:dyDescent="0.25">
      <c r="A623" s="1" t="s">
        <v>1816</v>
      </c>
      <c r="B623" s="1">
        <f>COUNTIF('order-details'!A623:A2777,A623)</f>
        <v>4</v>
      </c>
      <c r="C623" s="8">
        <f>SUMIFS('order-details'!F:F,'order-details'!A:A,A623)</f>
        <v>1630</v>
      </c>
      <c r="D623" s="8">
        <f>SUMIFS('order-details'!G:G,'order-details'!A:A,A623)</f>
        <v>1630</v>
      </c>
      <c r="E623" s="11">
        <f t="shared" si="9"/>
        <v>0</v>
      </c>
      <c r="F623" s="1" t="str">
        <f>VLOOKUP(A623,orders!B:C,2,FALSE)</f>
        <v>SEVES</v>
      </c>
      <c r="G623" s="6" t="str">
        <f>VLOOKUP(A623,orders!P:Q,2,FALSE)</f>
        <v>Speedy Express</v>
      </c>
      <c r="H623" s="6" t="str">
        <f>LEFT(VLOOKUP(F623,customers!A:C,3,FALSE),SEARCH(" ",VLOOKUP(F623,customers!A:C,3,FALSE)))</f>
        <v xml:space="preserve">Hari </v>
      </c>
      <c r="I623" s="6" t="str">
        <f>VLOOKUP(F623,customers!A:F,6,FALSE)</f>
        <v>London</v>
      </c>
      <c r="J623" s="6" t="str">
        <f>VLOOKUP(F623,customers!A:I,9,FALSE)</f>
        <v>UK</v>
      </c>
    </row>
    <row r="624" spans="1:10" ht="17.45" customHeight="1" x14ac:dyDescent="0.25">
      <c r="A624" s="1" t="s">
        <v>1817</v>
      </c>
      <c r="B624" s="1">
        <f>COUNTIF('order-details'!A624:A2778,A624)</f>
        <v>2</v>
      </c>
      <c r="C624" s="8">
        <f>SUMIFS('order-details'!F:F,'order-details'!A:A,A624)</f>
        <v>160</v>
      </c>
      <c r="D624" s="8">
        <f>SUMIFS('order-details'!G:G,'order-details'!A:A,A624)</f>
        <v>160</v>
      </c>
      <c r="E624" s="11">
        <f t="shared" si="9"/>
        <v>0</v>
      </c>
      <c r="F624" s="1" t="str">
        <f>VLOOKUP(A624,orders!B:C,2,FALSE)</f>
        <v>WOLZA</v>
      </c>
      <c r="G624" s="6" t="str">
        <f>VLOOKUP(A624,orders!P:Q,2,FALSE)</f>
        <v>Federal Shipping</v>
      </c>
      <c r="H624" s="6" t="str">
        <f>LEFT(VLOOKUP(F624,customers!A:C,3,FALSE),SEARCH(" ",VLOOKUP(F624,customers!A:C,3,FALSE)))</f>
        <v xml:space="preserve">Zbyszek </v>
      </c>
      <c r="I624" s="6" t="str">
        <f>VLOOKUP(F624,customers!A:F,6,FALSE)</f>
        <v>Warszawa</v>
      </c>
      <c r="J624" s="6" t="str">
        <f>VLOOKUP(F624,customers!A:I,9,FALSE)</f>
        <v>Poland</v>
      </c>
    </row>
    <row r="625" spans="1:10" ht="17.45" customHeight="1" x14ac:dyDescent="0.25">
      <c r="A625" s="1" t="s">
        <v>1818</v>
      </c>
      <c r="B625" s="1">
        <f>COUNTIF('order-details'!A625:A2779,A625)</f>
        <v>3</v>
      </c>
      <c r="C625" s="8">
        <f>SUMIFS('order-details'!F:F,'order-details'!A:A,A625)</f>
        <v>2083.4</v>
      </c>
      <c r="D625" s="8">
        <f>SUMIFS('order-details'!G:G,'order-details'!A:A,A625)</f>
        <v>1979.23</v>
      </c>
      <c r="E625" s="11">
        <f t="shared" si="9"/>
        <v>104.17000000000007</v>
      </c>
      <c r="F625" s="1" t="str">
        <f>VLOOKUP(A625,orders!B:C,2,FALSE)</f>
        <v>BONAP</v>
      </c>
      <c r="G625" s="6" t="str">
        <f>VLOOKUP(A625,orders!P:Q,2,FALSE)</f>
        <v>United Package</v>
      </c>
      <c r="H625" s="6" t="str">
        <f>LEFT(VLOOKUP(F625,customers!A:C,3,FALSE),SEARCH(" ",VLOOKUP(F625,customers!A:C,3,FALSE)))</f>
        <v xml:space="preserve">Laurence </v>
      </c>
      <c r="I625" s="6" t="str">
        <f>VLOOKUP(F625,customers!A:F,6,FALSE)</f>
        <v>Marseille</v>
      </c>
      <c r="J625" s="6" t="str">
        <f>VLOOKUP(F625,customers!A:I,9,FALSE)</f>
        <v>France</v>
      </c>
    </row>
    <row r="626" spans="1:10" ht="17.45" customHeight="1" x14ac:dyDescent="0.25">
      <c r="A626" s="1" t="s">
        <v>1819</v>
      </c>
      <c r="B626" s="1">
        <f>COUNTIF('order-details'!A626:A2780,A626)</f>
        <v>4</v>
      </c>
      <c r="C626" s="8">
        <f>SUMIFS('order-details'!F:F,'order-details'!A:A,A626)</f>
        <v>2166.8000000000002</v>
      </c>
      <c r="D626" s="8">
        <f>SUMIFS('order-details'!G:G,'order-details'!A:A,A626)</f>
        <v>2058.46</v>
      </c>
      <c r="E626" s="11">
        <f t="shared" si="9"/>
        <v>108.34000000000015</v>
      </c>
      <c r="F626" s="1" t="str">
        <f>VLOOKUP(A626,orders!B:C,2,FALSE)</f>
        <v>GODOS</v>
      </c>
      <c r="G626" s="6" t="str">
        <f>VLOOKUP(A626,orders!P:Q,2,FALSE)</f>
        <v>United Package</v>
      </c>
      <c r="H626" s="6" t="str">
        <f>LEFT(VLOOKUP(F626,customers!A:C,3,FALSE),SEARCH(" ",VLOOKUP(F626,customers!A:C,3,FALSE)))</f>
        <v xml:space="preserve">José </v>
      </c>
      <c r="I626" s="6" t="str">
        <f>VLOOKUP(F626,customers!A:F,6,FALSE)</f>
        <v>Sevilla</v>
      </c>
      <c r="J626" s="6" t="str">
        <f>VLOOKUP(F626,customers!A:I,9,FALSE)</f>
        <v>Spain</v>
      </c>
    </row>
    <row r="627" spans="1:10" ht="17.45" customHeight="1" x14ac:dyDescent="0.25">
      <c r="A627" s="1" t="s">
        <v>1820</v>
      </c>
      <c r="B627" s="1">
        <f>COUNTIF('order-details'!A627:A2781,A627)</f>
        <v>2</v>
      </c>
      <c r="C627" s="8">
        <f>SUMIFS('order-details'!F:F,'order-details'!A:A,A627)</f>
        <v>336.8</v>
      </c>
      <c r="D627" s="8">
        <f>SUMIFS('order-details'!G:G,'order-details'!A:A,A627)</f>
        <v>336.8</v>
      </c>
      <c r="E627" s="11">
        <f t="shared" si="9"/>
        <v>0</v>
      </c>
      <c r="F627" s="1" t="str">
        <f>VLOOKUP(A627,orders!B:C,2,FALSE)</f>
        <v>WILMK</v>
      </c>
      <c r="G627" s="6" t="str">
        <f>VLOOKUP(A627,orders!P:Q,2,FALSE)</f>
        <v>Speedy Express</v>
      </c>
      <c r="H627" s="6" t="str">
        <f>LEFT(VLOOKUP(F627,customers!A:C,3,FALSE),SEARCH(" ",VLOOKUP(F627,customers!A:C,3,FALSE)))</f>
        <v xml:space="preserve">Matti </v>
      </c>
      <c r="I627" s="6" t="str">
        <f>VLOOKUP(F627,customers!A:F,6,FALSE)</f>
        <v>Helsinki</v>
      </c>
      <c r="J627" s="6" t="str">
        <f>VLOOKUP(F627,customers!A:I,9,FALSE)</f>
        <v>Finland</v>
      </c>
    </row>
    <row r="628" spans="1:10" ht="17.45" customHeight="1" x14ac:dyDescent="0.25">
      <c r="A628" s="1" t="s">
        <v>1821</v>
      </c>
      <c r="B628" s="1">
        <f>COUNTIF('order-details'!A628:A2782,A628)</f>
        <v>1</v>
      </c>
      <c r="C628" s="8">
        <f>SUMIFS('order-details'!F:F,'order-details'!A:A,A628)</f>
        <v>310</v>
      </c>
      <c r="D628" s="8">
        <f>SUMIFS('order-details'!G:G,'order-details'!A:A,A628)</f>
        <v>310</v>
      </c>
      <c r="E628" s="11">
        <f t="shared" si="9"/>
        <v>0</v>
      </c>
      <c r="F628" s="1" t="str">
        <f>VLOOKUP(A628,orders!B:C,2,FALSE)</f>
        <v>GODOS</v>
      </c>
      <c r="G628" s="6" t="str">
        <f>VLOOKUP(A628,orders!P:Q,2,FALSE)</f>
        <v>United Package</v>
      </c>
      <c r="H628" s="6" t="str">
        <f>LEFT(VLOOKUP(F628,customers!A:C,3,FALSE),SEARCH(" ",VLOOKUP(F628,customers!A:C,3,FALSE)))</f>
        <v xml:space="preserve">José </v>
      </c>
      <c r="I628" s="6" t="str">
        <f>VLOOKUP(F628,customers!A:F,6,FALSE)</f>
        <v>Sevilla</v>
      </c>
      <c r="J628" s="6" t="str">
        <f>VLOOKUP(F628,customers!A:I,9,FALSE)</f>
        <v>Spain</v>
      </c>
    </row>
    <row r="629" spans="1:10" ht="17.45" customHeight="1" x14ac:dyDescent="0.25">
      <c r="A629" s="1" t="s">
        <v>1822</v>
      </c>
      <c r="B629" s="1">
        <f>COUNTIF('order-details'!A629:A2783,A629)</f>
        <v>3</v>
      </c>
      <c r="C629" s="8">
        <f>SUMIFS('order-details'!F:F,'order-details'!A:A,A629)</f>
        <v>729.5</v>
      </c>
      <c r="D629" s="8">
        <f>SUMIFS('order-details'!G:G,'order-details'!A:A,A629)</f>
        <v>709.55</v>
      </c>
      <c r="E629" s="11">
        <f t="shared" si="9"/>
        <v>19.950000000000045</v>
      </c>
      <c r="F629" s="1" t="str">
        <f>VLOOKUP(A629,orders!B:C,2,FALSE)</f>
        <v>BERGS</v>
      </c>
      <c r="G629" s="6" t="str">
        <f>VLOOKUP(A629,orders!P:Q,2,FALSE)</f>
        <v>United Package</v>
      </c>
      <c r="H629" s="6" t="str">
        <f>LEFT(VLOOKUP(F629,customers!A:C,3,FALSE),SEARCH(" ",VLOOKUP(F629,customers!A:C,3,FALSE)))</f>
        <v xml:space="preserve">Christina </v>
      </c>
      <c r="I629" s="6" t="str">
        <f>VLOOKUP(F629,customers!A:F,6,FALSE)</f>
        <v>Luleå</v>
      </c>
      <c r="J629" s="6" t="str">
        <f>VLOOKUP(F629,customers!A:I,9,FALSE)</f>
        <v>Sweden</v>
      </c>
    </row>
    <row r="630" spans="1:10" ht="17.45" customHeight="1" x14ac:dyDescent="0.25">
      <c r="A630" s="1" t="s">
        <v>1823</v>
      </c>
      <c r="B630" s="1">
        <f>COUNTIF('order-details'!A630:A2784,A630)</f>
        <v>2</v>
      </c>
      <c r="C630" s="8">
        <f>SUMIFS('order-details'!F:F,'order-details'!A:A,A630)</f>
        <v>917</v>
      </c>
      <c r="D630" s="8">
        <f>SUMIFS('order-details'!G:G,'order-details'!A:A,A630)</f>
        <v>917</v>
      </c>
      <c r="E630" s="11">
        <f t="shared" si="9"/>
        <v>0</v>
      </c>
      <c r="F630" s="1" t="str">
        <f>VLOOKUP(A630,orders!B:C,2,FALSE)</f>
        <v>BONAP</v>
      </c>
      <c r="G630" s="6" t="str">
        <f>VLOOKUP(A630,orders!P:Q,2,FALSE)</f>
        <v>Federal Shipping</v>
      </c>
      <c r="H630" s="6" t="str">
        <f>LEFT(VLOOKUP(F630,customers!A:C,3,FALSE),SEARCH(" ",VLOOKUP(F630,customers!A:C,3,FALSE)))</f>
        <v xml:space="preserve">Laurence </v>
      </c>
      <c r="I630" s="6" t="str">
        <f>VLOOKUP(F630,customers!A:F,6,FALSE)</f>
        <v>Marseille</v>
      </c>
      <c r="J630" s="6" t="str">
        <f>VLOOKUP(F630,customers!A:I,9,FALSE)</f>
        <v>France</v>
      </c>
    </row>
    <row r="631" spans="1:10" ht="17.45" customHeight="1" x14ac:dyDescent="0.25">
      <c r="A631" s="1" t="s">
        <v>1824</v>
      </c>
      <c r="B631" s="1">
        <f>COUNTIF('order-details'!A631:A2785,A631)</f>
        <v>2</v>
      </c>
      <c r="C631" s="8">
        <f>SUMIFS('order-details'!F:F,'order-details'!A:A,A631)</f>
        <v>2086</v>
      </c>
      <c r="D631" s="8">
        <f>SUMIFS('order-details'!G:G,'order-details'!A:A,A631)</f>
        <v>1955.125</v>
      </c>
      <c r="E631" s="11">
        <f t="shared" si="9"/>
        <v>130.875</v>
      </c>
      <c r="F631" s="1" t="str">
        <f>VLOOKUP(A631,orders!B:C,2,FALSE)</f>
        <v>RICAR</v>
      </c>
      <c r="G631" s="6" t="str">
        <f>VLOOKUP(A631,orders!P:Q,2,FALSE)</f>
        <v>Speedy Express</v>
      </c>
      <c r="H631" s="6" t="str">
        <f>LEFT(VLOOKUP(F631,customers!A:C,3,FALSE),SEARCH(" ",VLOOKUP(F631,customers!A:C,3,FALSE)))</f>
        <v xml:space="preserve">Janete </v>
      </c>
      <c r="I631" s="6" t="str">
        <f>VLOOKUP(F631,customers!A:F,6,FALSE)</f>
        <v>Rio de Janeiro</v>
      </c>
      <c r="J631" s="6" t="str">
        <f>VLOOKUP(F631,customers!A:I,9,FALSE)</f>
        <v>Brazil</v>
      </c>
    </row>
    <row r="632" spans="1:10" ht="17.45" customHeight="1" x14ac:dyDescent="0.25">
      <c r="A632" s="1" t="s">
        <v>1825</v>
      </c>
      <c r="B632" s="1">
        <f>COUNTIF('order-details'!A632:A2786,A632)</f>
        <v>1</v>
      </c>
      <c r="C632" s="8">
        <f>SUMIFS('order-details'!F:F,'order-details'!A:A,A632)</f>
        <v>1620</v>
      </c>
      <c r="D632" s="8">
        <f>SUMIFS('order-details'!G:G,'order-details'!A:A,A632)</f>
        <v>1539</v>
      </c>
      <c r="E632" s="11">
        <f t="shared" si="9"/>
        <v>81</v>
      </c>
      <c r="F632" s="1" t="str">
        <f>VLOOKUP(A632,orders!B:C,2,FALSE)</f>
        <v>QUICK</v>
      </c>
      <c r="G632" s="6" t="str">
        <f>VLOOKUP(A632,orders!P:Q,2,FALSE)</f>
        <v>Speedy Express</v>
      </c>
      <c r="H632" s="6" t="str">
        <f>LEFT(VLOOKUP(F632,customers!A:C,3,FALSE),SEARCH(" ",VLOOKUP(F632,customers!A:C,3,FALSE)))</f>
        <v xml:space="preserve">Horst </v>
      </c>
      <c r="I632" s="6" t="str">
        <f>VLOOKUP(F632,customers!A:F,6,FALSE)</f>
        <v>Cunewalde</v>
      </c>
      <c r="J632" s="6" t="str">
        <f>VLOOKUP(F632,customers!A:I,9,FALSE)</f>
        <v>Germany</v>
      </c>
    </row>
    <row r="633" spans="1:10" ht="17.45" customHeight="1" x14ac:dyDescent="0.25">
      <c r="A633" s="1" t="s">
        <v>1826</v>
      </c>
      <c r="B633" s="1">
        <f>COUNTIF('order-details'!A633:A2787,A633)</f>
        <v>3</v>
      </c>
      <c r="C633" s="8">
        <f>SUMIFS('order-details'!F:F,'order-details'!A:A,A633)</f>
        <v>611.29999999999995</v>
      </c>
      <c r="D633" s="8">
        <f>SUMIFS('order-details'!G:G,'order-details'!A:A,A633)</f>
        <v>611.29999999999995</v>
      </c>
      <c r="E633" s="11">
        <f t="shared" si="9"/>
        <v>0</v>
      </c>
      <c r="F633" s="1" t="str">
        <f>VLOOKUP(A633,orders!B:C,2,FALSE)</f>
        <v>WILMK</v>
      </c>
      <c r="G633" s="6" t="str">
        <f>VLOOKUP(A633,orders!P:Q,2,FALSE)</f>
        <v>Federal Shipping</v>
      </c>
      <c r="H633" s="6" t="str">
        <f>LEFT(VLOOKUP(F633,customers!A:C,3,FALSE),SEARCH(" ",VLOOKUP(F633,customers!A:C,3,FALSE)))</f>
        <v xml:space="preserve">Matti </v>
      </c>
      <c r="I633" s="6" t="str">
        <f>VLOOKUP(F633,customers!A:F,6,FALSE)</f>
        <v>Helsinki</v>
      </c>
      <c r="J633" s="6" t="str">
        <f>VLOOKUP(F633,customers!A:I,9,FALSE)</f>
        <v>Finland</v>
      </c>
    </row>
    <row r="634" spans="1:10" ht="17.45" customHeight="1" x14ac:dyDescent="0.25">
      <c r="A634" s="1" t="s">
        <v>1827</v>
      </c>
      <c r="B634" s="1">
        <f>COUNTIF('order-details'!A634:A2788,A634)</f>
        <v>3</v>
      </c>
      <c r="C634" s="8">
        <f>SUMIFS('order-details'!F:F,'order-details'!A:A,A634)</f>
        <v>1875</v>
      </c>
      <c r="D634" s="8">
        <f>SUMIFS('order-details'!G:G,'order-details'!A:A,A634)</f>
        <v>1500</v>
      </c>
      <c r="E634" s="11">
        <f t="shared" si="9"/>
        <v>375</v>
      </c>
      <c r="F634" s="1" t="str">
        <f>VLOOKUP(A634,orders!B:C,2,FALSE)</f>
        <v>FOLKO</v>
      </c>
      <c r="G634" s="6" t="str">
        <f>VLOOKUP(A634,orders!P:Q,2,FALSE)</f>
        <v>Speedy Express</v>
      </c>
      <c r="H634" s="6" t="str">
        <f>LEFT(VLOOKUP(F634,customers!A:C,3,FALSE),SEARCH(" ",VLOOKUP(F634,customers!A:C,3,FALSE)))</f>
        <v xml:space="preserve">Maria </v>
      </c>
      <c r="I634" s="6" t="str">
        <f>VLOOKUP(F634,customers!A:F,6,FALSE)</f>
        <v>Bräcke</v>
      </c>
      <c r="J634" s="6" t="str">
        <f>VLOOKUP(F634,customers!A:I,9,FALSE)</f>
        <v>Sweden</v>
      </c>
    </row>
    <row r="635" spans="1:10" ht="17.45" customHeight="1" x14ac:dyDescent="0.25">
      <c r="A635" s="1" t="s">
        <v>1828</v>
      </c>
      <c r="B635" s="1">
        <f>COUNTIF('order-details'!A635:A2789,A635)</f>
        <v>1</v>
      </c>
      <c r="C635" s="8">
        <f>SUMIFS('order-details'!F:F,'order-details'!A:A,A635)</f>
        <v>150</v>
      </c>
      <c r="D635" s="8">
        <f>SUMIFS('order-details'!G:G,'order-details'!A:A,A635)</f>
        <v>150</v>
      </c>
      <c r="E635" s="11">
        <f t="shared" si="9"/>
        <v>0</v>
      </c>
      <c r="F635" s="1" t="str">
        <f>VLOOKUP(A635,orders!B:C,2,FALSE)</f>
        <v>CACTU</v>
      </c>
      <c r="G635" s="6" t="str">
        <f>VLOOKUP(A635,orders!P:Q,2,FALSE)</f>
        <v>Speedy Express</v>
      </c>
      <c r="H635" s="6" t="str">
        <f>LEFT(VLOOKUP(F635,customers!A:C,3,FALSE),SEARCH(" ",VLOOKUP(F635,customers!A:C,3,FALSE)))</f>
        <v xml:space="preserve">Patricio </v>
      </c>
      <c r="I635" s="6" t="str">
        <f>VLOOKUP(F635,customers!A:F,6,FALSE)</f>
        <v>Buenos Aires</v>
      </c>
      <c r="J635" s="6" t="str">
        <f>VLOOKUP(F635,customers!A:I,9,FALSE)</f>
        <v>Argentina</v>
      </c>
    </row>
    <row r="636" spans="1:10" ht="17.45" customHeight="1" x14ac:dyDescent="0.25">
      <c r="A636" s="1" t="s">
        <v>1829</v>
      </c>
      <c r="B636" s="1">
        <f>COUNTIF('order-details'!A636:A2790,A636)</f>
        <v>3</v>
      </c>
      <c r="C636" s="8">
        <f>SUMIFS('order-details'!F:F,'order-details'!A:A,A636)</f>
        <v>988.4</v>
      </c>
      <c r="D636" s="8">
        <f>SUMIFS('order-details'!G:G,'order-details'!A:A,A636)</f>
        <v>892.64</v>
      </c>
      <c r="E636" s="11">
        <f t="shared" si="9"/>
        <v>95.759999999999991</v>
      </c>
      <c r="F636" s="1" t="str">
        <f>VLOOKUP(A636,orders!B:C,2,FALSE)</f>
        <v>SAVEA</v>
      </c>
      <c r="G636" s="6" t="str">
        <f>VLOOKUP(A636,orders!P:Q,2,FALSE)</f>
        <v>Federal Shipping</v>
      </c>
      <c r="H636" s="6" t="str">
        <f>LEFT(VLOOKUP(F636,customers!A:C,3,FALSE),SEARCH(" ",VLOOKUP(F636,customers!A:C,3,FALSE)))</f>
        <v xml:space="preserve">Jose </v>
      </c>
      <c r="I636" s="6" t="str">
        <f>VLOOKUP(F636,customers!A:F,6,FALSE)</f>
        <v>Boise</v>
      </c>
      <c r="J636" s="6" t="str">
        <f>VLOOKUP(F636,customers!A:I,9,FALSE)</f>
        <v>USA</v>
      </c>
    </row>
    <row r="637" spans="1:10" ht="17.45" customHeight="1" x14ac:dyDescent="0.25">
      <c r="A637" s="1" t="s">
        <v>1830</v>
      </c>
      <c r="B637" s="1">
        <f>COUNTIF('order-details'!A637:A2791,A637)</f>
        <v>1</v>
      </c>
      <c r="C637" s="8">
        <f>SUMIFS('order-details'!F:F,'order-details'!A:A,A637)</f>
        <v>36</v>
      </c>
      <c r="D637" s="8">
        <f>SUMIFS('order-details'!G:G,'order-details'!A:A,A637)</f>
        <v>36</v>
      </c>
      <c r="E637" s="11">
        <f t="shared" si="9"/>
        <v>0</v>
      </c>
      <c r="F637" s="1" t="str">
        <f>VLOOKUP(A637,orders!B:C,2,FALSE)</f>
        <v>LONEP</v>
      </c>
      <c r="G637" s="6" t="str">
        <f>VLOOKUP(A637,orders!P:Q,2,FALSE)</f>
        <v>Federal Shipping</v>
      </c>
      <c r="H637" s="6" t="str">
        <f>LEFT(VLOOKUP(F637,customers!A:C,3,FALSE),SEARCH(" ",VLOOKUP(F637,customers!A:C,3,FALSE)))</f>
        <v xml:space="preserve">Fran </v>
      </c>
      <c r="I637" s="6" t="str">
        <f>VLOOKUP(F637,customers!A:F,6,FALSE)</f>
        <v>Portland</v>
      </c>
      <c r="J637" s="6" t="str">
        <f>VLOOKUP(F637,customers!A:I,9,FALSE)</f>
        <v>USA</v>
      </c>
    </row>
    <row r="638" spans="1:10" ht="17.45" customHeight="1" x14ac:dyDescent="0.25">
      <c r="A638" s="1" t="s">
        <v>1831</v>
      </c>
      <c r="B638" s="1">
        <f>COUNTIF('order-details'!A638:A2792,A638)</f>
        <v>3</v>
      </c>
      <c r="C638" s="8">
        <f>SUMIFS('order-details'!F:F,'order-details'!A:A,A638)</f>
        <v>1450.6</v>
      </c>
      <c r="D638" s="8">
        <f>SUMIFS('order-details'!G:G,'order-details'!A:A,A638)</f>
        <v>1378.07</v>
      </c>
      <c r="E638" s="11">
        <f t="shared" si="9"/>
        <v>72.529999999999973</v>
      </c>
      <c r="F638" s="1" t="str">
        <f>VLOOKUP(A638,orders!B:C,2,FALSE)</f>
        <v>LETSS</v>
      </c>
      <c r="G638" s="6" t="str">
        <f>VLOOKUP(A638,orders!P:Q,2,FALSE)</f>
        <v>United Package</v>
      </c>
      <c r="H638" s="6" t="str">
        <f>LEFT(VLOOKUP(F638,customers!A:C,3,FALSE),SEARCH(" ",VLOOKUP(F638,customers!A:C,3,FALSE)))</f>
        <v xml:space="preserve">Jaime </v>
      </c>
      <c r="I638" s="6" t="str">
        <f>VLOOKUP(F638,customers!A:F,6,FALSE)</f>
        <v>San Francisco</v>
      </c>
      <c r="J638" s="6" t="str">
        <f>VLOOKUP(F638,customers!A:I,9,FALSE)</f>
        <v>USA</v>
      </c>
    </row>
    <row r="639" spans="1:10" ht="17.45" customHeight="1" x14ac:dyDescent="0.25">
      <c r="A639" s="1" t="s">
        <v>1832</v>
      </c>
      <c r="B639" s="1">
        <f>COUNTIF('order-details'!A639:A2793,A639)</f>
        <v>4</v>
      </c>
      <c r="C639" s="8">
        <f>SUMIFS('order-details'!F:F,'order-details'!A:A,A639)</f>
        <v>1209</v>
      </c>
      <c r="D639" s="8">
        <f>SUMIFS('order-details'!G:G,'order-details'!A:A,A639)</f>
        <v>1209</v>
      </c>
      <c r="E639" s="11">
        <f t="shared" si="9"/>
        <v>0</v>
      </c>
      <c r="F639" s="1" t="str">
        <f>VLOOKUP(A639,orders!B:C,2,FALSE)</f>
        <v>SUPRD</v>
      </c>
      <c r="G639" s="6" t="str">
        <f>VLOOKUP(A639,orders!P:Q,2,FALSE)</f>
        <v>Federal Shipping</v>
      </c>
      <c r="H639" s="6" t="str">
        <f>LEFT(VLOOKUP(F639,customers!A:C,3,FALSE),SEARCH(" ",VLOOKUP(F639,customers!A:C,3,FALSE)))</f>
        <v xml:space="preserve">Pascale </v>
      </c>
      <c r="I639" s="6" t="str">
        <f>VLOOKUP(F639,customers!A:F,6,FALSE)</f>
        <v>Charleroi</v>
      </c>
      <c r="J639" s="6" t="str">
        <f>VLOOKUP(F639,customers!A:I,9,FALSE)</f>
        <v>Belgium</v>
      </c>
    </row>
    <row r="640" spans="1:10" ht="17.45" customHeight="1" x14ac:dyDescent="0.25">
      <c r="A640" s="1" t="s">
        <v>1833</v>
      </c>
      <c r="B640" s="1">
        <f>COUNTIF('order-details'!A640:A2794,A640)</f>
        <v>3</v>
      </c>
      <c r="C640" s="8">
        <f>SUMIFS('order-details'!F:F,'order-details'!A:A,A640)</f>
        <v>3127.5</v>
      </c>
      <c r="D640" s="8">
        <f>SUMIFS('order-details'!G:G,'order-details'!A:A,A640)</f>
        <v>3127.5</v>
      </c>
      <c r="E640" s="11">
        <f t="shared" si="9"/>
        <v>0</v>
      </c>
      <c r="F640" s="1" t="str">
        <f>VLOOKUP(A640,orders!B:C,2,FALSE)</f>
        <v>HANAR</v>
      </c>
      <c r="G640" s="6" t="str">
        <f>VLOOKUP(A640,orders!P:Q,2,FALSE)</f>
        <v>Speedy Express</v>
      </c>
      <c r="H640" s="6" t="str">
        <f>LEFT(VLOOKUP(F640,customers!A:C,3,FALSE),SEARCH(" ",VLOOKUP(F640,customers!A:C,3,FALSE)))</f>
        <v xml:space="preserve">Mario </v>
      </c>
      <c r="I640" s="6" t="str">
        <f>VLOOKUP(F640,customers!A:F,6,FALSE)</f>
        <v>Rio de Janeiro</v>
      </c>
      <c r="J640" s="6" t="str">
        <f>VLOOKUP(F640,customers!A:I,9,FALSE)</f>
        <v>Brazil</v>
      </c>
    </row>
    <row r="641" spans="1:10" ht="17.45" customHeight="1" x14ac:dyDescent="0.25">
      <c r="A641" s="1" t="s">
        <v>1834</v>
      </c>
      <c r="B641" s="1">
        <f>COUNTIF('order-details'!A641:A2795,A641)</f>
        <v>1</v>
      </c>
      <c r="C641" s="8">
        <f>SUMIFS('order-details'!F:F,'order-details'!A:A,A641)</f>
        <v>70</v>
      </c>
      <c r="D641" s="8">
        <f>SUMIFS('order-details'!G:G,'order-details'!A:A,A641)</f>
        <v>70</v>
      </c>
      <c r="E641" s="11">
        <f t="shared" si="9"/>
        <v>0</v>
      </c>
      <c r="F641" s="1" t="str">
        <f>VLOOKUP(A641,orders!B:C,2,FALSE)</f>
        <v>GALED</v>
      </c>
      <c r="G641" s="6" t="str">
        <f>VLOOKUP(A641,orders!P:Q,2,FALSE)</f>
        <v>Federal Shipping</v>
      </c>
      <c r="H641" s="6" t="str">
        <f>LEFT(VLOOKUP(F641,customers!A:C,3,FALSE),SEARCH(" ",VLOOKUP(F641,customers!A:C,3,FALSE)))</f>
        <v xml:space="preserve">Eduardo </v>
      </c>
      <c r="I641" s="6" t="str">
        <f>VLOOKUP(F641,customers!A:F,6,FALSE)</f>
        <v>Barcelona</v>
      </c>
      <c r="J641" s="6" t="str">
        <f>VLOOKUP(F641,customers!A:I,9,FALSE)</f>
        <v>Spain</v>
      </c>
    </row>
    <row r="642" spans="1:10" ht="17.45" customHeight="1" x14ac:dyDescent="0.25">
      <c r="A642" s="1" t="s">
        <v>1835</v>
      </c>
      <c r="B642" s="1">
        <f>COUNTIF('order-details'!A642:A2796,A642)</f>
        <v>2</v>
      </c>
      <c r="C642" s="8">
        <f>SUMIFS('order-details'!F:F,'order-details'!A:A,A642)</f>
        <v>605</v>
      </c>
      <c r="D642" s="8">
        <f>SUMIFS('order-details'!G:G,'order-details'!A:A,A642)</f>
        <v>605</v>
      </c>
      <c r="E642" s="11">
        <f t="shared" si="9"/>
        <v>0</v>
      </c>
      <c r="F642" s="1" t="str">
        <f>VLOOKUP(A642,orders!B:C,2,FALSE)</f>
        <v>GODOS</v>
      </c>
      <c r="G642" s="6" t="str">
        <f>VLOOKUP(A642,orders!P:Q,2,FALSE)</f>
        <v>United Package</v>
      </c>
      <c r="H642" s="6" t="str">
        <f>LEFT(VLOOKUP(F642,customers!A:C,3,FALSE),SEARCH(" ",VLOOKUP(F642,customers!A:C,3,FALSE)))</f>
        <v xml:space="preserve">José </v>
      </c>
      <c r="I642" s="6" t="str">
        <f>VLOOKUP(F642,customers!A:F,6,FALSE)</f>
        <v>Sevilla</v>
      </c>
      <c r="J642" s="6" t="str">
        <f>VLOOKUP(F642,customers!A:I,9,FALSE)</f>
        <v>Spain</v>
      </c>
    </row>
    <row r="643" spans="1:10" ht="17.45" customHeight="1" x14ac:dyDescent="0.25">
      <c r="A643" s="1" t="s">
        <v>1836</v>
      </c>
      <c r="B643" s="1">
        <f>COUNTIF('order-details'!A643:A2797,A643)</f>
        <v>2</v>
      </c>
      <c r="C643" s="8">
        <f>SUMIFS('order-details'!F:F,'order-details'!A:A,A643)</f>
        <v>11380</v>
      </c>
      <c r="D643" s="8">
        <f>SUMIFS('order-details'!G:G,'order-details'!A:A,A643)</f>
        <v>11380</v>
      </c>
      <c r="E643" s="11">
        <f t="shared" ref="E643:E706" si="10">C643-D643</f>
        <v>0</v>
      </c>
      <c r="F643" s="1" t="str">
        <f>VLOOKUP(A643,orders!B:C,2,FALSE)</f>
        <v>RATTC</v>
      </c>
      <c r="G643" s="6" t="str">
        <f>VLOOKUP(A643,orders!P:Q,2,FALSE)</f>
        <v>Federal Shipping</v>
      </c>
      <c r="H643" s="6" t="str">
        <f>LEFT(VLOOKUP(F643,customers!A:C,3,FALSE),SEARCH(" ",VLOOKUP(F643,customers!A:C,3,FALSE)))</f>
        <v xml:space="preserve">Paula </v>
      </c>
      <c r="I643" s="6" t="str">
        <f>VLOOKUP(F643,customers!A:F,6,FALSE)</f>
        <v>Albuquerque</v>
      </c>
      <c r="J643" s="6" t="str">
        <f>VLOOKUP(F643,customers!A:I,9,FALSE)</f>
        <v>USA</v>
      </c>
    </row>
    <row r="644" spans="1:10" ht="17.45" customHeight="1" x14ac:dyDescent="0.25">
      <c r="A644" s="1" t="s">
        <v>1837</v>
      </c>
      <c r="B644" s="1">
        <f>COUNTIF('order-details'!A644:A2798,A644)</f>
        <v>3</v>
      </c>
      <c r="C644" s="8">
        <f>SUMIFS('order-details'!F:F,'order-details'!A:A,A644)</f>
        <v>860.1</v>
      </c>
      <c r="D644" s="8">
        <f>SUMIFS('order-details'!G:G,'order-details'!A:A,A644)</f>
        <v>860.1</v>
      </c>
      <c r="E644" s="11">
        <f t="shared" si="10"/>
        <v>0</v>
      </c>
      <c r="F644" s="1" t="str">
        <f>VLOOKUP(A644,orders!B:C,2,FALSE)</f>
        <v>DUMON</v>
      </c>
      <c r="G644" s="6" t="str">
        <f>VLOOKUP(A644,orders!P:Q,2,FALSE)</f>
        <v>Speedy Express</v>
      </c>
      <c r="H644" s="6" t="str">
        <f>LEFT(VLOOKUP(F644,customers!A:C,3,FALSE),SEARCH(" ",VLOOKUP(F644,customers!A:C,3,FALSE)))</f>
        <v xml:space="preserve">Janine </v>
      </c>
      <c r="I644" s="6" t="str">
        <f>VLOOKUP(F644,customers!A:F,6,FALSE)</f>
        <v>Nantes</v>
      </c>
      <c r="J644" s="6" t="str">
        <f>VLOOKUP(F644,customers!A:I,9,FALSE)</f>
        <v>France</v>
      </c>
    </row>
    <row r="645" spans="1:10" ht="17.45" customHeight="1" x14ac:dyDescent="0.25">
      <c r="A645" s="1" t="s">
        <v>1838</v>
      </c>
      <c r="B645" s="1">
        <f>COUNTIF('order-details'!A645:A2799,A645)</f>
        <v>1</v>
      </c>
      <c r="C645" s="8">
        <f>SUMIFS('order-details'!F:F,'order-details'!A:A,A645)</f>
        <v>388.35</v>
      </c>
      <c r="D645" s="8">
        <f>SUMIFS('order-details'!G:G,'order-details'!A:A,A645)</f>
        <v>368.9325</v>
      </c>
      <c r="E645" s="11">
        <f t="shared" si="10"/>
        <v>19.417500000000018</v>
      </c>
      <c r="F645" s="1" t="str">
        <f>VLOOKUP(A645,orders!B:C,2,FALSE)</f>
        <v>LEHMS</v>
      </c>
      <c r="G645" s="6" t="str">
        <f>VLOOKUP(A645,orders!P:Q,2,FALSE)</f>
        <v>United Package</v>
      </c>
      <c r="H645" s="6" t="str">
        <f>LEFT(VLOOKUP(F645,customers!A:C,3,FALSE),SEARCH(" ",VLOOKUP(F645,customers!A:C,3,FALSE)))</f>
        <v xml:space="preserve">Renate </v>
      </c>
      <c r="I645" s="6" t="str">
        <f>VLOOKUP(F645,customers!A:F,6,FALSE)</f>
        <v>Frankfurt a.M.</v>
      </c>
      <c r="J645" s="6" t="str">
        <f>VLOOKUP(F645,customers!A:I,9,FALSE)</f>
        <v>Germany</v>
      </c>
    </row>
    <row r="646" spans="1:10" ht="17.45" customHeight="1" x14ac:dyDescent="0.25">
      <c r="A646" s="1" t="s">
        <v>1839</v>
      </c>
      <c r="B646" s="1">
        <f>COUNTIF('order-details'!A646:A2800,A646)</f>
        <v>1</v>
      </c>
      <c r="C646" s="8">
        <f>SUMIFS('order-details'!F:F,'order-details'!A:A,A646)</f>
        <v>2200</v>
      </c>
      <c r="D646" s="8">
        <f>SUMIFS('order-details'!G:G,'order-details'!A:A,A646)</f>
        <v>2090</v>
      </c>
      <c r="E646" s="11">
        <f t="shared" si="10"/>
        <v>110</v>
      </c>
      <c r="F646" s="1" t="str">
        <f>VLOOKUP(A646,orders!B:C,2,FALSE)</f>
        <v>MAISD</v>
      </c>
      <c r="G646" s="6" t="str">
        <f>VLOOKUP(A646,orders!P:Q,2,FALSE)</f>
        <v>United Package</v>
      </c>
      <c r="H646" s="6" t="str">
        <f>LEFT(VLOOKUP(F646,customers!A:C,3,FALSE),SEARCH(" ",VLOOKUP(F646,customers!A:C,3,FALSE)))</f>
        <v xml:space="preserve">Catherine </v>
      </c>
      <c r="I646" s="6" t="str">
        <f>VLOOKUP(F646,customers!A:F,6,FALSE)</f>
        <v>Bruxelles</v>
      </c>
      <c r="J646" s="6" t="str">
        <f>VLOOKUP(F646,customers!A:I,9,FALSE)</f>
        <v>Belgium</v>
      </c>
    </row>
    <row r="647" spans="1:10" ht="17.45" customHeight="1" x14ac:dyDescent="0.25">
      <c r="A647" s="1" t="s">
        <v>1840</v>
      </c>
      <c r="B647" s="1">
        <f>COUNTIF('order-details'!A647:A2801,A647)</f>
        <v>5</v>
      </c>
      <c r="C647" s="8">
        <f>SUMIFS('order-details'!F:F,'order-details'!A:A,A647)</f>
        <v>5502.11</v>
      </c>
      <c r="D647" s="8">
        <f>SUMIFS('order-details'!G:G,'order-details'!A:A,A647)</f>
        <v>5502.11</v>
      </c>
      <c r="E647" s="11">
        <f t="shared" si="10"/>
        <v>0</v>
      </c>
      <c r="F647" s="1" t="str">
        <f>VLOOKUP(A647,orders!B:C,2,FALSE)</f>
        <v>KOENE</v>
      </c>
      <c r="G647" s="6" t="str">
        <f>VLOOKUP(A647,orders!P:Q,2,FALSE)</f>
        <v>United Package</v>
      </c>
      <c r="H647" s="6" t="str">
        <f>LEFT(VLOOKUP(F647,customers!A:C,3,FALSE),SEARCH(" ",VLOOKUP(F647,customers!A:C,3,FALSE)))</f>
        <v xml:space="preserve">Philip </v>
      </c>
      <c r="I647" s="6" t="str">
        <f>VLOOKUP(F647,customers!A:F,6,FALSE)</f>
        <v>Brandenburg</v>
      </c>
      <c r="J647" s="6" t="str">
        <f>VLOOKUP(F647,customers!A:I,9,FALSE)</f>
        <v>Germany</v>
      </c>
    </row>
    <row r="648" spans="1:10" ht="17.45" customHeight="1" x14ac:dyDescent="0.25">
      <c r="A648" s="1" t="s">
        <v>1841</v>
      </c>
      <c r="B648" s="1">
        <f>COUNTIF('order-details'!A648:A2802,A648)</f>
        <v>3</v>
      </c>
      <c r="C648" s="8">
        <f>SUMIFS('order-details'!F:F,'order-details'!A:A,A648)</f>
        <v>2898</v>
      </c>
      <c r="D648" s="8">
        <f>SUMIFS('order-details'!G:G,'order-details'!A:A,A648)</f>
        <v>2753.1</v>
      </c>
      <c r="E648" s="11">
        <f t="shared" si="10"/>
        <v>144.90000000000009</v>
      </c>
      <c r="F648" s="1" t="str">
        <f>VLOOKUP(A648,orders!B:C,2,FALSE)</f>
        <v>SAVEA</v>
      </c>
      <c r="G648" s="6" t="str">
        <f>VLOOKUP(A648,orders!P:Q,2,FALSE)</f>
        <v>Speedy Express</v>
      </c>
      <c r="H648" s="6" t="str">
        <f>LEFT(VLOOKUP(F648,customers!A:C,3,FALSE),SEARCH(" ",VLOOKUP(F648,customers!A:C,3,FALSE)))</f>
        <v xml:space="preserve">Jose </v>
      </c>
      <c r="I648" s="6" t="str">
        <f>VLOOKUP(F648,customers!A:F,6,FALSE)</f>
        <v>Boise</v>
      </c>
      <c r="J648" s="6" t="str">
        <f>VLOOKUP(F648,customers!A:I,9,FALSE)</f>
        <v>USA</v>
      </c>
    </row>
    <row r="649" spans="1:10" ht="17.45" customHeight="1" x14ac:dyDescent="0.25">
      <c r="A649" s="1" t="s">
        <v>1842</v>
      </c>
      <c r="B649" s="1">
        <f>COUNTIF('order-details'!A649:A2803,A649)</f>
        <v>4</v>
      </c>
      <c r="C649" s="8">
        <f>SUMIFS('order-details'!F:F,'order-details'!A:A,A649)</f>
        <v>6379.4</v>
      </c>
      <c r="D649" s="8">
        <f>SUMIFS('order-details'!G:G,'order-details'!A:A,A649)</f>
        <v>6379.4</v>
      </c>
      <c r="E649" s="11">
        <f t="shared" si="10"/>
        <v>0</v>
      </c>
      <c r="F649" s="1" t="str">
        <f>VLOOKUP(A649,orders!B:C,2,FALSE)</f>
        <v>ERNSH</v>
      </c>
      <c r="G649" s="6" t="str">
        <f>VLOOKUP(A649,orders!P:Q,2,FALSE)</f>
        <v>Speedy Express</v>
      </c>
      <c r="H649" s="6" t="str">
        <f>LEFT(VLOOKUP(F649,customers!A:C,3,FALSE),SEARCH(" ",VLOOKUP(F649,customers!A:C,3,FALSE)))</f>
        <v xml:space="preserve">Roland </v>
      </c>
      <c r="I649" s="6" t="str">
        <f>VLOOKUP(F649,customers!A:F,6,FALSE)</f>
        <v>Graz</v>
      </c>
      <c r="J649" s="6" t="str">
        <f>VLOOKUP(F649,customers!A:I,9,FALSE)</f>
        <v>Austria</v>
      </c>
    </row>
    <row r="650" spans="1:10" ht="17.45" customHeight="1" x14ac:dyDescent="0.25">
      <c r="A650" s="1" t="s">
        <v>1843</v>
      </c>
      <c r="B650" s="1">
        <f>COUNTIF('order-details'!A650:A2804,A650)</f>
        <v>2</v>
      </c>
      <c r="C650" s="8">
        <f>SUMIFS('order-details'!F:F,'order-details'!A:A,A650)</f>
        <v>750.5</v>
      </c>
      <c r="D650" s="8">
        <f>SUMIFS('order-details'!G:G,'order-details'!A:A,A650)</f>
        <v>750.5</v>
      </c>
      <c r="E650" s="11">
        <f t="shared" si="10"/>
        <v>0</v>
      </c>
      <c r="F650" s="1" t="str">
        <f>VLOOKUP(A650,orders!B:C,2,FALSE)</f>
        <v>MAISD</v>
      </c>
      <c r="G650" s="6" t="str">
        <f>VLOOKUP(A650,orders!P:Q,2,FALSE)</f>
        <v>Federal Shipping</v>
      </c>
      <c r="H650" s="6" t="str">
        <f>LEFT(VLOOKUP(F650,customers!A:C,3,FALSE),SEARCH(" ",VLOOKUP(F650,customers!A:C,3,FALSE)))</f>
        <v xml:space="preserve">Catherine </v>
      </c>
      <c r="I650" s="6" t="str">
        <f>VLOOKUP(F650,customers!A:F,6,FALSE)</f>
        <v>Bruxelles</v>
      </c>
      <c r="J650" s="6" t="str">
        <f>VLOOKUP(F650,customers!A:I,9,FALSE)</f>
        <v>Belgium</v>
      </c>
    </row>
    <row r="651" spans="1:10" ht="17.45" customHeight="1" x14ac:dyDescent="0.25">
      <c r="A651" s="1" t="s">
        <v>1844</v>
      </c>
      <c r="B651" s="1">
        <f>COUNTIF('order-details'!A651:A2805,A651)</f>
        <v>2</v>
      </c>
      <c r="C651" s="8">
        <f>SUMIFS('order-details'!F:F,'order-details'!A:A,A651)</f>
        <v>10835.240000000002</v>
      </c>
      <c r="D651" s="8">
        <f>SUMIFS('order-details'!G:G,'order-details'!A:A,A651)</f>
        <v>10835.240000000002</v>
      </c>
      <c r="E651" s="11">
        <f t="shared" si="10"/>
        <v>0</v>
      </c>
      <c r="F651" s="1" t="str">
        <f>VLOOKUP(A651,orders!B:C,2,FALSE)</f>
        <v>HUNGO</v>
      </c>
      <c r="G651" s="6" t="str">
        <f>VLOOKUP(A651,orders!P:Q,2,FALSE)</f>
        <v>United Package</v>
      </c>
      <c r="H651" s="6" t="str">
        <f>LEFT(VLOOKUP(F651,customers!A:C,3,FALSE),SEARCH(" ",VLOOKUP(F651,customers!A:C,3,FALSE)))</f>
        <v xml:space="preserve">Patricia </v>
      </c>
      <c r="I651" s="6" t="str">
        <f>VLOOKUP(F651,customers!A:F,6,FALSE)</f>
        <v>Cork</v>
      </c>
      <c r="J651" s="6" t="str">
        <f>VLOOKUP(F651,customers!A:I,9,FALSE)</f>
        <v>Ireland</v>
      </c>
    </row>
    <row r="652" spans="1:10" ht="17.45" customHeight="1" x14ac:dyDescent="0.25">
      <c r="A652" s="1" t="s">
        <v>1845</v>
      </c>
      <c r="B652" s="1">
        <f>COUNTIF('order-details'!A652:A2806,A652)</f>
        <v>1</v>
      </c>
      <c r="C652" s="8">
        <f>SUMIFS('order-details'!F:F,'order-details'!A:A,A652)</f>
        <v>30</v>
      </c>
      <c r="D652" s="8">
        <f>SUMIFS('order-details'!G:G,'order-details'!A:A,A652)</f>
        <v>30</v>
      </c>
      <c r="E652" s="11">
        <f t="shared" si="10"/>
        <v>0</v>
      </c>
      <c r="F652" s="1" t="str">
        <f>VLOOKUP(A652,orders!B:C,2,FALSE)</f>
        <v>OCEAN</v>
      </c>
      <c r="G652" s="6" t="str">
        <f>VLOOKUP(A652,orders!P:Q,2,FALSE)</f>
        <v>United Package</v>
      </c>
      <c r="H652" s="6" t="str">
        <f>LEFT(VLOOKUP(F652,customers!A:C,3,FALSE),SEARCH(" ",VLOOKUP(F652,customers!A:C,3,FALSE)))</f>
        <v xml:space="preserve">Yvonne </v>
      </c>
      <c r="I652" s="6" t="str">
        <f>VLOOKUP(F652,customers!A:F,6,FALSE)</f>
        <v>Buenos Aires</v>
      </c>
      <c r="J652" s="6" t="str">
        <f>VLOOKUP(F652,customers!A:I,9,FALSE)</f>
        <v>Argentina</v>
      </c>
    </row>
    <row r="653" spans="1:10" ht="17.45" customHeight="1" x14ac:dyDescent="0.25">
      <c r="A653" s="1" t="s">
        <v>1846</v>
      </c>
      <c r="B653" s="1">
        <f>COUNTIF('order-details'!A653:A2807,A653)</f>
        <v>1</v>
      </c>
      <c r="C653" s="8">
        <f>SUMIFS('order-details'!F:F,'order-details'!A:A,A653)</f>
        <v>144</v>
      </c>
      <c r="D653" s="8">
        <f>SUMIFS('order-details'!G:G,'order-details'!A:A,A653)</f>
        <v>122.39999999999999</v>
      </c>
      <c r="E653" s="11">
        <f t="shared" si="10"/>
        <v>21.600000000000009</v>
      </c>
      <c r="F653" s="1" t="str">
        <f>VLOOKUP(A653,orders!B:C,2,FALSE)</f>
        <v>LILAS</v>
      </c>
      <c r="G653" s="6" t="str">
        <f>VLOOKUP(A653,orders!P:Q,2,FALSE)</f>
        <v>Federal Shipping</v>
      </c>
      <c r="H653" s="6" t="str">
        <f>LEFT(VLOOKUP(F653,customers!A:C,3,FALSE),SEARCH(" ",VLOOKUP(F653,customers!A:C,3,FALSE)))</f>
        <v xml:space="preserve">Carlos </v>
      </c>
      <c r="I653" s="6" t="str">
        <f>VLOOKUP(F653,customers!A:F,6,FALSE)</f>
        <v>Barquisimeto</v>
      </c>
      <c r="J653" s="6" t="str">
        <f>VLOOKUP(F653,customers!A:I,9,FALSE)</f>
        <v>Venezuela</v>
      </c>
    </row>
    <row r="654" spans="1:10" ht="17.45" customHeight="1" x14ac:dyDescent="0.25">
      <c r="A654" s="1" t="s">
        <v>1847</v>
      </c>
      <c r="B654" s="1">
        <f>COUNTIF('order-details'!A654:A2808,A654)</f>
        <v>1</v>
      </c>
      <c r="C654" s="8">
        <f>SUMIFS('order-details'!F:F,'order-details'!A:A,A654)</f>
        <v>45</v>
      </c>
      <c r="D654" s="8">
        <f>SUMIFS('order-details'!G:G,'order-details'!A:A,A654)</f>
        <v>33.75</v>
      </c>
      <c r="E654" s="11">
        <f t="shared" si="10"/>
        <v>11.25</v>
      </c>
      <c r="F654" s="1" t="str">
        <f>VLOOKUP(A654,orders!B:C,2,FALSE)</f>
        <v>WELLI</v>
      </c>
      <c r="G654" s="6" t="str">
        <f>VLOOKUP(A654,orders!P:Q,2,FALSE)</f>
        <v>United Package</v>
      </c>
      <c r="H654" s="6" t="str">
        <f>LEFT(VLOOKUP(F654,customers!A:C,3,FALSE),SEARCH(" ",VLOOKUP(F654,customers!A:C,3,FALSE)))</f>
        <v xml:space="preserve">Paula </v>
      </c>
      <c r="I654" s="6" t="str">
        <f>VLOOKUP(F654,customers!A:F,6,FALSE)</f>
        <v>Resende</v>
      </c>
      <c r="J654" s="6" t="str">
        <f>VLOOKUP(F654,customers!A:I,9,FALSE)</f>
        <v>Brazil</v>
      </c>
    </row>
    <row r="655" spans="1:10" ht="17.45" customHeight="1" x14ac:dyDescent="0.25">
      <c r="A655" s="1" t="s">
        <v>1848</v>
      </c>
      <c r="B655" s="1">
        <f>COUNTIF('order-details'!A655:A2809,A655)</f>
        <v>2</v>
      </c>
      <c r="C655" s="8">
        <f>SUMIFS('order-details'!F:F,'order-details'!A:A,A655)</f>
        <v>934.5</v>
      </c>
      <c r="D655" s="8">
        <f>SUMIFS('order-details'!G:G,'order-details'!A:A,A655)</f>
        <v>934.5</v>
      </c>
      <c r="E655" s="11">
        <f t="shared" si="10"/>
        <v>0</v>
      </c>
      <c r="F655" s="1" t="str">
        <f>VLOOKUP(A655,orders!B:C,2,FALSE)</f>
        <v>HILAA</v>
      </c>
      <c r="G655" s="6" t="str">
        <f>VLOOKUP(A655,orders!P:Q,2,FALSE)</f>
        <v>Speedy Express</v>
      </c>
      <c r="H655" s="6" t="str">
        <f>LEFT(VLOOKUP(F655,customers!A:C,3,FALSE),SEARCH(" ",VLOOKUP(F655,customers!A:C,3,FALSE)))</f>
        <v xml:space="preserve">Carlos </v>
      </c>
      <c r="I655" s="6" t="str">
        <f>VLOOKUP(F655,customers!A:F,6,FALSE)</f>
        <v>San Cristóbal</v>
      </c>
      <c r="J655" s="6" t="str">
        <f>VLOOKUP(F655,customers!A:I,9,FALSE)</f>
        <v>Venezuela</v>
      </c>
    </row>
    <row r="656" spans="1:10" ht="17.45" customHeight="1" x14ac:dyDescent="0.25">
      <c r="A656" s="1" t="s">
        <v>1849</v>
      </c>
      <c r="B656" s="1">
        <f>COUNTIF('order-details'!A656:A2810,A656)</f>
        <v>2</v>
      </c>
      <c r="C656" s="8">
        <f>SUMIFS('order-details'!F:F,'order-details'!A:A,A656)</f>
        <v>1015.8</v>
      </c>
      <c r="D656" s="8">
        <f>SUMIFS('order-details'!G:G,'order-details'!A:A,A656)</f>
        <v>863.43</v>
      </c>
      <c r="E656" s="11">
        <f t="shared" si="10"/>
        <v>152.37</v>
      </c>
      <c r="F656" s="1" t="str">
        <f>VLOOKUP(A656,orders!B:C,2,FALSE)</f>
        <v>FOLKO</v>
      </c>
      <c r="G656" s="6" t="str">
        <f>VLOOKUP(A656,orders!P:Q,2,FALSE)</f>
        <v>Speedy Express</v>
      </c>
      <c r="H656" s="6" t="str">
        <f>LEFT(VLOOKUP(F656,customers!A:C,3,FALSE),SEARCH(" ",VLOOKUP(F656,customers!A:C,3,FALSE)))</f>
        <v xml:space="preserve">Maria </v>
      </c>
      <c r="I656" s="6" t="str">
        <f>VLOOKUP(F656,customers!A:F,6,FALSE)</f>
        <v>Bräcke</v>
      </c>
      <c r="J656" s="6" t="str">
        <f>VLOOKUP(F656,customers!A:I,9,FALSE)</f>
        <v>Sweden</v>
      </c>
    </row>
    <row r="657" spans="1:10" ht="17.45" customHeight="1" x14ac:dyDescent="0.25">
      <c r="A657" s="1" t="s">
        <v>1850</v>
      </c>
      <c r="B657" s="1">
        <f>COUNTIF('order-details'!A657:A2811,A657)</f>
        <v>3</v>
      </c>
      <c r="C657" s="8">
        <f>SUMIFS('order-details'!F:F,'order-details'!A:A,A657)</f>
        <v>932.05</v>
      </c>
      <c r="D657" s="8">
        <f>SUMIFS('order-details'!G:G,'order-details'!A:A,A657)</f>
        <v>932.05</v>
      </c>
      <c r="E657" s="11">
        <f t="shared" si="10"/>
        <v>0</v>
      </c>
      <c r="F657" s="1" t="str">
        <f>VLOOKUP(A657,orders!B:C,2,FALSE)</f>
        <v>HANAR</v>
      </c>
      <c r="G657" s="6" t="str">
        <f>VLOOKUP(A657,orders!P:Q,2,FALSE)</f>
        <v>Federal Shipping</v>
      </c>
      <c r="H657" s="6" t="str">
        <f>LEFT(VLOOKUP(F657,customers!A:C,3,FALSE),SEARCH(" ",VLOOKUP(F657,customers!A:C,3,FALSE)))</f>
        <v xml:space="preserve">Mario </v>
      </c>
      <c r="I657" s="6" t="str">
        <f>VLOOKUP(F657,customers!A:F,6,FALSE)</f>
        <v>Rio de Janeiro</v>
      </c>
      <c r="J657" s="6" t="str">
        <f>VLOOKUP(F657,customers!A:I,9,FALSE)</f>
        <v>Brazil</v>
      </c>
    </row>
    <row r="658" spans="1:10" ht="17.45" customHeight="1" x14ac:dyDescent="0.25">
      <c r="A658" s="1" t="s">
        <v>1851</v>
      </c>
      <c r="B658" s="1">
        <f>COUNTIF('order-details'!A658:A2812,A658)</f>
        <v>2</v>
      </c>
      <c r="C658" s="8">
        <f>SUMIFS('order-details'!F:F,'order-details'!A:A,A658)</f>
        <v>1924.25</v>
      </c>
      <c r="D658" s="8">
        <f>SUMIFS('order-details'!G:G,'order-details'!A:A,A658)</f>
        <v>1924.25</v>
      </c>
      <c r="E658" s="11">
        <f t="shared" si="10"/>
        <v>0</v>
      </c>
      <c r="F658" s="1" t="str">
        <f>VLOOKUP(A658,orders!B:C,2,FALSE)</f>
        <v>WHITC</v>
      </c>
      <c r="G658" s="6" t="str">
        <f>VLOOKUP(A658,orders!P:Q,2,FALSE)</f>
        <v>Federal Shipping</v>
      </c>
      <c r="H658" s="6" t="str">
        <f>LEFT(VLOOKUP(F658,customers!A:C,3,FALSE),SEARCH(" ",VLOOKUP(F658,customers!A:C,3,FALSE)))</f>
        <v xml:space="preserve">Karl </v>
      </c>
      <c r="I658" s="6" t="str">
        <f>VLOOKUP(F658,customers!A:F,6,FALSE)</f>
        <v>Seattle</v>
      </c>
      <c r="J658" s="6" t="str">
        <f>VLOOKUP(F658,customers!A:I,9,FALSE)</f>
        <v>USA</v>
      </c>
    </row>
    <row r="659" spans="1:10" ht="17.45" customHeight="1" x14ac:dyDescent="0.25">
      <c r="A659" s="1" t="s">
        <v>1852</v>
      </c>
      <c r="B659" s="1">
        <f>COUNTIF('order-details'!A659:A2813,A659)</f>
        <v>1</v>
      </c>
      <c r="C659" s="8">
        <f>SUMIFS('order-details'!F:F,'order-details'!A:A,A659)</f>
        <v>360</v>
      </c>
      <c r="D659" s="8">
        <f>SUMIFS('order-details'!G:G,'order-details'!A:A,A659)</f>
        <v>342</v>
      </c>
      <c r="E659" s="11">
        <f t="shared" si="10"/>
        <v>18</v>
      </c>
      <c r="F659" s="1" t="str">
        <f>VLOOKUP(A659,orders!B:C,2,FALSE)</f>
        <v>WELLI</v>
      </c>
      <c r="G659" s="6" t="str">
        <f>VLOOKUP(A659,orders!P:Q,2,FALSE)</f>
        <v>United Package</v>
      </c>
      <c r="H659" s="6" t="str">
        <f>LEFT(VLOOKUP(F659,customers!A:C,3,FALSE),SEARCH(" ",VLOOKUP(F659,customers!A:C,3,FALSE)))</f>
        <v xml:space="preserve">Paula </v>
      </c>
      <c r="I659" s="6" t="str">
        <f>VLOOKUP(F659,customers!A:F,6,FALSE)</f>
        <v>Resende</v>
      </c>
      <c r="J659" s="6" t="str">
        <f>VLOOKUP(F659,customers!A:I,9,FALSE)</f>
        <v>Brazil</v>
      </c>
    </row>
    <row r="660" spans="1:10" ht="17.45" customHeight="1" x14ac:dyDescent="0.25">
      <c r="A660" s="1" t="s">
        <v>1853</v>
      </c>
      <c r="B660" s="1">
        <f>COUNTIF('order-details'!A660:A2814,A660)</f>
        <v>1</v>
      </c>
      <c r="C660" s="8">
        <f>SUMIFS('order-details'!F:F,'order-details'!A:A,A660)</f>
        <v>427.5</v>
      </c>
      <c r="D660" s="8">
        <f>SUMIFS('order-details'!G:G,'order-details'!A:A,A660)</f>
        <v>427.5</v>
      </c>
      <c r="E660" s="11">
        <f t="shared" si="10"/>
        <v>0</v>
      </c>
      <c r="F660" s="1" t="str">
        <f>VLOOKUP(A660,orders!B:C,2,FALSE)</f>
        <v>WOLZA</v>
      </c>
      <c r="G660" s="6" t="str">
        <f>VLOOKUP(A660,orders!P:Q,2,FALSE)</f>
        <v>Federal Shipping</v>
      </c>
      <c r="H660" s="6" t="str">
        <f>LEFT(VLOOKUP(F660,customers!A:C,3,FALSE),SEARCH(" ",VLOOKUP(F660,customers!A:C,3,FALSE)))</f>
        <v xml:space="preserve">Zbyszek </v>
      </c>
      <c r="I660" s="6" t="str">
        <f>VLOOKUP(F660,customers!A:F,6,FALSE)</f>
        <v>Warszawa</v>
      </c>
      <c r="J660" s="6" t="str">
        <f>VLOOKUP(F660,customers!A:I,9,FALSE)</f>
        <v>Poland</v>
      </c>
    </row>
    <row r="661" spans="1:10" ht="17.45" customHeight="1" x14ac:dyDescent="0.25">
      <c r="A661" s="1" t="s">
        <v>1854</v>
      </c>
      <c r="B661" s="1">
        <f>COUNTIF('order-details'!A661:A2815,A661)</f>
        <v>1</v>
      </c>
      <c r="C661" s="8">
        <f>SUMIFS('order-details'!F:F,'order-details'!A:A,A661)</f>
        <v>108.5</v>
      </c>
      <c r="D661" s="8">
        <f>SUMIFS('order-details'!G:G,'order-details'!A:A,A661)</f>
        <v>108.5</v>
      </c>
      <c r="E661" s="11">
        <f t="shared" si="10"/>
        <v>0</v>
      </c>
      <c r="F661" s="1" t="str">
        <f>VLOOKUP(A661,orders!B:C,2,FALSE)</f>
        <v>SPECD</v>
      </c>
      <c r="G661" s="6" t="str">
        <f>VLOOKUP(A661,orders!P:Q,2,FALSE)</f>
        <v>Federal Shipping</v>
      </c>
      <c r="H661" s="6" t="str">
        <f>LEFT(VLOOKUP(F661,customers!A:C,3,FALSE),SEARCH(" ",VLOOKUP(F661,customers!A:C,3,FALSE)))</f>
        <v xml:space="preserve">Dominique </v>
      </c>
      <c r="I661" s="6" t="str">
        <f>VLOOKUP(F661,customers!A:F,6,FALSE)</f>
        <v>Paris</v>
      </c>
      <c r="J661" s="6" t="str">
        <f>VLOOKUP(F661,customers!A:I,9,FALSE)</f>
        <v>France</v>
      </c>
    </row>
    <row r="662" spans="1:10" ht="17.45" customHeight="1" x14ac:dyDescent="0.25">
      <c r="A662" s="1" t="s">
        <v>1855</v>
      </c>
      <c r="B662" s="1">
        <f>COUNTIF('order-details'!A662:A2816,A662)</f>
        <v>2</v>
      </c>
      <c r="C662" s="8">
        <f>SUMIFS('order-details'!F:F,'order-details'!A:A,A662)</f>
        <v>698</v>
      </c>
      <c r="D662" s="8">
        <f>SUMIFS('order-details'!G:G,'order-details'!A:A,A662)</f>
        <v>663.1</v>
      </c>
      <c r="E662" s="11">
        <f t="shared" si="10"/>
        <v>34.899999999999977</v>
      </c>
      <c r="F662" s="1" t="str">
        <f>VLOOKUP(A662,orders!B:C,2,FALSE)</f>
        <v>REGGC</v>
      </c>
      <c r="G662" s="6" t="str">
        <f>VLOOKUP(A662,orders!P:Q,2,FALSE)</f>
        <v>United Package</v>
      </c>
      <c r="H662" s="6" t="str">
        <f>LEFT(VLOOKUP(F662,customers!A:C,3,FALSE),SEARCH(" ",VLOOKUP(F662,customers!A:C,3,FALSE)))</f>
        <v xml:space="preserve">Maurizio </v>
      </c>
      <c r="I662" s="6" t="str">
        <f>VLOOKUP(F662,customers!A:F,6,FALSE)</f>
        <v>Reggio Emilia</v>
      </c>
      <c r="J662" s="6" t="str">
        <f>VLOOKUP(F662,customers!A:I,9,FALSE)</f>
        <v>Italy</v>
      </c>
    </row>
    <row r="663" spans="1:10" ht="17.45" customHeight="1" x14ac:dyDescent="0.25">
      <c r="A663" s="1" t="s">
        <v>1856</v>
      </c>
      <c r="B663" s="1">
        <f>COUNTIF('order-details'!A663:A2817,A663)</f>
        <v>3</v>
      </c>
      <c r="C663" s="8">
        <f>SUMIFS('order-details'!F:F,'order-details'!A:A,A663)</f>
        <v>670</v>
      </c>
      <c r="D663" s="8">
        <f>SUMIFS('order-details'!G:G,'order-details'!A:A,A663)</f>
        <v>670</v>
      </c>
      <c r="E663" s="11">
        <f t="shared" si="10"/>
        <v>0</v>
      </c>
      <c r="F663" s="1" t="str">
        <f>VLOOKUP(A663,orders!B:C,2,FALSE)</f>
        <v>SANTG</v>
      </c>
      <c r="G663" s="6" t="str">
        <f>VLOOKUP(A663,orders!P:Q,2,FALSE)</f>
        <v>United Package</v>
      </c>
      <c r="H663" s="6" t="str">
        <f>LEFT(VLOOKUP(F663,customers!A:C,3,FALSE),SEARCH(" ",VLOOKUP(F663,customers!A:C,3,FALSE)))</f>
        <v xml:space="preserve">Jonas </v>
      </c>
      <c r="I663" s="6" t="str">
        <f>VLOOKUP(F663,customers!A:F,6,FALSE)</f>
        <v>Stavern</v>
      </c>
      <c r="J663" s="6" t="str">
        <f>VLOOKUP(F663,customers!A:I,9,FALSE)</f>
        <v>Norway</v>
      </c>
    </row>
    <row r="664" spans="1:10" ht="17.45" customHeight="1" x14ac:dyDescent="0.25">
      <c r="A664" s="1" t="s">
        <v>1857</v>
      </c>
      <c r="B664" s="1">
        <f>COUNTIF('order-details'!A664:A2818,A664)</f>
        <v>3</v>
      </c>
      <c r="C664" s="8">
        <f>SUMIFS('order-details'!F:F,'order-details'!A:A,A664)</f>
        <v>452.9</v>
      </c>
      <c r="D664" s="8">
        <f>SUMIFS('order-details'!G:G,'order-details'!A:A,A664)</f>
        <v>452.9</v>
      </c>
      <c r="E664" s="11">
        <f t="shared" si="10"/>
        <v>0</v>
      </c>
      <c r="F664" s="1" t="str">
        <f>VLOOKUP(A664,orders!B:C,2,FALSE)</f>
        <v>WILMK</v>
      </c>
      <c r="G664" s="6" t="str">
        <f>VLOOKUP(A664,orders!P:Q,2,FALSE)</f>
        <v>Federal Shipping</v>
      </c>
      <c r="H664" s="6" t="str">
        <f>LEFT(VLOOKUP(F664,customers!A:C,3,FALSE),SEARCH(" ",VLOOKUP(F664,customers!A:C,3,FALSE)))</f>
        <v xml:space="preserve">Matti </v>
      </c>
      <c r="I664" s="6" t="str">
        <f>VLOOKUP(F664,customers!A:F,6,FALSE)</f>
        <v>Helsinki</v>
      </c>
      <c r="J664" s="6" t="str">
        <f>VLOOKUP(F664,customers!A:I,9,FALSE)</f>
        <v>Finland</v>
      </c>
    </row>
    <row r="665" spans="1:10" ht="17.45" customHeight="1" x14ac:dyDescent="0.25">
      <c r="A665" s="1" t="s">
        <v>1858</v>
      </c>
      <c r="B665" s="1">
        <f>COUNTIF('order-details'!A665:A2819,A665)</f>
        <v>3</v>
      </c>
      <c r="C665" s="8">
        <f>SUMIFS('order-details'!F:F,'order-details'!A:A,A665)</f>
        <v>858</v>
      </c>
      <c r="D665" s="8">
        <f>SUMIFS('order-details'!G:G,'order-details'!A:A,A665)</f>
        <v>858</v>
      </c>
      <c r="E665" s="11">
        <f t="shared" si="10"/>
        <v>0</v>
      </c>
      <c r="F665" s="1" t="str">
        <f>VLOOKUP(A665,orders!B:C,2,FALSE)</f>
        <v>GODOS</v>
      </c>
      <c r="G665" s="6" t="str">
        <f>VLOOKUP(A665,orders!P:Q,2,FALSE)</f>
        <v>Speedy Express</v>
      </c>
      <c r="H665" s="6" t="str">
        <f>LEFT(VLOOKUP(F665,customers!A:C,3,FALSE),SEARCH(" ",VLOOKUP(F665,customers!A:C,3,FALSE)))</f>
        <v xml:space="preserve">José </v>
      </c>
      <c r="I665" s="6" t="str">
        <f>VLOOKUP(F665,customers!A:F,6,FALSE)</f>
        <v>Sevilla</v>
      </c>
      <c r="J665" s="6" t="str">
        <f>VLOOKUP(F665,customers!A:I,9,FALSE)</f>
        <v>Spain</v>
      </c>
    </row>
    <row r="666" spans="1:10" ht="17.45" customHeight="1" x14ac:dyDescent="0.25">
      <c r="A666" s="1" t="s">
        <v>1859</v>
      </c>
      <c r="B666" s="1">
        <f>COUNTIF('order-details'!A666:A2820,A666)</f>
        <v>2</v>
      </c>
      <c r="C666" s="8">
        <f>SUMIFS('order-details'!F:F,'order-details'!A:A,A666)</f>
        <v>8267.4000000000015</v>
      </c>
      <c r="D666" s="8">
        <f>SUMIFS('order-details'!G:G,'order-details'!A:A,A666)</f>
        <v>6200.55</v>
      </c>
      <c r="E666" s="11">
        <f t="shared" si="10"/>
        <v>2066.8500000000013</v>
      </c>
      <c r="F666" s="1" t="str">
        <f>VLOOKUP(A666,orders!B:C,2,FALSE)</f>
        <v>HUNGO</v>
      </c>
      <c r="G666" s="6" t="str">
        <f>VLOOKUP(A666,orders!P:Q,2,FALSE)</f>
        <v>United Package</v>
      </c>
      <c r="H666" s="6" t="str">
        <f>LEFT(VLOOKUP(F666,customers!A:C,3,FALSE),SEARCH(" ",VLOOKUP(F666,customers!A:C,3,FALSE)))</f>
        <v xml:space="preserve">Patricia </v>
      </c>
      <c r="I666" s="6" t="str">
        <f>VLOOKUP(F666,customers!A:F,6,FALSE)</f>
        <v>Cork</v>
      </c>
      <c r="J666" s="6" t="str">
        <f>VLOOKUP(F666,customers!A:I,9,FALSE)</f>
        <v>Ireland</v>
      </c>
    </row>
    <row r="667" spans="1:10" ht="17.45" customHeight="1" x14ac:dyDescent="0.25">
      <c r="A667" s="1" t="s">
        <v>1860</v>
      </c>
      <c r="B667" s="1">
        <f>COUNTIF('order-details'!A667:A2821,A667)</f>
        <v>3</v>
      </c>
      <c r="C667" s="8">
        <f>SUMIFS('order-details'!F:F,'order-details'!A:A,A667)</f>
        <v>958.75</v>
      </c>
      <c r="D667" s="8">
        <f>SUMIFS('order-details'!G:G,'order-details'!A:A,A667)</f>
        <v>768.75</v>
      </c>
      <c r="E667" s="11">
        <f t="shared" si="10"/>
        <v>190</v>
      </c>
      <c r="F667" s="1" t="str">
        <f>VLOOKUP(A667,orders!B:C,2,FALSE)</f>
        <v>QUEEN</v>
      </c>
      <c r="G667" s="6" t="str">
        <f>VLOOKUP(A667,orders!P:Q,2,FALSE)</f>
        <v>Speedy Express</v>
      </c>
      <c r="H667" s="6" t="str">
        <f>LEFT(VLOOKUP(F667,customers!A:C,3,FALSE),SEARCH(" ",VLOOKUP(F667,customers!A:C,3,FALSE)))</f>
        <v xml:space="preserve">Lúcia </v>
      </c>
      <c r="I667" s="6" t="str">
        <f>VLOOKUP(F667,customers!A:F,6,FALSE)</f>
        <v>Sao Paulo</v>
      </c>
      <c r="J667" s="6" t="str">
        <f>VLOOKUP(F667,customers!A:I,9,FALSE)</f>
        <v>Brazil</v>
      </c>
    </row>
    <row r="668" spans="1:10" ht="17.45" customHeight="1" x14ac:dyDescent="0.25">
      <c r="A668" s="1" t="s">
        <v>1861</v>
      </c>
      <c r="B668" s="1">
        <f>COUNTIF('order-details'!A668:A2822,A668)</f>
        <v>1</v>
      </c>
      <c r="C668" s="8">
        <f>SUMIFS('order-details'!F:F,'order-details'!A:A,A668)</f>
        <v>537.5</v>
      </c>
      <c r="D668" s="8">
        <f>SUMIFS('order-details'!G:G,'order-details'!A:A,A668)</f>
        <v>537.5</v>
      </c>
      <c r="E668" s="11">
        <f t="shared" si="10"/>
        <v>0</v>
      </c>
      <c r="F668" s="1" t="str">
        <f>VLOOKUP(A668,orders!B:C,2,FALSE)</f>
        <v>QUEEN</v>
      </c>
      <c r="G668" s="6" t="str">
        <f>VLOOKUP(A668,orders!P:Q,2,FALSE)</f>
        <v>Speedy Express</v>
      </c>
      <c r="H668" s="6" t="str">
        <f>LEFT(VLOOKUP(F668,customers!A:C,3,FALSE),SEARCH(" ",VLOOKUP(F668,customers!A:C,3,FALSE)))</f>
        <v xml:space="preserve">Lúcia </v>
      </c>
      <c r="I668" s="6" t="str">
        <f>VLOOKUP(F668,customers!A:F,6,FALSE)</f>
        <v>Sao Paulo</v>
      </c>
      <c r="J668" s="6" t="str">
        <f>VLOOKUP(F668,customers!A:I,9,FALSE)</f>
        <v>Brazil</v>
      </c>
    </row>
    <row r="669" spans="1:10" ht="17.45" customHeight="1" x14ac:dyDescent="0.25">
      <c r="A669" s="1" t="s">
        <v>1862</v>
      </c>
      <c r="B669" s="1">
        <f>COUNTIF('order-details'!A669:A2823,A669)</f>
        <v>3</v>
      </c>
      <c r="C669" s="8">
        <f>SUMIFS('order-details'!F:F,'order-details'!A:A,A669)</f>
        <v>539.5</v>
      </c>
      <c r="D669" s="8">
        <f>SUMIFS('order-details'!G:G,'order-details'!A:A,A669)</f>
        <v>539.5</v>
      </c>
      <c r="E669" s="11">
        <f t="shared" si="10"/>
        <v>0</v>
      </c>
      <c r="F669" s="1" t="str">
        <f>VLOOKUP(A669,orders!B:C,2,FALSE)</f>
        <v>TORTU</v>
      </c>
      <c r="G669" s="6" t="str">
        <f>VLOOKUP(A669,orders!P:Q,2,FALSE)</f>
        <v>United Package</v>
      </c>
      <c r="H669" s="6" t="str">
        <f>LEFT(VLOOKUP(F669,customers!A:C,3,FALSE),SEARCH(" ",VLOOKUP(F669,customers!A:C,3,FALSE)))</f>
        <v xml:space="preserve">Miguel </v>
      </c>
      <c r="I669" s="6" t="str">
        <f>VLOOKUP(F669,customers!A:F,6,FALSE)</f>
        <v>México D.F.</v>
      </c>
      <c r="J669" s="6" t="str">
        <f>VLOOKUP(F669,customers!A:I,9,FALSE)</f>
        <v>Mexico</v>
      </c>
    </row>
    <row r="670" spans="1:10" ht="17.45" customHeight="1" x14ac:dyDescent="0.25">
      <c r="A670" s="1" t="s">
        <v>1863</v>
      </c>
      <c r="B670" s="1">
        <f>COUNTIF('order-details'!A670:A2824,A670)</f>
        <v>3</v>
      </c>
      <c r="C670" s="8">
        <f>SUMIFS('order-details'!F:F,'order-details'!A:A,A670)</f>
        <v>686.7</v>
      </c>
      <c r="D670" s="8">
        <f>SUMIFS('order-details'!G:G,'order-details'!A:A,A670)</f>
        <v>686.7</v>
      </c>
      <c r="E670" s="11">
        <f t="shared" si="10"/>
        <v>0</v>
      </c>
      <c r="F670" s="1" t="str">
        <f>VLOOKUP(A670,orders!B:C,2,FALSE)</f>
        <v>RANCH</v>
      </c>
      <c r="G670" s="6" t="str">
        <f>VLOOKUP(A670,orders!P:Q,2,FALSE)</f>
        <v>United Package</v>
      </c>
      <c r="H670" s="6" t="str">
        <f>LEFT(VLOOKUP(F670,customers!A:C,3,FALSE),SEARCH(" ",VLOOKUP(F670,customers!A:C,3,FALSE)))</f>
        <v xml:space="preserve">Sergio </v>
      </c>
      <c r="I670" s="6" t="str">
        <f>VLOOKUP(F670,customers!A:F,6,FALSE)</f>
        <v>Buenos Aires</v>
      </c>
      <c r="J670" s="6" t="str">
        <f>VLOOKUP(F670,customers!A:I,9,FALSE)</f>
        <v>Argentina</v>
      </c>
    </row>
    <row r="671" spans="1:10" ht="17.45" customHeight="1" x14ac:dyDescent="0.25">
      <c r="A671" s="1" t="s">
        <v>1864</v>
      </c>
      <c r="B671" s="1">
        <f>COUNTIF('order-details'!A671:A2825,A671)</f>
        <v>2</v>
      </c>
      <c r="C671" s="8">
        <f>SUMIFS('order-details'!F:F,'order-details'!A:A,A671)</f>
        <v>365.89</v>
      </c>
      <c r="D671" s="8">
        <f>SUMIFS('order-details'!G:G,'order-details'!A:A,A671)</f>
        <v>365.89</v>
      </c>
      <c r="E671" s="11">
        <f t="shared" si="10"/>
        <v>0</v>
      </c>
      <c r="F671" s="1" t="str">
        <f>VLOOKUP(A671,orders!B:C,2,FALSE)</f>
        <v>ROMEY</v>
      </c>
      <c r="G671" s="6" t="str">
        <f>VLOOKUP(A671,orders!P:Q,2,FALSE)</f>
        <v>United Package</v>
      </c>
      <c r="H671" s="6" t="str">
        <f>LEFT(VLOOKUP(F671,customers!A:C,3,FALSE),SEARCH(" ",VLOOKUP(F671,customers!A:C,3,FALSE)))</f>
        <v xml:space="preserve">Alejandra </v>
      </c>
      <c r="I671" s="6" t="str">
        <f>VLOOKUP(F671,customers!A:F,6,FALSE)</f>
        <v>Madrid</v>
      </c>
      <c r="J671" s="6" t="str">
        <f>VLOOKUP(F671,customers!A:I,9,FALSE)</f>
        <v>Spain</v>
      </c>
    </row>
    <row r="672" spans="1:10" ht="17.45" customHeight="1" x14ac:dyDescent="0.25">
      <c r="A672" s="1" t="s">
        <v>1865</v>
      </c>
      <c r="B672" s="1">
        <f>COUNTIF('order-details'!A672:A2826,A672)</f>
        <v>2</v>
      </c>
      <c r="C672" s="8">
        <f>SUMIFS('order-details'!F:F,'order-details'!A:A,A672)</f>
        <v>1930</v>
      </c>
      <c r="D672" s="8">
        <f>SUMIFS('order-details'!G:G,'order-details'!A:A,A672)</f>
        <v>1447.5</v>
      </c>
      <c r="E672" s="11">
        <f t="shared" si="10"/>
        <v>482.5</v>
      </c>
      <c r="F672" s="1" t="str">
        <f>VLOOKUP(A672,orders!B:C,2,FALSE)</f>
        <v>BOTTM</v>
      </c>
      <c r="G672" s="6" t="str">
        <f>VLOOKUP(A672,orders!P:Q,2,FALSE)</f>
        <v>Federal Shipping</v>
      </c>
      <c r="H672" s="6" t="str">
        <f>LEFT(VLOOKUP(F672,customers!A:C,3,FALSE),SEARCH(" ",VLOOKUP(F672,customers!A:C,3,FALSE)))</f>
        <v xml:space="preserve">Elizabeth </v>
      </c>
      <c r="I672" s="6" t="str">
        <f>VLOOKUP(F672,customers!A:F,6,FALSE)</f>
        <v>Tsawassen</v>
      </c>
      <c r="J672" s="6" t="str">
        <f>VLOOKUP(F672,customers!A:I,9,FALSE)</f>
        <v>Canada</v>
      </c>
    </row>
    <row r="673" spans="1:10" ht="17.45" customHeight="1" x14ac:dyDescent="0.25">
      <c r="A673" s="1" t="s">
        <v>1866</v>
      </c>
      <c r="B673" s="1">
        <f>COUNTIF('order-details'!A673:A2827,A673)</f>
        <v>3</v>
      </c>
      <c r="C673" s="8">
        <f>SUMIFS('order-details'!F:F,'order-details'!A:A,A673)</f>
        <v>1122.8</v>
      </c>
      <c r="D673" s="8">
        <f>SUMIFS('order-details'!G:G,'order-details'!A:A,A673)</f>
        <v>1122.8</v>
      </c>
      <c r="E673" s="11">
        <f t="shared" si="10"/>
        <v>0</v>
      </c>
      <c r="F673" s="1" t="str">
        <f>VLOOKUP(A673,orders!B:C,2,FALSE)</f>
        <v>LINOD</v>
      </c>
      <c r="G673" s="6" t="str">
        <f>VLOOKUP(A673,orders!P:Q,2,FALSE)</f>
        <v>United Package</v>
      </c>
      <c r="H673" s="6" t="str">
        <f>LEFT(VLOOKUP(F673,customers!A:C,3,FALSE),SEARCH(" ",VLOOKUP(F673,customers!A:C,3,FALSE)))</f>
        <v xml:space="preserve">Felipe </v>
      </c>
      <c r="I673" s="6" t="str">
        <f>VLOOKUP(F673,customers!A:F,6,FALSE)</f>
        <v>I. de Margarita</v>
      </c>
      <c r="J673" s="6" t="str">
        <f>VLOOKUP(F673,customers!A:I,9,FALSE)</f>
        <v>Venezuela</v>
      </c>
    </row>
    <row r="674" spans="1:10" ht="17.45" customHeight="1" x14ac:dyDescent="0.25">
      <c r="A674" s="1" t="s">
        <v>1867</v>
      </c>
      <c r="B674" s="1">
        <f>COUNTIF('order-details'!A674:A2828,A674)</f>
        <v>1</v>
      </c>
      <c r="C674" s="8">
        <f>SUMIFS('order-details'!F:F,'order-details'!A:A,A674)</f>
        <v>390</v>
      </c>
      <c r="D674" s="8">
        <f>SUMIFS('order-details'!G:G,'order-details'!A:A,A674)</f>
        <v>390</v>
      </c>
      <c r="E674" s="11">
        <f t="shared" si="10"/>
        <v>0</v>
      </c>
      <c r="F674" s="1" t="str">
        <f>VLOOKUP(A674,orders!B:C,2,FALSE)</f>
        <v>AROUT</v>
      </c>
      <c r="G674" s="6" t="str">
        <f>VLOOKUP(A674,orders!P:Q,2,FALSE)</f>
        <v>United Package</v>
      </c>
      <c r="H674" s="6" t="str">
        <f>LEFT(VLOOKUP(F674,customers!A:C,3,FALSE),SEARCH(" ",VLOOKUP(F674,customers!A:C,3,FALSE)))</f>
        <v xml:space="preserve">Thomas </v>
      </c>
      <c r="I674" s="6" t="str">
        <f>VLOOKUP(F674,customers!A:F,6,FALSE)</f>
        <v>London</v>
      </c>
      <c r="J674" s="6" t="str">
        <f>VLOOKUP(F674,customers!A:I,9,FALSE)</f>
        <v>UK</v>
      </c>
    </row>
    <row r="675" spans="1:10" ht="17.45" customHeight="1" x14ac:dyDescent="0.25">
      <c r="A675" s="1" t="s">
        <v>1868</v>
      </c>
      <c r="B675" s="1">
        <f>COUNTIF('order-details'!A675:A2829,A675)</f>
        <v>2</v>
      </c>
      <c r="C675" s="8">
        <f>SUMIFS('order-details'!F:F,'order-details'!A:A,A675)</f>
        <v>1936</v>
      </c>
      <c r="D675" s="8">
        <f>SUMIFS('order-details'!G:G,'order-details'!A:A,A675)</f>
        <v>1936</v>
      </c>
      <c r="E675" s="11">
        <f t="shared" si="10"/>
        <v>0</v>
      </c>
      <c r="F675" s="1" t="str">
        <f>VLOOKUP(A675,orders!B:C,2,FALSE)</f>
        <v>VAFFE</v>
      </c>
      <c r="G675" s="6" t="str">
        <f>VLOOKUP(A675,orders!P:Q,2,FALSE)</f>
        <v>Speedy Express</v>
      </c>
      <c r="H675" s="6" t="str">
        <f>LEFT(VLOOKUP(F675,customers!A:C,3,FALSE),SEARCH(" ",VLOOKUP(F675,customers!A:C,3,FALSE)))</f>
        <v xml:space="preserve">Palle </v>
      </c>
      <c r="I675" s="6" t="str">
        <f>VLOOKUP(F675,customers!A:F,6,FALSE)</f>
        <v>Århus</v>
      </c>
      <c r="J675" s="6" t="str">
        <f>VLOOKUP(F675,customers!A:I,9,FALSE)</f>
        <v>Denmark</v>
      </c>
    </row>
    <row r="676" spans="1:10" ht="17.45" customHeight="1" x14ac:dyDescent="0.25">
      <c r="A676" s="1" t="s">
        <v>1869</v>
      </c>
      <c r="B676" s="1">
        <f>COUNTIF('order-details'!A676:A2830,A676)</f>
        <v>2</v>
      </c>
      <c r="C676" s="8">
        <f>SUMIFS('order-details'!F:F,'order-details'!A:A,A676)</f>
        <v>742.5</v>
      </c>
      <c r="D676" s="8">
        <f>SUMIFS('order-details'!G:G,'order-details'!A:A,A676)</f>
        <v>742.5</v>
      </c>
      <c r="E676" s="11">
        <f t="shared" si="10"/>
        <v>0</v>
      </c>
      <c r="F676" s="1" t="str">
        <f>VLOOKUP(A676,orders!B:C,2,FALSE)</f>
        <v>HANAR</v>
      </c>
      <c r="G676" s="6" t="str">
        <f>VLOOKUP(A676,orders!P:Q,2,FALSE)</f>
        <v>Federal Shipping</v>
      </c>
      <c r="H676" s="6" t="str">
        <f>LEFT(VLOOKUP(F676,customers!A:C,3,FALSE),SEARCH(" ",VLOOKUP(F676,customers!A:C,3,FALSE)))</f>
        <v xml:space="preserve">Mario </v>
      </c>
      <c r="I676" s="6" t="str">
        <f>VLOOKUP(F676,customers!A:F,6,FALSE)</f>
        <v>Rio de Janeiro</v>
      </c>
      <c r="J676" s="6" t="str">
        <f>VLOOKUP(F676,customers!A:I,9,FALSE)</f>
        <v>Brazil</v>
      </c>
    </row>
    <row r="677" spans="1:10" ht="17.45" customHeight="1" x14ac:dyDescent="0.25">
      <c r="A677" s="1" t="s">
        <v>1870</v>
      </c>
      <c r="B677" s="1">
        <f>COUNTIF('order-details'!A677:A2831,A677)</f>
        <v>3</v>
      </c>
      <c r="C677" s="8">
        <f>SUMIFS('order-details'!F:F,'order-details'!A:A,A677)</f>
        <v>936</v>
      </c>
      <c r="D677" s="8">
        <f>SUMIFS('order-details'!G:G,'order-details'!A:A,A677)</f>
        <v>748.8</v>
      </c>
      <c r="E677" s="11">
        <f t="shared" si="10"/>
        <v>187.20000000000005</v>
      </c>
      <c r="F677" s="1" t="str">
        <f>VLOOKUP(A677,orders!B:C,2,FALSE)</f>
        <v>LAMAI</v>
      </c>
      <c r="G677" s="6" t="str">
        <f>VLOOKUP(A677,orders!P:Q,2,FALSE)</f>
        <v>Federal Shipping</v>
      </c>
      <c r="H677" s="6" t="str">
        <f>LEFT(VLOOKUP(F677,customers!A:C,3,FALSE),SEARCH(" ",VLOOKUP(F677,customers!A:C,3,FALSE)))</f>
        <v xml:space="preserve">Annette </v>
      </c>
      <c r="I677" s="6" t="str">
        <f>VLOOKUP(F677,customers!A:F,6,FALSE)</f>
        <v>Toulouse</v>
      </c>
      <c r="J677" s="6" t="str">
        <f>VLOOKUP(F677,customers!A:I,9,FALSE)</f>
        <v>France</v>
      </c>
    </row>
    <row r="678" spans="1:10" ht="17.45" customHeight="1" x14ac:dyDescent="0.25">
      <c r="A678" s="1" t="s">
        <v>1871</v>
      </c>
      <c r="B678" s="1">
        <f>COUNTIF('order-details'!A678:A2832,A678)</f>
        <v>3</v>
      </c>
      <c r="C678" s="8">
        <f>SUMIFS('order-details'!F:F,'order-details'!A:A,A678)</f>
        <v>2034.5</v>
      </c>
      <c r="D678" s="8">
        <f>SUMIFS('order-details'!G:G,'order-details'!A:A,A678)</f>
        <v>1835.7</v>
      </c>
      <c r="E678" s="11">
        <f t="shared" si="10"/>
        <v>198.79999999999995</v>
      </c>
      <c r="F678" s="1" t="str">
        <f>VLOOKUP(A678,orders!B:C,2,FALSE)</f>
        <v>BERGS</v>
      </c>
      <c r="G678" s="6" t="str">
        <f>VLOOKUP(A678,orders!P:Q,2,FALSE)</f>
        <v>United Package</v>
      </c>
      <c r="H678" s="6" t="str">
        <f>LEFT(VLOOKUP(F678,customers!A:C,3,FALSE),SEARCH(" ",VLOOKUP(F678,customers!A:C,3,FALSE)))</f>
        <v xml:space="preserve">Christina </v>
      </c>
      <c r="I678" s="6" t="str">
        <f>VLOOKUP(F678,customers!A:F,6,FALSE)</f>
        <v>Luleå</v>
      </c>
      <c r="J678" s="6" t="str">
        <f>VLOOKUP(F678,customers!A:I,9,FALSE)</f>
        <v>Sweden</v>
      </c>
    </row>
    <row r="679" spans="1:10" ht="17.45" customHeight="1" x14ac:dyDescent="0.25">
      <c r="A679" s="1" t="s">
        <v>1872</v>
      </c>
      <c r="B679" s="1">
        <f>COUNTIF('order-details'!A679:A2833,A679)</f>
        <v>2</v>
      </c>
      <c r="C679" s="8">
        <f>SUMIFS('order-details'!F:F,'order-details'!A:A,A679)</f>
        <v>559</v>
      </c>
      <c r="D679" s="8">
        <f>SUMIFS('order-details'!G:G,'order-details'!A:A,A679)</f>
        <v>475.15</v>
      </c>
      <c r="E679" s="11">
        <f t="shared" si="10"/>
        <v>83.850000000000023</v>
      </c>
      <c r="F679" s="1" t="str">
        <f>VLOOKUP(A679,orders!B:C,2,FALSE)</f>
        <v>HANAR</v>
      </c>
      <c r="G679" s="6" t="str">
        <f>VLOOKUP(A679,orders!P:Q,2,FALSE)</f>
        <v>Speedy Express</v>
      </c>
      <c r="H679" s="6" t="str">
        <f>LEFT(VLOOKUP(F679,customers!A:C,3,FALSE),SEARCH(" ",VLOOKUP(F679,customers!A:C,3,FALSE)))</f>
        <v xml:space="preserve">Mario </v>
      </c>
      <c r="I679" s="6" t="str">
        <f>VLOOKUP(F679,customers!A:F,6,FALSE)</f>
        <v>Rio de Janeiro</v>
      </c>
      <c r="J679" s="6" t="str">
        <f>VLOOKUP(F679,customers!A:I,9,FALSE)</f>
        <v>Brazil</v>
      </c>
    </row>
    <row r="680" spans="1:10" ht="17.45" customHeight="1" x14ac:dyDescent="0.25">
      <c r="A680" s="1" t="s">
        <v>1873</v>
      </c>
      <c r="B680" s="1">
        <f>COUNTIF('order-details'!A680:A2834,A680)</f>
        <v>4</v>
      </c>
      <c r="C680" s="8">
        <f>SUMIFS('order-details'!F:F,'order-details'!A:A,A680)</f>
        <v>514.4</v>
      </c>
      <c r="D680" s="8">
        <f>SUMIFS('order-details'!G:G,'order-details'!A:A,A680)</f>
        <v>514.4</v>
      </c>
      <c r="E680" s="11">
        <f t="shared" si="10"/>
        <v>0</v>
      </c>
      <c r="F680" s="1" t="str">
        <f>VLOOKUP(A680,orders!B:C,2,FALSE)</f>
        <v>ANATR</v>
      </c>
      <c r="G680" s="6" t="str">
        <f>VLOOKUP(A680,orders!P:Q,2,FALSE)</f>
        <v>Federal Shipping</v>
      </c>
      <c r="H680" s="6" t="str">
        <f>LEFT(VLOOKUP(F680,customers!A:C,3,FALSE),SEARCH(" ",VLOOKUP(F680,customers!A:C,3,FALSE)))</f>
        <v xml:space="preserve">Ana </v>
      </c>
      <c r="I680" s="6" t="str">
        <f>VLOOKUP(F680,customers!A:F,6,FALSE)</f>
        <v>México D.F.</v>
      </c>
      <c r="J680" s="6" t="str">
        <f>VLOOKUP(F680,customers!A:I,9,FALSE)</f>
        <v>Mexico</v>
      </c>
    </row>
    <row r="681" spans="1:10" ht="17.45" customHeight="1" x14ac:dyDescent="0.25">
      <c r="A681" s="1" t="s">
        <v>1874</v>
      </c>
      <c r="B681" s="1">
        <f>COUNTIF('order-details'!A681:A2835,A681)</f>
        <v>3</v>
      </c>
      <c r="C681" s="8">
        <f>SUMIFS('order-details'!F:F,'order-details'!A:A,A681)</f>
        <v>800</v>
      </c>
      <c r="D681" s="8">
        <f>SUMIFS('order-details'!G:G,'order-details'!A:A,A681)</f>
        <v>800</v>
      </c>
      <c r="E681" s="11">
        <f t="shared" si="10"/>
        <v>0</v>
      </c>
      <c r="F681" s="1" t="str">
        <f>VLOOKUP(A681,orders!B:C,2,FALSE)</f>
        <v>LACOR</v>
      </c>
      <c r="G681" s="6" t="str">
        <f>VLOOKUP(A681,orders!P:Q,2,FALSE)</f>
        <v>Speedy Express</v>
      </c>
      <c r="H681" s="6" t="str">
        <f>LEFT(VLOOKUP(F681,customers!A:C,3,FALSE),SEARCH(" ",VLOOKUP(F681,customers!A:C,3,FALSE)))</f>
        <v xml:space="preserve">Daniel </v>
      </c>
      <c r="I681" s="6" t="str">
        <f>VLOOKUP(F681,customers!A:F,6,FALSE)</f>
        <v>Versailles</v>
      </c>
      <c r="J681" s="6" t="str">
        <f>VLOOKUP(F681,customers!A:I,9,FALSE)</f>
        <v>France</v>
      </c>
    </row>
    <row r="682" spans="1:10" ht="17.45" customHeight="1" x14ac:dyDescent="0.25">
      <c r="A682" s="1" t="s">
        <v>1875</v>
      </c>
      <c r="B682" s="1">
        <f>COUNTIF('order-details'!A682:A2836,A682)</f>
        <v>2</v>
      </c>
      <c r="C682" s="8">
        <f>SUMIFS('order-details'!F:F,'order-details'!A:A,A682)</f>
        <v>137.5</v>
      </c>
      <c r="D682" s="8">
        <f>SUMIFS('order-details'!G:G,'order-details'!A:A,A682)</f>
        <v>137.5</v>
      </c>
      <c r="E682" s="11">
        <f t="shared" si="10"/>
        <v>0</v>
      </c>
      <c r="F682" s="1" t="str">
        <f>VLOOKUP(A682,orders!B:C,2,FALSE)</f>
        <v>GALED</v>
      </c>
      <c r="G682" s="6" t="str">
        <f>VLOOKUP(A682,orders!P:Q,2,FALSE)</f>
        <v>Speedy Express</v>
      </c>
      <c r="H682" s="6" t="str">
        <f>LEFT(VLOOKUP(F682,customers!A:C,3,FALSE),SEARCH(" ",VLOOKUP(F682,customers!A:C,3,FALSE)))</f>
        <v xml:space="preserve">Eduardo </v>
      </c>
      <c r="I682" s="6" t="str">
        <f>VLOOKUP(F682,customers!A:F,6,FALSE)</f>
        <v>Barcelona</v>
      </c>
      <c r="J682" s="6" t="str">
        <f>VLOOKUP(F682,customers!A:I,9,FALSE)</f>
        <v>Spain</v>
      </c>
    </row>
    <row r="683" spans="1:10" ht="17.45" customHeight="1" x14ac:dyDescent="0.25">
      <c r="A683" s="1" t="s">
        <v>1876</v>
      </c>
      <c r="B683" s="1">
        <f>COUNTIF('order-details'!A683:A2837,A683)</f>
        <v>3</v>
      </c>
      <c r="C683" s="8">
        <f>SUMIFS('order-details'!F:F,'order-details'!A:A,A683)</f>
        <v>1174.75</v>
      </c>
      <c r="D683" s="8">
        <f>SUMIFS('order-details'!G:G,'order-details'!A:A,A683)</f>
        <v>1174.75</v>
      </c>
      <c r="E683" s="11">
        <f t="shared" si="10"/>
        <v>0</v>
      </c>
      <c r="F683" s="1" t="str">
        <f>VLOOKUP(A683,orders!B:C,2,FALSE)</f>
        <v>FRANK</v>
      </c>
      <c r="G683" s="6" t="str">
        <f>VLOOKUP(A683,orders!P:Q,2,FALSE)</f>
        <v>Speedy Express</v>
      </c>
      <c r="H683" s="6" t="str">
        <f>LEFT(VLOOKUP(F683,customers!A:C,3,FALSE),SEARCH(" ",VLOOKUP(F683,customers!A:C,3,FALSE)))</f>
        <v xml:space="preserve">Peter </v>
      </c>
      <c r="I683" s="6" t="str">
        <f>VLOOKUP(F683,customers!A:F,6,FALSE)</f>
        <v>München</v>
      </c>
      <c r="J683" s="6" t="str">
        <f>VLOOKUP(F683,customers!A:I,9,FALSE)</f>
        <v>Germany</v>
      </c>
    </row>
    <row r="684" spans="1:10" ht="17.45" customHeight="1" x14ac:dyDescent="0.25">
      <c r="A684" s="1" t="s">
        <v>1877</v>
      </c>
      <c r="B684" s="1">
        <f>COUNTIF('order-details'!A684:A2838,A684)</f>
        <v>4</v>
      </c>
      <c r="C684" s="8">
        <f>SUMIFS('order-details'!F:F,'order-details'!A:A,A684)</f>
        <v>2455</v>
      </c>
      <c r="D684" s="8">
        <f>SUMIFS('order-details'!G:G,'order-details'!A:A,A684)</f>
        <v>2255.5</v>
      </c>
      <c r="E684" s="11">
        <f t="shared" si="10"/>
        <v>199.5</v>
      </c>
      <c r="F684" s="1" t="str">
        <f>VLOOKUP(A684,orders!B:C,2,FALSE)</f>
        <v>SUPRD</v>
      </c>
      <c r="G684" s="6" t="str">
        <f>VLOOKUP(A684,orders!P:Q,2,FALSE)</f>
        <v>Federal Shipping</v>
      </c>
      <c r="H684" s="6" t="str">
        <f>LEFT(VLOOKUP(F684,customers!A:C,3,FALSE),SEARCH(" ",VLOOKUP(F684,customers!A:C,3,FALSE)))</f>
        <v xml:space="preserve">Pascale </v>
      </c>
      <c r="I684" s="6" t="str">
        <f>VLOOKUP(F684,customers!A:F,6,FALSE)</f>
        <v>Charleroi</v>
      </c>
      <c r="J684" s="6" t="str">
        <f>VLOOKUP(F684,customers!A:I,9,FALSE)</f>
        <v>Belgium</v>
      </c>
    </row>
    <row r="685" spans="1:10" ht="17.45" customHeight="1" x14ac:dyDescent="0.25">
      <c r="A685" s="1" t="s">
        <v>1878</v>
      </c>
      <c r="B685" s="1">
        <f>COUNTIF('order-details'!A685:A2839,A685)</f>
        <v>2</v>
      </c>
      <c r="C685" s="8">
        <f>SUMIFS('order-details'!F:F,'order-details'!A:A,A685)</f>
        <v>837</v>
      </c>
      <c r="D685" s="8">
        <f>SUMIFS('order-details'!G:G,'order-details'!A:A,A685)</f>
        <v>799.2</v>
      </c>
      <c r="E685" s="11">
        <f t="shared" si="10"/>
        <v>37.799999999999955</v>
      </c>
      <c r="F685" s="1" t="str">
        <f>VLOOKUP(A685,orders!B:C,2,FALSE)</f>
        <v>RICSU</v>
      </c>
      <c r="G685" s="6" t="str">
        <f>VLOOKUP(A685,orders!P:Q,2,FALSE)</f>
        <v>United Package</v>
      </c>
      <c r="H685" s="6" t="str">
        <f>LEFT(VLOOKUP(F685,customers!A:C,3,FALSE),SEARCH(" ",VLOOKUP(F685,customers!A:C,3,FALSE)))</f>
        <v xml:space="preserve">Michael </v>
      </c>
      <c r="I685" s="6" t="str">
        <f>VLOOKUP(F685,customers!A:F,6,FALSE)</f>
        <v>Genève</v>
      </c>
      <c r="J685" s="6" t="str">
        <f>VLOOKUP(F685,customers!A:I,9,FALSE)</f>
        <v>Switzerland</v>
      </c>
    </row>
    <row r="686" spans="1:10" ht="17.45" customHeight="1" x14ac:dyDescent="0.25">
      <c r="A686" s="1" t="s">
        <v>1879</v>
      </c>
      <c r="B686" s="1">
        <f>COUNTIF('order-details'!A686:A2840,A686)</f>
        <v>4</v>
      </c>
      <c r="C686" s="8">
        <f>SUMIFS('order-details'!F:F,'order-details'!A:A,A686)</f>
        <v>1925.4999999999998</v>
      </c>
      <c r="D686" s="8">
        <f>SUMIFS('order-details'!G:G,'order-details'!A:A,A686)</f>
        <v>1788.6299999999999</v>
      </c>
      <c r="E686" s="11">
        <f t="shared" si="10"/>
        <v>136.86999999999989</v>
      </c>
      <c r="F686" s="1" t="str">
        <f>VLOOKUP(A686,orders!B:C,2,FALSE)</f>
        <v>BONAP</v>
      </c>
      <c r="G686" s="6" t="str">
        <f>VLOOKUP(A686,orders!P:Q,2,FALSE)</f>
        <v>Speedy Express</v>
      </c>
      <c r="H686" s="6" t="str">
        <f>LEFT(VLOOKUP(F686,customers!A:C,3,FALSE),SEARCH(" ",VLOOKUP(F686,customers!A:C,3,FALSE)))</f>
        <v xml:space="preserve">Laurence </v>
      </c>
      <c r="I686" s="6" t="str">
        <f>VLOOKUP(F686,customers!A:F,6,FALSE)</f>
        <v>Marseille</v>
      </c>
      <c r="J686" s="6" t="str">
        <f>VLOOKUP(F686,customers!A:I,9,FALSE)</f>
        <v>France</v>
      </c>
    </row>
    <row r="687" spans="1:10" ht="17.45" customHeight="1" x14ac:dyDescent="0.25">
      <c r="A687" s="1" t="s">
        <v>1880</v>
      </c>
      <c r="B687" s="1">
        <f>COUNTIF('order-details'!A687:A2841,A687)</f>
        <v>2</v>
      </c>
      <c r="C687" s="8">
        <f>SUMIFS('order-details'!F:F,'order-details'!A:A,A687)</f>
        <v>920.6</v>
      </c>
      <c r="D687" s="8">
        <f>SUMIFS('order-details'!G:G,'order-details'!A:A,A687)</f>
        <v>920.6</v>
      </c>
      <c r="E687" s="11">
        <f t="shared" si="10"/>
        <v>0</v>
      </c>
      <c r="F687" s="1" t="str">
        <f>VLOOKUP(A687,orders!B:C,2,FALSE)</f>
        <v>ISLAT</v>
      </c>
      <c r="G687" s="6" t="str">
        <f>VLOOKUP(A687,orders!P:Q,2,FALSE)</f>
        <v>Federal Shipping</v>
      </c>
      <c r="H687" s="6" t="str">
        <f>LEFT(VLOOKUP(F687,customers!A:C,3,FALSE),SEARCH(" ",VLOOKUP(F687,customers!A:C,3,FALSE)))</f>
        <v xml:space="preserve">Helen </v>
      </c>
      <c r="I687" s="6" t="str">
        <f>VLOOKUP(F687,customers!A:F,6,FALSE)</f>
        <v>Cowes</v>
      </c>
      <c r="J687" s="6" t="str">
        <f>VLOOKUP(F687,customers!A:I,9,FALSE)</f>
        <v>UK</v>
      </c>
    </row>
    <row r="688" spans="1:10" ht="17.45" customHeight="1" x14ac:dyDescent="0.25">
      <c r="A688" s="1" t="s">
        <v>1881</v>
      </c>
      <c r="B688" s="1">
        <f>COUNTIF('order-details'!A688:A2842,A688)</f>
        <v>1</v>
      </c>
      <c r="C688" s="8">
        <f>SUMIFS('order-details'!F:F,'order-details'!A:A,A688)</f>
        <v>500</v>
      </c>
      <c r="D688" s="8">
        <f>SUMIFS('order-details'!G:G,'order-details'!A:A,A688)</f>
        <v>500</v>
      </c>
      <c r="E688" s="11">
        <f t="shared" si="10"/>
        <v>0</v>
      </c>
      <c r="F688" s="1" t="str">
        <f>VLOOKUP(A688,orders!B:C,2,FALSE)</f>
        <v>LEHMS</v>
      </c>
      <c r="G688" s="6" t="str">
        <f>VLOOKUP(A688,orders!P:Q,2,FALSE)</f>
        <v>Federal Shipping</v>
      </c>
      <c r="H688" s="6" t="str">
        <f>LEFT(VLOOKUP(F688,customers!A:C,3,FALSE),SEARCH(" ",VLOOKUP(F688,customers!A:C,3,FALSE)))</f>
        <v xml:space="preserve">Renate </v>
      </c>
      <c r="I688" s="6" t="str">
        <f>VLOOKUP(F688,customers!A:F,6,FALSE)</f>
        <v>Frankfurt a.M.</v>
      </c>
      <c r="J688" s="6" t="str">
        <f>VLOOKUP(F688,customers!A:I,9,FALSE)</f>
        <v>Germany</v>
      </c>
    </row>
    <row r="689" spans="1:10" ht="17.45" customHeight="1" x14ac:dyDescent="0.25">
      <c r="A689" s="1" t="s">
        <v>1882</v>
      </c>
      <c r="B689" s="1">
        <f>COUNTIF('order-details'!A689:A2843,A689)</f>
        <v>3</v>
      </c>
      <c r="C689" s="8">
        <f>SUMIFS('order-details'!F:F,'order-details'!A:A,A689)</f>
        <v>700</v>
      </c>
      <c r="D689" s="8">
        <f>SUMIFS('order-details'!G:G,'order-details'!A:A,A689)</f>
        <v>619.5</v>
      </c>
      <c r="E689" s="11">
        <f t="shared" si="10"/>
        <v>80.5</v>
      </c>
      <c r="F689" s="1" t="str">
        <f>VLOOKUP(A689,orders!B:C,2,FALSE)</f>
        <v>WELLI</v>
      </c>
      <c r="G689" s="6" t="str">
        <f>VLOOKUP(A689,orders!P:Q,2,FALSE)</f>
        <v>Federal Shipping</v>
      </c>
      <c r="H689" s="6" t="str">
        <f>LEFT(VLOOKUP(F689,customers!A:C,3,FALSE),SEARCH(" ",VLOOKUP(F689,customers!A:C,3,FALSE)))</f>
        <v xml:space="preserve">Paula </v>
      </c>
      <c r="I689" s="6" t="str">
        <f>VLOOKUP(F689,customers!A:F,6,FALSE)</f>
        <v>Resende</v>
      </c>
      <c r="J689" s="6" t="str">
        <f>VLOOKUP(F689,customers!A:I,9,FALSE)</f>
        <v>Brazil</v>
      </c>
    </row>
    <row r="690" spans="1:10" ht="17.45" customHeight="1" x14ac:dyDescent="0.25">
      <c r="A690" s="1" t="s">
        <v>1883</v>
      </c>
      <c r="B690" s="1">
        <f>COUNTIF('order-details'!A690:A2844,A690)</f>
        <v>1</v>
      </c>
      <c r="C690" s="8">
        <f>SUMIFS('order-details'!F:F,'order-details'!A:A,A690)</f>
        <v>570</v>
      </c>
      <c r="D690" s="8">
        <f>SUMIFS('order-details'!G:G,'order-details'!A:A,A690)</f>
        <v>456</v>
      </c>
      <c r="E690" s="11">
        <f t="shared" si="10"/>
        <v>114</v>
      </c>
      <c r="F690" s="1" t="str">
        <f>VLOOKUP(A690,orders!B:C,2,FALSE)</f>
        <v>GREAL</v>
      </c>
      <c r="G690" s="6" t="str">
        <f>VLOOKUP(A690,orders!P:Q,2,FALSE)</f>
        <v>United Package</v>
      </c>
      <c r="H690" s="6" t="str">
        <f>LEFT(VLOOKUP(F690,customers!A:C,3,FALSE),SEARCH(" ",VLOOKUP(F690,customers!A:C,3,FALSE)))</f>
        <v xml:space="preserve">Howard </v>
      </c>
      <c r="I690" s="6" t="str">
        <f>VLOOKUP(F690,customers!A:F,6,FALSE)</f>
        <v>Eugene</v>
      </c>
      <c r="J690" s="6" t="str">
        <f>VLOOKUP(F690,customers!A:I,9,FALSE)</f>
        <v>USA</v>
      </c>
    </row>
    <row r="691" spans="1:10" ht="17.45" customHeight="1" x14ac:dyDescent="0.25">
      <c r="A691" s="1" t="s">
        <v>1884</v>
      </c>
      <c r="B691" s="1">
        <f>COUNTIF('order-details'!A691:A2845,A691)</f>
        <v>2</v>
      </c>
      <c r="C691" s="8">
        <f>SUMIFS('order-details'!F:F,'order-details'!A:A,A691)</f>
        <v>644.79999999999995</v>
      </c>
      <c r="D691" s="8">
        <f>SUMIFS('order-details'!G:G,'order-details'!A:A,A691)</f>
        <v>644.79999999999995</v>
      </c>
      <c r="E691" s="11">
        <f t="shared" si="10"/>
        <v>0</v>
      </c>
      <c r="F691" s="1" t="str">
        <f>VLOOKUP(A691,orders!B:C,2,FALSE)</f>
        <v>CACTU</v>
      </c>
      <c r="G691" s="6" t="str">
        <f>VLOOKUP(A691,orders!P:Q,2,FALSE)</f>
        <v>Federal Shipping</v>
      </c>
      <c r="H691" s="6" t="str">
        <f>LEFT(VLOOKUP(F691,customers!A:C,3,FALSE),SEARCH(" ",VLOOKUP(F691,customers!A:C,3,FALSE)))</f>
        <v xml:space="preserve">Patricio </v>
      </c>
      <c r="I691" s="6" t="str">
        <f>VLOOKUP(F691,customers!A:F,6,FALSE)</f>
        <v>Buenos Aires</v>
      </c>
      <c r="J691" s="6" t="str">
        <f>VLOOKUP(F691,customers!A:I,9,FALSE)</f>
        <v>Argentina</v>
      </c>
    </row>
    <row r="692" spans="1:10" ht="17.45" customHeight="1" x14ac:dyDescent="0.25">
      <c r="A692" s="1" t="s">
        <v>1885</v>
      </c>
      <c r="B692" s="1">
        <f>COUNTIF('order-details'!A692:A2846,A692)</f>
        <v>4</v>
      </c>
      <c r="C692" s="8">
        <f>SUMIFS('order-details'!F:F,'order-details'!A:A,A692)</f>
        <v>3642.5</v>
      </c>
      <c r="D692" s="8">
        <f>SUMIFS('order-details'!G:G,'order-details'!A:A,A692)</f>
        <v>2731.875</v>
      </c>
      <c r="E692" s="11">
        <f t="shared" si="10"/>
        <v>910.625</v>
      </c>
      <c r="F692" s="1" t="str">
        <f>VLOOKUP(A692,orders!B:C,2,FALSE)</f>
        <v>QUICK</v>
      </c>
      <c r="G692" s="6" t="str">
        <f>VLOOKUP(A692,orders!P:Q,2,FALSE)</f>
        <v>United Package</v>
      </c>
      <c r="H692" s="6" t="str">
        <f>LEFT(VLOOKUP(F692,customers!A:C,3,FALSE),SEARCH(" ",VLOOKUP(F692,customers!A:C,3,FALSE)))</f>
        <v xml:space="preserve">Horst </v>
      </c>
      <c r="I692" s="6" t="str">
        <f>VLOOKUP(F692,customers!A:F,6,FALSE)</f>
        <v>Cunewalde</v>
      </c>
      <c r="J692" s="6" t="str">
        <f>VLOOKUP(F692,customers!A:I,9,FALSE)</f>
        <v>Germany</v>
      </c>
    </row>
    <row r="693" spans="1:10" ht="17.45" customHeight="1" x14ac:dyDescent="0.25">
      <c r="A693" s="1" t="s">
        <v>1886</v>
      </c>
      <c r="B693" s="1">
        <f>COUNTIF('order-details'!A693:A2847,A693)</f>
        <v>2</v>
      </c>
      <c r="C693" s="8">
        <f>SUMIFS('order-details'!F:F,'order-details'!A:A,A693)</f>
        <v>750</v>
      </c>
      <c r="D693" s="8">
        <f>SUMIFS('order-details'!G:G,'order-details'!A:A,A693)</f>
        <v>637.5</v>
      </c>
      <c r="E693" s="11">
        <f t="shared" si="10"/>
        <v>112.5</v>
      </c>
      <c r="F693" s="1" t="str">
        <f>VLOOKUP(A693,orders!B:C,2,FALSE)</f>
        <v>MAGAA</v>
      </c>
      <c r="G693" s="6" t="str">
        <f>VLOOKUP(A693,orders!P:Q,2,FALSE)</f>
        <v>United Package</v>
      </c>
      <c r="H693" s="6" t="str">
        <f>LEFT(VLOOKUP(F693,customers!A:C,3,FALSE),SEARCH(" ",VLOOKUP(F693,customers!A:C,3,FALSE)))</f>
        <v xml:space="preserve">Giovanni </v>
      </c>
      <c r="I693" s="6" t="str">
        <f>VLOOKUP(F693,customers!A:F,6,FALSE)</f>
        <v>Bergamo</v>
      </c>
      <c r="J693" s="6" t="str">
        <f>VLOOKUP(F693,customers!A:I,9,FALSE)</f>
        <v>Italy</v>
      </c>
    </row>
    <row r="694" spans="1:10" ht="17.45" customHeight="1" x14ac:dyDescent="0.25">
      <c r="A694" s="1" t="s">
        <v>1887</v>
      </c>
      <c r="B694" s="1">
        <f>COUNTIF('order-details'!A694:A2848,A694)</f>
        <v>2</v>
      </c>
      <c r="C694" s="8">
        <f>SUMIFS('order-details'!F:F,'order-details'!A:A,A694)</f>
        <v>360</v>
      </c>
      <c r="D694" s="8">
        <f>SUMIFS('order-details'!G:G,'order-details'!A:A,A694)</f>
        <v>360</v>
      </c>
      <c r="E694" s="11">
        <f t="shared" si="10"/>
        <v>0</v>
      </c>
      <c r="F694" s="1" t="str">
        <f>VLOOKUP(A694,orders!B:C,2,FALSE)</f>
        <v>BONAP</v>
      </c>
      <c r="G694" s="6" t="str">
        <f>VLOOKUP(A694,orders!P:Q,2,FALSE)</f>
        <v>Federal Shipping</v>
      </c>
      <c r="H694" s="6" t="str">
        <f>LEFT(VLOOKUP(F694,customers!A:C,3,FALSE),SEARCH(" ",VLOOKUP(F694,customers!A:C,3,FALSE)))</f>
        <v xml:space="preserve">Laurence </v>
      </c>
      <c r="I694" s="6" t="str">
        <f>VLOOKUP(F694,customers!A:F,6,FALSE)</f>
        <v>Marseille</v>
      </c>
      <c r="J694" s="6" t="str">
        <f>VLOOKUP(F694,customers!A:I,9,FALSE)</f>
        <v>France</v>
      </c>
    </row>
    <row r="695" spans="1:10" ht="17.45" customHeight="1" x14ac:dyDescent="0.25">
      <c r="A695" s="1" t="s">
        <v>1888</v>
      </c>
      <c r="B695" s="1">
        <f>COUNTIF('order-details'!A695:A2849,A695)</f>
        <v>4</v>
      </c>
      <c r="C695" s="8">
        <f>SUMIFS('order-details'!F:F,'order-details'!A:A,A695)</f>
        <v>4769</v>
      </c>
      <c r="D695" s="8">
        <f>SUMIFS('order-details'!G:G,'order-details'!A:A,A695)</f>
        <v>4011.75</v>
      </c>
      <c r="E695" s="11">
        <f t="shared" si="10"/>
        <v>757.25</v>
      </c>
      <c r="F695" s="1" t="str">
        <f>VLOOKUP(A695,orders!B:C,2,FALSE)</f>
        <v>SAVEA</v>
      </c>
      <c r="G695" s="6" t="str">
        <f>VLOOKUP(A695,orders!P:Q,2,FALSE)</f>
        <v>United Package</v>
      </c>
      <c r="H695" s="6" t="str">
        <f>LEFT(VLOOKUP(F695,customers!A:C,3,FALSE),SEARCH(" ",VLOOKUP(F695,customers!A:C,3,FALSE)))</f>
        <v xml:space="preserve">Jose </v>
      </c>
      <c r="I695" s="6" t="str">
        <f>VLOOKUP(F695,customers!A:F,6,FALSE)</f>
        <v>Boise</v>
      </c>
      <c r="J695" s="6" t="str">
        <f>VLOOKUP(F695,customers!A:I,9,FALSE)</f>
        <v>USA</v>
      </c>
    </row>
    <row r="696" spans="1:10" ht="17.45" customHeight="1" x14ac:dyDescent="0.25">
      <c r="A696" s="1" t="s">
        <v>1889</v>
      </c>
      <c r="B696" s="1">
        <f>COUNTIF('order-details'!A696:A2850,A696)</f>
        <v>1</v>
      </c>
      <c r="C696" s="8">
        <f>SUMIFS('order-details'!F:F,'order-details'!A:A,A696)</f>
        <v>560</v>
      </c>
      <c r="D696" s="8">
        <f>SUMIFS('order-details'!G:G,'order-details'!A:A,A696)</f>
        <v>560</v>
      </c>
      <c r="E696" s="11">
        <f t="shared" si="10"/>
        <v>0</v>
      </c>
      <c r="F696" s="1" t="str">
        <f>VLOOKUP(A696,orders!B:C,2,FALSE)</f>
        <v>REGGC</v>
      </c>
      <c r="G696" s="6" t="str">
        <f>VLOOKUP(A696,orders!P:Q,2,FALSE)</f>
        <v>Federal Shipping</v>
      </c>
      <c r="H696" s="6" t="str">
        <f>LEFT(VLOOKUP(F696,customers!A:C,3,FALSE),SEARCH(" ",VLOOKUP(F696,customers!A:C,3,FALSE)))</f>
        <v xml:space="preserve">Maurizio </v>
      </c>
      <c r="I696" s="6" t="str">
        <f>VLOOKUP(F696,customers!A:F,6,FALSE)</f>
        <v>Reggio Emilia</v>
      </c>
      <c r="J696" s="6" t="str">
        <f>VLOOKUP(F696,customers!A:I,9,FALSE)</f>
        <v>Italy</v>
      </c>
    </row>
    <row r="697" spans="1:10" ht="17.45" customHeight="1" x14ac:dyDescent="0.25">
      <c r="A697" s="1" t="s">
        <v>1890</v>
      </c>
      <c r="B697" s="1">
        <f>COUNTIF('order-details'!A697:A2851,A697)</f>
        <v>3</v>
      </c>
      <c r="C697" s="8">
        <f>SUMIFS('order-details'!F:F,'order-details'!A:A,A697)</f>
        <v>711</v>
      </c>
      <c r="D697" s="8">
        <f>SUMIFS('order-details'!G:G,'order-details'!A:A,A697)</f>
        <v>711</v>
      </c>
      <c r="E697" s="11">
        <f t="shared" si="10"/>
        <v>0</v>
      </c>
      <c r="F697" s="1" t="str">
        <f>VLOOKUP(A697,orders!B:C,2,FALSE)</f>
        <v>BSBEV</v>
      </c>
      <c r="G697" s="6" t="str">
        <f>VLOOKUP(A697,orders!P:Q,2,FALSE)</f>
        <v>United Package</v>
      </c>
      <c r="H697" s="6" t="str">
        <f>LEFT(VLOOKUP(F697,customers!A:C,3,FALSE),SEARCH(" ",VLOOKUP(F697,customers!A:C,3,FALSE)))</f>
        <v xml:space="preserve">Victoria </v>
      </c>
      <c r="I697" s="6" t="str">
        <f>VLOOKUP(F697,customers!A:F,6,FALSE)</f>
        <v>London</v>
      </c>
      <c r="J697" s="6" t="str">
        <f>VLOOKUP(F697,customers!A:I,9,FALSE)</f>
        <v>UK</v>
      </c>
    </row>
    <row r="698" spans="1:10" ht="17.45" customHeight="1" x14ac:dyDescent="0.25">
      <c r="A698" s="1" t="s">
        <v>1891</v>
      </c>
      <c r="B698" s="1">
        <f>COUNTIF('order-details'!A698:A2852,A698)</f>
        <v>3</v>
      </c>
      <c r="C698" s="8">
        <f>SUMIFS('order-details'!F:F,'order-details'!A:A,A698)</f>
        <v>1139.0999999999999</v>
      </c>
      <c r="D698" s="8">
        <f>SUMIFS('order-details'!G:G,'order-details'!A:A,A698)</f>
        <v>1025.325</v>
      </c>
      <c r="E698" s="11">
        <f t="shared" si="10"/>
        <v>113.77499999999986</v>
      </c>
      <c r="F698" s="1" t="str">
        <f>VLOOKUP(A698,orders!B:C,2,FALSE)</f>
        <v>BOTTM</v>
      </c>
      <c r="G698" s="6" t="str">
        <f>VLOOKUP(A698,orders!P:Q,2,FALSE)</f>
        <v>Federal Shipping</v>
      </c>
      <c r="H698" s="6" t="str">
        <f>LEFT(VLOOKUP(F698,customers!A:C,3,FALSE),SEARCH(" ",VLOOKUP(F698,customers!A:C,3,FALSE)))</f>
        <v xml:space="preserve">Elizabeth </v>
      </c>
      <c r="I698" s="6" t="str">
        <f>VLOOKUP(F698,customers!A:F,6,FALSE)</f>
        <v>Tsawassen</v>
      </c>
      <c r="J698" s="6" t="str">
        <f>VLOOKUP(F698,customers!A:I,9,FALSE)</f>
        <v>Canada</v>
      </c>
    </row>
    <row r="699" spans="1:10" ht="17.45" customHeight="1" x14ac:dyDescent="0.25">
      <c r="A699" s="1" t="s">
        <v>1892</v>
      </c>
      <c r="B699" s="1">
        <f>COUNTIF('order-details'!A699:A2853,A699)</f>
        <v>2</v>
      </c>
      <c r="C699" s="8">
        <f>SUMIFS('order-details'!F:F,'order-details'!A:A,A699)</f>
        <v>245</v>
      </c>
      <c r="D699" s="8">
        <f>SUMIFS('order-details'!G:G,'order-details'!A:A,A699)</f>
        <v>245</v>
      </c>
      <c r="E699" s="11">
        <f t="shared" si="10"/>
        <v>0</v>
      </c>
      <c r="F699" s="1" t="str">
        <f>VLOOKUP(A699,orders!B:C,2,FALSE)</f>
        <v>MORGK</v>
      </c>
      <c r="G699" s="6" t="str">
        <f>VLOOKUP(A699,orders!P:Q,2,FALSE)</f>
        <v>Speedy Express</v>
      </c>
      <c r="H699" s="6" t="str">
        <f>LEFT(VLOOKUP(F699,customers!A:C,3,FALSE),SEARCH(" ",VLOOKUP(F699,customers!A:C,3,FALSE)))</f>
        <v xml:space="preserve">Alexander </v>
      </c>
      <c r="I699" s="6" t="str">
        <f>VLOOKUP(F699,customers!A:F,6,FALSE)</f>
        <v>Leipzig</v>
      </c>
      <c r="J699" s="6" t="str">
        <f>VLOOKUP(F699,customers!A:I,9,FALSE)</f>
        <v>Germany</v>
      </c>
    </row>
    <row r="700" spans="1:10" ht="17.45" customHeight="1" x14ac:dyDescent="0.25">
      <c r="A700" s="1" t="s">
        <v>1893</v>
      </c>
      <c r="B700" s="1">
        <f>COUNTIF('order-details'!A700:A2854,A700)</f>
        <v>3</v>
      </c>
      <c r="C700" s="8">
        <f>SUMIFS('order-details'!F:F,'order-details'!A:A,A700)</f>
        <v>1407.5</v>
      </c>
      <c r="D700" s="8">
        <f>SUMIFS('order-details'!G:G,'order-details'!A:A,A700)</f>
        <v>1407.5</v>
      </c>
      <c r="E700" s="11">
        <f t="shared" si="10"/>
        <v>0</v>
      </c>
      <c r="F700" s="1" t="str">
        <f>VLOOKUP(A700,orders!B:C,2,FALSE)</f>
        <v>VAFFE</v>
      </c>
      <c r="G700" s="6" t="str">
        <f>VLOOKUP(A700,orders!P:Q,2,FALSE)</f>
        <v>United Package</v>
      </c>
      <c r="H700" s="6" t="str">
        <f>LEFT(VLOOKUP(F700,customers!A:C,3,FALSE),SEARCH(" ",VLOOKUP(F700,customers!A:C,3,FALSE)))</f>
        <v xml:space="preserve">Palle </v>
      </c>
      <c r="I700" s="6" t="str">
        <f>VLOOKUP(F700,customers!A:F,6,FALSE)</f>
        <v>Århus</v>
      </c>
      <c r="J700" s="6" t="str">
        <f>VLOOKUP(F700,customers!A:I,9,FALSE)</f>
        <v>Denmark</v>
      </c>
    </row>
    <row r="701" spans="1:10" ht="17.45" customHeight="1" x14ac:dyDescent="0.25">
      <c r="A701" s="1" t="s">
        <v>1894</v>
      </c>
      <c r="B701" s="1">
        <f>COUNTIF('order-details'!A701:A2855,A701)</f>
        <v>1</v>
      </c>
      <c r="C701" s="8">
        <f>SUMIFS('order-details'!F:F,'order-details'!A:A,A701)</f>
        <v>220</v>
      </c>
      <c r="D701" s="8">
        <f>SUMIFS('order-details'!G:G,'order-details'!A:A,A701)</f>
        <v>220</v>
      </c>
      <c r="E701" s="11">
        <f t="shared" si="10"/>
        <v>0</v>
      </c>
      <c r="F701" s="1" t="str">
        <f>VLOOKUP(A701,orders!B:C,2,FALSE)</f>
        <v>BSBEV</v>
      </c>
      <c r="G701" s="6" t="str">
        <f>VLOOKUP(A701,orders!P:Q,2,FALSE)</f>
        <v>United Package</v>
      </c>
      <c r="H701" s="6" t="str">
        <f>LEFT(VLOOKUP(F701,customers!A:C,3,FALSE),SEARCH(" ",VLOOKUP(F701,customers!A:C,3,FALSE)))</f>
        <v xml:space="preserve">Victoria </v>
      </c>
      <c r="I701" s="6" t="str">
        <f>VLOOKUP(F701,customers!A:F,6,FALSE)</f>
        <v>London</v>
      </c>
      <c r="J701" s="6" t="str">
        <f>VLOOKUP(F701,customers!A:I,9,FALSE)</f>
        <v>UK</v>
      </c>
    </row>
    <row r="702" spans="1:10" ht="17.45" customHeight="1" x14ac:dyDescent="0.25">
      <c r="A702" s="1" t="s">
        <v>1895</v>
      </c>
      <c r="B702" s="1">
        <f>COUNTIF('order-details'!A702:A2856,A702)</f>
        <v>3</v>
      </c>
      <c r="C702" s="8">
        <f>SUMIFS('order-details'!F:F,'order-details'!A:A,A702)</f>
        <v>2362.25</v>
      </c>
      <c r="D702" s="8">
        <f>SUMIFS('order-details'!G:G,'order-details'!A:A,A702)</f>
        <v>2362.25</v>
      </c>
      <c r="E702" s="11">
        <f t="shared" si="10"/>
        <v>0</v>
      </c>
      <c r="F702" s="1" t="str">
        <f>VLOOKUP(A702,orders!B:C,2,FALSE)</f>
        <v>GODOS</v>
      </c>
      <c r="G702" s="6" t="str">
        <f>VLOOKUP(A702,orders!P:Q,2,FALSE)</f>
        <v>Federal Shipping</v>
      </c>
      <c r="H702" s="6" t="str">
        <f>LEFT(VLOOKUP(F702,customers!A:C,3,FALSE),SEARCH(" ",VLOOKUP(F702,customers!A:C,3,FALSE)))</f>
        <v xml:space="preserve">José </v>
      </c>
      <c r="I702" s="6" t="str">
        <f>VLOOKUP(F702,customers!A:F,6,FALSE)</f>
        <v>Sevilla</v>
      </c>
      <c r="J702" s="6" t="str">
        <f>VLOOKUP(F702,customers!A:I,9,FALSE)</f>
        <v>Spain</v>
      </c>
    </row>
    <row r="703" spans="1:10" ht="17.45" customHeight="1" x14ac:dyDescent="0.25">
      <c r="A703" s="1" t="s">
        <v>1896</v>
      </c>
      <c r="B703" s="1">
        <f>COUNTIF('order-details'!A703:A2857,A703)</f>
        <v>4</v>
      </c>
      <c r="C703" s="8">
        <f>SUMIFS('order-details'!F:F,'order-details'!A:A,A703)</f>
        <v>4422</v>
      </c>
      <c r="D703" s="8">
        <f>SUMIFS('order-details'!G:G,'order-details'!A:A,A703)</f>
        <v>4422</v>
      </c>
      <c r="E703" s="11">
        <f t="shared" si="10"/>
        <v>0</v>
      </c>
      <c r="F703" s="1" t="str">
        <f>VLOOKUP(A703,orders!B:C,2,FALSE)</f>
        <v>BOTTM</v>
      </c>
      <c r="G703" s="6" t="str">
        <f>VLOOKUP(A703,orders!P:Q,2,FALSE)</f>
        <v>Federal Shipping</v>
      </c>
      <c r="H703" s="6" t="str">
        <f>LEFT(VLOOKUP(F703,customers!A:C,3,FALSE),SEARCH(" ",VLOOKUP(F703,customers!A:C,3,FALSE)))</f>
        <v xml:space="preserve">Elizabeth </v>
      </c>
      <c r="I703" s="6" t="str">
        <f>VLOOKUP(F703,customers!A:F,6,FALSE)</f>
        <v>Tsawassen</v>
      </c>
      <c r="J703" s="6" t="str">
        <f>VLOOKUP(F703,customers!A:I,9,FALSE)</f>
        <v>Canada</v>
      </c>
    </row>
    <row r="704" spans="1:10" ht="17.45" customHeight="1" x14ac:dyDescent="0.25">
      <c r="A704" s="1" t="s">
        <v>1897</v>
      </c>
      <c r="B704" s="1">
        <f>COUNTIF('order-details'!A704:A2858,A704)</f>
        <v>1</v>
      </c>
      <c r="C704" s="8">
        <f>SUMIFS('order-details'!F:F,'order-details'!A:A,A704)</f>
        <v>110</v>
      </c>
      <c r="D704" s="8">
        <f>SUMIFS('order-details'!G:G,'order-details'!A:A,A704)</f>
        <v>110</v>
      </c>
      <c r="E704" s="11">
        <f t="shared" si="10"/>
        <v>0</v>
      </c>
      <c r="F704" s="1" t="str">
        <f>VLOOKUP(A704,orders!B:C,2,FALSE)</f>
        <v>MAGAA</v>
      </c>
      <c r="G704" s="6" t="str">
        <f>VLOOKUP(A704,orders!P:Q,2,FALSE)</f>
        <v>United Package</v>
      </c>
      <c r="H704" s="6" t="str">
        <f>LEFT(VLOOKUP(F704,customers!A:C,3,FALSE),SEARCH(" ",VLOOKUP(F704,customers!A:C,3,FALSE)))</f>
        <v xml:space="preserve">Giovanni </v>
      </c>
      <c r="I704" s="6" t="str">
        <f>VLOOKUP(F704,customers!A:F,6,FALSE)</f>
        <v>Bergamo</v>
      </c>
      <c r="J704" s="6" t="str">
        <f>VLOOKUP(F704,customers!A:I,9,FALSE)</f>
        <v>Italy</v>
      </c>
    </row>
    <row r="705" spans="1:10" ht="17.45" customHeight="1" x14ac:dyDescent="0.25">
      <c r="A705" s="1" t="s">
        <v>1898</v>
      </c>
      <c r="B705" s="1">
        <f>COUNTIF('order-details'!A705:A2859,A705)</f>
        <v>3</v>
      </c>
      <c r="C705" s="8">
        <f>SUMIFS('order-details'!F:F,'order-details'!A:A,A705)</f>
        <v>482.9</v>
      </c>
      <c r="D705" s="8">
        <f>SUMIFS('order-details'!G:G,'order-details'!A:A,A705)</f>
        <v>458.755</v>
      </c>
      <c r="E705" s="11">
        <f t="shared" si="10"/>
        <v>24.144999999999982</v>
      </c>
      <c r="F705" s="1" t="str">
        <f>VLOOKUP(A705,orders!B:C,2,FALSE)</f>
        <v>RICSU</v>
      </c>
      <c r="G705" s="6" t="str">
        <f>VLOOKUP(A705,orders!P:Q,2,FALSE)</f>
        <v>United Package</v>
      </c>
      <c r="H705" s="6" t="str">
        <f>LEFT(VLOOKUP(F705,customers!A:C,3,FALSE),SEARCH(" ",VLOOKUP(F705,customers!A:C,3,FALSE)))</f>
        <v xml:space="preserve">Michael </v>
      </c>
      <c r="I705" s="6" t="str">
        <f>VLOOKUP(F705,customers!A:F,6,FALSE)</f>
        <v>Genève</v>
      </c>
      <c r="J705" s="6" t="str">
        <f>VLOOKUP(F705,customers!A:I,9,FALSE)</f>
        <v>Switzerland</v>
      </c>
    </row>
    <row r="706" spans="1:10" ht="17.45" customHeight="1" x14ac:dyDescent="0.25">
      <c r="A706" s="1" t="s">
        <v>1899</v>
      </c>
      <c r="B706" s="1">
        <f>COUNTIF('order-details'!A706:A2860,A706)</f>
        <v>2</v>
      </c>
      <c r="C706" s="8">
        <f>SUMIFS('order-details'!F:F,'order-details'!A:A,A706)</f>
        <v>491.2</v>
      </c>
      <c r="D706" s="8">
        <f>SUMIFS('order-details'!G:G,'order-details'!A:A,A706)</f>
        <v>471.2</v>
      </c>
      <c r="E706" s="11">
        <f t="shared" si="10"/>
        <v>20</v>
      </c>
      <c r="F706" s="1" t="str">
        <f>VLOOKUP(A706,orders!B:C,2,FALSE)</f>
        <v>ALFKI</v>
      </c>
      <c r="G706" s="6" t="str">
        <f>VLOOKUP(A706,orders!P:Q,2,FALSE)</f>
        <v>Speedy Express</v>
      </c>
      <c r="H706" s="6" t="str">
        <f>LEFT(VLOOKUP(F706,customers!A:C,3,FALSE),SEARCH(" ",VLOOKUP(F706,customers!A:C,3,FALSE)))</f>
        <v xml:space="preserve">Maria </v>
      </c>
      <c r="I706" s="6" t="str">
        <f>VLOOKUP(F706,customers!A:F,6,FALSE)</f>
        <v>Berlin</v>
      </c>
      <c r="J706" s="6" t="str">
        <f>VLOOKUP(F706,customers!A:I,9,FALSE)</f>
        <v>Germany</v>
      </c>
    </row>
    <row r="707" spans="1:10" ht="17.45" customHeight="1" x14ac:dyDescent="0.25">
      <c r="A707" s="1" t="s">
        <v>1900</v>
      </c>
      <c r="B707" s="1">
        <f>COUNTIF('order-details'!A707:A2861,A707)</f>
        <v>2</v>
      </c>
      <c r="C707" s="8">
        <f>SUMIFS('order-details'!F:F,'order-details'!A:A,A707)</f>
        <v>4675</v>
      </c>
      <c r="D707" s="8">
        <f>SUMIFS('order-details'!G:G,'order-details'!A:A,A707)</f>
        <v>4441.25</v>
      </c>
      <c r="E707" s="11">
        <f t="shared" ref="E707:E770" si="11">C707-D707</f>
        <v>233.75</v>
      </c>
      <c r="F707" s="1" t="str">
        <f>VLOOKUP(A707,orders!B:C,2,FALSE)</f>
        <v>AROUT</v>
      </c>
      <c r="G707" s="6" t="str">
        <f>VLOOKUP(A707,orders!P:Q,2,FALSE)</f>
        <v>United Package</v>
      </c>
      <c r="H707" s="6" t="str">
        <f>LEFT(VLOOKUP(F707,customers!A:C,3,FALSE),SEARCH(" ",VLOOKUP(F707,customers!A:C,3,FALSE)))</f>
        <v xml:space="preserve">Thomas </v>
      </c>
      <c r="I707" s="6" t="str">
        <f>VLOOKUP(F707,customers!A:F,6,FALSE)</f>
        <v>London</v>
      </c>
      <c r="J707" s="6" t="str">
        <f>VLOOKUP(F707,customers!A:I,9,FALSE)</f>
        <v>UK</v>
      </c>
    </row>
    <row r="708" spans="1:10" ht="17.45" customHeight="1" x14ac:dyDescent="0.25">
      <c r="A708" s="1" t="s">
        <v>1901</v>
      </c>
      <c r="B708" s="1">
        <f>COUNTIF('order-details'!A708:A2862,A708)</f>
        <v>4</v>
      </c>
      <c r="C708" s="8">
        <f>SUMIFS('order-details'!F:F,'order-details'!A:A,A708)</f>
        <v>1902.1</v>
      </c>
      <c r="D708" s="8">
        <f>SUMIFS('order-details'!G:G,'order-details'!A:A,A708)</f>
        <v>1659.5349999999999</v>
      </c>
      <c r="E708" s="11">
        <f t="shared" si="11"/>
        <v>242.56500000000005</v>
      </c>
      <c r="F708" s="1" t="str">
        <f>VLOOKUP(A708,orders!B:C,2,FALSE)</f>
        <v>LINOD</v>
      </c>
      <c r="G708" s="6" t="str">
        <f>VLOOKUP(A708,orders!P:Q,2,FALSE)</f>
        <v>Speedy Express</v>
      </c>
      <c r="H708" s="6" t="str">
        <f>LEFT(VLOOKUP(F708,customers!A:C,3,FALSE),SEARCH(" ",VLOOKUP(F708,customers!A:C,3,FALSE)))</f>
        <v xml:space="preserve">Felipe </v>
      </c>
      <c r="I708" s="6" t="str">
        <f>VLOOKUP(F708,customers!A:F,6,FALSE)</f>
        <v>I. de Margarita</v>
      </c>
      <c r="J708" s="6" t="str">
        <f>VLOOKUP(F708,customers!A:I,9,FALSE)</f>
        <v>Venezuela</v>
      </c>
    </row>
    <row r="709" spans="1:10" ht="17.45" customHeight="1" x14ac:dyDescent="0.25">
      <c r="A709" s="1" t="s">
        <v>1902</v>
      </c>
      <c r="B709" s="1">
        <f>COUNTIF('order-details'!A709:A2863,A709)</f>
        <v>1</v>
      </c>
      <c r="C709" s="8">
        <f>SUMIFS('order-details'!F:F,'order-details'!A:A,A709)</f>
        <v>93</v>
      </c>
      <c r="D709" s="8">
        <f>SUMIFS('order-details'!G:G,'order-details'!A:A,A709)</f>
        <v>74.400000000000006</v>
      </c>
      <c r="E709" s="11">
        <f t="shared" si="11"/>
        <v>18.599999999999994</v>
      </c>
      <c r="F709" s="1" t="str">
        <f>VLOOKUP(A709,orders!B:C,2,FALSE)</f>
        <v>FOLKO</v>
      </c>
      <c r="G709" s="6" t="str">
        <f>VLOOKUP(A709,orders!P:Q,2,FALSE)</f>
        <v>United Package</v>
      </c>
      <c r="H709" s="6" t="str">
        <f>LEFT(VLOOKUP(F709,customers!A:C,3,FALSE),SEARCH(" ",VLOOKUP(F709,customers!A:C,3,FALSE)))</f>
        <v xml:space="preserve">Maria </v>
      </c>
      <c r="I709" s="6" t="str">
        <f>VLOOKUP(F709,customers!A:F,6,FALSE)</f>
        <v>Bräcke</v>
      </c>
      <c r="J709" s="6" t="str">
        <f>VLOOKUP(F709,customers!A:I,9,FALSE)</f>
        <v>Sweden</v>
      </c>
    </row>
    <row r="710" spans="1:10" ht="17.45" customHeight="1" x14ac:dyDescent="0.25">
      <c r="A710" s="1" t="s">
        <v>1903</v>
      </c>
      <c r="B710" s="1">
        <f>COUNTIF('order-details'!A710:A2864,A710)</f>
        <v>3</v>
      </c>
      <c r="C710" s="8">
        <f>SUMIFS('order-details'!F:F,'order-details'!A:A,A710)</f>
        <v>677</v>
      </c>
      <c r="D710" s="8">
        <f>SUMIFS('order-details'!G:G,'order-details'!A:A,A710)</f>
        <v>677</v>
      </c>
      <c r="E710" s="11">
        <f t="shared" si="11"/>
        <v>0</v>
      </c>
      <c r="F710" s="1" t="str">
        <f>VLOOKUP(A710,orders!B:C,2,FALSE)</f>
        <v>BLAUS</v>
      </c>
      <c r="G710" s="6" t="str">
        <f>VLOOKUP(A710,orders!P:Q,2,FALSE)</f>
        <v>United Package</v>
      </c>
      <c r="H710" s="6" t="str">
        <f>LEFT(VLOOKUP(F710,customers!A:C,3,FALSE),SEARCH(" ",VLOOKUP(F710,customers!A:C,3,FALSE)))</f>
        <v xml:space="preserve">Hanna </v>
      </c>
      <c r="I710" s="6" t="str">
        <f>VLOOKUP(F710,customers!A:F,6,FALSE)</f>
        <v>Mannheim</v>
      </c>
      <c r="J710" s="6" t="str">
        <f>VLOOKUP(F710,customers!A:I,9,FALSE)</f>
        <v>Germany</v>
      </c>
    </row>
    <row r="711" spans="1:10" ht="17.45" customHeight="1" x14ac:dyDescent="0.25">
      <c r="A711" s="1" t="s">
        <v>1904</v>
      </c>
      <c r="B711" s="1">
        <f>COUNTIF('order-details'!A711:A2865,A711)</f>
        <v>3</v>
      </c>
      <c r="C711" s="8">
        <f>SUMIFS('order-details'!F:F,'order-details'!A:A,A711)</f>
        <v>1762.7</v>
      </c>
      <c r="D711" s="8">
        <f>SUMIFS('order-details'!G:G,'order-details'!A:A,A711)</f>
        <v>1762.7</v>
      </c>
      <c r="E711" s="11">
        <f t="shared" si="11"/>
        <v>0</v>
      </c>
      <c r="F711" s="1" t="str">
        <f>VLOOKUP(A711,orders!B:C,2,FALSE)</f>
        <v>HILAA</v>
      </c>
      <c r="G711" s="6" t="str">
        <f>VLOOKUP(A711,orders!P:Q,2,FALSE)</f>
        <v>Federal Shipping</v>
      </c>
      <c r="H711" s="6" t="str">
        <f>LEFT(VLOOKUP(F711,customers!A:C,3,FALSE),SEARCH(" ",VLOOKUP(F711,customers!A:C,3,FALSE)))</f>
        <v xml:space="preserve">Carlos </v>
      </c>
      <c r="I711" s="6" t="str">
        <f>VLOOKUP(F711,customers!A:F,6,FALSE)</f>
        <v>San Cristóbal</v>
      </c>
      <c r="J711" s="6" t="str">
        <f>VLOOKUP(F711,customers!A:I,9,FALSE)</f>
        <v>Venezuela</v>
      </c>
    </row>
    <row r="712" spans="1:10" ht="17.45" customHeight="1" x14ac:dyDescent="0.25">
      <c r="A712" s="1" t="s">
        <v>1905</v>
      </c>
      <c r="B712" s="1">
        <f>COUNTIF('order-details'!A712:A2866,A712)</f>
        <v>3</v>
      </c>
      <c r="C712" s="8">
        <f>SUMIFS('order-details'!F:F,'order-details'!A:A,A712)</f>
        <v>781</v>
      </c>
      <c r="D712" s="8">
        <f>SUMIFS('order-details'!G:G,'order-details'!A:A,A712)</f>
        <v>781</v>
      </c>
      <c r="E712" s="11">
        <f t="shared" si="11"/>
        <v>0</v>
      </c>
      <c r="F712" s="1" t="str">
        <f>VLOOKUP(A712,orders!B:C,2,FALSE)</f>
        <v>OCEAN</v>
      </c>
      <c r="G712" s="6" t="str">
        <f>VLOOKUP(A712,orders!P:Q,2,FALSE)</f>
        <v>United Package</v>
      </c>
      <c r="H712" s="6" t="str">
        <f>LEFT(VLOOKUP(F712,customers!A:C,3,FALSE),SEARCH(" ",VLOOKUP(F712,customers!A:C,3,FALSE)))</f>
        <v xml:space="preserve">Yvonne </v>
      </c>
      <c r="I712" s="6" t="str">
        <f>VLOOKUP(F712,customers!A:F,6,FALSE)</f>
        <v>Buenos Aires</v>
      </c>
      <c r="J712" s="6" t="str">
        <f>VLOOKUP(F712,customers!A:I,9,FALSE)</f>
        <v>Argentina</v>
      </c>
    </row>
    <row r="713" spans="1:10" ht="17.45" customHeight="1" x14ac:dyDescent="0.25">
      <c r="A713" s="1" t="s">
        <v>1906</v>
      </c>
      <c r="B713" s="1">
        <f>COUNTIF('order-details'!A713:A2867,A713)</f>
        <v>1</v>
      </c>
      <c r="C713" s="8">
        <f>SUMIFS('order-details'!F:F,'order-details'!A:A,A713)</f>
        <v>155</v>
      </c>
      <c r="D713" s="8">
        <f>SUMIFS('order-details'!G:G,'order-details'!A:A,A713)</f>
        <v>131.75</v>
      </c>
      <c r="E713" s="11">
        <f t="shared" si="11"/>
        <v>23.25</v>
      </c>
      <c r="F713" s="1" t="str">
        <f>VLOOKUP(A713,orders!B:C,2,FALSE)</f>
        <v>GOURL</v>
      </c>
      <c r="G713" s="6" t="str">
        <f>VLOOKUP(A713,orders!P:Q,2,FALSE)</f>
        <v>United Package</v>
      </c>
      <c r="H713" s="6" t="str">
        <f>LEFT(VLOOKUP(F713,customers!A:C,3,FALSE),SEARCH(" ",VLOOKUP(F713,customers!A:C,3,FALSE)))</f>
        <v xml:space="preserve">André </v>
      </c>
      <c r="I713" s="6" t="str">
        <f>VLOOKUP(F713,customers!A:F,6,FALSE)</f>
        <v>Campinas</v>
      </c>
      <c r="J713" s="6" t="str">
        <f>VLOOKUP(F713,customers!A:I,9,FALSE)</f>
        <v>Brazil</v>
      </c>
    </row>
    <row r="714" spans="1:10" ht="17.45" customHeight="1" x14ac:dyDescent="0.25">
      <c r="A714" s="1" t="s">
        <v>1907</v>
      </c>
      <c r="B714" s="1">
        <f>COUNTIF('order-details'!A714:A2868,A714)</f>
        <v>2</v>
      </c>
      <c r="C714" s="8">
        <f>SUMIFS('order-details'!F:F,'order-details'!A:A,A714)</f>
        <v>276.60000000000002</v>
      </c>
      <c r="D714" s="8">
        <f>SUMIFS('order-details'!G:G,'order-details'!A:A,A714)</f>
        <v>265.35000000000002</v>
      </c>
      <c r="E714" s="11">
        <f t="shared" si="11"/>
        <v>11.25</v>
      </c>
      <c r="F714" s="1" t="str">
        <f>VLOOKUP(A714,orders!B:C,2,FALSE)</f>
        <v>HILAA</v>
      </c>
      <c r="G714" s="6" t="str">
        <f>VLOOKUP(A714,orders!P:Q,2,FALSE)</f>
        <v>Speedy Express</v>
      </c>
      <c r="H714" s="6" t="str">
        <f>LEFT(VLOOKUP(F714,customers!A:C,3,FALSE),SEARCH(" ",VLOOKUP(F714,customers!A:C,3,FALSE)))</f>
        <v xml:space="preserve">Carlos </v>
      </c>
      <c r="I714" s="6" t="str">
        <f>VLOOKUP(F714,customers!A:F,6,FALSE)</f>
        <v>San Cristóbal</v>
      </c>
      <c r="J714" s="6" t="str">
        <f>VLOOKUP(F714,customers!A:I,9,FALSE)</f>
        <v>Venezuela</v>
      </c>
    </row>
    <row r="715" spans="1:10" ht="17.45" customHeight="1" x14ac:dyDescent="0.25">
      <c r="A715" s="1" t="s">
        <v>1908</v>
      </c>
      <c r="B715" s="1">
        <f>COUNTIF('order-details'!A715:A2869,A715)</f>
        <v>2</v>
      </c>
      <c r="C715" s="8">
        <f>SUMIFS('order-details'!F:F,'order-details'!A:A,A715)</f>
        <v>1122</v>
      </c>
      <c r="D715" s="8">
        <f>SUMIFS('order-details'!G:G,'order-details'!A:A,A715)</f>
        <v>1119.9000000000001</v>
      </c>
      <c r="E715" s="11">
        <f t="shared" si="11"/>
        <v>2.0999999999999091</v>
      </c>
      <c r="F715" s="1" t="str">
        <f>VLOOKUP(A715,orders!B:C,2,FALSE)</f>
        <v>QUEEN</v>
      </c>
      <c r="G715" s="6" t="str">
        <f>VLOOKUP(A715,orders!P:Q,2,FALSE)</f>
        <v>Speedy Express</v>
      </c>
      <c r="H715" s="6" t="str">
        <f>LEFT(VLOOKUP(F715,customers!A:C,3,FALSE),SEARCH(" ",VLOOKUP(F715,customers!A:C,3,FALSE)))</f>
        <v xml:space="preserve">Lúcia </v>
      </c>
      <c r="I715" s="6" t="str">
        <f>VLOOKUP(F715,customers!A:F,6,FALSE)</f>
        <v>Sao Paulo</v>
      </c>
      <c r="J715" s="6" t="str">
        <f>VLOOKUP(F715,customers!A:I,9,FALSE)</f>
        <v>Brazil</v>
      </c>
    </row>
    <row r="716" spans="1:10" ht="17.45" customHeight="1" x14ac:dyDescent="0.25">
      <c r="A716" s="1" t="s">
        <v>1909</v>
      </c>
      <c r="B716" s="1">
        <f>COUNTIF('order-details'!A716:A2870,A716)</f>
        <v>5</v>
      </c>
      <c r="C716" s="8">
        <f>SUMIFS('order-details'!F:F,'order-details'!A:A,A716)</f>
        <v>3584</v>
      </c>
      <c r="D716" s="8">
        <f>SUMIFS('order-details'!G:G,'order-details'!A:A,A716)</f>
        <v>3584</v>
      </c>
      <c r="E716" s="11">
        <f t="shared" si="11"/>
        <v>0</v>
      </c>
      <c r="F716" s="1" t="str">
        <f>VLOOKUP(A716,orders!B:C,2,FALSE)</f>
        <v>QUICK</v>
      </c>
      <c r="G716" s="6" t="str">
        <f>VLOOKUP(A716,orders!P:Q,2,FALSE)</f>
        <v>United Package</v>
      </c>
      <c r="H716" s="6" t="str">
        <f>LEFT(VLOOKUP(F716,customers!A:C,3,FALSE),SEARCH(" ",VLOOKUP(F716,customers!A:C,3,FALSE)))</f>
        <v xml:space="preserve">Horst </v>
      </c>
      <c r="I716" s="6" t="str">
        <f>VLOOKUP(F716,customers!A:F,6,FALSE)</f>
        <v>Cunewalde</v>
      </c>
      <c r="J716" s="6" t="str">
        <f>VLOOKUP(F716,customers!A:I,9,FALSE)</f>
        <v>Germany</v>
      </c>
    </row>
    <row r="717" spans="1:10" ht="17.45" customHeight="1" x14ac:dyDescent="0.25">
      <c r="A717" s="1" t="s">
        <v>1910</v>
      </c>
      <c r="B717" s="1">
        <f>COUNTIF('order-details'!A717:A2871,A717)</f>
        <v>1</v>
      </c>
      <c r="C717" s="8">
        <f>SUMIFS('order-details'!F:F,'order-details'!A:A,A717)</f>
        <v>68</v>
      </c>
      <c r="D717" s="8">
        <f>SUMIFS('order-details'!G:G,'order-details'!A:A,A717)</f>
        <v>57.8</v>
      </c>
      <c r="E717" s="11">
        <f t="shared" si="11"/>
        <v>10.200000000000003</v>
      </c>
      <c r="F717" s="1" t="str">
        <f>VLOOKUP(A717,orders!B:C,2,FALSE)</f>
        <v>FURIB</v>
      </c>
      <c r="G717" s="6" t="str">
        <f>VLOOKUP(A717,orders!P:Q,2,FALSE)</f>
        <v>Federal Shipping</v>
      </c>
      <c r="H717" s="6" t="str">
        <f>LEFT(VLOOKUP(F717,customers!A:C,3,FALSE),SEARCH(" ",VLOOKUP(F717,customers!A:C,3,FALSE)))</f>
        <v xml:space="preserve">Lino </v>
      </c>
      <c r="I717" s="6" t="str">
        <f>VLOOKUP(F717,customers!A:F,6,FALSE)</f>
        <v>Lisboa</v>
      </c>
      <c r="J717" s="6" t="str">
        <f>VLOOKUP(F717,customers!A:I,9,FALSE)</f>
        <v>Portugal</v>
      </c>
    </row>
    <row r="718" spans="1:10" ht="17.45" customHeight="1" x14ac:dyDescent="0.25">
      <c r="A718" s="1" t="s">
        <v>1911</v>
      </c>
      <c r="B718" s="1">
        <f>COUNTIF('order-details'!A718:A2872,A718)</f>
        <v>3</v>
      </c>
      <c r="C718" s="8">
        <f>SUMIFS('order-details'!F:F,'order-details'!A:A,A718)</f>
        <v>2052.5</v>
      </c>
      <c r="D718" s="8">
        <f>SUMIFS('order-details'!G:G,'order-details'!A:A,A718)</f>
        <v>2052.5</v>
      </c>
      <c r="E718" s="11">
        <f t="shared" si="11"/>
        <v>0</v>
      </c>
      <c r="F718" s="1" t="str">
        <f>VLOOKUP(A718,orders!B:C,2,FALSE)</f>
        <v>SPECD</v>
      </c>
      <c r="G718" s="6" t="str">
        <f>VLOOKUP(A718,orders!P:Q,2,FALSE)</f>
        <v>United Package</v>
      </c>
      <c r="H718" s="6" t="str">
        <f>LEFT(VLOOKUP(F718,customers!A:C,3,FALSE),SEARCH(" ",VLOOKUP(F718,customers!A:C,3,FALSE)))</f>
        <v xml:space="preserve">Dominique </v>
      </c>
      <c r="I718" s="6" t="str">
        <f>VLOOKUP(F718,customers!A:F,6,FALSE)</f>
        <v>Paris</v>
      </c>
      <c r="J718" s="6" t="str">
        <f>VLOOKUP(F718,customers!A:I,9,FALSE)</f>
        <v>France</v>
      </c>
    </row>
    <row r="719" spans="1:10" ht="17.45" customHeight="1" x14ac:dyDescent="0.25">
      <c r="A719" s="1" t="s">
        <v>1912</v>
      </c>
      <c r="B719" s="1">
        <f>COUNTIF('order-details'!A719:A2873,A719)</f>
        <v>1</v>
      </c>
      <c r="C719" s="8">
        <f>SUMIFS('order-details'!F:F,'order-details'!A:A,A719)</f>
        <v>848</v>
      </c>
      <c r="D719" s="8">
        <f>SUMIFS('order-details'!G:G,'order-details'!A:A,A719)</f>
        <v>848</v>
      </c>
      <c r="E719" s="11">
        <f t="shared" si="11"/>
        <v>0</v>
      </c>
      <c r="F719" s="1" t="str">
        <f>VLOOKUP(A719,orders!B:C,2,FALSE)</f>
        <v>OLDWO</v>
      </c>
      <c r="G719" s="6" t="str">
        <f>VLOOKUP(A719,orders!P:Q,2,FALSE)</f>
        <v>Federal Shipping</v>
      </c>
      <c r="H719" s="6" t="str">
        <f>LEFT(VLOOKUP(F719,customers!A:C,3,FALSE),SEARCH(" ",VLOOKUP(F719,customers!A:C,3,FALSE)))</f>
        <v xml:space="preserve">Rene </v>
      </c>
      <c r="I719" s="6" t="str">
        <f>VLOOKUP(F719,customers!A:F,6,FALSE)</f>
        <v>Anchorage</v>
      </c>
      <c r="J719" s="6" t="str">
        <f>VLOOKUP(F719,customers!A:I,9,FALSE)</f>
        <v>USA</v>
      </c>
    </row>
    <row r="720" spans="1:10" ht="17.45" customHeight="1" x14ac:dyDescent="0.25">
      <c r="A720" s="1" t="s">
        <v>1913</v>
      </c>
      <c r="B720" s="1">
        <f>COUNTIF('order-details'!A720:A2874,A720)</f>
        <v>3</v>
      </c>
      <c r="C720" s="8">
        <f>SUMIFS('order-details'!F:F,'order-details'!A:A,A720)</f>
        <v>1255.5999999999999</v>
      </c>
      <c r="D720" s="8">
        <f>SUMIFS('order-details'!G:G,'order-details'!A:A,A720)</f>
        <v>1098.4599999999998</v>
      </c>
      <c r="E720" s="11">
        <f t="shared" si="11"/>
        <v>157.1400000000001</v>
      </c>
      <c r="F720" s="1" t="str">
        <f>VLOOKUP(A720,orders!B:C,2,FALSE)</f>
        <v>CHOPS</v>
      </c>
      <c r="G720" s="6" t="str">
        <f>VLOOKUP(A720,orders!P:Q,2,FALSE)</f>
        <v>Speedy Express</v>
      </c>
      <c r="H720" s="6" t="str">
        <f>LEFT(VLOOKUP(F720,customers!A:C,3,FALSE),SEARCH(" ",VLOOKUP(F720,customers!A:C,3,FALSE)))</f>
        <v xml:space="preserve">Yang </v>
      </c>
      <c r="I720" s="6" t="str">
        <f>VLOOKUP(F720,customers!A:F,6,FALSE)</f>
        <v>Bern</v>
      </c>
      <c r="J720" s="6" t="str">
        <f>VLOOKUP(F720,customers!A:I,9,FALSE)</f>
        <v>Switzerland</v>
      </c>
    </row>
    <row r="721" spans="1:10" ht="17.45" customHeight="1" x14ac:dyDescent="0.25">
      <c r="A721" s="1" t="s">
        <v>1914</v>
      </c>
      <c r="B721" s="1">
        <f>COUNTIF('order-details'!A721:A2875,A721)</f>
        <v>2</v>
      </c>
      <c r="C721" s="8">
        <f>SUMIFS('order-details'!F:F,'order-details'!A:A,A721)</f>
        <v>910.4</v>
      </c>
      <c r="D721" s="8">
        <f>SUMIFS('order-details'!G:G,'order-details'!A:A,A721)</f>
        <v>910.4</v>
      </c>
      <c r="E721" s="11">
        <f t="shared" si="11"/>
        <v>0</v>
      </c>
      <c r="F721" s="1" t="str">
        <f>VLOOKUP(A721,orders!B:C,2,FALSE)</f>
        <v>TOMSP</v>
      </c>
      <c r="G721" s="6" t="str">
        <f>VLOOKUP(A721,orders!P:Q,2,FALSE)</f>
        <v>United Package</v>
      </c>
      <c r="H721" s="6" t="str">
        <f>LEFT(VLOOKUP(F721,customers!A:C,3,FALSE),SEARCH(" ",VLOOKUP(F721,customers!A:C,3,FALSE)))</f>
        <v xml:space="preserve">Karin </v>
      </c>
      <c r="I721" s="6" t="str">
        <f>VLOOKUP(F721,customers!A:F,6,FALSE)</f>
        <v>Münster</v>
      </c>
      <c r="J721" s="6" t="str">
        <f>VLOOKUP(F721,customers!A:I,9,FALSE)</f>
        <v>Germany</v>
      </c>
    </row>
    <row r="722" spans="1:10" ht="17.45" customHeight="1" x14ac:dyDescent="0.25">
      <c r="A722" s="1" t="s">
        <v>1915</v>
      </c>
      <c r="B722" s="1">
        <f>COUNTIF('order-details'!A722:A2876,A722)</f>
        <v>3</v>
      </c>
      <c r="C722" s="8">
        <f>SUMIFS('order-details'!F:F,'order-details'!A:A,A722)</f>
        <v>1408</v>
      </c>
      <c r="D722" s="8">
        <f>SUMIFS('order-details'!G:G,'order-details'!A:A,A722)</f>
        <v>1408</v>
      </c>
      <c r="E722" s="11">
        <f t="shared" si="11"/>
        <v>0</v>
      </c>
      <c r="F722" s="1" t="str">
        <f>VLOOKUP(A722,orders!B:C,2,FALSE)</f>
        <v>ERNSH</v>
      </c>
      <c r="G722" s="6" t="str">
        <f>VLOOKUP(A722,orders!P:Q,2,FALSE)</f>
        <v>Federal Shipping</v>
      </c>
      <c r="H722" s="6" t="str">
        <f>LEFT(VLOOKUP(F722,customers!A:C,3,FALSE),SEARCH(" ",VLOOKUP(F722,customers!A:C,3,FALSE)))</f>
        <v xml:space="preserve">Roland </v>
      </c>
      <c r="I722" s="6" t="str">
        <f>VLOOKUP(F722,customers!A:F,6,FALSE)</f>
        <v>Graz</v>
      </c>
      <c r="J722" s="6" t="str">
        <f>VLOOKUP(F722,customers!A:I,9,FALSE)</f>
        <v>Austria</v>
      </c>
    </row>
    <row r="723" spans="1:10" ht="17.45" customHeight="1" x14ac:dyDescent="0.25">
      <c r="A723" s="1" t="s">
        <v>1916</v>
      </c>
      <c r="B723" s="1">
        <f>COUNTIF('order-details'!A723:A2877,A723)</f>
        <v>1</v>
      </c>
      <c r="C723" s="8">
        <f>SUMIFS('order-details'!F:F,'order-details'!A:A,A723)</f>
        <v>108</v>
      </c>
      <c r="D723" s="8">
        <f>SUMIFS('order-details'!G:G,'order-details'!A:A,A723)</f>
        <v>108</v>
      </c>
      <c r="E723" s="11">
        <f t="shared" si="11"/>
        <v>0</v>
      </c>
      <c r="F723" s="1" t="str">
        <f>VLOOKUP(A723,orders!B:C,2,FALSE)</f>
        <v>COMMI</v>
      </c>
      <c r="G723" s="6" t="str">
        <f>VLOOKUP(A723,orders!P:Q,2,FALSE)</f>
        <v>United Package</v>
      </c>
      <c r="H723" s="6" t="str">
        <f>LEFT(VLOOKUP(F723,customers!A:C,3,FALSE),SEARCH(" ",VLOOKUP(F723,customers!A:C,3,FALSE)))</f>
        <v xml:space="preserve">Pedro </v>
      </c>
      <c r="I723" s="6" t="str">
        <f>VLOOKUP(F723,customers!A:F,6,FALSE)</f>
        <v>Sao Paulo</v>
      </c>
      <c r="J723" s="6" t="str">
        <f>VLOOKUP(F723,customers!A:I,9,FALSE)</f>
        <v>Brazil</v>
      </c>
    </row>
    <row r="724" spans="1:10" ht="17.45" customHeight="1" x14ac:dyDescent="0.25">
      <c r="A724" s="1" t="s">
        <v>1917</v>
      </c>
      <c r="B724" s="1">
        <f>COUNTIF('order-details'!A724:A2878,A724)</f>
        <v>1</v>
      </c>
      <c r="C724" s="8">
        <f>SUMIFS('order-details'!F:F,'order-details'!A:A,A724)</f>
        <v>280</v>
      </c>
      <c r="D724" s="8">
        <f>SUMIFS('order-details'!G:G,'order-details'!A:A,A724)</f>
        <v>224</v>
      </c>
      <c r="E724" s="11">
        <f t="shared" si="11"/>
        <v>56</v>
      </c>
      <c r="F724" s="1" t="str">
        <f>VLOOKUP(A724,orders!B:C,2,FALSE)</f>
        <v>BOLID</v>
      </c>
      <c r="G724" s="6" t="str">
        <f>VLOOKUP(A724,orders!P:Q,2,FALSE)</f>
        <v>Speedy Express</v>
      </c>
      <c r="H724" s="6" t="str">
        <f>LEFT(VLOOKUP(F724,customers!A:C,3,FALSE),SEARCH(" ",VLOOKUP(F724,customers!A:C,3,FALSE)))</f>
        <v xml:space="preserve">Martín </v>
      </c>
      <c r="I724" s="6" t="str">
        <f>VLOOKUP(F724,customers!A:F,6,FALSE)</f>
        <v>Madrid</v>
      </c>
      <c r="J724" s="6" t="str">
        <f>VLOOKUP(F724,customers!A:I,9,FALSE)</f>
        <v>Spain</v>
      </c>
    </row>
    <row r="725" spans="1:10" ht="17.45" customHeight="1" x14ac:dyDescent="0.25">
      <c r="A725" s="1" t="s">
        <v>1918</v>
      </c>
      <c r="B725" s="1">
        <f>COUNTIF('order-details'!A725:A2879,A725)</f>
        <v>1</v>
      </c>
      <c r="C725" s="8">
        <f>SUMIFS('order-details'!F:F,'order-details'!A:A,A725)</f>
        <v>1733.0600000000002</v>
      </c>
      <c r="D725" s="8">
        <f>SUMIFS('order-details'!G:G,'order-details'!A:A,A725)</f>
        <v>1733.0600000000002</v>
      </c>
      <c r="E725" s="11">
        <f t="shared" si="11"/>
        <v>0</v>
      </c>
      <c r="F725" s="1" t="str">
        <f>VLOOKUP(A725,orders!B:C,2,FALSE)</f>
        <v>FRANR</v>
      </c>
      <c r="G725" s="6" t="str">
        <f>VLOOKUP(A725,orders!P:Q,2,FALSE)</f>
        <v>United Package</v>
      </c>
      <c r="H725" s="6" t="str">
        <f>LEFT(VLOOKUP(F725,customers!A:C,3,FALSE),SEARCH(" ",VLOOKUP(F725,customers!A:C,3,FALSE)))</f>
        <v xml:space="preserve">Carine </v>
      </c>
      <c r="I725" s="6" t="str">
        <f>VLOOKUP(F725,customers!A:F,6,FALSE)</f>
        <v>Nantes</v>
      </c>
      <c r="J725" s="6" t="str">
        <f>VLOOKUP(F725,customers!A:I,9,FALSE)</f>
        <v>France</v>
      </c>
    </row>
    <row r="726" spans="1:10" ht="17.45" customHeight="1" x14ac:dyDescent="0.25">
      <c r="A726" s="1" t="s">
        <v>1919</v>
      </c>
      <c r="B726" s="1">
        <f>COUNTIF('order-details'!A726:A2880,A726)</f>
        <v>2</v>
      </c>
      <c r="C726" s="8">
        <f>SUMIFS('order-details'!F:F,'order-details'!A:A,A726)</f>
        <v>251.5</v>
      </c>
      <c r="D726" s="8">
        <f>SUMIFS('order-details'!G:G,'order-details'!A:A,A726)</f>
        <v>251.5</v>
      </c>
      <c r="E726" s="11">
        <f t="shared" si="11"/>
        <v>0</v>
      </c>
      <c r="F726" s="1" t="str">
        <f>VLOOKUP(A726,orders!B:C,2,FALSE)</f>
        <v>LACOR</v>
      </c>
      <c r="G726" s="6" t="str">
        <f>VLOOKUP(A726,orders!P:Q,2,FALSE)</f>
        <v>United Package</v>
      </c>
      <c r="H726" s="6" t="str">
        <f>LEFT(VLOOKUP(F726,customers!A:C,3,FALSE),SEARCH(" ",VLOOKUP(F726,customers!A:C,3,FALSE)))</f>
        <v xml:space="preserve">Daniel </v>
      </c>
      <c r="I726" s="6" t="str">
        <f>VLOOKUP(F726,customers!A:F,6,FALSE)</f>
        <v>Versailles</v>
      </c>
      <c r="J726" s="6" t="str">
        <f>VLOOKUP(F726,customers!A:I,9,FALSE)</f>
        <v>France</v>
      </c>
    </row>
    <row r="727" spans="1:10" ht="17.45" customHeight="1" x14ac:dyDescent="0.25">
      <c r="A727" s="1" t="s">
        <v>1920</v>
      </c>
      <c r="B727" s="1">
        <f>COUNTIF('order-details'!A727:A2881,A727)</f>
        <v>3</v>
      </c>
      <c r="C727" s="8">
        <f>SUMIFS('order-details'!F:F,'order-details'!A:A,A727)</f>
        <v>291.55</v>
      </c>
      <c r="D727" s="8">
        <f>SUMIFS('order-details'!G:G,'order-details'!A:A,A727)</f>
        <v>291.55</v>
      </c>
      <c r="E727" s="11">
        <f t="shared" si="11"/>
        <v>0</v>
      </c>
      <c r="F727" s="1" t="str">
        <f>VLOOKUP(A727,orders!B:C,2,FALSE)</f>
        <v>LACOR</v>
      </c>
      <c r="G727" s="6" t="str">
        <f>VLOOKUP(A727,orders!P:Q,2,FALSE)</f>
        <v>United Package</v>
      </c>
      <c r="H727" s="6" t="str">
        <f>LEFT(VLOOKUP(F727,customers!A:C,3,FALSE),SEARCH(" ",VLOOKUP(F727,customers!A:C,3,FALSE)))</f>
        <v xml:space="preserve">Daniel </v>
      </c>
      <c r="I727" s="6" t="str">
        <f>VLOOKUP(F727,customers!A:F,6,FALSE)</f>
        <v>Versailles</v>
      </c>
      <c r="J727" s="6" t="str">
        <f>VLOOKUP(F727,customers!A:I,9,FALSE)</f>
        <v>France</v>
      </c>
    </row>
    <row r="728" spans="1:10" ht="17.45" customHeight="1" x14ac:dyDescent="0.25">
      <c r="A728" s="1" t="s">
        <v>1921</v>
      </c>
      <c r="B728" s="1">
        <f>COUNTIF('order-details'!A728:A2882,A728)</f>
        <v>1</v>
      </c>
      <c r="C728" s="8">
        <f>SUMIFS('order-details'!F:F,'order-details'!A:A,A728)</f>
        <v>439</v>
      </c>
      <c r="D728" s="8">
        <f>SUMIFS('order-details'!G:G,'order-details'!A:A,A728)</f>
        <v>439</v>
      </c>
      <c r="E728" s="11">
        <f t="shared" si="11"/>
        <v>0</v>
      </c>
      <c r="F728" s="1" t="str">
        <f>VLOOKUP(A728,orders!B:C,2,FALSE)</f>
        <v>SPLIR</v>
      </c>
      <c r="G728" s="6" t="str">
        <f>VLOOKUP(A728,orders!P:Q,2,FALSE)</f>
        <v>Federal Shipping</v>
      </c>
      <c r="H728" s="6" t="str">
        <f>LEFT(VLOOKUP(F728,customers!A:C,3,FALSE),SEARCH(" ",VLOOKUP(F728,customers!A:C,3,FALSE)))</f>
        <v xml:space="preserve">Art </v>
      </c>
      <c r="I728" s="6" t="str">
        <f>VLOOKUP(F728,customers!A:F,6,FALSE)</f>
        <v>Lander</v>
      </c>
      <c r="J728" s="6" t="str">
        <f>VLOOKUP(F728,customers!A:I,9,FALSE)</f>
        <v>USA</v>
      </c>
    </row>
    <row r="729" spans="1:10" ht="17.45" customHeight="1" x14ac:dyDescent="0.25">
      <c r="A729" s="1" t="s">
        <v>1922</v>
      </c>
      <c r="B729" s="1">
        <f>COUNTIF('order-details'!A729:A2883,A729)</f>
        <v>2</v>
      </c>
      <c r="C729" s="8">
        <f>SUMIFS('order-details'!F:F,'order-details'!A:A,A729)</f>
        <v>717.5</v>
      </c>
      <c r="D729" s="8">
        <f>SUMIFS('order-details'!G:G,'order-details'!A:A,A729)</f>
        <v>717.5</v>
      </c>
      <c r="E729" s="11">
        <f t="shared" si="11"/>
        <v>0</v>
      </c>
      <c r="F729" s="1" t="str">
        <f>VLOOKUP(A729,orders!B:C,2,FALSE)</f>
        <v>BOTTM</v>
      </c>
      <c r="G729" s="6" t="str">
        <f>VLOOKUP(A729,orders!P:Q,2,FALSE)</f>
        <v>Federal Shipping</v>
      </c>
      <c r="H729" s="6" t="str">
        <f>LEFT(VLOOKUP(F729,customers!A:C,3,FALSE),SEARCH(" ",VLOOKUP(F729,customers!A:C,3,FALSE)))</f>
        <v xml:space="preserve">Elizabeth </v>
      </c>
      <c r="I729" s="6" t="str">
        <f>VLOOKUP(F729,customers!A:F,6,FALSE)</f>
        <v>Tsawassen</v>
      </c>
      <c r="J729" s="6" t="str">
        <f>VLOOKUP(F729,customers!A:I,9,FALSE)</f>
        <v>Canada</v>
      </c>
    </row>
    <row r="730" spans="1:10" ht="17.45" customHeight="1" x14ac:dyDescent="0.25">
      <c r="A730" s="1" t="s">
        <v>1923</v>
      </c>
      <c r="B730" s="1">
        <f>COUNTIF('order-details'!A730:A2884,A730)</f>
        <v>1</v>
      </c>
      <c r="C730" s="8">
        <f>SUMIFS('order-details'!F:F,'order-details'!A:A,A730)</f>
        <v>912</v>
      </c>
      <c r="D730" s="8">
        <f>SUMIFS('order-details'!G:G,'order-details'!A:A,A730)</f>
        <v>912</v>
      </c>
      <c r="E730" s="11">
        <f t="shared" si="11"/>
        <v>0</v>
      </c>
      <c r="F730" s="1" t="str">
        <f>VLOOKUP(A730,orders!B:C,2,FALSE)</f>
        <v>HILAA</v>
      </c>
      <c r="G730" s="6" t="str">
        <f>VLOOKUP(A730,orders!P:Q,2,FALSE)</f>
        <v>Speedy Express</v>
      </c>
      <c r="H730" s="6" t="str">
        <f>LEFT(VLOOKUP(F730,customers!A:C,3,FALSE),SEARCH(" ",VLOOKUP(F730,customers!A:C,3,FALSE)))</f>
        <v xml:space="preserve">Carlos </v>
      </c>
      <c r="I730" s="6" t="str">
        <f>VLOOKUP(F730,customers!A:F,6,FALSE)</f>
        <v>San Cristóbal</v>
      </c>
      <c r="J730" s="6" t="str">
        <f>VLOOKUP(F730,customers!A:I,9,FALSE)</f>
        <v>Venezuela</v>
      </c>
    </row>
    <row r="731" spans="1:10" ht="17.45" customHeight="1" x14ac:dyDescent="0.25">
      <c r="A731" s="1" t="s">
        <v>1924</v>
      </c>
      <c r="B731" s="1">
        <f>COUNTIF('order-details'!A731:A2885,A731)</f>
        <v>4</v>
      </c>
      <c r="C731" s="8">
        <f>SUMIFS('order-details'!F:F,'order-details'!A:A,A731)</f>
        <v>2233</v>
      </c>
      <c r="D731" s="8">
        <f>SUMIFS('order-details'!G:G,'order-details'!A:A,A731)</f>
        <v>2233</v>
      </c>
      <c r="E731" s="11">
        <f t="shared" si="11"/>
        <v>0</v>
      </c>
      <c r="F731" s="1" t="str">
        <f>VLOOKUP(A731,orders!B:C,2,FALSE)</f>
        <v>FOLKO</v>
      </c>
      <c r="G731" s="6" t="str">
        <f>VLOOKUP(A731,orders!P:Q,2,FALSE)</f>
        <v>Federal Shipping</v>
      </c>
      <c r="H731" s="6" t="str">
        <f>LEFT(VLOOKUP(F731,customers!A:C,3,FALSE),SEARCH(" ",VLOOKUP(F731,customers!A:C,3,FALSE)))</f>
        <v xml:space="preserve">Maria </v>
      </c>
      <c r="I731" s="6" t="str">
        <f>VLOOKUP(F731,customers!A:F,6,FALSE)</f>
        <v>Bräcke</v>
      </c>
      <c r="J731" s="6" t="str">
        <f>VLOOKUP(F731,customers!A:I,9,FALSE)</f>
        <v>Sweden</v>
      </c>
    </row>
    <row r="732" spans="1:10" ht="17.45" customHeight="1" x14ac:dyDescent="0.25">
      <c r="A732" s="1" t="s">
        <v>1925</v>
      </c>
      <c r="B732" s="1">
        <f>COUNTIF('order-details'!A732:A2886,A732)</f>
        <v>4</v>
      </c>
      <c r="C732" s="8">
        <f>SUMIFS('order-details'!F:F,'order-details'!A:A,A732)</f>
        <v>1500.7</v>
      </c>
      <c r="D732" s="8">
        <f>SUMIFS('order-details'!G:G,'order-details'!A:A,A732)</f>
        <v>1303.1949999999999</v>
      </c>
      <c r="E732" s="11">
        <f t="shared" si="11"/>
        <v>197.50500000000011</v>
      </c>
      <c r="F732" s="1" t="str">
        <f>VLOOKUP(A732,orders!B:C,2,FALSE)</f>
        <v>MAISD</v>
      </c>
      <c r="G732" s="6" t="str">
        <f>VLOOKUP(A732,orders!P:Q,2,FALSE)</f>
        <v>United Package</v>
      </c>
      <c r="H732" s="6" t="str">
        <f>LEFT(VLOOKUP(F732,customers!A:C,3,FALSE),SEARCH(" ",VLOOKUP(F732,customers!A:C,3,FALSE)))</f>
        <v xml:space="preserve">Catherine </v>
      </c>
      <c r="I732" s="6" t="str">
        <f>VLOOKUP(F732,customers!A:F,6,FALSE)</f>
        <v>Bruxelles</v>
      </c>
      <c r="J732" s="6" t="str">
        <f>VLOOKUP(F732,customers!A:I,9,FALSE)</f>
        <v>Belgium</v>
      </c>
    </row>
    <row r="733" spans="1:10" ht="17.45" customHeight="1" x14ac:dyDescent="0.25">
      <c r="A733" s="1" t="s">
        <v>1926</v>
      </c>
      <c r="B733" s="1">
        <f>COUNTIF('order-details'!A733:A2887,A733)</f>
        <v>6</v>
      </c>
      <c r="C733" s="8">
        <f>SUMIFS('order-details'!F:F,'order-details'!A:A,A733)</f>
        <v>4813.5</v>
      </c>
      <c r="D733" s="8">
        <f>SUMIFS('order-details'!G:G,'order-details'!A:A,A733)</f>
        <v>4813.5</v>
      </c>
      <c r="E733" s="11">
        <f t="shared" si="11"/>
        <v>0</v>
      </c>
      <c r="F733" s="1" t="str">
        <f>VLOOKUP(A733,orders!B:C,2,FALSE)</f>
        <v>ERNSH</v>
      </c>
      <c r="G733" s="6" t="str">
        <f>VLOOKUP(A733,orders!P:Q,2,FALSE)</f>
        <v>United Package</v>
      </c>
      <c r="H733" s="6" t="str">
        <f>LEFT(VLOOKUP(F733,customers!A:C,3,FALSE),SEARCH(" ",VLOOKUP(F733,customers!A:C,3,FALSE)))</f>
        <v xml:space="preserve">Roland </v>
      </c>
      <c r="I733" s="6" t="str">
        <f>VLOOKUP(F733,customers!A:F,6,FALSE)</f>
        <v>Graz</v>
      </c>
      <c r="J733" s="6" t="str">
        <f>VLOOKUP(F733,customers!A:I,9,FALSE)</f>
        <v>Austria</v>
      </c>
    </row>
    <row r="734" spans="1:10" ht="17.45" customHeight="1" x14ac:dyDescent="0.25">
      <c r="A734" s="1" t="s">
        <v>1927</v>
      </c>
      <c r="B734" s="1">
        <f>COUNTIF('order-details'!A734:A2888,A734)</f>
        <v>1</v>
      </c>
      <c r="C734" s="8">
        <f>SUMIFS('order-details'!F:F,'order-details'!A:A,A734)</f>
        <v>310</v>
      </c>
      <c r="D734" s="8">
        <f>SUMIFS('order-details'!G:G,'order-details'!A:A,A734)</f>
        <v>248</v>
      </c>
      <c r="E734" s="11">
        <f t="shared" si="11"/>
        <v>62</v>
      </c>
      <c r="F734" s="1" t="str">
        <f>VLOOKUP(A734,orders!B:C,2,FALSE)</f>
        <v>FOLKO</v>
      </c>
      <c r="G734" s="6" t="str">
        <f>VLOOKUP(A734,orders!P:Q,2,FALSE)</f>
        <v>Speedy Express</v>
      </c>
      <c r="H734" s="6" t="str">
        <f>LEFT(VLOOKUP(F734,customers!A:C,3,FALSE),SEARCH(" ",VLOOKUP(F734,customers!A:C,3,FALSE)))</f>
        <v xml:space="preserve">Maria </v>
      </c>
      <c r="I734" s="6" t="str">
        <f>VLOOKUP(F734,customers!A:F,6,FALSE)</f>
        <v>Bräcke</v>
      </c>
      <c r="J734" s="6" t="str">
        <f>VLOOKUP(F734,customers!A:I,9,FALSE)</f>
        <v>Sweden</v>
      </c>
    </row>
    <row r="735" spans="1:10" ht="17.45" customHeight="1" x14ac:dyDescent="0.25">
      <c r="A735" s="1" t="s">
        <v>1928</v>
      </c>
      <c r="B735" s="1">
        <f>COUNTIF('order-details'!A735:A2889,A735)</f>
        <v>1</v>
      </c>
      <c r="C735" s="8">
        <f>SUMIFS('order-details'!F:F,'order-details'!A:A,A735)</f>
        <v>15810</v>
      </c>
      <c r="D735" s="8">
        <f>SUMIFS('order-details'!G:G,'order-details'!A:A,A735)</f>
        <v>15810</v>
      </c>
      <c r="E735" s="11">
        <f t="shared" si="11"/>
        <v>0</v>
      </c>
      <c r="F735" s="1" t="str">
        <f>VLOOKUP(A735,orders!B:C,2,FALSE)</f>
        <v>HANAR</v>
      </c>
      <c r="G735" s="6" t="str">
        <f>VLOOKUP(A735,orders!P:Q,2,FALSE)</f>
        <v>United Package</v>
      </c>
      <c r="H735" s="6" t="str">
        <f>LEFT(VLOOKUP(F735,customers!A:C,3,FALSE),SEARCH(" ",VLOOKUP(F735,customers!A:C,3,FALSE)))</f>
        <v xml:space="preserve">Mario </v>
      </c>
      <c r="I735" s="6" t="str">
        <f>VLOOKUP(F735,customers!A:F,6,FALSE)</f>
        <v>Rio de Janeiro</v>
      </c>
      <c r="J735" s="6" t="str">
        <f>VLOOKUP(F735,customers!A:I,9,FALSE)</f>
        <v>Brazil</v>
      </c>
    </row>
    <row r="736" spans="1:10" ht="17.45" customHeight="1" x14ac:dyDescent="0.25">
      <c r="A736" s="1" t="s">
        <v>1929</v>
      </c>
      <c r="B736" s="1">
        <f>COUNTIF('order-details'!A736:A2890,A736)</f>
        <v>2</v>
      </c>
      <c r="C736" s="8">
        <f>SUMIFS('order-details'!F:F,'order-details'!A:A,A736)</f>
        <v>1014</v>
      </c>
      <c r="D736" s="8">
        <f>SUMIFS('order-details'!G:G,'order-details'!A:A,A736)</f>
        <v>1014</v>
      </c>
      <c r="E736" s="11">
        <f t="shared" si="11"/>
        <v>0</v>
      </c>
      <c r="F736" s="1" t="str">
        <f>VLOOKUP(A736,orders!B:C,2,FALSE)</f>
        <v>BOTTM</v>
      </c>
      <c r="G736" s="6" t="str">
        <f>VLOOKUP(A736,orders!P:Q,2,FALSE)</f>
        <v>Speedy Express</v>
      </c>
      <c r="H736" s="6" t="str">
        <f>LEFT(VLOOKUP(F736,customers!A:C,3,FALSE),SEARCH(" ",VLOOKUP(F736,customers!A:C,3,FALSE)))</f>
        <v xml:space="preserve">Elizabeth </v>
      </c>
      <c r="I736" s="6" t="str">
        <f>VLOOKUP(F736,customers!A:F,6,FALSE)</f>
        <v>Tsawassen</v>
      </c>
      <c r="J736" s="6" t="str">
        <f>VLOOKUP(F736,customers!A:I,9,FALSE)</f>
        <v>Canada</v>
      </c>
    </row>
    <row r="737" spans="1:10" ht="17.45" customHeight="1" x14ac:dyDescent="0.25">
      <c r="A737" s="1" t="s">
        <v>1930</v>
      </c>
      <c r="B737" s="1">
        <f>COUNTIF('order-details'!A737:A2891,A737)</f>
        <v>2</v>
      </c>
      <c r="C737" s="8">
        <f>SUMIFS('order-details'!F:F,'order-details'!A:A,A737)</f>
        <v>796.5</v>
      </c>
      <c r="D737" s="8">
        <f>SUMIFS('order-details'!G:G,'order-details'!A:A,A737)</f>
        <v>720.9</v>
      </c>
      <c r="E737" s="11">
        <f t="shared" si="11"/>
        <v>75.600000000000023</v>
      </c>
      <c r="F737" s="1" t="str">
        <f>VLOOKUP(A737,orders!B:C,2,FALSE)</f>
        <v>SAVEA</v>
      </c>
      <c r="G737" s="6" t="str">
        <f>VLOOKUP(A737,orders!P:Q,2,FALSE)</f>
        <v>United Package</v>
      </c>
      <c r="H737" s="6" t="str">
        <f>LEFT(VLOOKUP(F737,customers!A:C,3,FALSE),SEARCH(" ",VLOOKUP(F737,customers!A:C,3,FALSE)))</f>
        <v xml:space="preserve">Jose </v>
      </c>
      <c r="I737" s="6" t="str">
        <f>VLOOKUP(F737,customers!A:F,6,FALSE)</f>
        <v>Boise</v>
      </c>
      <c r="J737" s="6" t="str">
        <f>VLOOKUP(F737,customers!A:I,9,FALSE)</f>
        <v>USA</v>
      </c>
    </row>
    <row r="738" spans="1:10" ht="17.45" customHeight="1" x14ac:dyDescent="0.25">
      <c r="A738" s="1" t="s">
        <v>1931</v>
      </c>
      <c r="B738" s="1">
        <f>COUNTIF('order-details'!A738:A2892,A738)</f>
        <v>3</v>
      </c>
      <c r="C738" s="8">
        <f>SUMIFS('order-details'!F:F,'order-details'!A:A,A738)</f>
        <v>1809.75</v>
      </c>
      <c r="D738" s="8">
        <f>SUMIFS('order-details'!G:G,'order-details'!A:A,A738)</f>
        <v>1809.75</v>
      </c>
      <c r="E738" s="11">
        <f t="shared" si="11"/>
        <v>0</v>
      </c>
      <c r="F738" s="1" t="str">
        <f>VLOOKUP(A738,orders!B:C,2,FALSE)</f>
        <v>SAVEA</v>
      </c>
      <c r="G738" s="6" t="str">
        <f>VLOOKUP(A738,orders!P:Q,2,FALSE)</f>
        <v>Federal Shipping</v>
      </c>
      <c r="H738" s="6" t="str">
        <f>LEFT(VLOOKUP(F738,customers!A:C,3,FALSE),SEARCH(" ",VLOOKUP(F738,customers!A:C,3,FALSE)))</f>
        <v xml:space="preserve">Jose </v>
      </c>
      <c r="I738" s="6" t="str">
        <f>VLOOKUP(F738,customers!A:F,6,FALSE)</f>
        <v>Boise</v>
      </c>
      <c r="J738" s="6" t="str">
        <f>VLOOKUP(F738,customers!A:I,9,FALSE)</f>
        <v>USA</v>
      </c>
    </row>
    <row r="739" spans="1:10" ht="17.45" customHeight="1" x14ac:dyDescent="0.25">
      <c r="A739" s="1" t="s">
        <v>1932</v>
      </c>
      <c r="B739" s="1">
        <f>COUNTIF('order-details'!A739:A2893,A739)</f>
        <v>3</v>
      </c>
      <c r="C739" s="8">
        <f>SUMIFS('order-details'!F:F,'order-details'!A:A,A739)</f>
        <v>2248.1999999999998</v>
      </c>
      <c r="D739" s="8">
        <f>SUMIFS('order-details'!G:G,'order-details'!A:A,A739)</f>
        <v>2023.38</v>
      </c>
      <c r="E739" s="11">
        <f t="shared" si="11"/>
        <v>224.81999999999971</v>
      </c>
      <c r="F739" s="1" t="str">
        <f>VLOOKUP(A739,orders!B:C,2,FALSE)</f>
        <v>HUNGO</v>
      </c>
      <c r="G739" s="6" t="str">
        <f>VLOOKUP(A739,orders!P:Q,2,FALSE)</f>
        <v>Speedy Express</v>
      </c>
      <c r="H739" s="6" t="str">
        <f>LEFT(VLOOKUP(F739,customers!A:C,3,FALSE),SEARCH(" ",VLOOKUP(F739,customers!A:C,3,FALSE)))</f>
        <v xml:space="preserve">Patricia </v>
      </c>
      <c r="I739" s="6" t="str">
        <f>VLOOKUP(F739,customers!A:F,6,FALSE)</f>
        <v>Cork</v>
      </c>
      <c r="J739" s="6" t="str">
        <f>VLOOKUP(F739,customers!A:I,9,FALSE)</f>
        <v>Ireland</v>
      </c>
    </row>
    <row r="740" spans="1:10" ht="17.45" customHeight="1" x14ac:dyDescent="0.25">
      <c r="A740" s="1" t="s">
        <v>1933</v>
      </c>
      <c r="B740" s="1">
        <f>COUNTIF('order-details'!A740:A2894,A740)</f>
        <v>4</v>
      </c>
      <c r="C740" s="8">
        <f>SUMIFS('order-details'!F:F,'order-details'!A:A,A740)</f>
        <v>2220</v>
      </c>
      <c r="D740" s="8">
        <f>SUMIFS('order-details'!G:G,'order-details'!A:A,A740)</f>
        <v>2220</v>
      </c>
      <c r="E740" s="11">
        <f t="shared" si="11"/>
        <v>0</v>
      </c>
      <c r="F740" s="1" t="str">
        <f>VLOOKUP(A740,orders!B:C,2,FALSE)</f>
        <v>OCEAN</v>
      </c>
      <c r="G740" s="6" t="str">
        <f>VLOOKUP(A740,orders!P:Q,2,FALSE)</f>
        <v>United Package</v>
      </c>
      <c r="H740" s="6" t="str">
        <f>LEFT(VLOOKUP(F740,customers!A:C,3,FALSE),SEARCH(" ",VLOOKUP(F740,customers!A:C,3,FALSE)))</f>
        <v xml:space="preserve">Yvonne </v>
      </c>
      <c r="I740" s="6" t="str">
        <f>VLOOKUP(F740,customers!A:F,6,FALSE)</f>
        <v>Buenos Aires</v>
      </c>
      <c r="J740" s="6" t="str">
        <f>VLOOKUP(F740,customers!A:I,9,FALSE)</f>
        <v>Argentina</v>
      </c>
    </row>
    <row r="741" spans="1:10" ht="17.45" customHeight="1" x14ac:dyDescent="0.25">
      <c r="A741" s="1" t="s">
        <v>1934</v>
      </c>
      <c r="B741" s="1">
        <f>COUNTIF('order-details'!A741:A2895,A741)</f>
        <v>3</v>
      </c>
      <c r="C741" s="8">
        <f>SUMIFS('order-details'!F:F,'order-details'!A:A,A741)</f>
        <v>2772</v>
      </c>
      <c r="D741" s="8">
        <f>SUMIFS('order-details'!G:G,'order-details'!A:A,A741)</f>
        <v>2772</v>
      </c>
      <c r="E741" s="11">
        <f t="shared" si="11"/>
        <v>0</v>
      </c>
      <c r="F741" s="1" t="str">
        <f>VLOOKUP(A741,orders!B:C,2,FALSE)</f>
        <v>EASTC</v>
      </c>
      <c r="G741" s="6" t="str">
        <f>VLOOKUP(A741,orders!P:Q,2,FALSE)</f>
        <v>Speedy Express</v>
      </c>
      <c r="H741" s="6" t="str">
        <f>LEFT(VLOOKUP(F741,customers!A:C,3,FALSE),SEARCH(" ",VLOOKUP(F741,customers!A:C,3,FALSE)))</f>
        <v xml:space="preserve">Ann </v>
      </c>
      <c r="I741" s="6" t="str">
        <f>VLOOKUP(F741,customers!A:F,6,FALSE)</f>
        <v>London</v>
      </c>
      <c r="J741" s="6" t="str">
        <f>VLOOKUP(F741,customers!A:I,9,FALSE)</f>
        <v>UK</v>
      </c>
    </row>
    <row r="742" spans="1:10" ht="17.45" customHeight="1" x14ac:dyDescent="0.25">
      <c r="A742" s="1" t="s">
        <v>1935</v>
      </c>
      <c r="B742" s="1">
        <f>COUNTIF('order-details'!A742:A2896,A742)</f>
        <v>2</v>
      </c>
      <c r="C742" s="8">
        <f>SUMIFS('order-details'!F:F,'order-details'!A:A,A742)</f>
        <v>3772</v>
      </c>
      <c r="D742" s="8">
        <f>SUMIFS('order-details'!G:G,'order-details'!A:A,A742)</f>
        <v>3574.8</v>
      </c>
      <c r="E742" s="11">
        <f t="shared" si="11"/>
        <v>197.19999999999982</v>
      </c>
      <c r="F742" s="1" t="str">
        <f>VLOOKUP(A742,orders!B:C,2,FALSE)</f>
        <v>RATTC</v>
      </c>
      <c r="G742" s="6" t="str">
        <f>VLOOKUP(A742,orders!P:Q,2,FALSE)</f>
        <v>United Package</v>
      </c>
      <c r="H742" s="6" t="str">
        <f>LEFT(VLOOKUP(F742,customers!A:C,3,FALSE),SEARCH(" ",VLOOKUP(F742,customers!A:C,3,FALSE)))</f>
        <v xml:space="preserve">Paula </v>
      </c>
      <c r="I742" s="6" t="str">
        <f>VLOOKUP(F742,customers!A:F,6,FALSE)</f>
        <v>Albuquerque</v>
      </c>
      <c r="J742" s="6" t="str">
        <f>VLOOKUP(F742,customers!A:I,9,FALSE)</f>
        <v>USA</v>
      </c>
    </row>
    <row r="743" spans="1:10" ht="17.45" customHeight="1" x14ac:dyDescent="0.25">
      <c r="A743" s="1" t="s">
        <v>1936</v>
      </c>
      <c r="B743" s="1">
        <f>COUNTIF('order-details'!A743:A2897,A743)</f>
        <v>3</v>
      </c>
      <c r="C743" s="8">
        <f>SUMIFS('order-details'!F:F,'order-details'!A:A,A743)</f>
        <v>1353.6</v>
      </c>
      <c r="D743" s="8">
        <f>SUMIFS('order-details'!G:G,'order-details'!A:A,A743)</f>
        <v>1353.6</v>
      </c>
      <c r="E743" s="11">
        <f t="shared" si="11"/>
        <v>0</v>
      </c>
      <c r="F743" s="1" t="str">
        <f>VLOOKUP(A743,orders!B:C,2,FALSE)</f>
        <v>QUEDE</v>
      </c>
      <c r="G743" s="6" t="str">
        <f>VLOOKUP(A743,orders!P:Q,2,FALSE)</f>
        <v>Speedy Express</v>
      </c>
      <c r="H743" s="6" t="str">
        <f>LEFT(VLOOKUP(F743,customers!A:C,3,FALSE),SEARCH(" ",VLOOKUP(F743,customers!A:C,3,FALSE)))</f>
        <v xml:space="preserve">Bernardo </v>
      </c>
      <c r="I743" s="6" t="str">
        <f>VLOOKUP(F743,customers!A:F,6,FALSE)</f>
        <v>Rio de Janeiro</v>
      </c>
      <c r="J743" s="6" t="str">
        <f>VLOOKUP(F743,customers!A:I,9,FALSE)</f>
        <v>Brazil</v>
      </c>
    </row>
    <row r="744" spans="1:10" ht="17.45" customHeight="1" x14ac:dyDescent="0.25">
      <c r="A744" s="1" t="s">
        <v>1937</v>
      </c>
      <c r="B744" s="1">
        <f>COUNTIF('order-details'!A744:A2898,A744)</f>
        <v>4</v>
      </c>
      <c r="C744" s="8">
        <f>SUMIFS('order-details'!F:F,'order-details'!A:A,A744)</f>
        <v>4931</v>
      </c>
      <c r="D744" s="8">
        <f>SUMIFS('order-details'!G:G,'order-details'!A:A,A744)</f>
        <v>4288.8500000000004</v>
      </c>
      <c r="E744" s="11">
        <f t="shared" si="11"/>
        <v>642.14999999999964</v>
      </c>
      <c r="F744" s="1" t="str">
        <f>VLOOKUP(A744,orders!B:C,2,FALSE)</f>
        <v>ERNSH</v>
      </c>
      <c r="G744" s="6" t="str">
        <f>VLOOKUP(A744,orders!P:Q,2,FALSE)</f>
        <v>Federal Shipping</v>
      </c>
      <c r="H744" s="6" t="str">
        <f>LEFT(VLOOKUP(F744,customers!A:C,3,FALSE),SEARCH(" ",VLOOKUP(F744,customers!A:C,3,FALSE)))</f>
        <v xml:space="preserve">Roland </v>
      </c>
      <c r="I744" s="6" t="str">
        <f>VLOOKUP(F744,customers!A:F,6,FALSE)</f>
        <v>Graz</v>
      </c>
      <c r="J744" s="6" t="str">
        <f>VLOOKUP(F744,customers!A:I,9,FALSE)</f>
        <v>Austria</v>
      </c>
    </row>
    <row r="745" spans="1:10" ht="17.45" customHeight="1" x14ac:dyDescent="0.25">
      <c r="A745" s="1" t="s">
        <v>1938</v>
      </c>
      <c r="B745" s="1">
        <f>COUNTIF('order-details'!A745:A2899,A745)</f>
        <v>3</v>
      </c>
      <c r="C745" s="8">
        <f>SUMIFS('order-details'!F:F,'order-details'!A:A,A745)</f>
        <v>2870</v>
      </c>
      <c r="D745" s="8">
        <f>SUMIFS('order-details'!G:G,'order-details'!A:A,A745)</f>
        <v>2296</v>
      </c>
      <c r="E745" s="11">
        <f t="shared" si="11"/>
        <v>574</v>
      </c>
      <c r="F745" s="1" t="str">
        <f>VLOOKUP(A745,orders!B:C,2,FALSE)</f>
        <v>QUICK</v>
      </c>
      <c r="G745" s="6" t="str">
        <f>VLOOKUP(A745,orders!P:Q,2,FALSE)</f>
        <v>Speedy Express</v>
      </c>
      <c r="H745" s="6" t="str">
        <f>LEFT(VLOOKUP(F745,customers!A:C,3,FALSE),SEARCH(" ",VLOOKUP(F745,customers!A:C,3,FALSE)))</f>
        <v xml:space="preserve">Horst </v>
      </c>
      <c r="I745" s="6" t="str">
        <f>VLOOKUP(F745,customers!A:F,6,FALSE)</f>
        <v>Cunewalde</v>
      </c>
      <c r="J745" s="6" t="str">
        <f>VLOOKUP(F745,customers!A:I,9,FALSE)</f>
        <v>Germany</v>
      </c>
    </row>
    <row r="746" spans="1:10" ht="17.45" customHeight="1" x14ac:dyDescent="0.25">
      <c r="A746" s="1" t="s">
        <v>1939</v>
      </c>
      <c r="B746" s="1">
        <f>COUNTIF('order-details'!A746:A2900,A746)</f>
        <v>1</v>
      </c>
      <c r="C746" s="8">
        <f>SUMIFS('order-details'!F:F,'order-details'!A:A,A746)</f>
        <v>69.599999999999994</v>
      </c>
      <c r="D746" s="8">
        <f>SUMIFS('order-details'!G:G,'order-details'!A:A,A746)</f>
        <v>69.599999999999994</v>
      </c>
      <c r="E746" s="11">
        <f t="shared" si="11"/>
        <v>0</v>
      </c>
      <c r="F746" s="1" t="str">
        <f>VLOOKUP(A746,orders!B:C,2,FALSE)</f>
        <v>THEBI</v>
      </c>
      <c r="G746" s="6" t="str">
        <f>VLOOKUP(A746,orders!P:Q,2,FALSE)</f>
        <v>Federal Shipping</v>
      </c>
      <c r="H746" s="6" t="str">
        <f>LEFT(VLOOKUP(F746,customers!A:C,3,FALSE),SEARCH(" ",VLOOKUP(F746,customers!A:C,3,FALSE)))</f>
        <v xml:space="preserve">Liz </v>
      </c>
      <c r="I746" s="6" t="str">
        <f>VLOOKUP(F746,customers!A:F,6,FALSE)</f>
        <v>Portland</v>
      </c>
      <c r="J746" s="6" t="str">
        <f>VLOOKUP(F746,customers!A:I,9,FALSE)</f>
        <v>USA</v>
      </c>
    </row>
    <row r="747" spans="1:10" ht="17.45" customHeight="1" x14ac:dyDescent="0.25">
      <c r="A747" s="1" t="s">
        <v>1940</v>
      </c>
      <c r="B747" s="1">
        <f>COUNTIF('order-details'!A747:A2901,A747)</f>
        <v>2</v>
      </c>
      <c r="C747" s="8">
        <f>SUMIFS('order-details'!F:F,'order-details'!A:A,A747)</f>
        <v>6527.25</v>
      </c>
      <c r="D747" s="8">
        <f>SUMIFS('order-details'!G:G,'order-details'!A:A,A747)</f>
        <v>4895.4375</v>
      </c>
      <c r="E747" s="11">
        <f t="shared" si="11"/>
        <v>1631.8125</v>
      </c>
      <c r="F747" s="1" t="str">
        <f>VLOOKUP(A747,orders!B:C,2,FALSE)</f>
        <v>FOLKO</v>
      </c>
      <c r="G747" s="6" t="str">
        <f>VLOOKUP(A747,orders!P:Q,2,FALSE)</f>
        <v>Federal Shipping</v>
      </c>
      <c r="H747" s="6" t="str">
        <f>LEFT(VLOOKUP(F747,customers!A:C,3,FALSE),SEARCH(" ",VLOOKUP(F747,customers!A:C,3,FALSE)))</f>
        <v xml:space="preserve">Maria </v>
      </c>
      <c r="I747" s="6" t="str">
        <f>VLOOKUP(F747,customers!A:F,6,FALSE)</f>
        <v>Bräcke</v>
      </c>
      <c r="J747" s="6" t="str">
        <f>VLOOKUP(F747,customers!A:I,9,FALSE)</f>
        <v>Sweden</v>
      </c>
    </row>
    <row r="748" spans="1:10" ht="17.45" customHeight="1" x14ac:dyDescent="0.25">
      <c r="A748" s="1" t="s">
        <v>1941</v>
      </c>
      <c r="B748" s="1">
        <f>COUNTIF('order-details'!A748:A2902,A748)</f>
        <v>1</v>
      </c>
      <c r="C748" s="8">
        <f>SUMIFS('order-details'!F:F,'order-details'!A:A,A748)</f>
        <v>990</v>
      </c>
      <c r="D748" s="8">
        <f>SUMIFS('order-details'!G:G,'order-details'!A:A,A748)</f>
        <v>940.5</v>
      </c>
      <c r="E748" s="11">
        <f t="shared" si="11"/>
        <v>49.5</v>
      </c>
      <c r="F748" s="1" t="str">
        <f>VLOOKUP(A748,orders!B:C,2,FALSE)</f>
        <v>VAFFE</v>
      </c>
      <c r="G748" s="6" t="str">
        <f>VLOOKUP(A748,orders!P:Q,2,FALSE)</f>
        <v>Federal Shipping</v>
      </c>
      <c r="H748" s="6" t="str">
        <f>LEFT(VLOOKUP(F748,customers!A:C,3,FALSE),SEARCH(" ",VLOOKUP(F748,customers!A:C,3,FALSE)))</f>
        <v xml:space="preserve">Palle </v>
      </c>
      <c r="I748" s="6" t="str">
        <f>VLOOKUP(F748,customers!A:F,6,FALSE)</f>
        <v>Århus</v>
      </c>
      <c r="J748" s="6" t="str">
        <f>VLOOKUP(F748,customers!A:I,9,FALSE)</f>
        <v>Denmark</v>
      </c>
    </row>
    <row r="749" spans="1:10" ht="17.45" customHeight="1" x14ac:dyDescent="0.25">
      <c r="A749" s="1" t="s">
        <v>1942</v>
      </c>
      <c r="B749" s="1">
        <f>COUNTIF('order-details'!A749:A2903,A749)</f>
        <v>2</v>
      </c>
      <c r="C749" s="8">
        <f>SUMIFS('order-details'!F:F,'order-details'!A:A,A749)</f>
        <v>1196</v>
      </c>
      <c r="D749" s="8">
        <f>SUMIFS('order-details'!G:G,'order-details'!A:A,A749)</f>
        <v>1196</v>
      </c>
      <c r="E749" s="11">
        <f t="shared" si="11"/>
        <v>0</v>
      </c>
      <c r="F749" s="1" t="str">
        <f>VLOOKUP(A749,orders!B:C,2,FALSE)</f>
        <v>PERIC</v>
      </c>
      <c r="G749" s="6" t="str">
        <f>VLOOKUP(A749,orders!P:Q,2,FALSE)</f>
        <v>Federal Shipping</v>
      </c>
      <c r="H749" s="6" t="str">
        <f>LEFT(VLOOKUP(F749,customers!A:C,3,FALSE),SEARCH(" ",VLOOKUP(F749,customers!A:C,3,FALSE)))</f>
        <v xml:space="preserve">Guillermo </v>
      </c>
      <c r="I749" s="6" t="str">
        <f>VLOOKUP(F749,customers!A:F,6,FALSE)</f>
        <v>México D.F.</v>
      </c>
      <c r="J749" s="6" t="str">
        <f>VLOOKUP(F749,customers!A:I,9,FALSE)</f>
        <v>Mexico</v>
      </c>
    </row>
    <row r="750" spans="1:10" ht="17.45" customHeight="1" x14ac:dyDescent="0.25">
      <c r="A750" s="1" t="s">
        <v>1943</v>
      </c>
      <c r="B750" s="1">
        <f>COUNTIF('order-details'!A750:A2904,A750)</f>
        <v>1</v>
      </c>
      <c r="C750" s="8">
        <f>SUMIFS('order-details'!F:F,'order-details'!A:A,A750)</f>
        <v>560</v>
      </c>
      <c r="D750" s="8">
        <f>SUMIFS('order-details'!G:G,'order-details'!A:A,A750)</f>
        <v>560</v>
      </c>
      <c r="E750" s="11">
        <f t="shared" si="11"/>
        <v>0</v>
      </c>
      <c r="F750" s="1" t="str">
        <f>VLOOKUP(A750,orders!B:C,2,FALSE)</f>
        <v>QUICK</v>
      </c>
      <c r="G750" s="6" t="str">
        <f>VLOOKUP(A750,orders!P:Q,2,FALSE)</f>
        <v>United Package</v>
      </c>
      <c r="H750" s="6" t="str">
        <f>LEFT(VLOOKUP(F750,customers!A:C,3,FALSE),SEARCH(" ",VLOOKUP(F750,customers!A:C,3,FALSE)))</f>
        <v xml:space="preserve">Horst </v>
      </c>
      <c r="I750" s="6" t="str">
        <f>VLOOKUP(F750,customers!A:F,6,FALSE)</f>
        <v>Cunewalde</v>
      </c>
      <c r="J750" s="6" t="str">
        <f>VLOOKUP(F750,customers!A:I,9,FALSE)</f>
        <v>Germany</v>
      </c>
    </row>
    <row r="751" spans="1:10" ht="17.45" customHeight="1" x14ac:dyDescent="0.25">
      <c r="A751" s="1" t="s">
        <v>1944</v>
      </c>
      <c r="B751" s="1">
        <f>COUNTIF('order-details'!A751:A2905,A751)</f>
        <v>3</v>
      </c>
      <c r="C751" s="8">
        <f>SUMIFS('order-details'!F:F,'order-details'!A:A,A751)</f>
        <v>1980</v>
      </c>
      <c r="D751" s="8">
        <f>SUMIFS('order-details'!G:G,'order-details'!A:A,A751)</f>
        <v>1885</v>
      </c>
      <c r="E751" s="11">
        <f t="shared" si="11"/>
        <v>95</v>
      </c>
      <c r="F751" s="1" t="str">
        <f>VLOOKUP(A751,orders!B:C,2,FALSE)</f>
        <v>LILAS</v>
      </c>
      <c r="G751" s="6" t="str">
        <f>VLOOKUP(A751,orders!P:Q,2,FALSE)</f>
        <v>United Package</v>
      </c>
      <c r="H751" s="6" t="str">
        <f>LEFT(VLOOKUP(F751,customers!A:C,3,FALSE),SEARCH(" ",VLOOKUP(F751,customers!A:C,3,FALSE)))</f>
        <v xml:space="preserve">Carlos </v>
      </c>
      <c r="I751" s="6" t="str">
        <f>VLOOKUP(F751,customers!A:F,6,FALSE)</f>
        <v>Barquisimeto</v>
      </c>
      <c r="J751" s="6" t="str">
        <f>VLOOKUP(F751,customers!A:I,9,FALSE)</f>
        <v>Venezuela</v>
      </c>
    </row>
    <row r="752" spans="1:10" ht="17.45" customHeight="1" x14ac:dyDescent="0.25">
      <c r="A752" s="1" t="s">
        <v>1945</v>
      </c>
      <c r="B752" s="1">
        <f>COUNTIF('order-details'!A752:A2906,A752)</f>
        <v>4</v>
      </c>
      <c r="C752" s="8">
        <f>SUMIFS('order-details'!F:F,'order-details'!A:A,A752)</f>
        <v>686</v>
      </c>
      <c r="D752" s="8">
        <f>SUMIFS('order-details'!G:G,'order-details'!A:A,A752)</f>
        <v>686</v>
      </c>
      <c r="E752" s="11">
        <f t="shared" si="11"/>
        <v>0</v>
      </c>
      <c r="F752" s="1" t="str">
        <f>VLOOKUP(A752,orders!B:C,2,FALSE)</f>
        <v>WOLZA</v>
      </c>
      <c r="G752" s="6" t="str">
        <f>VLOOKUP(A752,orders!P:Q,2,FALSE)</f>
        <v>United Package</v>
      </c>
      <c r="H752" s="6" t="str">
        <f>LEFT(VLOOKUP(F752,customers!A:C,3,FALSE),SEARCH(" ",VLOOKUP(F752,customers!A:C,3,FALSE)))</f>
        <v xml:space="preserve">Zbyszek </v>
      </c>
      <c r="I752" s="6" t="str">
        <f>VLOOKUP(F752,customers!A:F,6,FALSE)</f>
        <v>Warszawa</v>
      </c>
      <c r="J752" s="6" t="str">
        <f>VLOOKUP(F752,customers!A:I,9,FALSE)</f>
        <v>Poland</v>
      </c>
    </row>
    <row r="753" spans="1:10" ht="17.45" customHeight="1" x14ac:dyDescent="0.25">
      <c r="A753" s="1" t="s">
        <v>1946</v>
      </c>
      <c r="B753" s="1">
        <f>COUNTIF('order-details'!A753:A2907,A753)</f>
        <v>3</v>
      </c>
      <c r="C753" s="8">
        <f>SUMIFS('order-details'!F:F,'order-details'!A:A,A753)</f>
        <v>1261</v>
      </c>
      <c r="D753" s="8">
        <f>SUMIFS('order-details'!G:G,'order-details'!A:A,A753)</f>
        <v>1197.95</v>
      </c>
      <c r="E753" s="11">
        <f t="shared" si="11"/>
        <v>63.049999999999955</v>
      </c>
      <c r="F753" s="1" t="str">
        <f>VLOOKUP(A753,orders!B:C,2,FALSE)</f>
        <v>OTTIK</v>
      </c>
      <c r="G753" s="6" t="str">
        <f>VLOOKUP(A753,orders!P:Q,2,FALSE)</f>
        <v>United Package</v>
      </c>
      <c r="H753" s="6" t="str">
        <f>LEFT(VLOOKUP(F753,customers!A:C,3,FALSE),SEARCH(" ",VLOOKUP(F753,customers!A:C,3,FALSE)))</f>
        <v xml:space="preserve">Henriette </v>
      </c>
      <c r="I753" s="6" t="str">
        <f>VLOOKUP(F753,customers!A:F,6,FALSE)</f>
        <v>Köln</v>
      </c>
      <c r="J753" s="6" t="str">
        <f>VLOOKUP(F753,customers!A:I,9,FALSE)</f>
        <v>Germany</v>
      </c>
    </row>
    <row r="754" spans="1:10" ht="17.45" customHeight="1" x14ac:dyDescent="0.25">
      <c r="A754" s="1" t="s">
        <v>1947</v>
      </c>
      <c r="B754" s="1">
        <f>COUNTIF('order-details'!A754:A2908,A754)</f>
        <v>3</v>
      </c>
      <c r="C754" s="8">
        <f>SUMIFS('order-details'!F:F,'order-details'!A:A,A754)</f>
        <v>1075</v>
      </c>
      <c r="D754" s="8">
        <f>SUMIFS('order-details'!G:G,'order-details'!A:A,A754)</f>
        <v>903.75</v>
      </c>
      <c r="E754" s="11">
        <f t="shared" si="11"/>
        <v>171.25</v>
      </c>
      <c r="F754" s="1" t="str">
        <f>VLOOKUP(A754,orders!B:C,2,FALSE)</f>
        <v>RATTC</v>
      </c>
      <c r="G754" s="6" t="str">
        <f>VLOOKUP(A754,orders!P:Q,2,FALSE)</f>
        <v>Federal Shipping</v>
      </c>
      <c r="H754" s="6" t="str">
        <f>LEFT(VLOOKUP(F754,customers!A:C,3,FALSE),SEARCH(" ",VLOOKUP(F754,customers!A:C,3,FALSE)))</f>
        <v xml:space="preserve">Paula </v>
      </c>
      <c r="I754" s="6" t="str">
        <f>VLOOKUP(F754,customers!A:F,6,FALSE)</f>
        <v>Albuquerque</v>
      </c>
      <c r="J754" s="6" t="str">
        <f>VLOOKUP(F754,customers!A:I,9,FALSE)</f>
        <v>USA</v>
      </c>
    </row>
    <row r="755" spans="1:10" ht="17.45" customHeight="1" x14ac:dyDescent="0.25">
      <c r="A755" s="1" t="s">
        <v>1948</v>
      </c>
      <c r="B755" s="1">
        <f>COUNTIF('order-details'!A755:A2909,A755)</f>
        <v>4</v>
      </c>
      <c r="C755" s="8">
        <f>SUMIFS('order-details'!F:F,'order-details'!A:A,A755)</f>
        <v>2769</v>
      </c>
      <c r="D755" s="8">
        <f>SUMIFS('order-details'!G:G,'order-details'!A:A,A755)</f>
        <v>2769</v>
      </c>
      <c r="E755" s="11">
        <f t="shared" si="11"/>
        <v>0</v>
      </c>
      <c r="F755" s="1" t="str">
        <f>VLOOKUP(A755,orders!B:C,2,FALSE)</f>
        <v>FOLKO</v>
      </c>
      <c r="G755" s="6" t="str">
        <f>VLOOKUP(A755,orders!P:Q,2,FALSE)</f>
        <v>United Package</v>
      </c>
      <c r="H755" s="6" t="str">
        <f>LEFT(VLOOKUP(F755,customers!A:C,3,FALSE),SEARCH(" ",VLOOKUP(F755,customers!A:C,3,FALSE)))</f>
        <v xml:space="preserve">Maria </v>
      </c>
      <c r="I755" s="6" t="str">
        <f>VLOOKUP(F755,customers!A:F,6,FALSE)</f>
        <v>Bräcke</v>
      </c>
      <c r="J755" s="6" t="str">
        <f>VLOOKUP(F755,customers!A:I,9,FALSE)</f>
        <v>Sweden</v>
      </c>
    </row>
    <row r="756" spans="1:10" ht="17.45" customHeight="1" x14ac:dyDescent="0.25">
      <c r="A756" s="1" t="s">
        <v>1949</v>
      </c>
      <c r="B756" s="1">
        <f>COUNTIF('order-details'!A756:A2910,A756)</f>
        <v>4</v>
      </c>
      <c r="C756" s="8">
        <f>SUMIFS('order-details'!F:F,'order-details'!A:A,A756)</f>
        <v>1902</v>
      </c>
      <c r="D756" s="8">
        <f>SUMIFS('order-details'!G:G,'order-details'!A:A,A756)</f>
        <v>1811.1</v>
      </c>
      <c r="E756" s="11">
        <f t="shared" si="11"/>
        <v>90.900000000000091</v>
      </c>
      <c r="F756" s="1" t="str">
        <f>VLOOKUP(A756,orders!B:C,2,FALSE)</f>
        <v>SAVEA</v>
      </c>
      <c r="G756" s="6" t="str">
        <f>VLOOKUP(A756,orders!P:Q,2,FALSE)</f>
        <v>Speedy Express</v>
      </c>
      <c r="H756" s="6" t="str">
        <f>LEFT(VLOOKUP(F756,customers!A:C,3,FALSE),SEARCH(" ",VLOOKUP(F756,customers!A:C,3,FALSE)))</f>
        <v xml:space="preserve">Jose </v>
      </c>
      <c r="I756" s="6" t="str">
        <f>VLOOKUP(F756,customers!A:F,6,FALSE)</f>
        <v>Boise</v>
      </c>
      <c r="J756" s="6" t="str">
        <f>VLOOKUP(F756,customers!A:I,9,FALSE)</f>
        <v>USA</v>
      </c>
    </row>
    <row r="757" spans="1:10" ht="17.45" customHeight="1" x14ac:dyDescent="0.25">
      <c r="A757" s="1" t="s">
        <v>1950</v>
      </c>
      <c r="B757" s="1">
        <f>COUNTIF('order-details'!A757:A2911,A757)</f>
        <v>3</v>
      </c>
      <c r="C757" s="8">
        <f>SUMIFS('order-details'!F:F,'order-details'!A:A,A757)</f>
        <v>326</v>
      </c>
      <c r="D757" s="8">
        <f>SUMIFS('order-details'!G:G,'order-details'!A:A,A757)</f>
        <v>326</v>
      </c>
      <c r="E757" s="11">
        <f t="shared" si="11"/>
        <v>0</v>
      </c>
      <c r="F757" s="1" t="str">
        <f>VLOOKUP(A757,orders!B:C,2,FALSE)</f>
        <v>THECR</v>
      </c>
      <c r="G757" s="6" t="str">
        <f>VLOOKUP(A757,orders!P:Q,2,FALSE)</f>
        <v>Federal Shipping</v>
      </c>
      <c r="H757" s="6" t="str">
        <f>LEFT(VLOOKUP(F757,customers!A:C,3,FALSE),SEARCH(" ",VLOOKUP(F757,customers!A:C,3,FALSE)))</f>
        <v xml:space="preserve">Liu </v>
      </c>
      <c r="I757" s="6" t="str">
        <f>VLOOKUP(F757,customers!A:F,6,FALSE)</f>
        <v>Butte</v>
      </c>
      <c r="J757" s="6" t="str">
        <f>VLOOKUP(F757,customers!A:I,9,FALSE)</f>
        <v>USA</v>
      </c>
    </row>
    <row r="758" spans="1:10" ht="17.45" customHeight="1" x14ac:dyDescent="0.25">
      <c r="A758" s="1" t="s">
        <v>1951</v>
      </c>
      <c r="B758" s="1">
        <f>COUNTIF('order-details'!A758:A2912,A758)</f>
        <v>2</v>
      </c>
      <c r="C758" s="8">
        <f>SUMIFS('order-details'!F:F,'order-details'!A:A,A758)</f>
        <v>295.38</v>
      </c>
      <c r="D758" s="8">
        <f>SUMIFS('order-details'!G:G,'order-details'!A:A,A758)</f>
        <v>295.38</v>
      </c>
      <c r="E758" s="11">
        <f t="shared" si="11"/>
        <v>0</v>
      </c>
      <c r="F758" s="1" t="str">
        <f>VLOOKUP(A758,orders!B:C,2,FALSE)</f>
        <v>MAISD</v>
      </c>
      <c r="G758" s="6" t="str">
        <f>VLOOKUP(A758,orders!P:Q,2,FALSE)</f>
        <v>Speedy Express</v>
      </c>
      <c r="H758" s="6" t="str">
        <f>LEFT(VLOOKUP(F758,customers!A:C,3,FALSE),SEARCH(" ",VLOOKUP(F758,customers!A:C,3,FALSE)))</f>
        <v xml:space="preserve">Catherine </v>
      </c>
      <c r="I758" s="6" t="str">
        <f>VLOOKUP(F758,customers!A:F,6,FALSE)</f>
        <v>Bruxelles</v>
      </c>
      <c r="J758" s="6" t="str">
        <f>VLOOKUP(F758,customers!A:I,9,FALSE)</f>
        <v>Belgium</v>
      </c>
    </row>
    <row r="759" spans="1:10" ht="17.45" customHeight="1" x14ac:dyDescent="0.25">
      <c r="A759" s="1" t="s">
        <v>1952</v>
      </c>
      <c r="B759" s="1">
        <f>COUNTIF('order-details'!A759:A2913,A759)</f>
        <v>2</v>
      </c>
      <c r="C759" s="8">
        <f>SUMIFS('order-details'!F:F,'order-details'!A:A,A759)</f>
        <v>586</v>
      </c>
      <c r="D759" s="8">
        <f>SUMIFS('order-details'!G:G,'order-details'!A:A,A759)</f>
        <v>586</v>
      </c>
      <c r="E759" s="11">
        <f t="shared" si="11"/>
        <v>0</v>
      </c>
      <c r="F759" s="1" t="str">
        <f>VLOOKUP(A759,orders!B:C,2,FALSE)</f>
        <v>WILMK</v>
      </c>
      <c r="G759" s="6" t="str">
        <f>VLOOKUP(A759,orders!P:Q,2,FALSE)</f>
        <v>Speedy Express</v>
      </c>
      <c r="H759" s="6" t="str">
        <f>LEFT(VLOOKUP(F759,customers!A:C,3,FALSE),SEARCH(" ",VLOOKUP(F759,customers!A:C,3,FALSE)))</f>
        <v xml:space="preserve">Matti </v>
      </c>
      <c r="I759" s="6" t="str">
        <f>VLOOKUP(F759,customers!A:F,6,FALSE)</f>
        <v>Helsinki</v>
      </c>
      <c r="J759" s="6" t="str">
        <f>VLOOKUP(F759,customers!A:I,9,FALSE)</f>
        <v>Finland</v>
      </c>
    </row>
    <row r="760" spans="1:10" ht="17.45" customHeight="1" x14ac:dyDescent="0.25">
      <c r="A760" s="1" t="s">
        <v>1953</v>
      </c>
      <c r="B760" s="1">
        <f>COUNTIF('order-details'!A760:A2914,A760)</f>
        <v>2</v>
      </c>
      <c r="C760" s="8">
        <f>SUMIFS('order-details'!F:F,'order-details'!A:A,A760)</f>
        <v>391.58000000000004</v>
      </c>
      <c r="D760" s="8">
        <f>SUMIFS('order-details'!G:G,'order-details'!A:A,A760)</f>
        <v>329.685</v>
      </c>
      <c r="E760" s="11">
        <f t="shared" si="11"/>
        <v>61.895000000000039</v>
      </c>
      <c r="F760" s="1" t="str">
        <f>VLOOKUP(A760,orders!B:C,2,FALSE)</f>
        <v>GREAL</v>
      </c>
      <c r="G760" s="6" t="str">
        <f>VLOOKUP(A760,orders!P:Q,2,FALSE)</f>
        <v>United Package</v>
      </c>
      <c r="H760" s="6" t="str">
        <f>LEFT(VLOOKUP(F760,customers!A:C,3,FALSE),SEARCH(" ",VLOOKUP(F760,customers!A:C,3,FALSE)))</f>
        <v xml:space="preserve">Howard </v>
      </c>
      <c r="I760" s="6" t="str">
        <f>VLOOKUP(F760,customers!A:F,6,FALSE)</f>
        <v>Eugene</v>
      </c>
      <c r="J760" s="6" t="str">
        <f>VLOOKUP(F760,customers!A:I,9,FALSE)</f>
        <v>USA</v>
      </c>
    </row>
    <row r="761" spans="1:10" ht="17.45" customHeight="1" x14ac:dyDescent="0.25">
      <c r="A761" s="1" t="s">
        <v>1954</v>
      </c>
      <c r="B761" s="1">
        <f>COUNTIF('order-details'!A761:A2915,A761)</f>
        <v>3</v>
      </c>
      <c r="C761" s="8">
        <f>SUMIFS('order-details'!F:F,'order-details'!A:A,A761)</f>
        <v>2633.9</v>
      </c>
      <c r="D761" s="8">
        <f>SUMIFS('order-details'!G:G,'order-details'!A:A,A761)</f>
        <v>2633.9</v>
      </c>
      <c r="E761" s="11">
        <f t="shared" si="11"/>
        <v>0</v>
      </c>
      <c r="F761" s="1" t="str">
        <f>VLOOKUP(A761,orders!B:C,2,FALSE)</f>
        <v>PRINI</v>
      </c>
      <c r="G761" s="6" t="str">
        <f>VLOOKUP(A761,orders!P:Q,2,FALSE)</f>
        <v>United Package</v>
      </c>
      <c r="H761" s="6" t="str">
        <f>LEFT(VLOOKUP(F761,customers!A:C,3,FALSE),SEARCH(" ",VLOOKUP(F761,customers!A:C,3,FALSE)))</f>
        <v xml:space="preserve">Isabel </v>
      </c>
      <c r="I761" s="6" t="str">
        <f>VLOOKUP(F761,customers!A:F,6,FALSE)</f>
        <v>Lisboa</v>
      </c>
      <c r="J761" s="6" t="str">
        <f>VLOOKUP(F761,customers!A:I,9,FALSE)</f>
        <v>Portugal</v>
      </c>
    </row>
    <row r="762" spans="1:10" ht="17.45" customHeight="1" x14ac:dyDescent="0.25">
      <c r="A762" s="1" t="s">
        <v>1955</v>
      </c>
      <c r="B762" s="1">
        <f>COUNTIF('order-details'!A762:A2916,A762)</f>
        <v>3</v>
      </c>
      <c r="C762" s="8">
        <f>SUMIFS('order-details'!F:F,'order-details'!A:A,A762)</f>
        <v>4903.5</v>
      </c>
      <c r="D762" s="8">
        <f>SUMIFS('order-details'!G:G,'order-details'!A:A,A762)</f>
        <v>4680.8999999999996</v>
      </c>
      <c r="E762" s="11">
        <f t="shared" si="11"/>
        <v>222.60000000000036</v>
      </c>
      <c r="F762" s="1" t="str">
        <f>VLOOKUP(A762,orders!B:C,2,FALSE)</f>
        <v>ERNSH</v>
      </c>
      <c r="G762" s="6" t="str">
        <f>VLOOKUP(A762,orders!P:Q,2,FALSE)</f>
        <v>Federal Shipping</v>
      </c>
      <c r="H762" s="6" t="str">
        <f>LEFT(VLOOKUP(F762,customers!A:C,3,FALSE),SEARCH(" ",VLOOKUP(F762,customers!A:C,3,FALSE)))</f>
        <v xml:space="preserve">Roland </v>
      </c>
      <c r="I762" s="6" t="str">
        <f>VLOOKUP(F762,customers!A:F,6,FALSE)</f>
        <v>Graz</v>
      </c>
      <c r="J762" s="6" t="str">
        <f>VLOOKUP(F762,customers!A:I,9,FALSE)</f>
        <v>Austria</v>
      </c>
    </row>
    <row r="763" spans="1:10" ht="17.45" customHeight="1" x14ac:dyDescent="0.25">
      <c r="A763" s="1" t="s">
        <v>1956</v>
      </c>
      <c r="B763" s="1">
        <f>COUNTIF('order-details'!A763:A2917,A763)</f>
        <v>3</v>
      </c>
      <c r="C763" s="8">
        <f>SUMIFS('order-details'!F:F,'order-details'!A:A,A763)</f>
        <v>702</v>
      </c>
      <c r="D763" s="8">
        <f>SUMIFS('order-details'!G:G,'order-details'!A:A,A763)</f>
        <v>616.5</v>
      </c>
      <c r="E763" s="11">
        <f t="shared" si="11"/>
        <v>85.5</v>
      </c>
      <c r="F763" s="1" t="str">
        <f>VLOOKUP(A763,orders!B:C,2,FALSE)</f>
        <v>GODOS</v>
      </c>
      <c r="G763" s="6" t="str">
        <f>VLOOKUP(A763,orders!P:Q,2,FALSE)</f>
        <v>Speedy Express</v>
      </c>
      <c r="H763" s="6" t="str">
        <f>LEFT(VLOOKUP(F763,customers!A:C,3,FALSE),SEARCH(" ",VLOOKUP(F763,customers!A:C,3,FALSE)))</f>
        <v xml:space="preserve">José </v>
      </c>
      <c r="I763" s="6" t="str">
        <f>VLOOKUP(F763,customers!A:F,6,FALSE)</f>
        <v>Sevilla</v>
      </c>
      <c r="J763" s="6" t="str">
        <f>VLOOKUP(F763,customers!A:I,9,FALSE)</f>
        <v>Spain</v>
      </c>
    </row>
    <row r="764" spans="1:10" ht="17.45" customHeight="1" x14ac:dyDescent="0.25">
      <c r="A764" s="1" t="s">
        <v>1957</v>
      </c>
      <c r="B764" s="1">
        <f>COUNTIF('order-details'!A764:A2918,A764)</f>
        <v>2</v>
      </c>
      <c r="C764" s="8">
        <f>SUMIFS('order-details'!F:F,'order-details'!A:A,A764)</f>
        <v>645</v>
      </c>
      <c r="D764" s="8">
        <f>SUMIFS('order-details'!G:G,'order-details'!A:A,A764)</f>
        <v>645</v>
      </c>
      <c r="E764" s="11">
        <f t="shared" si="11"/>
        <v>0</v>
      </c>
      <c r="F764" s="1" t="str">
        <f>VLOOKUP(A764,orders!B:C,2,FALSE)</f>
        <v>REGGC</v>
      </c>
      <c r="G764" s="6" t="str">
        <f>VLOOKUP(A764,orders!P:Q,2,FALSE)</f>
        <v>United Package</v>
      </c>
      <c r="H764" s="6" t="str">
        <f>LEFT(VLOOKUP(F764,customers!A:C,3,FALSE),SEARCH(" ",VLOOKUP(F764,customers!A:C,3,FALSE)))</f>
        <v xml:space="preserve">Maurizio </v>
      </c>
      <c r="I764" s="6" t="str">
        <f>VLOOKUP(F764,customers!A:F,6,FALSE)</f>
        <v>Reggio Emilia</v>
      </c>
      <c r="J764" s="6" t="str">
        <f>VLOOKUP(F764,customers!A:I,9,FALSE)</f>
        <v>Italy</v>
      </c>
    </row>
    <row r="765" spans="1:10" ht="17.45" customHeight="1" x14ac:dyDescent="0.25">
      <c r="A765" s="1" t="s">
        <v>1958</v>
      </c>
      <c r="B765" s="1">
        <f>COUNTIF('order-details'!A765:A2919,A765)</f>
        <v>2</v>
      </c>
      <c r="C765" s="8">
        <f>SUMIFS('order-details'!F:F,'order-details'!A:A,A765)</f>
        <v>960</v>
      </c>
      <c r="D765" s="8">
        <f>SUMIFS('order-details'!G:G,'order-details'!A:A,A765)</f>
        <v>933.5</v>
      </c>
      <c r="E765" s="11">
        <f t="shared" si="11"/>
        <v>26.5</v>
      </c>
      <c r="F765" s="1" t="str">
        <f>VLOOKUP(A765,orders!B:C,2,FALSE)</f>
        <v>ALFKI</v>
      </c>
      <c r="G765" s="6" t="str">
        <f>VLOOKUP(A765,orders!P:Q,2,FALSE)</f>
        <v>Speedy Express</v>
      </c>
      <c r="H765" s="6" t="str">
        <f>LEFT(VLOOKUP(F765,customers!A:C,3,FALSE),SEARCH(" ",VLOOKUP(F765,customers!A:C,3,FALSE)))</f>
        <v xml:space="preserve">Maria </v>
      </c>
      <c r="I765" s="6" t="str">
        <f>VLOOKUP(F765,customers!A:F,6,FALSE)</f>
        <v>Berlin</v>
      </c>
      <c r="J765" s="6" t="str">
        <f>VLOOKUP(F765,customers!A:I,9,FALSE)</f>
        <v>Germany</v>
      </c>
    </row>
    <row r="766" spans="1:10" ht="17.45" customHeight="1" x14ac:dyDescent="0.25">
      <c r="A766" s="1" t="s">
        <v>1959</v>
      </c>
      <c r="B766" s="1">
        <f>COUNTIF('order-details'!A766:A2920,A766)</f>
        <v>3</v>
      </c>
      <c r="C766" s="8">
        <f>SUMIFS('order-details'!F:F,'order-details'!A:A,A766)</f>
        <v>2974</v>
      </c>
      <c r="D766" s="8">
        <f>SUMIFS('order-details'!G:G,'order-details'!A:A,A766)</f>
        <v>2825.3</v>
      </c>
      <c r="E766" s="11">
        <f t="shared" si="11"/>
        <v>148.69999999999982</v>
      </c>
      <c r="F766" s="1" t="str">
        <f>VLOOKUP(A766,orders!B:C,2,FALSE)</f>
        <v>FRANK</v>
      </c>
      <c r="G766" s="6" t="str">
        <f>VLOOKUP(A766,orders!P:Q,2,FALSE)</f>
        <v>Federal Shipping</v>
      </c>
      <c r="H766" s="6" t="str">
        <f>LEFT(VLOOKUP(F766,customers!A:C,3,FALSE),SEARCH(" ",VLOOKUP(F766,customers!A:C,3,FALSE)))</f>
        <v xml:space="preserve">Peter </v>
      </c>
      <c r="I766" s="6" t="str">
        <f>VLOOKUP(F766,customers!A:F,6,FALSE)</f>
        <v>München</v>
      </c>
      <c r="J766" s="6" t="str">
        <f>VLOOKUP(F766,customers!A:I,9,FALSE)</f>
        <v>Germany</v>
      </c>
    </row>
    <row r="767" spans="1:10" ht="17.45" customHeight="1" x14ac:dyDescent="0.25">
      <c r="A767" s="1" t="s">
        <v>1960</v>
      </c>
      <c r="B767" s="1">
        <f>COUNTIF('order-details'!A767:A2921,A767)</f>
        <v>4</v>
      </c>
      <c r="C767" s="8">
        <f>SUMIFS('order-details'!F:F,'order-details'!A:A,A767)</f>
        <v>361</v>
      </c>
      <c r="D767" s="8">
        <f>SUMIFS('order-details'!G:G,'order-details'!A:A,A767)</f>
        <v>361</v>
      </c>
      <c r="E767" s="11">
        <f t="shared" si="11"/>
        <v>0</v>
      </c>
      <c r="F767" s="1" t="str">
        <f>VLOOKUP(A767,orders!B:C,2,FALSE)</f>
        <v>ROMEY</v>
      </c>
      <c r="G767" s="6" t="str">
        <f>VLOOKUP(A767,orders!P:Q,2,FALSE)</f>
        <v>Speedy Express</v>
      </c>
      <c r="H767" s="6" t="str">
        <f>LEFT(VLOOKUP(F767,customers!A:C,3,FALSE),SEARCH(" ",VLOOKUP(F767,customers!A:C,3,FALSE)))</f>
        <v xml:space="preserve">Alejandra </v>
      </c>
      <c r="I767" s="6" t="str">
        <f>VLOOKUP(F767,customers!A:F,6,FALSE)</f>
        <v>Madrid</v>
      </c>
      <c r="J767" s="6" t="str">
        <f>VLOOKUP(F767,customers!A:I,9,FALSE)</f>
        <v>Spain</v>
      </c>
    </row>
    <row r="768" spans="1:10" ht="17.45" customHeight="1" x14ac:dyDescent="0.25">
      <c r="A768" s="1" t="s">
        <v>1961</v>
      </c>
      <c r="B768" s="1">
        <f>COUNTIF('order-details'!A768:A2922,A768)</f>
        <v>1</v>
      </c>
      <c r="C768" s="8">
        <f>SUMIFS('order-details'!F:F,'order-details'!A:A,A768)</f>
        <v>270.2</v>
      </c>
      <c r="D768" s="8">
        <f>SUMIFS('order-details'!G:G,'order-details'!A:A,A768)</f>
        <v>243.18</v>
      </c>
      <c r="E768" s="11">
        <f t="shared" si="11"/>
        <v>27.019999999999982</v>
      </c>
      <c r="F768" s="1" t="str">
        <f>VLOOKUP(A768,orders!B:C,2,FALSE)</f>
        <v>LINOD</v>
      </c>
      <c r="G768" s="6" t="str">
        <f>VLOOKUP(A768,orders!P:Q,2,FALSE)</f>
        <v>Federal Shipping</v>
      </c>
      <c r="H768" s="6" t="str">
        <f>LEFT(VLOOKUP(F768,customers!A:C,3,FALSE),SEARCH(" ",VLOOKUP(F768,customers!A:C,3,FALSE)))</f>
        <v xml:space="preserve">Felipe </v>
      </c>
      <c r="I768" s="6" t="str">
        <f>VLOOKUP(F768,customers!A:F,6,FALSE)</f>
        <v>I. de Margarita</v>
      </c>
      <c r="J768" s="6" t="str">
        <f>VLOOKUP(F768,customers!A:I,9,FALSE)</f>
        <v>Venezuela</v>
      </c>
    </row>
    <row r="769" spans="1:10" ht="17.45" customHeight="1" x14ac:dyDescent="0.25">
      <c r="A769" s="1" t="s">
        <v>1962</v>
      </c>
      <c r="B769" s="1">
        <f>COUNTIF('order-details'!A769:A2923,A769)</f>
        <v>2</v>
      </c>
      <c r="C769" s="8">
        <f>SUMIFS('order-details'!F:F,'order-details'!A:A,A769)</f>
        <v>622.35</v>
      </c>
      <c r="D769" s="8">
        <f>SUMIFS('order-details'!G:G,'order-details'!A:A,A769)</f>
        <v>622.35</v>
      </c>
      <c r="E769" s="11">
        <f t="shared" si="11"/>
        <v>0</v>
      </c>
      <c r="F769" s="1" t="str">
        <f>VLOOKUP(A769,orders!B:C,2,FALSE)</f>
        <v>SANTG</v>
      </c>
      <c r="G769" s="6" t="str">
        <f>VLOOKUP(A769,orders!P:Q,2,FALSE)</f>
        <v>United Package</v>
      </c>
      <c r="H769" s="6" t="str">
        <f>LEFT(VLOOKUP(F769,customers!A:C,3,FALSE),SEARCH(" ",VLOOKUP(F769,customers!A:C,3,FALSE)))</f>
        <v xml:space="preserve">Jonas </v>
      </c>
      <c r="I769" s="6" t="str">
        <f>VLOOKUP(F769,customers!A:F,6,FALSE)</f>
        <v>Stavern</v>
      </c>
      <c r="J769" s="6" t="str">
        <f>VLOOKUP(F769,customers!A:I,9,FALSE)</f>
        <v>Norway</v>
      </c>
    </row>
    <row r="770" spans="1:10" ht="17.45" customHeight="1" x14ac:dyDescent="0.25">
      <c r="A770" s="1" t="s">
        <v>1963</v>
      </c>
      <c r="B770" s="1">
        <f>COUNTIF('order-details'!A770:A2924,A770)</f>
        <v>2</v>
      </c>
      <c r="C770" s="8">
        <f>SUMIFS('order-details'!F:F,'order-details'!A:A,A770)</f>
        <v>491.5</v>
      </c>
      <c r="D770" s="8">
        <f>SUMIFS('order-details'!G:G,'order-details'!A:A,A770)</f>
        <v>491.5</v>
      </c>
      <c r="E770" s="11">
        <f t="shared" si="11"/>
        <v>0</v>
      </c>
      <c r="F770" s="1" t="str">
        <f>VLOOKUP(A770,orders!B:C,2,FALSE)</f>
        <v>AROUT</v>
      </c>
      <c r="G770" s="6" t="str">
        <f>VLOOKUP(A770,orders!P:Q,2,FALSE)</f>
        <v>United Package</v>
      </c>
      <c r="H770" s="6" t="str">
        <f>LEFT(VLOOKUP(F770,customers!A:C,3,FALSE),SEARCH(" ",VLOOKUP(F770,customers!A:C,3,FALSE)))</f>
        <v xml:space="preserve">Thomas </v>
      </c>
      <c r="I770" s="6" t="str">
        <f>VLOOKUP(F770,customers!A:F,6,FALSE)</f>
        <v>London</v>
      </c>
      <c r="J770" s="6" t="str">
        <f>VLOOKUP(F770,customers!A:I,9,FALSE)</f>
        <v>UK</v>
      </c>
    </row>
    <row r="771" spans="1:10" ht="17.45" customHeight="1" x14ac:dyDescent="0.25">
      <c r="A771" s="1" t="s">
        <v>1964</v>
      </c>
      <c r="B771" s="1">
        <f>COUNTIF('order-details'!A771:A2925,A771)</f>
        <v>3</v>
      </c>
      <c r="C771" s="8">
        <f>SUMIFS('order-details'!F:F,'order-details'!A:A,A771)</f>
        <v>6750</v>
      </c>
      <c r="D771" s="8">
        <f>SUMIFS('order-details'!G:G,'order-details'!A:A,A771)</f>
        <v>6750</v>
      </c>
      <c r="E771" s="11">
        <f t="shared" ref="E771:E831" si="12">C771-D771</f>
        <v>0</v>
      </c>
      <c r="F771" s="1" t="str">
        <f>VLOOKUP(A771,orders!B:C,2,FALSE)</f>
        <v>ERNSH</v>
      </c>
      <c r="G771" s="6" t="str">
        <f>VLOOKUP(A771,orders!P:Q,2,FALSE)</f>
        <v>United Package</v>
      </c>
      <c r="H771" s="6" t="str">
        <f>LEFT(VLOOKUP(F771,customers!A:C,3,FALSE),SEARCH(" ",VLOOKUP(F771,customers!A:C,3,FALSE)))</f>
        <v xml:space="preserve">Roland </v>
      </c>
      <c r="I771" s="6" t="str">
        <f>VLOOKUP(F771,customers!A:F,6,FALSE)</f>
        <v>Graz</v>
      </c>
      <c r="J771" s="6" t="str">
        <f>VLOOKUP(F771,customers!A:I,9,FALSE)</f>
        <v>Austria</v>
      </c>
    </row>
    <row r="772" spans="1:10" ht="17.45" customHeight="1" x14ac:dyDescent="0.25">
      <c r="A772" s="1" t="s">
        <v>1965</v>
      </c>
      <c r="B772" s="1">
        <f>COUNTIF('order-details'!A772:A2926,A772)</f>
        <v>3</v>
      </c>
      <c r="C772" s="8">
        <f>SUMIFS('order-details'!F:F,'order-details'!A:A,A772)</f>
        <v>1575</v>
      </c>
      <c r="D772" s="8">
        <f>SUMIFS('order-details'!G:G,'order-details'!A:A,A772)</f>
        <v>1575</v>
      </c>
      <c r="E772" s="11">
        <f t="shared" si="12"/>
        <v>0</v>
      </c>
      <c r="F772" s="1" t="str">
        <f>VLOOKUP(A772,orders!B:C,2,FALSE)</f>
        <v>LONEP</v>
      </c>
      <c r="G772" s="6" t="str">
        <f>VLOOKUP(A772,orders!P:Q,2,FALSE)</f>
        <v>United Package</v>
      </c>
      <c r="H772" s="6" t="str">
        <f>LEFT(VLOOKUP(F772,customers!A:C,3,FALSE),SEARCH(" ",VLOOKUP(F772,customers!A:C,3,FALSE)))</f>
        <v xml:space="preserve">Fran </v>
      </c>
      <c r="I772" s="6" t="str">
        <f>VLOOKUP(F772,customers!A:F,6,FALSE)</f>
        <v>Portland</v>
      </c>
      <c r="J772" s="6" t="str">
        <f>VLOOKUP(F772,customers!A:I,9,FALSE)</f>
        <v>USA</v>
      </c>
    </row>
    <row r="773" spans="1:10" ht="17.45" customHeight="1" x14ac:dyDescent="0.25">
      <c r="A773" s="1" t="s">
        <v>1966</v>
      </c>
      <c r="B773" s="1">
        <f>COUNTIF('order-details'!A773:A2927,A773)</f>
        <v>2</v>
      </c>
      <c r="C773" s="8">
        <f>SUMIFS('order-details'!F:F,'order-details'!A:A,A773)</f>
        <v>76</v>
      </c>
      <c r="D773" s="8">
        <f>SUMIFS('order-details'!G:G,'order-details'!A:A,A773)</f>
        <v>76</v>
      </c>
      <c r="E773" s="11">
        <f t="shared" si="12"/>
        <v>0</v>
      </c>
      <c r="F773" s="1" t="str">
        <f>VLOOKUP(A773,orders!B:C,2,FALSE)</f>
        <v>RANCH</v>
      </c>
      <c r="G773" s="6" t="str">
        <f>VLOOKUP(A773,orders!P:Q,2,FALSE)</f>
        <v>Federal Shipping</v>
      </c>
      <c r="H773" s="6" t="str">
        <f>LEFT(VLOOKUP(F773,customers!A:C,3,FALSE),SEARCH(" ",VLOOKUP(F773,customers!A:C,3,FALSE)))</f>
        <v xml:space="preserve">Sergio </v>
      </c>
      <c r="I773" s="6" t="str">
        <f>VLOOKUP(F773,customers!A:F,6,FALSE)</f>
        <v>Buenos Aires</v>
      </c>
      <c r="J773" s="6" t="str">
        <f>VLOOKUP(F773,customers!A:I,9,FALSE)</f>
        <v>Argentina</v>
      </c>
    </row>
    <row r="774" spans="1:10" ht="17.45" customHeight="1" x14ac:dyDescent="0.25">
      <c r="A774" s="1" t="s">
        <v>1967</v>
      </c>
      <c r="B774" s="1">
        <f>COUNTIF('order-details'!A774:A2928,A774)</f>
        <v>1</v>
      </c>
      <c r="C774" s="8">
        <f>SUMIFS('order-details'!F:F,'order-details'!A:A,A774)</f>
        <v>744</v>
      </c>
      <c r="D774" s="8">
        <f>SUMIFS('order-details'!G:G,'order-details'!A:A,A774)</f>
        <v>632.4</v>
      </c>
      <c r="E774" s="11">
        <f t="shared" si="12"/>
        <v>111.60000000000002</v>
      </c>
      <c r="F774" s="1" t="str">
        <f>VLOOKUP(A774,orders!B:C,2,FALSE)</f>
        <v>OTTIK</v>
      </c>
      <c r="G774" s="6" t="str">
        <f>VLOOKUP(A774,orders!P:Q,2,FALSE)</f>
        <v>United Package</v>
      </c>
      <c r="H774" s="6" t="str">
        <f>LEFT(VLOOKUP(F774,customers!A:C,3,FALSE),SEARCH(" ",VLOOKUP(F774,customers!A:C,3,FALSE)))</f>
        <v xml:space="preserve">Henriette </v>
      </c>
      <c r="I774" s="6" t="str">
        <f>VLOOKUP(F774,customers!A:F,6,FALSE)</f>
        <v>Köln</v>
      </c>
      <c r="J774" s="6" t="str">
        <f>VLOOKUP(F774,customers!A:I,9,FALSE)</f>
        <v>Germany</v>
      </c>
    </row>
    <row r="775" spans="1:10" ht="17.45" customHeight="1" x14ac:dyDescent="0.25">
      <c r="A775" s="1" t="s">
        <v>1968</v>
      </c>
      <c r="B775" s="1">
        <f>COUNTIF('order-details'!A775:A2929,A775)</f>
        <v>5</v>
      </c>
      <c r="C775" s="8">
        <f>SUMIFS('order-details'!F:F,'order-details'!A:A,A775)</f>
        <v>6941.49</v>
      </c>
      <c r="D775" s="8">
        <f>SUMIFS('order-details'!G:G,'order-details'!A:A,A775)</f>
        <v>6306.24</v>
      </c>
      <c r="E775" s="11">
        <f t="shared" si="12"/>
        <v>635.25</v>
      </c>
      <c r="F775" s="1" t="str">
        <f>VLOOKUP(A775,orders!B:C,2,FALSE)</f>
        <v>QUICK</v>
      </c>
      <c r="G775" s="6" t="str">
        <f>VLOOKUP(A775,orders!P:Q,2,FALSE)</f>
        <v>Speedy Express</v>
      </c>
      <c r="H775" s="6" t="str">
        <f>LEFT(VLOOKUP(F775,customers!A:C,3,FALSE),SEARCH(" ",VLOOKUP(F775,customers!A:C,3,FALSE)))</f>
        <v xml:space="preserve">Horst </v>
      </c>
      <c r="I775" s="6" t="str">
        <f>VLOOKUP(F775,customers!A:F,6,FALSE)</f>
        <v>Cunewalde</v>
      </c>
      <c r="J775" s="6" t="str">
        <f>VLOOKUP(F775,customers!A:I,9,FALSE)</f>
        <v>Germany</v>
      </c>
    </row>
    <row r="776" spans="1:10" ht="17.45" customHeight="1" x14ac:dyDescent="0.25">
      <c r="A776" s="1" t="s">
        <v>1969</v>
      </c>
      <c r="B776" s="1">
        <f>COUNTIF('order-details'!A776:A2930,A776)</f>
        <v>2</v>
      </c>
      <c r="C776" s="8">
        <f>SUMIFS('order-details'!F:F,'order-details'!A:A,A776)</f>
        <v>1402</v>
      </c>
      <c r="D776" s="8">
        <f>SUMIFS('order-details'!G:G,'order-details'!A:A,A776)</f>
        <v>1402</v>
      </c>
      <c r="E776" s="11">
        <f t="shared" si="12"/>
        <v>0</v>
      </c>
      <c r="F776" s="1" t="str">
        <f>VLOOKUP(A776,orders!B:C,2,FALSE)</f>
        <v>HANAR</v>
      </c>
      <c r="G776" s="6" t="str">
        <f>VLOOKUP(A776,orders!P:Q,2,FALSE)</f>
        <v>United Package</v>
      </c>
      <c r="H776" s="6" t="str">
        <f>LEFT(VLOOKUP(F776,customers!A:C,3,FALSE),SEARCH(" ",VLOOKUP(F776,customers!A:C,3,FALSE)))</f>
        <v xml:space="preserve">Mario </v>
      </c>
      <c r="I776" s="6" t="str">
        <f>VLOOKUP(F776,customers!A:F,6,FALSE)</f>
        <v>Rio de Janeiro</v>
      </c>
      <c r="J776" s="6" t="str">
        <f>VLOOKUP(F776,customers!A:I,9,FALSE)</f>
        <v>Brazil</v>
      </c>
    </row>
    <row r="777" spans="1:10" ht="17.45" customHeight="1" x14ac:dyDescent="0.25">
      <c r="A777" s="1" t="s">
        <v>1970</v>
      </c>
      <c r="B777" s="1">
        <f>COUNTIF('order-details'!A777:A2931,A777)</f>
        <v>2</v>
      </c>
      <c r="C777" s="8">
        <f>SUMIFS('order-details'!F:F,'order-details'!A:A,A777)</f>
        <v>1500</v>
      </c>
      <c r="D777" s="8">
        <f>SUMIFS('order-details'!G:G,'order-details'!A:A,A777)</f>
        <v>1500</v>
      </c>
      <c r="E777" s="11">
        <f t="shared" si="12"/>
        <v>0</v>
      </c>
      <c r="F777" s="1" t="str">
        <f>VLOOKUP(A777,orders!B:C,2,FALSE)</f>
        <v>BSBEV</v>
      </c>
      <c r="G777" s="6" t="str">
        <f>VLOOKUP(A777,orders!P:Q,2,FALSE)</f>
        <v>United Package</v>
      </c>
      <c r="H777" s="6" t="str">
        <f>LEFT(VLOOKUP(F777,customers!A:C,3,FALSE),SEARCH(" ",VLOOKUP(F777,customers!A:C,3,FALSE)))</f>
        <v xml:space="preserve">Victoria </v>
      </c>
      <c r="I777" s="6" t="str">
        <f>VLOOKUP(F777,customers!A:F,6,FALSE)</f>
        <v>London</v>
      </c>
      <c r="J777" s="6" t="str">
        <f>VLOOKUP(F777,customers!A:I,9,FALSE)</f>
        <v>UK</v>
      </c>
    </row>
    <row r="778" spans="1:10" ht="17.45" customHeight="1" x14ac:dyDescent="0.25">
      <c r="A778" s="1" t="s">
        <v>1971</v>
      </c>
      <c r="B778" s="1">
        <f>COUNTIF('order-details'!A778:A2932,A778)</f>
        <v>4</v>
      </c>
      <c r="C778" s="8">
        <f>SUMIFS('order-details'!F:F,'order-details'!A:A,A778)</f>
        <v>1966.81</v>
      </c>
      <c r="D778" s="8">
        <f>SUMIFS('order-details'!G:G,'order-details'!A:A,A778)</f>
        <v>1966.81</v>
      </c>
      <c r="E778" s="11">
        <f t="shared" si="12"/>
        <v>0</v>
      </c>
      <c r="F778" s="1" t="str">
        <f>VLOOKUP(A778,orders!B:C,2,FALSE)</f>
        <v>EASTC</v>
      </c>
      <c r="G778" s="6" t="str">
        <f>VLOOKUP(A778,orders!P:Q,2,FALSE)</f>
        <v>Speedy Express</v>
      </c>
      <c r="H778" s="6" t="str">
        <f>LEFT(VLOOKUP(F778,customers!A:C,3,FALSE),SEARCH(" ",VLOOKUP(F778,customers!A:C,3,FALSE)))</f>
        <v xml:space="preserve">Ann </v>
      </c>
      <c r="I778" s="6" t="str">
        <f>VLOOKUP(F778,customers!A:F,6,FALSE)</f>
        <v>London</v>
      </c>
      <c r="J778" s="6" t="str">
        <f>VLOOKUP(F778,customers!A:I,9,FALSE)</f>
        <v>UK</v>
      </c>
    </row>
    <row r="779" spans="1:10" ht="17.45" customHeight="1" x14ac:dyDescent="0.25">
      <c r="A779" s="1" t="s">
        <v>1972</v>
      </c>
      <c r="B779" s="1">
        <f>COUNTIF('order-details'!A779:A2933,A779)</f>
        <v>2</v>
      </c>
      <c r="C779" s="8">
        <f>SUMIFS('order-details'!F:F,'order-details'!A:A,A779)</f>
        <v>300</v>
      </c>
      <c r="D779" s="8">
        <f>SUMIFS('order-details'!G:G,'order-details'!A:A,A779)</f>
        <v>270</v>
      </c>
      <c r="E779" s="11">
        <f t="shared" si="12"/>
        <v>30</v>
      </c>
      <c r="F779" s="1" t="str">
        <f>VLOOKUP(A779,orders!B:C,2,FALSE)</f>
        <v>WARTH</v>
      </c>
      <c r="G779" s="6" t="str">
        <f>VLOOKUP(A779,orders!P:Q,2,FALSE)</f>
        <v>Federal Shipping</v>
      </c>
      <c r="H779" s="6" t="str">
        <f>LEFT(VLOOKUP(F779,customers!A:C,3,FALSE),SEARCH(" ",VLOOKUP(F779,customers!A:C,3,FALSE)))</f>
        <v xml:space="preserve">Pirkko </v>
      </c>
      <c r="I779" s="6" t="str">
        <f>VLOOKUP(F779,customers!A:F,6,FALSE)</f>
        <v>Oulu</v>
      </c>
      <c r="J779" s="6" t="str">
        <f>VLOOKUP(F779,customers!A:I,9,FALSE)</f>
        <v>Finland</v>
      </c>
    </row>
    <row r="780" spans="1:10" ht="17.45" customHeight="1" x14ac:dyDescent="0.25">
      <c r="A780" s="1" t="s">
        <v>1973</v>
      </c>
      <c r="B780" s="1">
        <f>COUNTIF('order-details'!A780:A2934,A780)</f>
        <v>2</v>
      </c>
      <c r="C780" s="8">
        <f>SUMIFS('order-details'!F:F,'order-details'!A:A,A780)</f>
        <v>1030</v>
      </c>
      <c r="D780" s="8">
        <f>SUMIFS('order-details'!G:G,'order-details'!A:A,A780)</f>
        <v>1030</v>
      </c>
      <c r="E780" s="11">
        <f t="shared" si="12"/>
        <v>0</v>
      </c>
      <c r="F780" s="1" t="str">
        <f>VLOOKUP(A780,orders!B:C,2,FALSE)</f>
        <v>FRANS</v>
      </c>
      <c r="G780" s="6" t="str">
        <f>VLOOKUP(A780,orders!P:Q,2,FALSE)</f>
        <v>Speedy Express</v>
      </c>
      <c r="H780" s="6" t="str">
        <f>LEFT(VLOOKUP(F780,customers!A:C,3,FALSE),SEARCH(" ",VLOOKUP(F780,customers!A:C,3,FALSE)))</f>
        <v xml:space="preserve">Paolo </v>
      </c>
      <c r="I780" s="6" t="str">
        <f>VLOOKUP(F780,customers!A:F,6,FALSE)</f>
        <v>Torino</v>
      </c>
      <c r="J780" s="6" t="str">
        <f>VLOOKUP(F780,customers!A:I,9,FALSE)</f>
        <v>Italy</v>
      </c>
    </row>
    <row r="781" spans="1:10" ht="17.45" customHeight="1" x14ac:dyDescent="0.25">
      <c r="A781" s="1" t="s">
        <v>1974</v>
      </c>
      <c r="B781" s="1">
        <f>COUNTIF('order-details'!A781:A2935,A781)</f>
        <v>2</v>
      </c>
      <c r="C781" s="8">
        <f>SUMIFS('order-details'!F:F,'order-details'!A:A,A781)</f>
        <v>1170.3</v>
      </c>
      <c r="D781" s="8">
        <f>SUMIFS('order-details'!G:G,'order-details'!A:A,A781)</f>
        <v>877.72499999999991</v>
      </c>
      <c r="E781" s="11">
        <f t="shared" si="12"/>
        <v>292.57500000000005</v>
      </c>
      <c r="F781" s="1" t="str">
        <f>VLOOKUP(A781,orders!B:C,2,FALSE)</f>
        <v>BOTTM</v>
      </c>
      <c r="G781" s="6" t="str">
        <f>VLOOKUP(A781,orders!P:Q,2,FALSE)</f>
        <v>Speedy Express</v>
      </c>
      <c r="H781" s="6" t="str">
        <f>LEFT(VLOOKUP(F781,customers!A:C,3,FALSE),SEARCH(" ",VLOOKUP(F781,customers!A:C,3,FALSE)))</f>
        <v xml:space="preserve">Elizabeth </v>
      </c>
      <c r="I781" s="6" t="str">
        <f>VLOOKUP(F781,customers!A:F,6,FALSE)</f>
        <v>Tsawassen</v>
      </c>
      <c r="J781" s="6" t="str">
        <f>VLOOKUP(F781,customers!A:I,9,FALSE)</f>
        <v>Canada</v>
      </c>
    </row>
    <row r="782" spans="1:10" ht="17.45" customHeight="1" x14ac:dyDescent="0.25">
      <c r="A782" s="1" t="s">
        <v>1975</v>
      </c>
      <c r="B782" s="1">
        <f>COUNTIF('order-details'!A782:A2936,A782)</f>
        <v>2</v>
      </c>
      <c r="C782" s="8">
        <f>SUMIFS('order-details'!F:F,'order-details'!A:A,A782)</f>
        <v>2160</v>
      </c>
      <c r="D782" s="8">
        <f>SUMIFS('order-details'!G:G,'order-details'!A:A,A782)</f>
        <v>2160</v>
      </c>
      <c r="E782" s="11">
        <f t="shared" si="12"/>
        <v>0</v>
      </c>
      <c r="F782" s="1" t="str">
        <f>VLOOKUP(A782,orders!B:C,2,FALSE)</f>
        <v>KOENE</v>
      </c>
      <c r="G782" s="6" t="str">
        <f>VLOOKUP(A782,orders!P:Q,2,FALSE)</f>
        <v>Speedy Express</v>
      </c>
      <c r="H782" s="6" t="str">
        <f>LEFT(VLOOKUP(F782,customers!A:C,3,FALSE),SEARCH(" ",VLOOKUP(F782,customers!A:C,3,FALSE)))</f>
        <v xml:space="preserve">Philip </v>
      </c>
      <c r="I782" s="6" t="str">
        <f>VLOOKUP(F782,customers!A:F,6,FALSE)</f>
        <v>Brandenburg</v>
      </c>
      <c r="J782" s="6" t="str">
        <f>VLOOKUP(F782,customers!A:I,9,FALSE)</f>
        <v>Germany</v>
      </c>
    </row>
    <row r="783" spans="1:10" ht="17.45" customHeight="1" x14ac:dyDescent="0.25">
      <c r="A783" s="1" t="s">
        <v>1976</v>
      </c>
      <c r="B783" s="1">
        <f>COUNTIF('order-details'!A783:A2937,A783)</f>
        <v>2</v>
      </c>
      <c r="C783" s="8">
        <f>SUMIFS('order-details'!F:F,'order-details'!A:A,A783)</f>
        <v>1286.8</v>
      </c>
      <c r="D783" s="8">
        <f>SUMIFS('order-details'!G:G,'order-details'!A:A,A783)</f>
        <v>1286.8</v>
      </c>
      <c r="E783" s="11">
        <f t="shared" si="12"/>
        <v>0</v>
      </c>
      <c r="F783" s="1" t="str">
        <f>VLOOKUP(A783,orders!B:C,2,FALSE)</f>
        <v>CHOPS</v>
      </c>
      <c r="G783" s="6" t="str">
        <f>VLOOKUP(A783,orders!P:Q,2,FALSE)</f>
        <v>Speedy Express</v>
      </c>
      <c r="H783" s="6" t="str">
        <f>LEFT(VLOOKUP(F783,customers!A:C,3,FALSE),SEARCH(" ",VLOOKUP(F783,customers!A:C,3,FALSE)))</f>
        <v xml:space="preserve">Yang </v>
      </c>
      <c r="I783" s="6" t="str">
        <f>VLOOKUP(F783,customers!A:F,6,FALSE)</f>
        <v>Bern</v>
      </c>
      <c r="J783" s="6" t="str">
        <f>VLOOKUP(F783,customers!A:I,9,FALSE)</f>
        <v>Switzerland</v>
      </c>
    </row>
    <row r="784" spans="1:10" ht="17.45" customHeight="1" x14ac:dyDescent="0.25">
      <c r="A784" s="1" t="s">
        <v>1977</v>
      </c>
      <c r="B784" s="1">
        <f>COUNTIF('order-details'!A784:A2938,A784)</f>
        <v>4</v>
      </c>
      <c r="C784" s="8">
        <f>SUMIFS('order-details'!F:F,'order-details'!A:A,A784)</f>
        <v>16321.900000000001</v>
      </c>
      <c r="D784" s="8">
        <f>SUMIFS('order-details'!G:G,'order-details'!A:A,A784)</f>
        <v>12615.05</v>
      </c>
      <c r="E784" s="11">
        <f t="shared" si="12"/>
        <v>3706.8500000000022</v>
      </c>
      <c r="F784" s="1" t="str">
        <f>VLOOKUP(A784,orders!B:C,2,FALSE)</f>
        <v>SAVEA</v>
      </c>
      <c r="G784" s="6" t="str">
        <f>VLOOKUP(A784,orders!P:Q,2,FALSE)</f>
        <v>United Package</v>
      </c>
      <c r="H784" s="6" t="str">
        <f>LEFT(VLOOKUP(F784,customers!A:C,3,FALSE),SEARCH(" ",VLOOKUP(F784,customers!A:C,3,FALSE)))</f>
        <v xml:space="preserve">Jose </v>
      </c>
      <c r="I784" s="6" t="str">
        <f>VLOOKUP(F784,customers!A:F,6,FALSE)</f>
        <v>Boise</v>
      </c>
      <c r="J784" s="6" t="str">
        <f>VLOOKUP(F784,customers!A:I,9,FALSE)</f>
        <v>USA</v>
      </c>
    </row>
    <row r="785" spans="1:10" ht="17.45" customHeight="1" x14ac:dyDescent="0.25">
      <c r="A785" s="1" t="s">
        <v>1978</v>
      </c>
      <c r="B785" s="1">
        <f>COUNTIF('order-details'!A785:A2939,A785)</f>
        <v>5</v>
      </c>
      <c r="C785" s="8">
        <f>SUMIFS('order-details'!F:F,'order-details'!A:A,A785)</f>
        <v>2393.5</v>
      </c>
      <c r="D785" s="8">
        <f>SUMIFS('order-details'!G:G,'order-details'!A:A,A785)</f>
        <v>2393.5</v>
      </c>
      <c r="E785" s="11">
        <f t="shared" si="12"/>
        <v>0</v>
      </c>
      <c r="F785" s="1" t="str">
        <f>VLOOKUP(A785,orders!B:C,2,FALSE)</f>
        <v>SAVEA</v>
      </c>
      <c r="G785" s="6" t="str">
        <f>VLOOKUP(A785,orders!P:Q,2,FALSE)</f>
        <v>United Package</v>
      </c>
      <c r="H785" s="6" t="str">
        <f>LEFT(VLOOKUP(F785,customers!A:C,3,FALSE),SEARCH(" ",VLOOKUP(F785,customers!A:C,3,FALSE)))</f>
        <v xml:space="preserve">Jose </v>
      </c>
      <c r="I785" s="6" t="str">
        <f>VLOOKUP(F785,customers!A:F,6,FALSE)</f>
        <v>Boise</v>
      </c>
      <c r="J785" s="6" t="str">
        <f>VLOOKUP(F785,customers!A:I,9,FALSE)</f>
        <v>USA</v>
      </c>
    </row>
    <row r="786" spans="1:10" ht="17.45" customHeight="1" x14ac:dyDescent="0.25">
      <c r="A786" s="1" t="s">
        <v>1979</v>
      </c>
      <c r="B786" s="1">
        <f>COUNTIF('order-details'!A786:A2940,A786)</f>
        <v>3</v>
      </c>
      <c r="C786" s="8">
        <f>SUMIFS('order-details'!F:F,'order-details'!A:A,A786)</f>
        <v>8902.5</v>
      </c>
      <c r="D786" s="8">
        <f>SUMIFS('order-details'!G:G,'order-details'!A:A,A786)</f>
        <v>8902.5</v>
      </c>
      <c r="E786" s="11">
        <f t="shared" si="12"/>
        <v>0</v>
      </c>
      <c r="F786" s="1" t="str">
        <f>VLOOKUP(A786,orders!B:C,2,FALSE)</f>
        <v>WHITC</v>
      </c>
      <c r="G786" s="6" t="str">
        <f>VLOOKUP(A786,orders!P:Q,2,FALSE)</f>
        <v>Federal Shipping</v>
      </c>
      <c r="H786" s="6" t="str">
        <f>LEFT(VLOOKUP(F786,customers!A:C,3,FALSE),SEARCH(" ",VLOOKUP(F786,customers!A:C,3,FALSE)))</f>
        <v xml:space="preserve">Karl </v>
      </c>
      <c r="I786" s="6" t="str">
        <f>VLOOKUP(F786,customers!A:F,6,FALSE)</f>
        <v>Seattle</v>
      </c>
      <c r="J786" s="6" t="str">
        <f>VLOOKUP(F786,customers!A:I,9,FALSE)</f>
        <v>USA</v>
      </c>
    </row>
    <row r="787" spans="1:10" ht="17.45" customHeight="1" x14ac:dyDescent="0.25">
      <c r="A787" s="1" t="s">
        <v>1980</v>
      </c>
      <c r="B787" s="1">
        <f>COUNTIF('order-details'!A787:A2941,A787)</f>
        <v>2</v>
      </c>
      <c r="C787" s="8">
        <f>SUMIFS('order-details'!F:F,'order-details'!A:A,A787)</f>
        <v>3592</v>
      </c>
      <c r="D787" s="8">
        <f>SUMIFS('order-details'!G:G,'order-details'!A:A,A787)</f>
        <v>3232.8</v>
      </c>
      <c r="E787" s="11">
        <f t="shared" si="12"/>
        <v>359.19999999999982</v>
      </c>
      <c r="F787" s="1" t="str">
        <f>VLOOKUP(A787,orders!B:C,2,FALSE)</f>
        <v>RICSU</v>
      </c>
      <c r="G787" s="6" t="str">
        <f>VLOOKUP(A787,orders!P:Q,2,FALSE)</f>
        <v>Federal Shipping</v>
      </c>
      <c r="H787" s="6" t="str">
        <f>LEFT(VLOOKUP(F787,customers!A:C,3,FALSE),SEARCH(" ",VLOOKUP(F787,customers!A:C,3,FALSE)))</f>
        <v xml:space="preserve">Michael </v>
      </c>
      <c r="I787" s="6" t="str">
        <f>VLOOKUP(F787,customers!A:F,6,FALSE)</f>
        <v>Genève</v>
      </c>
      <c r="J787" s="6" t="str">
        <f>VLOOKUP(F787,customers!A:I,9,FALSE)</f>
        <v>Switzerland</v>
      </c>
    </row>
    <row r="788" spans="1:10" ht="17.45" customHeight="1" x14ac:dyDescent="0.25">
      <c r="A788" s="1" t="s">
        <v>1981</v>
      </c>
      <c r="B788" s="1">
        <f>COUNTIF('order-details'!A788:A2942,A788)</f>
        <v>3</v>
      </c>
      <c r="C788" s="8">
        <f>SUMIFS('order-details'!F:F,'order-details'!A:A,A788)</f>
        <v>554.4</v>
      </c>
      <c r="D788" s="8">
        <f>SUMIFS('order-details'!G:G,'order-details'!A:A,A788)</f>
        <v>539.4</v>
      </c>
      <c r="E788" s="11">
        <f t="shared" si="12"/>
        <v>15</v>
      </c>
      <c r="F788" s="1" t="str">
        <f>VLOOKUP(A788,orders!B:C,2,FALSE)</f>
        <v>OLDWO</v>
      </c>
      <c r="G788" s="6" t="str">
        <f>VLOOKUP(A788,orders!P:Q,2,FALSE)</f>
        <v>Speedy Express</v>
      </c>
      <c r="H788" s="6" t="str">
        <f>LEFT(VLOOKUP(F788,customers!A:C,3,FALSE),SEARCH(" ",VLOOKUP(F788,customers!A:C,3,FALSE)))</f>
        <v xml:space="preserve">Rene </v>
      </c>
      <c r="I788" s="6" t="str">
        <f>VLOOKUP(F788,customers!A:F,6,FALSE)</f>
        <v>Anchorage</v>
      </c>
      <c r="J788" s="6" t="str">
        <f>VLOOKUP(F788,customers!A:I,9,FALSE)</f>
        <v>USA</v>
      </c>
    </row>
    <row r="789" spans="1:10" ht="17.45" customHeight="1" x14ac:dyDescent="0.25">
      <c r="A789" s="1" t="s">
        <v>1982</v>
      </c>
      <c r="B789" s="1">
        <f>COUNTIF('order-details'!A789:A2943,A789)</f>
        <v>4</v>
      </c>
      <c r="C789" s="8">
        <f>SUMIFS('order-details'!F:F,'order-details'!A:A,A789)</f>
        <v>1754.5</v>
      </c>
      <c r="D789" s="8">
        <f>SUMIFS('order-details'!G:G,'order-details'!A:A,A789)</f>
        <v>1754.5</v>
      </c>
      <c r="E789" s="11">
        <f t="shared" si="12"/>
        <v>0</v>
      </c>
      <c r="F789" s="1" t="str">
        <f>VLOOKUP(A789,orders!B:C,2,FALSE)</f>
        <v>SUPRD</v>
      </c>
      <c r="G789" s="6" t="str">
        <f>VLOOKUP(A789,orders!P:Q,2,FALSE)</f>
        <v>United Package</v>
      </c>
      <c r="H789" s="6" t="str">
        <f>LEFT(VLOOKUP(F789,customers!A:C,3,FALSE),SEARCH(" ",VLOOKUP(F789,customers!A:C,3,FALSE)))</f>
        <v xml:space="preserve">Pascale </v>
      </c>
      <c r="I789" s="6" t="str">
        <f>VLOOKUP(F789,customers!A:F,6,FALSE)</f>
        <v>Charleroi</v>
      </c>
      <c r="J789" s="6" t="str">
        <f>VLOOKUP(F789,customers!A:I,9,FALSE)</f>
        <v>Belgium</v>
      </c>
    </row>
    <row r="790" spans="1:10" ht="17.45" customHeight="1" x14ac:dyDescent="0.25">
      <c r="A790" s="1" t="s">
        <v>1983</v>
      </c>
      <c r="B790" s="1">
        <f>COUNTIF('order-details'!A790:A2944,A790)</f>
        <v>2</v>
      </c>
      <c r="C790" s="8">
        <f>SUMIFS('order-details'!F:F,'order-details'!A:A,A790)</f>
        <v>1692</v>
      </c>
      <c r="D790" s="8">
        <f>SUMIFS('order-details'!G:G,'order-details'!A:A,A790)</f>
        <v>1692</v>
      </c>
      <c r="E790" s="11">
        <f t="shared" si="12"/>
        <v>0</v>
      </c>
      <c r="F790" s="1" t="str">
        <f>VLOOKUP(A790,orders!B:C,2,FALSE)</f>
        <v>DRACD</v>
      </c>
      <c r="G790" s="6" t="str">
        <f>VLOOKUP(A790,orders!P:Q,2,FALSE)</f>
        <v>Federal Shipping</v>
      </c>
      <c r="H790" s="6" t="str">
        <f>LEFT(VLOOKUP(F790,customers!A:C,3,FALSE),SEARCH(" ",VLOOKUP(F790,customers!A:C,3,FALSE)))</f>
        <v xml:space="preserve">Sven </v>
      </c>
      <c r="I790" s="6" t="str">
        <f>VLOOKUP(F790,customers!A:F,6,FALSE)</f>
        <v>Aachen</v>
      </c>
      <c r="J790" s="6" t="str">
        <f>VLOOKUP(F790,customers!A:I,9,FALSE)</f>
        <v>Germany</v>
      </c>
    </row>
    <row r="791" spans="1:10" ht="17.45" customHeight="1" x14ac:dyDescent="0.25">
      <c r="A791" s="1" t="s">
        <v>1984</v>
      </c>
      <c r="B791" s="1">
        <f>COUNTIF('order-details'!A791:A2945,A791)</f>
        <v>1</v>
      </c>
      <c r="C791" s="8">
        <f>SUMIFS('order-details'!F:F,'order-details'!A:A,A791)</f>
        <v>60</v>
      </c>
      <c r="D791" s="8">
        <f>SUMIFS('order-details'!G:G,'order-details'!A:A,A791)</f>
        <v>60</v>
      </c>
      <c r="E791" s="11">
        <f t="shared" si="12"/>
        <v>0</v>
      </c>
      <c r="F791" s="1" t="str">
        <f>VLOOKUP(A791,orders!B:C,2,FALSE)</f>
        <v>GODOS</v>
      </c>
      <c r="G791" s="6" t="str">
        <f>VLOOKUP(A791,orders!P:Q,2,FALSE)</f>
        <v>Speedy Express</v>
      </c>
      <c r="H791" s="6" t="str">
        <f>LEFT(VLOOKUP(F791,customers!A:C,3,FALSE),SEARCH(" ",VLOOKUP(F791,customers!A:C,3,FALSE)))</f>
        <v xml:space="preserve">José </v>
      </c>
      <c r="I791" s="6" t="str">
        <f>VLOOKUP(F791,customers!A:F,6,FALSE)</f>
        <v>Sevilla</v>
      </c>
      <c r="J791" s="6" t="str">
        <f>VLOOKUP(F791,customers!A:I,9,FALSE)</f>
        <v>Spain</v>
      </c>
    </row>
    <row r="792" spans="1:10" ht="17.45" customHeight="1" x14ac:dyDescent="0.25">
      <c r="A792" s="1" t="s">
        <v>1985</v>
      </c>
      <c r="B792" s="1">
        <f>COUNTIF('order-details'!A792:A2946,A792)</f>
        <v>3</v>
      </c>
      <c r="C792" s="8">
        <f>SUMIFS('order-details'!F:F,'order-details'!A:A,A792)</f>
        <v>751</v>
      </c>
      <c r="D792" s="8">
        <f>SUMIFS('order-details'!G:G,'order-details'!A:A,A792)</f>
        <v>732.6</v>
      </c>
      <c r="E792" s="11">
        <f t="shared" si="12"/>
        <v>18.399999999999977</v>
      </c>
      <c r="F792" s="1" t="str">
        <f>VLOOKUP(A792,orders!B:C,2,FALSE)</f>
        <v>SUPRD</v>
      </c>
      <c r="G792" s="6" t="str">
        <f>VLOOKUP(A792,orders!P:Q,2,FALSE)</f>
        <v>United Package</v>
      </c>
      <c r="H792" s="6" t="str">
        <f>LEFT(VLOOKUP(F792,customers!A:C,3,FALSE),SEARCH(" ",VLOOKUP(F792,customers!A:C,3,FALSE)))</f>
        <v xml:space="preserve">Pascale </v>
      </c>
      <c r="I792" s="6" t="str">
        <f>VLOOKUP(F792,customers!A:F,6,FALSE)</f>
        <v>Charleroi</v>
      </c>
      <c r="J792" s="6" t="str">
        <f>VLOOKUP(F792,customers!A:I,9,FALSE)</f>
        <v>Belgium</v>
      </c>
    </row>
    <row r="793" spans="1:10" ht="17.45" customHeight="1" x14ac:dyDescent="0.25">
      <c r="A793" s="1" t="s">
        <v>1986</v>
      </c>
      <c r="B793" s="1">
        <f>COUNTIF('order-details'!A793:A2947,A793)</f>
        <v>4</v>
      </c>
      <c r="C793" s="8">
        <f>SUMIFS('order-details'!F:F,'order-details'!A:A,A793)</f>
        <v>3090</v>
      </c>
      <c r="D793" s="8">
        <f>SUMIFS('order-details'!G:G,'order-details'!A:A,A793)</f>
        <v>3090</v>
      </c>
      <c r="E793" s="11">
        <f t="shared" si="12"/>
        <v>0</v>
      </c>
      <c r="F793" s="1" t="str">
        <f>VLOOKUP(A793,orders!B:C,2,FALSE)</f>
        <v>LINOD</v>
      </c>
      <c r="G793" s="6" t="str">
        <f>VLOOKUP(A793,orders!P:Q,2,FALSE)</f>
        <v>United Package</v>
      </c>
      <c r="H793" s="6" t="str">
        <f>LEFT(VLOOKUP(F793,customers!A:C,3,FALSE),SEARCH(" ",VLOOKUP(F793,customers!A:C,3,FALSE)))</f>
        <v xml:space="preserve">Felipe </v>
      </c>
      <c r="I793" s="6" t="str">
        <f>VLOOKUP(F793,customers!A:F,6,FALSE)</f>
        <v>I. de Margarita</v>
      </c>
      <c r="J793" s="6" t="str">
        <f>VLOOKUP(F793,customers!A:I,9,FALSE)</f>
        <v>Venezuela</v>
      </c>
    </row>
    <row r="794" spans="1:10" ht="17.45" customHeight="1" x14ac:dyDescent="0.25">
      <c r="A794" s="1" t="s">
        <v>1987</v>
      </c>
      <c r="B794" s="1">
        <f>COUNTIF('order-details'!A794:A2948,A794)</f>
        <v>1</v>
      </c>
      <c r="C794" s="8">
        <f>SUMIFS('order-details'!F:F,'order-details'!A:A,A794)</f>
        <v>200</v>
      </c>
      <c r="D794" s="8">
        <f>SUMIFS('order-details'!G:G,'order-details'!A:A,A794)</f>
        <v>200</v>
      </c>
      <c r="E794" s="11">
        <f t="shared" si="12"/>
        <v>0</v>
      </c>
      <c r="F794" s="1" t="str">
        <f>VLOOKUP(A794,orders!B:C,2,FALSE)</f>
        <v>GREAL</v>
      </c>
      <c r="G794" s="6" t="str">
        <f>VLOOKUP(A794,orders!P:Q,2,FALSE)</f>
        <v>Federal Shipping</v>
      </c>
      <c r="H794" s="6" t="str">
        <f>LEFT(VLOOKUP(F794,customers!A:C,3,FALSE),SEARCH(" ",VLOOKUP(F794,customers!A:C,3,FALSE)))</f>
        <v xml:space="preserve">Howard </v>
      </c>
      <c r="I794" s="6" t="str">
        <f>VLOOKUP(F794,customers!A:F,6,FALSE)</f>
        <v>Eugene</v>
      </c>
      <c r="J794" s="6" t="str">
        <f>VLOOKUP(F794,customers!A:I,9,FALSE)</f>
        <v>USA</v>
      </c>
    </row>
    <row r="795" spans="1:10" ht="17.45" customHeight="1" x14ac:dyDescent="0.25">
      <c r="A795" s="1" t="s">
        <v>1988</v>
      </c>
      <c r="B795" s="1">
        <f>COUNTIF('order-details'!A795:A2949,A795)</f>
        <v>2</v>
      </c>
      <c r="C795" s="8">
        <f>SUMIFS('order-details'!F:F,'order-details'!A:A,A795)</f>
        <v>1887</v>
      </c>
      <c r="D795" s="8">
        <f>SUMIFS('order-details'!G:G,'order-details'!A:A,A795)</f>
        <v>1773</v>
      </c>
      <c r="E795" s="11">
        <f t="shared" si="12"/>
        <v>114</v>
      </c>
      <c r="F795" s="1" t="str">
        <f>VLOOKUP(A795,orders!B:C,2,FALSE)</f>
        <v>CHOPS</v>
      </c>
      <c r="G795" s="6" t="str">
        <f>VLOOKUP(A795,orders!P:Q,2,FALSE)</f>
        <v>United Package</v>
      </c>
      <c r="H795" s="6" t="str">
        <f>LEFT(VLOOKUP(F795,customers!A:C,3,FALSE),SEARCH(" ",VLOOKUP(F795,customers!A:C,3,FALSE)))</f>
        <v xml:space="preserve">Yang </v>
      </c>
      <c r="I795" s="6" t="str">
        <f>VLOOKUP(F795,customers!A:F,6,FALSE)</f>
        <v>Bern</v>
      </c>
      <c r="J795" s="6" t="str">
        <f>VLOOKUP(F795,customers!A:I,9,FALSE)</f>
        <v>Switzerland</v>
      </c>
    </row>
    <row r="796" spans="1:10" ht="17.45" customHeight="1" x14ac:dyDescent="0.25">
      <c r="A796" s="1" t="s">
        <v>1989</v>
      </c>
      <c r="B796" s="1">
        <f>COUNTIF('order-details'!A796:A2950,A796)</f>
        <v>2</v>
      </c>
      <c r="C796" s="8">
        <f>SUMIFS('order-details'!F:F,'order-details'!A:A,A796)</f>
        <v>405.75</v>
      </c>
      <c r="D796" s="8">
        <f>SUMIFS('order-details'!G:G,'order-details'!A:A,A796)</f>
        <v>405.75</v>
      </c>
      <c r="E796" s="11">
        <f t="shared" si="12"/>
        <v>0</v>
      </c>
      <c r="F796" s="1" t="str">
        <f>VLOOKUP(A796,orders!B:C,2,FALSE)</f>
        <v>COMMI</v>
      </c>
      <c r="G796" s="6" t="str">
        <f>VLOOKUP(A796,orders!P:Q,2,FALSE)</f>
        <v>Speedy Express</v>
      </c>
      <c r="H796" s="6" t="str">
        <f>LEFT(VLOOKUP(F796,customers!A:C,3,FALSE),SEARCH(" ",VLOOKUP(F796,customers!A:C,3,FALSE)))</f>
        <v xml:space="preserve">Pedro </v>
      </c>
      <c r="I796" s="6" t="str">
        <f>VLOOKUP(F796,customers!A:F,6,FALSE)</f>
        <v>Sao Paulo</v>
      </c>
      <c r="J796" s="6" t="str">
        <f>VLOOKUP(F796,customers!A:I,9,FALSE)</f>
        <v>Brazil</v>
      </c>
    </row>
    <row r="797" spans="1:10" ht="17.45" customHeight="1" x14ac:dyDescent="0.25">
      <c r="A797" s="1" t="s">
        <v>1990</v>
      </c>
      <c r="B797" s="1">
        <f>COUNTIF('order-details'!A797:A2951,A797)</f>
        <v>1</v>
      </c>
      <c r="C797" s="8">
        <f>SUMIFS('order-details'!F:F,'order-details'!A:A,A797)</f>
        <v>210</v>
      </c>
      <c r="D797" s="8">
        <f>SUMIFS('order-details'!G:G,'order-details'!A:A,A797)</f>
        <v>210</v>
      </c>
      <c r="E797" s="11">
        <f t="shared" si="12"/>
        <v>0</v>
      </c>
      <c r="F797" s="1" t="str">
        <f>VLOOKUP(A797,orders!B:C,2,FALSE)</f>
        <v>SPECD</v>
      </c>
      <c r="G797" s="6" t="str">
        <f>VLOOKUP(A797,orders!P:Q,2,FALSE)</f>
        <v>United Package</v>
      </c>
      <c r="H797" s="6" t="str">
        <f>LEFT(VLOOKUP(F797,customers!A:C,3,FALSE),SEARCH(" ",VLOOKUP(F797,customers!A:C,3,FALSE)))</f>
        <v xml:space="preserve">Dominique </v>
      </c>
      <c r="I797" s="6" t="str">
        <f>VLOOKUP(F797,customers!A:F,6,FALSE)</f>
        <v>Paris</v>
      </c>
      <c r="J797" s="6" t="str">
        <f>VLOOKUP(F797,customers!A:I,9,FALSE)</f>
        <v>France</v>
      </c>
    </row>
    <row r="798" spans="1:10" ht="17.45" customHeight="1" x14ac:dyDescent="0.25">
      <c r="A798" s="1" t="s">
        <v>1991</v>
      </c>
      <c r="B798" s="1">
        <f>COUNTIF('order-details'!A798:A2952,A798)</f>
        <v>1</v>
      </c>
      <c r="C798" s="8">
        <f>SUMIFS('order-details'!F:F,'order-details'!A:A,A798)</f>
        <v>591.59999999999991</v>
      </c>
      <c r="D798" s="8">
        <f>SUMIFS('order-details'!G:G,'order-details'!A:A,A798)</f>
        <v>591.59999999999991</v>
      </c>
      <c r="E798" s="11">
        <f t="shared" si="12"/>
        <v>0</v>
      </c>
      <c r="F798" s="1" t="str">
        <f>VLOOKUP(A798,orders!B:C,2,FALSE)</f>
        <v>WOLZA</v>
      </c>
      <c r="G798" s="6" t="str">
        <f>VLOOKUP(A798,orders!P:Q,2,FALSE)</f>
        <v>Speedy Express</v>
      </c>
      <c r="H798" s="6" t="str">
        <f>LEFT(VLOOKUP(F798,customers!A:C,3,FALSE),SEARCH(" ",VLOOKUP(F798,customers!A:C,3,FALSE)))</f>
        <v xml:space="preserve">Zbyszek </v>
      </c>
      <c r="I798" s="6" t="str">
        <f>VLOOKUP(F798,customers!A:F,6,FALSE)</f>
        <v>Warszawa</v>
      </c>
      <c r="J798" s="6" t="str">
        <f>VLOOKUP(F798,customers!A:I,9,FALSE)</f>
        <v>Poland</v>
      </c>
    </row>
    <row r="799" spans="1:10" ht="17.45" customHeight="1" x14ac:dyDescent="0.25">
      <c r="A799" s="1" t="s">
        <v>1992</v>
      </c>
      <c r="B799" s="1">
        <f>COUNTIF('order-details'!A799:A2953,A799)</f>
        <v>2</v>
      </c>
      <c r="C799" s="8">
        <f>SUMIFS('order-details'!F:F,'order-details'!A:A,A799)</f>
        <v>1309.5</v>
      </c>
      <c r="D799" s="8">
        <f>SUMIFS('order-details'!G:G,'order-details'!A:A,A799)</f>
        <v>1309.5</v>
      </c>
      <c r="E799" s="11">
        <f t="shared" si="12"/>
        <v>0</v>
      </c>
      <c r="F799" s="1" t="str">
        <f>VLOOKUP(A799,orders!B:C,2,FALSE)</f>
        <v>BOTTM</v>
      </c>
      <c r="G799" s="6" t="str">
        <f>VLOOKUP(A799,orders!P:Q,2,FALSE)</f>
        <v>United Package</v>
      </c>
      <c r="H799" s="6" t="str">
        <f>LEFT(VLOOKUP(F799,customers!A:C,3,FALSE),SEARCH(" ",VLOOKUP(F799,customers!A:C,3,FALSE)))</f>
        <v xml:space="preserve">Elizabeth </v>
      </c>
      <c r="I799" s="6" t="str">
        <f>VLOOKUP(F799,customers!A:F,6,FALSE)</f>
        <v>Tsawassen</v>
      </c>
      <c r="J799" s="6" t="str">
        <f>VLOOKUP(F799,customers!A:I,9,FALSE)</f>
        <v>Canada</v>
      </c>
    </row>
    <row r="800" spans="1:10" ht="17.45" customHeight="1" x14ac:dyDescent="0.25">
      <c r="A800" s="1" t="s">
        <v>1993</v>
      </c>
      <c r="B800" s="1">
        <f>COUNTIF('order-details'!A800:A2954,A800)</f>
        <v>3</v>
      </c>
      <c r="C800" s="8">
        <f>SUMIFS('order-details'!F:F,'order-details'!A:A,A800)</f>
        <v>1564</v>
      </c>
      <c r="D800" s="8">
        <f>SUMIFS('order-details'!G:G,'order-details'!A:A,A800)</f>
        <v>1485.8</v>
      </c>
      <c r="E800" s="11">
        <f t="shared" si="12"/>
        <v>78.200000000000045</v>
      </c>
      <c r="F800" s="1" t="str">
        <f>VLOOKUP(A800,orders!B:C,2,FALSE)</f>
        <v>WANDK</v>
      </c>
      <c r="G800" s="6" t="str">
        <f>VLOOKUP(A800,orders!P:Q,2,FALSE)</f>
        <v>United Package</v>
      </c>
      <c r="H800" s="6" t="str">
        <f>LEFT(VLOOKUP(F800,customers!A:C,3,FALSE),SEARCH(" ",VLOOKUP(F800,customers!A:C,3,FALSE)))</f>
        <v xml:space="preserve">Rita </v>
      </c>
      <c r="I800" s="6" t="str">
        <f>VLOOKUP(F800,customers!A:F,6,FALSE)</f>
        <v>Stuttgart</v>
      </c>
      <c r="J800" s="6" t="str">
        <f>VLOOKUP(F800,customers!A:I,9,FALSE)</f>
        <v>Germany</v>
      </c>
    </row>
    <row r="801" spans="1:10" ht="17.45" customHeight="1" x14ac:dyDescent="0.25">
      <c r="A801" s="1" t="s">
        <v>1994</v>
      </c>
      <c r="B801" s="1">
        <f>COUNTIF('order-details'!A801:A2955,A801)</f>
        <v>2</v>
      </c>
      <c r="C801" s="8">
        <f>SUMIFS('order-details'!F:F,'order-details'!A:A,A801)</f>
        <v>1090.5</v>
      </c>
      <c r="D801" s="8">
        <f>SUMIFS('order-details'!G:G,'order-details'!A:A,A801)</f>
        <v>817.875</v>
      </c>
      <c r="E801" s="11">
        <f t="shared" si="12"/>
        <v>272.625</v>
      </c>
      <c r="F801" s="1" t="str">
        <f>VLOOKUP(A801,orders!B:C,2,FALSE)</f>
        <v>EASTC</v>
      </c>
      <c r="G801" s="6" t="str">
        <f>VLOOKUP(A801,orders!P:Q,2,FALSE)</f>
        <v>Federal Shipping</v>
      </c>
      <c r="H801" s="6" t="str">
        <f>LEFT(VLOOKUP(F801,customers!A:C,3,FALSE),SEARCH(" ",VLOOKUP(F801,customers!A:C,3,FALSE)))</f>
        <v xml:space="preserve">Ann </v>
      </c>
      <c r="I801" s="6" t="str">
        <f>VLOOKUP(F801,customers!A:F,6,FALSE)</f>
        <v>London</v>
      </c>
      <c r="J801" s="6" t="str">
        <f>VLOOKUP(F801,customers!A:I,9,FALSE)</f>
        <v>UK</v>
      </c>
    </row>
    <row r="802" spans="1:10" ht="17.45" customHeight="1" x14ac:dyDescent="0.25">
      <c r="A802" s="1" t="s">
        <v>1995</v>
      </c>
      <c r="B802" s="1">
        <f>COUNTIF('order-details'!A802:A2956,A802)</f>
        <v>1</v>
      </c>
      <c r="C802" s="8">
        <f>SUMIFS('order-details'!F:F,'order-details'!A:A,A802)</f>
        <v>525</v>
      </c>
      <c r="D802" s="8">
        <f>SUMIFS('order-details'!G:G,'order-details'!A:A,A802)</f>
        <v>525</v>
      </c>
      <c r="E802" s="11">
        <f t="shared" si="12"/>
        <v>0</v>
      </c>
      <c r="F802" s="1" t="str">
        <f>VLOOKUP(A802,orders!B:C,2,FALSE)</f>
        <v>BOTTM</v>
      </c>
      <c r="G802" s="6" t="str">
        <f>VLOOKUP(A802,orders!P:Q,2,FALSE)</f>
        <v>Federal Shipping</v>
      </c>
      <c r="H802" s="6" t="str">
        <f>LEFT(VLOOKUP(F802,customers!A:C,3,FALSE),SEARCH(" ",VLOOKUP(F802,customers!A:C,3,FALSE)))</f>
        <v xml:space="preserve">Elizabeth </v>
      </c>
      <c r="I802" s="6" t="str">
        <f>VLOOKUP(F802,customers!A:F,6,FALSE)</f>
        <v>Tsawassen</v>
      </c>
      <c r="J802" s="6" t="str">
        <f>VLOOKUP(F802,customers!A:I,9,FALSE)</f>
        <v>Canada</v>
      </c>
    </row>
    <row r="803" spans="1:10" ht="17.45" customHeight="1" x14ac:dyDescent="0.25">
      <c r="A803" s="1" t="s">
        <v>1996</v>
      </c>
      <c r="B803" s="1">
        <f>COUNTIF('order-details'!A803:A2957,A803)</f>
        <v>2</v>
      </c>
      <c r="C803" s="8">
        <f>SUMIFS('order-details'!F:F,'order-details'!A:A,A803)</f>
        <v>342</v>
      </c>
      <c r="D803" s="8">
        <f>SUMIFS('order-details'!G:G,'order-details'!A:A,A803)</f>
        <v>273.60000000000002</v>
      </c>
      <c r="E803" s="11">
        <f t="shared" si="12"/>
        <v>68.399999999999977</v>
      </c>
      <c r="F803" s="1" t="str">
        <f>VLOOKUP(A803,orders!B:C,2,FALSE)</f>
        <v>GOURL</v>
      </c>
      <c r="G803" s="6" t="str">
        <f>VLOOKUP(A803,orders!P:Q,2,FALSE)</f>
        <v>Speedy Express</v>
      </c>
      <c r="H803" s="6" t="str">
        <f>LEFT(VLOOKUP(F803,customers!A:C,3,FALSE),SEARCH(" ",VLOOKUP(F803,customers!A:C,3,FALSE)))</f>
        <v xml:space="preserve">André </v>
      </c>
      <c r="I803" s="6" t="str">
        <f>VLOOKUP(F803,customers!A:F,6,FALSE)</f>
        <v>Campinas</v>
      </c>
      <c r="J803" s="6" t="str">
        <f>VLOOKUP(F803,customers!A:I,9,FALSE)</f>
        <v>Brazil</v>
      </c>
    </row>
    <row r="804" spans="1:10" ht="17.45" customHeight="1" x14ac:dyDescent="0.25">
      <c r="A804" s="1" t="s">
        <v>1997</v>
      </c>
      <c r="B804" s="1">
        <f>COUNTIF('order-details'!A804:A2958,A804)</f>
        <v>1</v>
      </c>
      <c r="C804" s="8">
        <f>SUMIFS('order-details'!F:F,'order-details'!A:A,A804)</f>
        <v>900</v>
      </c>
      <c r="D804" s="8">
        <f>SUMIFS('order-details'!G:G,'order-details'!A:A,A804)</f>
        <v>810</v>
      </c>
      <c r="E804" s="11">
        <f t="shared" si="12"/>
        <v>90</v>
      </c>
      <c r="F804" s="1" t="str">
        <f>VLOOKUP(A804,orders!B:C,2,FALSE)</f>
        <v>FOLKO</v>
      </c>
      <c r="G804" s="6" t="str">
        <f>VLOOKUP(A804,orders!P:Q,2,FALSE)</f>
        <v>United Package</v>
      </c>
      <c r="H804" s="6" t="str">
        <f>LEFT(VLOOKUP(F804,customers!A:C,3,FALSE),SEARCH(" ",VLOOKUP(F804,customers!A:C,3,FALSE)))</f>
        <v xml:space="preserve">Maria </v>
      </c>
      <c r="I804" s="6" t="str">
        <f>VLOOKUP(F804,customers!A:F,6,FALSE)</f>
        <v>Bräcke</v>
      </c>
      <c r="J804" s="6" t="str">
        <f>VLOOKUP(F804,customers!A:I,9,FALSE)</f>
        <v>Sweden</v>
      </c>
    </row>
    <row r="805" spans="1:10" ht="17.45" customHeight="1" x14ac:dyDescent="0.25">
      <c r="A805" s="1" t="s">
        <v>1998</v>
      </c>
      <c r="B805" s="1">
        <f>COUNTIF('order-details'!A805:A2959,A805)</f>
        <v>1</v>
      </c>
      <c r="C805" s="8">
        <f>SUMIFS('order-details'!F:F,'order-details'!A:A,A805)</f>
        <v>45</v>
      </c>
      <c r="D805" s="8">
        <f>SUMIFS('order-details'!G:G,'order-details'!A:A,A805)</f>
        <v>36</v>
      </c>
      <c r="E805" s="11">
        <f t="shared" si="12"/>
        <v>9</v>
      </c>
      <c r="F805" s="1" t="str">
        <f>VLOOKUP(A805,orders!B:C,2,FALSE)</f>
        <v>LAMAI</v>
      </c>
      <c r="G805" s="6" t="str">
        <f>VLOOKUP(A805,orders!P:Q,2,FALSE)</f>
        <v>Federal Shipping</v>
      </c>
      <c r="H805" s="6" t="str">
        <f>LEFT(VLOOKUP(F805,customers!A:C,3,FALSE),SEARCH(" ",VLOOKUP(F805,customers!A:C,3,FALSE)))</f>
        <v xml:space="preserve">Annette </v>
      </c>
      <c r="I805" s="6" t="str">
        <f>VLOOKUP(F805,customers!A:F,6,FALSE)</f>
        <v>Toulouse</v>
      </c>
      <c r="J805" s="6" t="str">
        <f>VLOOKUP(F805,customers!A:I,9,FALSE)</f>
        <v>France</v>
      </c>
    </row>
    <row r="806" spans="1:10" ht="17.45" customHeight="1" x14ac:dyDescent="0.25">
      <c r="A806" s="1" t="s">
        <v>1999</v>
      </c>
      <c r="B806" s="1">
        <f>COUNTIF('order-details'!A806:A2960,A806)</f>
        <v>2</v>
      </c>
      <c r="C806" s="8">
        <f>SUMIFS('order-details'!F:F,'order-details'!A:A,A806)</f>
        <v>1665</v>
      </c>
      <c r="D806" s="8">
        <f>SUMIFS('order-details'!G:G,'order-details'!A:A,A806)</f>
        <v>1332</v>
      </c>
      <c r="E806" s="11">
        <f t="shared" si="12"/>
        <v>333</v>
      </c>
      <c r="F806" s="1" t="str">
        <f>VLOOKUP(A806,orders!B:C,2,FALSE)</f>
        <v>HANAR</v>
      </c>
      <c r="G806" s="6" t="str">
        <f>VLOOKUP(A806,orders!P:Q,2,FALSE)</f>
        <v>Speedy Express</v>
      </c>
      <c r="H806" s="6" t="str">
        <f>LEFT(VLOOKUP(F806,customers!A:C,3,FALSE),SEARCH(" ",VLOOKUP(F806,customers!A:C,3,FALSE)))</f>
        <v xml:space="preserve">Mario </v>
      </c>
      <c r="I806" s="6" t="str">
        <f>VLOOKUP(F806,customers!A:F,6,FALSE)</f>
        <v>Rio de Janeiro</v>
      </c>
      <c r="J806" s="6" t="str">
        <f>VLOOKUP(F806,customers!A:I,9,FALSE)</f>
        <v>Brazil</v>
      </c>
    </row>
    <row r="807" spans="1:10" ht="17.45" customHeight="1" x14ac:dyDescent="0.25">
      <c r="A807" s="1" t="s">
        <v>2000</v>
      </c>
      <c r="B807" s="1">
        <f>COUNTIF('order-details'!A807:A2961,A807)</f>
        <v>3</v>
      </c>
      <c r="C807" s="8">
        <f>SUMIFS('order-details'!F:F,'order-details'!A:A,A807)</f>
        <v>3658.75</v>
      </c>
      <c r="D807" s="8">
        <f>SUMIFS('order-details'!G:G,'order-details'!A:A,A807)</f>
        <v>3055</v>
      </c>
      <c r="E807" s="11">
        <f t="shared" si="12"/>
        <v>603.75</v>
      </c>
      <c r="F807" s="1" t="str">
        <f>VLOOKUP(A807,orders!B:C,2,FALSE)</f>
        <v>PICCO</v>
      </c>
      <c r="G807" s="6" t="str">
        <f>VLOOKUP(A807,orders!P:Q,2,FALSE)</f>
        <v>United Package</v>
      </c>
      <c r="H807" s="6" t="str">
        <f>LEFT(VLOOKUP(F807,customers!A:C,3,FALSE),SEARCH(" ",VLOOKUP(F807,customers!A:C,3,FALSE)))</f>
        <v xml:space="preserve">Georg </v>
      </c>
      <c r="I807" s="6" t="str">
        <f>VLOOKUP(F807,customers!A:F,6,FALSE)</f>
        <v>Salzburg</v>
      </c>
      <c r="J807" s="6" t="str">
        <f>VLOOKUP(F807,customers!A:I,9,FALSE)</f>
        <v>Austria</v>
      </c>
    </row>
    <row r="808" spans="1:10" ht="17.45" customHeight="1" x14ac:dyDescent="0.25">
      <c r="A808" s="1" t="s">
        <v>2001</v>
      </c>
      <c r="B808" s="1">
        <f>COUNTIF('order-details'!A808:A2962,A808)</f>
        <v>2</v>
      </c>
      <c r="C808" s="8">
        <f>SUMIFS('order-details'!F:F,'order-details'!A:A,A808)</f>
        <v>305</v>
      </c>
      <c r="D808" s="8">
        <f>SUMIFS('order-details'!G:G,'order-details'!A:A,A808)</f>
        <v>305</v>
      </c>
      <c r="E808" s="11">
        <f t="shared" si="12"/>
        <v>0</v>
      </c>
      <c r="F808" s="1" t="str">
        <f>VLOOKUP(A808,orders!B:C,2,FALSE)</f>
        <v>CACTU</v>
      </c>
      <c r="G808" s="6" t="str">
        <f>VLOOKUP(A808,orders!P:Q,2,FALSE)</f>
        <v>Speedy Express</v>
      </c>
      <c r="H808" s="6" t="str">
        <f>LEFT(VLOOKUP(F808,customers!A:C,3,FALSE),SEARCH(" ",VLOOKUP(F808,customers!A:C,3,FALSE)))</f>
        <v xml:space="preserve">Patricio </v>
      </c>
      <c r="I808" s="6" t="str">
        <f>VLOOKUP(F808,customers!A:F,6,FALSE)</f>
        <v>Buenos Aires</v>
      </c>
      <c r="J808" s="6" t="str">
        <f>VLOOKUP(F808,customers!A:I,9,FALSE)</f>
        <v>Argentina</v>
      </c>
    </row>
    <row r="809" spans="1:10" ht="17.45" customHeight="1" x14ac:dyDescent="0.25">
      <c r="A809" s="1" t="s">
        <v>2002</v>
      </c>
      <c r="B809" s="1">
        <f>COUNTIF('order-details'!A809:A2963,A809)</f>
        <v>4</v>
      </c>
      <c r="C809" s="8">
        <f>SUMIFS('order-details'!F:F,'order-details'!A:A,A809)</f>
        <v>1727.5</v>
      </c>
      <c r="D809" s="8">
        <f>SUMIFS('order-details'!G:G,'order-details'!A:A,A809)</f>
        <v>1727.5</v>
      </c>
      <c r="E809" s="11">
        <f t="shared" si="12"/>
        <v>0</v>
      </c>
      <c r="F809" s="1" t="str">
        <f>VLOOKUP(A809,orders!B:C,2,FALSE)</f>
        <v>HILAA</v>
      </c>
      <c r="G809" s="6" t="str">
        <f>VLOOKUP(A809,orders!P:Q,2,FALSE)</f>
        <v>United Package</v>
      </c>
      <c r="H809" s="6" t="str">
        <f>LEFT(VLOOKUP(F809,customers!A:C,3,FALSE),SEARCH(" ",VLOOKUP(F809,customers!A:C,3,FALSE)))</f>
        <v xml:space="preserve">Carlos </v>
      </c>
      <c r="I809" s="6" t="str">
        <f>VLOOKUP(F809,customers!A:F,6,FALSE)</f>
        <v>San Cristóbal</v>
      </c>
      <c r="J809" s="6" t="str">
        <f>VLOOKUP(F809,customers!A:I,9,FALSE)</f>
        <v>Venezuela</v>
      </c>
    </row>
    <row r="810" spans="1:10" ht="17.45" customHeight="1" x14ac:dyDescent="0.25">
      <c r="A810" s="1" t="s">
        <v>2003</v>
      </c>
      <c r="B810" s="1">
        <f>COUNTIF('order-details'!A810:A2964,A810)</f>
        <v>3</v>
      </c>
      <c r="C810" s="8">
        <f>SUMIFS('order-details'!F:F,'order-details'!A:A,A810)</f>
        <v>3740</v>
      </c>
      <c r="D810" s="8">
        <f>SUMIFS('order-details'!G:G,'order-details'!A:A,A810)</f>
        <v>3740</v>
      </c>
      <c r="E810" s="11">
        <f t="shared" si="12"/>
        <v>0</v>
      </c>
      <c r="F810" s="1" t="str">
        <f>VLOOKUP(A810,orders!B:C,2,FALSE)</f>
        <v>EASTC</v>
      </c>
      <c r="G810" s="6" t="str">
        <f>VLOOKUP(A810,orders!P:Q,2,FALSE)</f>
        <v>United Package</v>
      </c>
      <c r="H810" s="6" t="str">
        <f>LEFT(VLOOKUP(F810,customers!A:C,3,FALSE),SEARCH(" ",VLOOKUP(F810,customers!A:C,3,FALSE)))</f>
        <v xml:space="preserve">Ann </v>
      </c>
      <c r="I810" s="6" t="str">
        <f>VLOOKUP(F810,customers!A:F,6,FALSE)</f>
        <v>London</v>
      </c>
      <c r="J810" s="6" t="str">
        <f>VLOOKUP(F810,customers!A:I,9,FALSE)</f>
        <v>UK</v>
      </c>
    </row>
    <row r="811" spans="1:10" ht="17.45" customHeight="1" x14ac:dyDescent="0.25">
      <c r="A811" s="1" t="s">
        <v>2004</v>
      </c>
      <c r="B811" s="1">
        <f>COUNTIF('order-details'!A811:A2965,A811)</f>
        <v>1</v>
      </c>
      <c r="C811" s="8">
        <f>SUMIFS('order-details'!F:F,'order-details'!A:A,A811)</f>
        <v>45</v>
      </c>
      <c r="D811" s="8">
        <f>SUMIFS('order-details'!G:G,'order-details'!A:A,A811)</f>
        <v>45</v>
      </c>
      <c r="E811" s="11">
        <f t="shared" si="12"/>
        <v>0</v>
      </c>
      <c r="F811" s="1" t="str">
        <f>VLOOKUP(A811,orders!B:C,2,FALSE)</f>
        <v>NORTS</v>
      </c>
      <c r="G811" s="6" t="str">
        <f>VLOOKUP(A811,orders!P:Q,2,FALSE)</f>
        <v>Federal Shipping</v>
      </c>
      <c r="H811" s="6" t="str">
        <f>LEFT(VLOOKUP(F811,customers!A:C,3,FALSE),SEARCH(" ",VLOOKUP(F811,customers!A:C,3,FALSE)))</f>
        <v xml:space="preserve">Simon </v>
      </c>
      <c r="I811" s="6" t="str">
        <f>VLOOKUP(F811,customers!A:F,6,FALSE)</f>
        <v>London</v>
      </c>
      <c r="J811" s="6" t="str">
        <f>VLOOKUP(F811,customers!A:I,9,FALSE)</f>
        <v>UK</v>
      </c>
    </row>
    <row r="812" spans="1:10" ht="17.45" customHeight="1" x14ac:dyDescent="0.25">
      <c r="A812" s="1" t="s">
        <v>2005</v>
      </c>
      <c r="B812" s="1">
        <f>COUNTIF('order-details'!A812:A2966,A812)</f>
        <v>3</v>
      </c>
      <c r="C812" s="8">
        <f>SUMIFS('order-details'!F:F,'order-details'!A:A,A812)</f>
        <v>858</v>
      </c>
      <c r="D812" s="8">
        <f>SUMIFS('order-details'!G:G,'order-details'!A:A,A812)</f>
        <v>858</v>
      </c>
      <c r="E812" s="11">
        <f t="shared" si="12"/>
        <v>0</v>
      </c>
      <c r="F812" s="1" t="str">
        <f>VLOOKUP(A812,orders!B:C,2,FALSE)</f>
        <v>BLAUS</v>
      </c>
      <c r="G812" s="6" t="str">
        <f>VLOOKUP(A812,orders!P:Q,2,FALSE)</f>
        <v>Federal Shipping</v>
      </c>
      <c r="H812" s="6" t="str">
        <f>LEFT(VLOOKUP(F812,customers!A:C,3,FALSE),SEARCH(" ",VLOOKUP(F812,customers!A:C,3,FALSE)))</f>
        <v xml:space="preserve">Hanna </v>
      </c>
      <c r="I812" s="6" t="str">
        <f>VLOOKUP(F812,customers!A:F,6,FALSE)</f>
        <v>Mannheim</v>
      </c>
      <c r="J812" s="6" t="str">
        <f>VLOOKUP(F812,customers!A:I,9,FALSE)</f>
        <v>Germany</v>
      </c>
    </row>
    <row r="813" spans="1:10" ht="17.45" customHeight="1" x14ac:dyDescent="0.25">
      <c r="A813" s="1" t="s">
        <v>2006</v>
      </c>
      <c r="B813" s="1">
        <f>COUNTIF('order-details'!A813:A2967,A813)</f>
        <v>3</v>
      </c>
      <c r="C813" s="8">
        <f>SUMIFS('order-details'!F:F,'order-details'!A:A,A813)</f>
        <v>1838</v>
      </c>
      <c r="D813" s="8">
        <f>SUMIFS('order-details'!G:G,'order-details'!A:A,A813)</f>
        <v>1838</v>
      </c>
      <c r="E813" s="11">
        <f t="shared" si="12"/>
        <v>0</v>
      </c>
      <c r="F813" s="1" t="str">
        <f>VLOOKUP(A813,orders!B:C,2,FALSE)</f>
        <v>RICAR</v>
      </c>
      <c r="G813" s="6" t="str">
        <f>VLOOKUP(A813,orders!P:Q,2,FALSE)</f>
        <v>United Package</v>
      </c>
      <c r="H813" s="6" t="str">
        <f>LEFT(VLOOKUP(F813,customers!A:C,3,FALSE),SEARCH(" ",VLOOKUP(F813,customers!A:C,3,FALSE)))</f>
        <v xml:space="preserve">Janete </v>
      </c>
      <c r="I813" s="6" t="str">
        <f>VLOOKUP(F813,customers!A:F,6,FALSE)</f>
        <v>Rio de Janeiro</v>
      </c>
      <c r="J813" s="6" t="str">
        <f>VLOOKUP(F813,customers!A:I,9,FALSE)</f>
        <v>Brazil</v>
      </c>
    </row>
    <row r="814" spans="1:10" ht="17.45" customHeight="1" x14ac:dyDescent="0.25">
      <c r="A814" s="1" t="s">
        <v>2007</v>
      </c>
      <c r="B814" s="1">
        <f>COUNTIF('order-details'!A814:A2968,A814)</f>
        <v>2</v>
      </c>
      <c r="C814" s="8">
        <f>SUMIFS('order-details'!F:F,'order-details'!A:A,A814)</f>
        <v>266</v>
      </c>
      <c r="D814" s="8">
        <f>SUMIFS('order-details'!G:G,'order-details'!A:A,A814)</f>
        <v>266</v>
      </c>
      <c r="E814" s="11">
        <f t="shared" si="12"/>
        <v>0</v>
      </c>
      <c r="F814" s="1" t="str">
        <f>VLOOKUP(A814,orders!B:C,2,FALSE)</f>
        <v>FRANS</v>
      </c>
      <c r="G814" s="6" t="str">
        <f>VLOOKUP(A814,orders!P:Q,2,FALSE)</f>
        <v>United Package</v>
      </c>
      <c r="H814" s="6" t="str">
        <f>LEFT(VLOOKUP(F814,customers!A:C,3,FALSE),SEARCH(" ",VLOOKUP(F814,customers!A:C,3,FALSE)))</f>
        <v xml:space="preserve">Paolo </v>
      </c>
      <c r="I814" s="6" t="str">
        <f>VLOOKUP(F814,customers!A:F,6,FALSE)</f>
        <v>Torino</v>
      </c>
      <c r="J814" s="6" t="str">
        <f>VLOOKUP(F814,customers!A:I,9,FALSE)</f>
        <v>Italy</v>
      </c>
    </row>
    <row r="815" spans="1:10" ht="17.45" customHeight="1" x14ac:dyDescent="0.25">
      <c r="A815" s="1" t="s">
        <v>2008</v>
      </c>
      <c r="B815" s="1">
        <f>COUNTIF('order-details'!A815:A2969,A815)</f>
        <v>1</v>
      </c>
      <c r="C815" s="8">
        <f>SUMIFS('order-details'!F:F,'order-details'!A:A,A815)</f>
        <v>510</v>
      </c>
      <c r="D815" s="8">
        <f>SUMIFS('order-details'!G:G,'order-details'!A:A,A815)</f>
        <v>510</v>
      </c>
      <c r="E815" s="11">
        <f t="shared" si="12"/>
        <v>0</v>
      </c>
      <c r="F815" s="1" t="str">
        <f>VLOOKUP(A815,orders!B:C,2,FALSE)</f>
        <v>GREAL</v>
      </c>
      <c r="G815" s="6" t="str">
        <f>VLOOKUP(A815,orders!P:Q,2,FALSE)</f>
        <v>Federal Shipping</v>
      </c>
      <c r="H815" s="6" t="str">
        <f>LEFT(VLOOKUP(F815,customers!A:C,3,FALSE),SEARCH(" ",VLOOKUP(F815,customers!A:C,3,FALSE)))</f>
        <v xml:space="preserve">Howard </v>
      </c>
      <c r="I815" s="6" t="str">
        <f>VLOOKUP(F815,customers!A:F,6,FALSE)</f>
        <v>Eugene</v>
      </c>
      <c r="J815" s="6" t="str">
        <f>VLOOKUP(F815,customers!A:I,9,FALSE)</f>
        <v>USA</v>
      </c>
    </row>
    <row r="816" spans="1:10" ht="17.45" customHeight="1" x14ac:dyDescent="0.25">
      <c r="A816" s="1" t="s">
        <v>2009</v>
      </c>
      <c r="B816" s="1">
        <f>COUNTIF('order-details'!A816:A2970,A816)</f>
        <v>2</v>
      </c>
      <c r="C816" s="8">
        <f>SUMIFS('order-details'!F:F,'order-details'!A:A,A816)</f>
        <v>508</v>
      </c>
      <c r="D816" s="8">
        <f>SUMIFS('order-details'!G:G,'order-details'!A:A,A816)</f>
        <v>406.40000000000003</v>
      </c>
      <c r="E816" s="11">
        <f t="shared" si="12"/>
        <v>101.59999999999997</v>
      </c>
      <c r="F816" s="1" t="str">
        <f>VLOOKUP(A816,orders!B:C,2,FALSE)</f>
        <v>REGGC</v>
      </c>
      <c r="G816" s="6" t="str">
        <f>VLOOKUP(A816,orders!P:Q,2,FALSE)</f>
        <v>United Package</v>
      </c>
      <c r="H816" s="6" t="str">
        <f>LEFT(VLOOKUP(F816,customers!A:C,3,FALSE),SEARCH(" ",VLOOKUP(F816,customers!A:C,3,FALSE)))</f>
        <v xml:space="preserve">Maurizio </v>
      </c>
      <c r="I816" s="6" t="str">
        <f>VLOOKUP(F816,customers!A:F,6,FALSE)</f>
        <v>Reggio Emilia</v>
      </c>
      <c r="J816" s="6" t="str">
        <f>VLOOKUP(F816,customers!A:I,9,FALSE)</f>
        <v>Italy</v>
      </c>
    </row>
    <row r="817" spans="1:10" ht="17.45" customHeight="1" x14ac:dyDescent="0.25">
      <c r="A817" s="1" t="s">
        <v>2010</v>
      </c>
      <c r="B817" s="1">
        <f>COUNTIF('order-details'!A817:A2971,A817)</f>
        <v>3</v>
      </c>
      <c r="C817" s="8">
        <f>SUMIFS('order-details'!F:F,'order-details'!A:A,A817)</f>
        <v>1445.5</v>
      </c>
      <c r="D817" s="8">
        <f>SUMIFS('order-details'!G:G,'order-details'!A:A,A817)</f>
        <v>1342.95</v>
      </c>
      <c r="E817" s="11">
        <f t="shared" si="12"/>
        <v>102.54999999999995</v>
      </c>
      <c r="F817" s="1" t="str">
        <f>VLOOKUP(A817,orders!B:C,2,FALSE)</f>
        <v>HUNGO</v>
      </c>
      <c r="G817" s="6" t="str">
        <f>VLOOKUP(A817,orders!P:Q,2,FALSE)</f>
        <v>United Package</v>
      </c>
      <c r="H817" s="6" t="str">
        <f>LEFT(VLOOKUP(F817,customers!A:C,3,FALSE),SEARCH(" ",VLOOKUP(F817,customers!A:C,3,FALSE)))</f>
        <v xml:space="preserve">Patricia </v>
      </c>
      <c r="I817" s="6" t="str">
        <f>VLOOKUP(F817,customers!A:F,6,FALSE)</f>
        <v>Cork</v>
      </c>
      <c r="J817" s="6" t="str">
        <f>VLOOKUP(F817,customers!A:I,9,FALSE)</f>
        <v>Ireland</v>
      </c>
    </row>
    <row r="818" spans="1:10" ht="17.45" customHeight="1" x14ac:dyDescent="0.25">
      <c r="A818" s="1" t="s">
        <v>2011</v>
      </c>
      <c r="B818" s="1">
        <f>COUNTIF('order-details'!A818:A2972,A818)</f>
        <v>5</v>
      </c>
      <c r="C818" s="8">
        <f>SUMIFS('order-details'!F:F,'order-details'!A:A,A818)</f>
        <v>4722.3</v>
      </c>
      <c r="D818" s="8">
        <f>SUMIFS('order-details'!G:G,'order-details'!A:A,A818)</f>
        <v>4330.4000000000005</v>
      </c>
      <c r="E818" s="11">
        <f t="shared" si="12"/>
        <v>391.89999999999964</v>
      </c>
      <c r="F818" s="1" t="str">
        <f>VLOOKUP(A818,orders!B:C,2,FALSE)</f>
        <v>SAVEA</v>
      </c>
      <c r="G818" s="6" t="str">
        <f>VLOOKUP(A818,orders!P:Q,2,FALSE)</f>
        <v>Speedy Express</v>
      </c>
      <c r="H818" s="6" t="str">
        <f>LEFT(VLOOKUP(F818,customers!A:C,3,FALSE),SEARCH(" ",VLOOKUP(F818,customers!A:C,3,FALSE)))</f>
        <v xml:space="preserve">Jose </v>
      </c>
      <c r="I818" s="6" t="str">
        <f>VLOOKUP(F818,customers!A:F,6,FALSE)</f>
        <v>Boise</v>
      </c>
      <c r="J818" s="6" t="str">
        <f>VLOOKUP(F818,customers!A:I,9,FALSE)</f>
        <v>USA</v>
      </c>
    </row>
    <row r="819" spans="1:10" ht="17.45" customHeight="1" x14ac:dyDescent="0.25">
      <c r="A819" s="1" t="s">
        <v>2012</v>
      </c>
      <c r="B819" s="1">
        <f>COUNTIF('order-details'!A819:A2973,A819)</f>
        <v>2</v>
      </c>
      <c r="C819" s="8">
        <f>SUMIFS('order-details'!F:F,'order-details'!A:A,A819)</f>
        <v>252.56</v>
      </c>
      <c r="D819" s="8">
        <f>SUMIFS('order-details'!G:G,'order-details'!A:A,A819)</f>
        <v>189.42000000000002</v>
      </c>
      <c r="E819" s="11">
        <f t="shared" si="12"/>
        <v>63.139999999999986</v>
      </c>
      <c r="F819" s="1" t="str">
        <f>VLOOKUP(A819,orders!B:C,2,FALSE)</f>
        <v>LILAS</v>
      </c>
      <c r="G819" s="6" t="str">
        <f>VLOOKUP(A819,orders!P:Q,2,FALSE)</f>
        <v>Speedy Express</v>
      </c>
      <c r="H819" s="6" t="str">
        <f>LEFT(VLOOKUP(F819,customers!A:C,3,FALSE),SEARCH(" ",VLOOKUP(F819,customers!A:C,3,FALSE)))</f>
        <v xml:space="preserve">Carlos </v>
      </c>
      <c r="I819" s="6" t="str">
        <f>VLOOKUP(F819,customers!A:F,6,FALSE)</f>
        <v>Barquisimeto</v>
      </c>
      <c r="J819" s="6" t="str">
        <f>VLOOKUP(F819,customers!A:I,9,FALSE)</f>
        <v>Venezuela</v>
      </c>
    </row>
    <row r="820" spans="1:10" ht="17.45" customHeight="1" x14ac:dyDescent="0.25">
      <c r="A820" s="1" t="s">
        <v>2013</v>
      </c>
      <c r="B820" s="1">
        <f>COUNTIF('order-details'!A820:A2974,A820)</f>
        <v>3</v>
      </c>
      <c r="C820" s="8">
        <f>SUMIFS('order-details'!F:F,'order-details'!A:A,A820)</f>
        <v>928.75</v>
      </c>
      <c r="D820" s="8">
        <f>SUMIFS('order-details'!G:G,'order-details'!A:A,A820)</f>
        <v>928.75</v>
      </c>
      <c r="E820" s="11">
        <f t="shared" si="12"/>
        <v>0</v>
      </c>
      <c r="F820" s="1" t="str">
        <f>VLOOKUP(A820,orders!B:C,2,FALSE)</f>
        <v>WHITC</v>
      </c>
      <c r="G820" s="6" t="str">
        <f>VLOOKUP(A820,orders!P:Q,2,FALSE)</f>
        <v>United Package</v>
      </c>
      <c r="H820" s="6" t="str">
        <f>LEFT(VLOOKUP(F820,customers!A:C,3,FALSE),SEARCH(" ",VLOOKUP(F820,customers!A:C,3,FALSE)))</f>
        <v xml:space="preserve">Karl </v>
      </c>
      <c r="I820" s="6" t="str">
        <f>VLOOKUP(F820,customers!A:F,6,FALSE)</f>
        <v>Seattle</v>
      </c>
      <c r="J820" s="6" t="str">
        <f>VLOOKUP(F820,customers!A:I,9,FALSE)</f>
        <v>USA</v>
      </c>
    </row>
    <row r="821" spans="1:10" ht="17.45" customHeight="1" x14ac:dyDescent="0.25">
      <c r="A821" s="1" t="s">
        <v>2014</v>
      </c>
      <c r="B821" s="1">
        <f>COUNTIF('order-details'!A821:A2975,A821)</f>
        <v>1</v>
      </c>
      <c r="C821" s="8">
        <f>SUMIFS('order-details'!F:F,'order-details'!A:A,A821)</f>
        <v>86.850000000000009</v>
      </c>
      <c r="D821" s="8">
        <f>SUMIFS('order-details'!G:G,'order-details'!A:A,A821)</f>
        <v>86.850000000000009</v>
      </c>
      <c r="E821" s="11">
        <f t="shared" si="12"/>
        <v>0</v>
      </c>
      <c r="F821" s="1" t="str">
        <f>VLOOKUP(A821,orders!B:C,2,FALSE)</f>
        <v>DRACD</v>
      </c>
      <c r="G821" s="6" t="str">
        <f>VLOOKUP(A821,orders!P:Q,2,FALSE)</f>
        <v>United Package</v>
      </c>
      <c r="H821" s="6" t="str">
        <f>LEFT(VLOOKUP(F821,customers!A:C,3,FALSE),SEARCH(" ",VLOOKUP(F821,customers!A:C,3,FALSE)))</f>
        <v xml:space="preserve">Sven </v>
      </c>
      <c r="I821" s="6" t="str">
        <f>VLOOKUP(F821,customers!A:F,6,FALSE)</f>
        <v>Aachen</v>
      </c>
      <c r="J821" s="6" t="str">
        <f>VLOOKUP(F821,customers!A:I,9,FALSE)</f>
        <v>Germany</v>
      </c>
    </row>
    <row r="822" spans="1:10" ht="17.45" customHeight="1" x14ac:dyDescent="0.25">
      <c r="A822" s="1" t="s">
        <v>2015</v>
      </c>
      <c r="B822" s="1">
        <f>COUNTIF('order-details'!A822:A2976,A822)</f>
        <v>3</v>
      </c>
      <c r="C822" s="8">
        <f>SUMIFS('order-details'!F:F,'order-details'!A:A,A822)</f>
        <v>2384.8000000000002</v>
      </c>
      <c r="D822" s="8">
        <f>SUMIFS('order-details'!G:G,'order-details'!A:A,A822)</f>
        <v>2027.08</v>
      </c>
      <c r="E822" s="11">
        <f t="shared" si="12"/>
        <v>357.72000000000025</v>
      </c>
      <c r="F822" s="1" t="str">
        <f>VLOOKUP(A822,orders!B:C,2,FALSE)</f>
        <v>QUEEN</v>
      </c>
      <c r="G822" s="6" t="str">
        <f>VLOOKUP(A822,orders!P:Q,2,FALSE)</f>
        <v>United Package</v>
      </c>
      <c r="H822" s="6" t="str">
        <f>LEFT(VLOOKUP(F822,customers!A:C,3,FALSE),SEARCH(" ",VLOOKUP(F822,customers!A:C,3,FALSE)))</f>
        <v xml:space="preserve">Lúcia </v>
      </c>
      <c r="I822" s="6" t="str">
        <f>VLOOKUP(F822,customers!A:F,6,FALSE)</f>
        <v>Sao Paulo</v>
      </c>
      <c r="J822" s="6" t="str">
        <f>VLOOKUP(F822,customers!A:I,9,FALSE)</f>
        <v>Brazil</v>
      </c>
    </row>
    <row r="823" spans="1:10" ht="17.45" customHeight="1" x14ac:dyDescent="0.25">
      <c r="A823" s="1" t="s">
        <v>2016</v>
      </c>
      <c r="B823" s="1">
        <f>COUNTIF('order-details'!A823:A2977,A823)</f>
        <v>1</v>
      </c>
      <c r="C823" s="8">
        <f>SUMIFS('order-details'!F:F,'order-details'!A:A,A823)</f>
        <v>360</v>
      </c>
      <c r="D823" s="8">
        <f>SUMIFS('order-details'!G:G,'order-details'!A:A,A823)</f>
        <v>360</v>
      </c>
      <c r="E823" s="11">
        <f t="shared" si="12"/>
        <v>0</v>
      </c>
      <c r="F823" s="1" t="str">
        <f>VLOOKUP(A823,orders!B:C,2,FALSE)</f>
        <v>TORTU</v>
      </c>
      <c r="G823" s="6" t="str">
        <f>VLOOKUP(A823,orders!P:Q,2,FALSE)</f>
        <v>United Package</v>
      </c>
      <c r="H823" s="6" t="str">
        <f>LEFT(VLOOKUP(F823,customers!A:C,3,FALSE),SEARCH(" ",VLOOKUP(F823,customers!A:C,3,FALSE)))</f>
        <v xml:space="preserve">Miguel </v>
      </c>
      <c r="I823" s="6" t="str">
        <f>VLOOKUP(F823,customers!A:F,6,FALSE)</f>
        <v>México D.F.</v>
      </c>
      <c r="J823" s="6" t="str">
        <f>VLOOKUP(F823,customers!A:I,9,FALSE)</f>
        <v>Mexico</v>
      </c>
    </row>
    <row r="824" spans="1:10" ht="17.45" customHeight="1" x14ac:dyDescent="0.25">
      <c r="A824" s="1" t="s">
        <v>2017</v>
      </c>
      <c r="B824" s="1">
        <f>COUNTIF('order-details'!A824:A2978,A824)</f>
        <v>4</v>
      </c>
      <c r="C824" s="8">
        <f>SUMIFS('order-details'!F:F,'order-details'!A:A,A824)</f>
        <v>1873.5</v>
      </c>
      <c r="D824" s="8">
        <f>SUMIFS('order-details'!G:G,'order-details'!A:A,A824)</f>
        <v>1629.9749999999999</v>
      </c>
      <c r="E824" s="11">
        <f t="shared" si="12"/>
        <v>243.52500000000009</v>
      </c>
      <c r="F824" s="1" t="str">
        <f>VLOOKUP(A824,orders!B:C,2,FALSE)</f>
        <v>LEHMS</v>
      </c>
      <c r="G824" s="6" t="str">
        <f>VLOOKUP(A824,orders!P:Q,2,FALSE)</f>
        <v>Speedy Express</v>
      </c>
      <c r="H824" s="6" t="str">
        <f>LEFT(VLOOKUP(F824,customers!A:C,3,FALSE),SEARCH(" ",VLOOKUP(F824,customers!A:C,3,FALSE)))</f>
        <v xml:space="preserve">Renate </v>
      </c>
      <c r="I824" s="6" t="str">
        <f>VLOOKUP(F824,customers!A:F,6,FALSE)</f>
        <v>Frankfurt a.M.</v>
      </c>
      <c r="J824" s="6" t="str">
        <f>VLOOKUP(F824,customers!A:I,9,FALSE)</f>
        <v>Germany</v>
      </c>
    </row>
    <row r="825" spans="1:10" ht="17.45" customHeight="1" x14ac:dyDescent="0.25">
      <c r="A825" s="1" t="s">
        <v>2018</v>
      </c>
      <c r="B825" s="1">
        <f>COUNTIF('order-details'!A825:A2979,A825)</f>
        <v>2</v>
      </c>
      <c r="C825" s="8">
        <f>SUMIFS('order-details'!F:F,'order-details'!A:A,A825)</f>
        <v>510</v>
      </c>
      <c r="D825" s="8">
        <f>SUMIFS('order-details'!G:G,'order-details'!A:A,A825)</f>
        <v>484.5</v>
      </c>
      <c r="E825" s="11">
        <f t="shared" si="12"/>
        <v>25.5</v>
      </c>
      <c r="F825" s="1" t="str">
        <f>VLOOKUP(A825,orders!B:C,2,FALSE)</f>
        <v>LILAS</v>
      </c>
      <c r="G825" s="6" t="str">
        <f>VLOOKUP(A825,orders!P:Q,2,FALSE)</f>
        <v>Speedy Express</v>
      </c>
      <c r="H825" s="6" t="str">
        <f>LEFT(VLOOKUP(F825,customers!A:C,3,FALSE),SEARCH(" ",VLOOKUP(F825,customers!A:C,3,FALSE)))</f>
        <v xml:space="preserve">Carlos </v>
      </c>
      <c r="I825" s="6" t="str">
        <f>VLOOKUP(F825,customers!A:F,6,FALSE)</f>
        <v>Barquisimeto</v>
      </c>
      <c r="J825" s="6" t="str">
        <f>VLOOKUP(F825,customers!A:I,9,FALSE)</f>
        <v>Venezuela</v>
      </c>
    </row>
    <row r="826" spans="1:10" ht="17.45" customHeight="1" x14ac:dyDescent="0.25">
      <c r="A826" s="1" t="s">
        <v>2019</v>
      </c>
      <c r="B826" s="1">
        <f>COUNTIF('order-details'!A826:A2980,A826)</f>
        <v>4</v>
      </c>
      <c r="C826" s="8">
        <f>SUMIFS('order-details'!F:F,'order-details'!A:A,A826)</f>
        <v>5218</v>
      </c>
      <c r="D826" s="8">
        <f>SUMIFS('order-details'!G:G,'order-details'!A:A,A826)</f>
        <v>5218</v>
      </c>
      <c r="E826" s="11">
        <f t="shared" si="12"/>
        <v>0</v>
      </c>
      <c r="F826" s="1" t="str">
        <f>VLOOKUP(A826,orders!B:C,2,FALSE)</f>
        <v>ERNSH</v>
      </c>
      <c r="G826" s="6" t="str">
        <f>VLOOKUP(A826,orders!P:Q,2,FALSE)</f>
        <v>United Package</v>
      </c>
      <c r="H826" s="6" t="str">
        <f>LEFT(VLOOKUP(F826,customers!A:C,3,FALSE),SEARCH(" ",VLOOKUP(F826,customers!A:C,3,FALSE)))</f>
        <v xml:space="preserve">Roland </v>
      </c>
      <c r="I826" s="6" t="str">
        <f>VLOOKUP(F826,customers!A:F,6,FALSE)</f>
        <v>Graz</v>
      </c>
      <c r="J826" s="6" t="str">
        <f>VLOOKUP(F826,customers!A:I,9,FALSE)</f>
        <v>Austria</v>
      </c>
    </row>
    <row r="827" spans="1:10" ht="17.45" customHeight="1" x14ac:dyDescent="0.25">
      <c r="A827" s="1" t="s">
        <v>2020</v>
      </c>
      <c r="B827" s="1">
        <f>COUNTIF('order-details'!A827:A2981,A827)</f>
        <v>2</v>
      </c>
      <c r="C827" s="8">
        <f>SUMIFS('order-details'!F:F,'order-details'!A:A,A827)</f>
        <v>300</v>
      </c>
      <c r="D827" s="8">
        <f>SUMIFS('order-details'!G:G,'order-details'!A:A,A827)</f>
        <v>300</v>
      </c>
      <c r="E827" s="11">
        <f t="shared" si="12"/>
        <v>0</v>
      </c>
      <c r="F827" s="1" t="str">
        <f>VLOOKUP(A827,orders!B:C,2,FALSE)</f>
        <v>PERIC</v>
      </c>
      <c r="G827" s="6" t="str">
        <f>VLOOKUP(A827,orders!P:Q,2,FALSE)</f>
        <v>United Package</v>
      </c>
      <c r="H827" s="6" t="str">
        <f>LEFT(VLOOKUP(F827,customers!A:C,3,FALSE),SEARCH(" ",VLOOKUP(F827,customers!A:C,3,FALSE)))</f>
        <v xml:space="preserve">Guillermo </v>
      </c>
      <c r="I827" s="6" t="str">
        <f>VLOOKUP(F827,customers!A:F,6,FALSE)</f>
        <v>México D.F.</v>
      </c>
      <c r="J827" s="6" t="str">
        <f>VLOOKUP(F827,customers!A:I,9,FALSE)</f>
        <v>Mexico</v>
      </c>
    </row>
    <row r="828" spans="1:10" ht="17.45" customHeight="1" x14ac:dyDescent="0.25">
      <c r="A828" s="1" t="s">
        <v>2021</v>
      </c>
      <c r="B828" s="1">
        <f>COUNTIF('order-details'!A828:A2982,A828)</f>
        <v>1</v>
      </c>
      <c r="C828" s="8">
        <f>SUMIFS('order-details'!F:F,'order-details'!A:A,A828)</f>
        <v>244.29999999999998</v>
      </c>
      <c r="D828" s="8">
        <f>SUMIFS('order-details'!G:G,'order-details'!A:A,A828)</f>
        <v>232.08499999999998</v>
      </c>
      <c r="E828" s="11">
        <f t="shared" si="12"/>
        <v>12.215000000000003</v>
      </c>
      <c r="F828" s="1" t="str">
        <f>VLOOKUP(A828,orders!B:C,2,FALSE)</f>
        <v>SIMOB</v>
      </c>
      <c r="G828" s="6" t="str">
        <f>VLOOKUP(A828,orders!P:Q,2,FALSE)</f>
        <v>United Package</v>
      </c>
      <c r="H828" s="6" t="str">
        <f>LEFT(VLOOKUP(F828,customers!A:C,3,FALSE),SEARCH(" ",VLOOKUP(F828,customers!A:C,3,FALSE)))</f>
        <v xml:space="preserve">Jytte </v>
      </c>
      <c r="I828" s="6" t="str">
        <f>VLOOKUP(F828,customers!A:F,6,FALSE)</f>
        <v>Kobenhavn</v>
      </c>
      <c r="J828" s="6" t="str">
        <f>VLOOKUP(F828,customers!A:I,9,FALSE)</f>
        <v>Denmark</v>
      </c>
    </row>
    <row r="829" spans="1:10" ht="17.45" customHeight="1" x14ac:dyDescent="0.25">
      <c r="A829" s="1" t="s">
        <v>2022</v>
      </c>
      <c r="B829" s="1">
        <f>COUNTIF('order-details'!A829:A2983,A829)</f>
        <v>3</v>
      </c>
      <c r="C829" s="8">
        <f>SUMIFS('order-details'!F:F,'order-details'!A:A,A829)</f>
        <v>586</v>
      </c>
      <c r="D829" s="8">
        <f>SUMIFS('order-details'!G:G,'order-details'!A:A,A829)</f>
        <v>498.1</v>
      </c>
      <c r="E829" s="11">
        <f t="shared" si="12"/>
        <v>87.899999999999977</v>
      </c>
      <c r="F829" s="1" t="str">
        <f>VLOOKUP(A829,orders!B:C,2,FALSE)</f>
        <v>RICSU</v>
      </c>
      <c r="G829" s="6" t="str">
        <f>VLOOKUP(A829,orders!P:Q,2,FALSE)</f>
        <v>United Package</v>
      </c>
      <c r="H829" s="6" t="str">
        <f>LEFT(VLOOKUP(F829,customers!A:C,3,FALSE),SEARCH(" ",VLOOKUP(F829,customers!A:C,3,FALSE)))</f>
        <v xml:space="preserve">Michael </v>
      </c>
      <c r="I829" s="6" t="str">
        <f>VLOOKUP(F829,customers!A:F,6,FALSE)</f>
        <v>Genève</v>
      </c>
      <c r="J829" s="6" t="str">
        <f>VLOOKUP(F829,customers!A:I,9,FALSE)</f>
        <v>Switzerland</v>
      </c>
    </row>
    <row r="830" spans="1:10" ht="17.45" customHeight="1" x14ac:dyDescent="0.25">
      <c r="A830" s="1" t="s">
        <v>2023</v>
      </c>
      <c r="B830" s="1">
        <f>COUNTIF('order-details'!A830:A2984,A830)</f>
        <v>3</v>
      </c>
      <c r="C830" s="8">
        <f>SUMIFS('order-details'!F:F,'order-details'!A:A,A830)</f>
        <v>1057</v>
      </c>
      <c r="D830" s="8">
        <f>SUMIFS('order-details'!G:G,'order-details'!A:A,A830)</f>
        <v>792.75</v>
      </c>
      <c r="E830" s="11">
        <f t="shared" si="12"/>
        <v>264.25</v>
      </c>
      <c r="F830" s="1" t="str">
        <f>VLOOKUP(A830,orders!B:C,2,FALSE)</f>
        <v>BONAP</v>
      </c>
      <c r="G830" s="6" t="str">
        <f>VLOOKUP(A830,orders!P:Q,2,FALSE)</f>
        <v>United Package</v>
      </c>
      <c r="H830" s="6" t="str">
        <f>LEFT(VLOOKUP(F830,customers!A:C,3,FALSE),SEARCH(" ",VLOOKUP(F830,customers!A:C,3,FALSE)))</f>
        <v xml:space="preserve">Laurence </v>
      </c>
      <c r="I830" s="6" t="str">
        <f>VLOOKUP(F830,customers!A:F,6,FALSE)</f>
        <v>Marseille</v>
      </c>
      <c r="J830" s="6" t="str">
        <f>VLOOKUP(F830,customers!A:I,9,FALSE)</f>
        <v>France</v>
      </c>
    </row>
    <row r="831" spans="1:10" ht="17.45" customHeight="1" x14ac:dyDescent="0.25">
      <c r="A831" s="1" t="s">
        <v>2024</v>
      </c>
      <c r="B831" s="1">
        <f>COUNTIF('order-details'!A831:A2985,A831)</f>
        <v>25</v>
      </c>
      <c r="C831" s="8">
        <f>SUMIFS('order-details'!F:F,'order-details'!A:A,A831)</f>
        <v>1374.6</v>
      </c>
      <c r="D831" s="8">
        <f>SUMIFS('order-details'!G:G,'order-details'!A:A,A831)</f>
        <v>1255.7205000000001</v>
      </c>
      <c r="E831" s="11">
        <f t="shared" si="12"/>
        <v>118.87949999999978</v>
      </c>
      <c r="F831" s="1" t="str">
        <f>VLOOKUP(A831,orders!B:C,2,FALSE)</f>
        <v>RATTC</v>
      </c>
      <c r="G831" s="6" t="str">
        <f>VLOOKUP(A831,orders!P:Q,2,FALSE)</f>
        <v>United Package</v>
      </c>
      <c r="H831" s="6" t="str">
        <f>LEFT(VLOOKUP(F831,customers!A:C,3,FALSE),SEARCH(" ",VLOOKUP(F831,customers!A:C,3,FALSE)))</f>
        <v xml:space="preserve">Paula </v>
      </c>
      <c r="I831" s="6" t="str">
        <f>VLOOKUP(F831,customers!A:F,6,FALSE)</f>
        <v>Albuquerque</v>
      </c>
      <c r="J831" s="6" t="str">
        <f>VLOOKUP(F831,customers!A:I,9,FALSE)</f>
        <v>USA</v>
      </c>
    </row>
  </sheetData>
  <autoFilter ref="A1:J831" xr:uid="{00000000-0009-0000-0000-000000000000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/>
  </sheetViews>
  <sheetFormatPr defaultRowHeight="15" x14ac:dyDescent="0.25"/>
  <sheetData>
    <row r="1" spans="1:2" x14ac:dyDescent="0.25">
      <c r="A1" t="s">
        <v>957</v>
      </c>
      <c r="B1" t="s">
        <v>956</v>
      </c>
    </row>
    <row r="2" spans="1:2" x14ac:dyDescent="0.25">
      <c r="A2">
        <v>1</v>
      </c>
      <c r="B2" t="s">
        <v>955</v>
      </c>
    </row>
    <row r="3" spans="1:2" x14ac:dyDescent="0.25">
      <c r="A3">
        <v>2</v>
      </c>
      <c r="B3" t="s">
        <v>954</v>
      </c>
    </row>
    <row r="4" spans="1:2" x14ac:dyDescent="0.25">
      <c r="A4">
        <v>3</v>
      </c>
      <c r="B4" t="s">
        <v>953</v>
      </c>
    </row>
    <row r="5" spans="1:2" x14ac:dyDescent="0.25">
      <c r="A5">
        <v>4</v>
      </c>
      <c r="B5" t="s">
        <v>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0"/>
  <sheetViews>
    <sheetView workbookViewId="0"/>
  </sheetViews>
  <sheetFormatPr defaultColWidth="11.140625" defaultRowHeight="15" x14ac:dyDescent="0.25"/>
  <sheetData>
    <row r="1" spans="1:11" x14ac:dyDescent="0.25">
      <c r="A1" t="s">
        <v>799</v>
      </c>
      <c r="B1" t="s">
        <v>1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0</v>
      </c>
      <c r="K1" t="s">
        <v>29</v>
      </c>
    </row>
    <row r="2" spans="1:11" x14ac:dyDescent="0.25">
      <c r="A2">
        <v>1</v>
      </c>
      <c r="B2" t="s">
        <v>965</v>
      </c>
      <c r="C2" t="s">
        <v>966</v>
      </c>
      <c r="D2" t="s">
        <v>967</v>
      </c>
      <c r="E2" t="s">
        <v>968</v>
      </c>
      <c r="F2" t="s">
        <v>28</v>
      </c>
      <c r="G2" t="s">
        <v>3</v>
      </c>
      <c r="H2" t="s">
        <v>969</v>
      </c>
      <c r="I2" t="s">
        <v>26</v>
      </c>
      <c r="J2" t="s">
        <v>970</v>
      </c>
      <c r="K2" t="s">
        <v>3</v>
      </c>
    </row>
    <row r="3" spans="1:11" x14ac:dyDescent="0.25">
      <c r="A3">
        <v>2</v>
      </c>
      <c r="B3" t="s">
        <v>971</v>
      </c>
      <c r="C3" t="s">
        <v>972</v>
      </c>
      <c r="D3" t="s">
        <v>10</v>
      </c>
      <c r="E3" t="s">
        <v>973</v>
      </c>
      <c r="F3" t="s">
        <v>974</v>
      </c>
      <c r="G3" t="s">
        <v>975</v>
      </c>
      <c r="H3">
        <v>70117</v>
      </c>
      <c r="I3" t="s">
        <v>16</v>
      </c>
      <c r="J3" t="s">
        <v>976</v>
      </c>
      <c r="K3" t="s">
        <v>3</v>
      </c>
    </row>
    <row r="4" spans="1:11" x14ac:dyDescent="0.25">
      <c r="A4">
        <v>3</v>
      </c>
      <c r="B4" t="s">
        <v>977</v>
      </c>
      <c r="C4" t="s">
        <v>978</v>
      </c>
      <c r="D4" t="s">
        <v>7</v>
      </c>
      <c r="E4" t="s">
        <v>979</v>
      </c>
      <c r="F4" t="s">
        <v>980</v>
      </c>
      <c r="G4" t="s">
        <v>981</v>
      </c>
      <c r="H4">
        <v>48104</v>
      </c>
      <c r="I4" t="s">
        <v>16</v>
      </c>
      <c r="J4" t="s">
        <v>982</v>
      </c>
      <c r="K4" t="s">
        <v>983</v>
      </c>
    </row>
    <row r="5" spans="1:11" x14ac:dyDescent="0.25">
      <c r="A5">
        <v>4</v>
      </c>
      <c r="B5" t="s">
        <v>984</v>
      </c>
      <c r="C5" t="s">
        <v>985</v>
      </c>
      <c r="D5" t="s">
        <v>12</v>
      </c>
      <c r="E5" t="s">
        <v>986</v>
      </c>
      <c r="F5" t="s">
        <v>987</v>
      </c>
      <c r="G5" t="s">
        <v>3</v>
      </c>
      <c r="H5">
        <v>100</v>
      </c>
      <c r="I5" t="s">
        <v>988</v>
      </c>
      <c r="J5" t="s">
        <v>989</v>
      </c>
      <c r="K5" t="s">
        <v>3</v>
      </c>
    </row>
    <row r="6" spans="1:11" x14ac:dyDescent="0.25">
      <c r="A6">
        <v>5</v>
      </c>
      <c r="B6" t="s">
        <v>990</v>
      </c>
      <c r="C6" t="s">
        <v>991</v>
      </c>
      <c r="D6" t="s">
        <v>992</v>
      </c>
      <c r="E6" t="s">
        <v>993</v>
      </c>
      <c r="F6" t="s">
        <v>994</v>
      </c>
      <c r="G6" t="s">
        <v>995</v>
      </c>
      <c r="H6">
        <v>33007</v>
      </c>
      <c r="I6" t="s">
        <v>27</v>
      </c>
      <c r="J6" t="s">
        <v>996</v>
      </c>
      <c r="K6" t="s">
        <v>3</v>
      </c>
    </row>
    <row r="7" spans="1:11" x14ac:dyDescent="0.25">
      <c r="A7">
        <v>6</v>
      </c>
      <c r="B7" t="s">
        <v>997</v>
      </c>
      <c r="C7" t="s">
        <v>998</v>
      </c>
      <c r="D7" t="s">
        <v>999</v>
      </c>
      <c r="E7" t="s">
        <v>1000</v>
      </c>
      <c r="F7" t="s">
        <v>1001</v>
      </c>
      <c r="G7" t="s">
        <v>3</v>
      </c>
      <c r="H7">
        <v>545</v>
      </c>
      <c r="I7" t="s">
        <v>988</v>
      </c>
      <c r="J7" t="s">
        <v>1002</v>
      </c>
      <c r="K7" t="s">
        <v>3</v>
      </c>
    </row>
    <row r="8" spans="1:11" x14ac:dyDescent="0.25">
      <c r="A8">
        <v>7</v>
      </c>
      <c r="B8" t="s">
        <v>1137</v>
      </c>
      <c r="C8" t="s">
        <v>1003</v>
      </c>
      <c r="D8" t="s">
        <v>12</v>
      </c>
      <c r="E8" t="s">
        <v>1004</v>
      </c>
      <c r="F8" t="s">
        <v>1005</v>
      </c>
      <c r="G8" t="s">
        <v>1006</v>
      </c>
      <c r="H8">
        <v>3058</v>
      </c>
      <c r="I8" t="s">
        <v>1007</v>
      </c>
      <c r="J8" t="s">
        <v>1008</v>
      </c>
      <c r="K8" t="s">
        <v>1009</v>
      </c>
    </row>
    <row r="9" spans="1:11" x14ac:dyDescent="0.25">
      <c r="A9">
        <v>8</v>
      </c>
      <c r="B9" t="s">
        <v>1136</v>
      </c>
      <c r="C9" t="s">
        <v>1010</v>
      </c>
      <c r="D9" t="s">
        <v>7</v>
      </c>
      <c r="E9" t="s">
        <v>1011</v>
      </c>
      <c r="F9" t="s">
        <v>1012</v>
      </c>
      <c r="G9" t="s">
        <v>3</v>
      </c>
      <c r="H9" t="s">
        <v>1013</v>
      </c>
      <c r="I9" t="s">
        <v>26</v>
      </c>
      <c r="J9" t="s">
        <v>1014</v>
      </c>
      <c r="K9" t="s">
        <v>3</v>
      </c>
    </row>
    <row r="10" spans="1:11" x14ac:dyDescent="0.25">
      <c r="A10">
        <v>9</v>
      </c>
      <c r="B10" t="s">
        <v>1015</v>
      </c>
      <c r="C10" t="s">
        <v>1016</v>
      </c>
      <c r="D10" t="s">
        <v>25</v>
      </c>
      <c r="E10" t="s">
        <v>1017</v>
      </c>
      <c r="F10" t="s">
        <v>1018</v>
      </c>
      <c r="G10" t="s">
        <v>3</v>
      </c>
      <c r="H10" t="s">
        <v>1019</v>
      </c>
      <c r="I10" t="s">
        <v>18</v>
      </c>
      <c r="J10" t="s">
        <v>1020</v>
      </c>
      <c r="K10" t="s">
        <v>1021</v>
      </c>
    </row>
    <row r="11" spans="1:11" x14ac:dyDescent="0.25">
      <c r="A11">
        <v>10</v>
      </c>
      <c r="B11" t="s">
        <v>1022</v>
      </c>
      <c r="C11" t="s">
        <v>1023</v>
      </c>
      <c r="D11" t="s">
        <v>12</v>
      </c>
      <c r="E11" t="s">
        <v>1024</v>
      </c>
      <c r="F11" t="s">
        <v>24</v>
      </c>
      <c r="G11" t="s">
        <v>3</v>
      </c>
      <c r="H11">
        <v>5442</v>
      </c>
      <c r="I11" t="s">
        <v>23</v>
      </c>
      <c r="J11" t="s">
        <v>1025</v>
      </c>
      <c r="K11" t="s">
        <v>3</v>
      </c>
    </row>
    <row r="12" spans="1:11" x14ac:dyDescent="0.25">
      <c r="A12">
        <v>11</v>
      </c>
      <c r="B12" t="s">
        <v>1026</v>
      </c>
      <c r="C12" t="s">
        <v>1027</v>
      </c>
      <c r="D12" t="s">
        <v>8</v>
      </c>
      <c r="E12" t="s">
        <v>1028</v>
      </c>
      <c r="F12" t="s">
        <v>22</v>
      </c>
      <c r="G12" t="s">
        <v>3</v>
      </c>
      <c r="H12">
        <v>10785</v>
      </c>
      <c r="I12" t="s">
        <v>21</v>
      </c>
      <c r="J12" t="s">
        <v>1029</v>
      </c>
      <c r="K12" t="s">
        <v>3</v>
      </c>
    </row>
    <row r="13" spans="1:11" x14ac:dyDescent="0.25">
      <c r="A13">
        <v>12</v>
      </c>
      <c r="B13" t="s">
        <v>1030</v>
      </c>
      <c r="C13" t="s">
        <v>1031</v>
      </c>
      <c r="D13" t="s">
        <v>1032</v>
      </c>
      <c r="E13" t="s">
        <v>1033</v>
      </c>
      <c r="F13" t="s">
        <v>1034</v>
      </c>
      <c r="G13" t="s">
        <v>3</v>
      </c>
      <c r="H13">
        <v>60439</v>
      </c>
      <c r="I13" t="s">
        <v>21</v>
      </c>
      <c r="J13" t="s">
        <v>1035</v>
      </c>
      <c r="K13" t="s">
        <v>3</v>
      </c>
    </row>
    <row r="14" spans="1:11" x14ac:dyDescent="0.25">
      <c r="A14">
        <v>13</v>
      </c>
      <c r="B14" t="s">
        <v>1036</v>
      </c>
      <c r="C14" t="s">
        <v>1037</v>
      </c>
      <c r="D14" t="s">
        <v>1038</v>
      </c>
      <c r="E14" t="s">
        <v>1039</v>
      </c>
      <c r="F14" t="s">
        <v>1040</v>
      </c>
      <c r="G14" t="s">
        <v>3</v>
      </c>
      <c r="H14">
        <v>27478</v>
      </c>
      <c r="I14" t="s">
        <v>21</v>
      </c>
      <c r="J14" t="s">
        <v>1041</v>
      </c>
      <c r="K14" t="s">
        <v>1042</v>
      </c>
    </row>
    <row r="15" spans="1:11" x14ac:dyDescent="0.25">
      <c r="A15">
        <v>14</v>
      </c>
      <c r="B15" t="s">
        <v>1043</v>
      </c>
      <c r="C15" t="s">
        <v>1044</v>
      </c>
      <c r="D15" t="s">
        <v>7</v>
      </c>
      <c r="E15" t="s">
        <v>1129</v>
      </c>
      <c r="F15" t="s">
        <v>1045</v>
      </c>
      <c r="G15" t="s">
        <v>3</v>
      </c>
      <c r="H15">
        <v>48100</v>
      </c>
      <c r="I15" t="s">
        <v>9</v>
      </c>
      <c r="J15" t="s">
        <v>1046</v>
      </c>
      <c r="K15" t="s">
        <v>1047</v>
      </c>
    </row>
    <row r="16" spans="1:11" x14ac:dyDescent="0.25">
      <c r="A16">
        <v>15</v>
      </c>
      <c r="B16" t="s">
        <v>1048</v>
      </c>
      <c r="C16" t="s">
        <v>1049</v>
      </c>
      <c r="D16" t="s">
        <v>12</v>
      </c>
      <c r="E16" t="s">
        <v>1050</v>
      </c>
      <c r="F16" t="s">
        <v>1051</v>
      </c>
      <c r="G16" t="s">
        <v>3</v>
      </c>
      <c r="H16">
        <v>1320</v>
      </c>
      <c r="I16" t="s">
        <v>20</v>
      </c>
      <c r="J16" t="s">
        <v>1052</v>
      </c>
      <c r="K16" t="s">
        <v>3</v>
      </c>
    </row>
    <row r="17" spans="1:11" x14ac:dyDescent="0.25">
      <c r="A17">
        <v>16</v>
      </c>
      <c r="B17" t="s">
        <v>1053</v>
      </c>
      <c r="C17" t="s">
        <v>1054</v>
      </c>
      <c r="D17" t="s">
        <v>1055</v>
      </c>
      <c r="E17" t="s">
        <v>1056</v>
      </c>
      <c r="F17" t="s">
        <v>1057</v>
      </c>
      <c r="G17" t="s">
        <v>19</v>
      </c>
      <c r="H17">
        <v>97101</v>
      </c>
      <c r="I17" t="s">
        <v>16</v>
      </c>
      <c r="J17" t="s">
        <v>958</v>
      </c>
      <c r="K17" t="s">
        <v>3</v>
      </c>
    </row>
    <row r="18" spans="1:11" x14ac:dyDescent="0.25">
      <c r="A18">
        <v>17</v>
      </c>
      <c r="B18" t="s">
        <v>1058</v>
      </c>
      <c r="C18" t="s">
        <v>1059</v>
      </c>
      <c r="D18" t="s">
        <v>7</v>
      </c>
      <c r="E18" t="s">
        <v>1060</v>
      </c>
      <c r="F18" t="s">
        <v>1061</v>
      </c>
      <c r="G18" t="s">
        <v>3</v>
      </c>
      <c r="H18" t="s">
        <v>1062</v>
      </c>
      <c r="I18" t="s">
        <v>18</v>
      </c>
      <c r="J18" t="s">
        <v>1063</v>
      </c>
      <c r="K18" t="s">
        <v>3</v>
      </c>
    </row>
    <row r="19" spans="1:11" x14ac:dyDescent="0.25">
      <c r="A19">
        <v>18</v>
      </c>
      <c r="B19" t="s">
        <v>1064</v>
      </c>
      <c r="C19" t="s">
        <v>1065</v>
      </c>
      <c r="D19" t="s">
        <v>8</v>
      </c>
      <c r="E19" t="s">
        <v>1135</v>
      </c>
      <c r="F19" t="s">
        <v>17</v>
      </c>
      <c r="G19" t="s">
        <v>3</v>
      </c>
      <c r="H19">
        <v>75004</v>
      </c>
      <c r="I19" t="s">
        <v>6</v>
      </c>
      <c r="J19" t="s">
        <v>1066</v>
      </c>
      <c r="K19" t="s">
        <v>1067</v>
      </c>
    </row>
    <row r="20" spans="1:11" x14ac:dyDescent="0.25">
      <c r="A20">
        <v>19</v>
      </c>
      <c r="B20" t="s">
        <v>1068</v>
      </c>
      <c r="C20" t="s">
        <v>1069</v>
      </c>
      <c r="D20" t="s">
        <v>1070</v>
      </c>
      <c r="E20" t="s">
        <v>1071</v>
      </c>
      <c r="F20" t="s">
        <v>1072</v>
      </c>
      <c r="G20" t="s">
        <v>1073</v>
      </c>
      <c r="H20">
        <v>2134</v>
      </c>
      <c r="I20" t="s">
        <v>16</v>
      </c>
      <c r="J20" t="s">
        <v>1074</v>
      </c>
      <c r="K20" t="s">
        <v>1075</v>
      </c>
    </row>
    <row r="21" spans="1:11" x14ac:dyDescent="0.25">
      <c r="A21">
        <v>20</v>
      </c>
      <c r="B21" t="s">
        <v>1076</v>
      </c>
      <c r="C21" t="s">
        <v>1077</v>
      </c>
      <c r="D21" t="s">
        <v>15</v>
      </c>
      <c r="E21" t="s">
        <v>1134</v>
      </c>
      <c r="F21" t="s">
        <v>1078</v>
      </c>
      <c r="G21" t="s">
        <v>3</v>
      </c>
      <c r="H21">
        <v>512</v>
      </c>
      <c r="I21" t="s">
        <v>1078</v>
      </c>
      <c r="J21" t="s">
        <v>1079</v>
      </c>
      <c r="K21" t="s">
        <v>3</v>
      </c>
    </row>
    <row r="22" spans="1:11" x14ac:dyDescent="0.25">
      <c r="A22">
        <v>21</v>
      </c>
      <c r="B22" t="s">
        <v>1080</v>
      </c>
      <c r="C22" t="s">
        <v>1081</v>
      </c>
      <c r="D22" t="s">
        <v>8</v>
      </c>
      <c r="E22" t="s">
        <v>1082</v>
      </c>
      <c r="F22" t="s">
        <v>1083</v>
      </c>
      <c r="G22" t="s">
        <v>3</v>
      </c>
      <c r="H22">
        <v>2800</v>
      </c>
      <c r="I22" t="s">
        <v>14</v>
      </c>
      <c r="J22">
        <v>43844108</v>
      </c>
      <c r="K22">
        <v>43844115</v>
      </c>
    </row>
    <row r="23" spans="1:11" x14ac:dyDescent="0.25">
      <c r="A23">
        <v>22</v>
      </c>
      <c r="B23" t="s">
        <v>1084</v>
      </c>
      <c r="C23" t="s">
        <v>1085</v>
      </c>
      <c r="D23" t="s">
        <v>5</v>
      </c>
      <c r="E23" t="s">
        <v>1086</v>
      </c>
      <c r="F23" t="s">
        <v>1087</v>
      </c>
      <c r="G23" t="s">
        <v>3</v>
      </c>
      <c r="H23" t="s">
        <v>1088</v>
      </c>
      <c r="I23" t="s">
        <v>1089</v>
      </c>
      <c r="J23" t="s">
        <v>1090</v>
      </c>
      <c r="K23" t="s">
        <v>1091</v>
      </c>
    </row>
    <row r="24" spans="1:11" x14ac:dyDescent="0.25">
      <c r="A24">
        <v>23</v>
      </c>
      <c r="B24" t="s">
        <v>1092</v>
      </c>
      <c r="C24" t="s">
        <v>1093</v>
      </c>
      <c r="D24" t="s">
        <v>1094</v>
      </c>
      <c r="E24" t="s">
        <v>1095</v>
      </c>
      <c r="F24" t="s">
        <v>1096</v>
      </c>
      <c r="G24" t="s">
        <v>3</v>
      </c>
      <c r="H24">
        <v>53120</v>
      </c>
      <c r="I24" t="s">
        <v>13</v>
      </c>
      <c r="J24" t="s">
        <v>1097</v>
      </c>
      <c r="K24" t="s">
        <v>3</v>
      </c>
    </row>
    <row r="25" spans="1:11" x14ac:dyDescent="0.25">
      <c r="A25">
        <v>24</v>
      </c>
      <c r="B25" t="s">
        <v>1133</v>
      </c>
      <c r="C25" t="s">
        <v>1098</v>
      </c>
      <c r="D25" t="s">
        <v>7</v>
      </c>
      <c r="E25" t="s">
        <v>1099</v>
      </c>
      <c r="F25" t="s">
        <v>1100</v>
      </c>
      <c r="G25" t="s">
        <v>1101</v>
      </c>
      <c r="H25">
        <v>2042</v>
      </c>
      <c r="I25" t="s">
        <v>1007</v>
      </c>
      <c r="J25" t="s">
        <v>1102</v>
      </c>
      <c r="K25" t="s">
        <v>1103</v>
      </c>
    </row>
    <row r="26" spans="1:11" x14ac:dyDescent="0.25">
      <c r="A26">
        <v>25</v>
      </c>
      <c r="B26" t="s">
        <v>1104</v>
      </c>
      <c r="C26" t="s">
        <v>1105</v>
      </c>
      <c r="D26" t="s">
        <v>12</v>
      </c>
      <c r="E26" t="s">
        <v>1106</v>
      </c>
      <c r="F26" t="s">
        <v>695</v>
      </c>
      <c r="G26" t="s">
        <v>694</v>
      </c>
      <c r="H26" t="s">
        <v>11</v>
      </c>
      <c r="I26" t="s">
        <v>4</v>
      </c>
      <c r="J26" t="s">
        <v>1107</v>
      </c>
      <c r="K26" t="s">
        <v>3</v>
      </c>
    </row>
    <row r="27" spans="1:11" x14ac:dyDescent="0.25">
      <c r="A27">
        <v>26</v>
      </c>
      <c r="B27" t="s">
        <v>1108</v>
      </c>
      <c r="C27" t="s">
        <v>1109</v>
      </c>
      <c r="D27" t="s">
        <v>10</v>
      </c>
      <c r="E27" t="s">
        <v>1130</v>
      </c>
      <c r="F27" t="s">
        <v>1110</v>
      </c>
      <c r="G27" t="s">
        <v>3</v>
      </c>
      <c r="H27">
        <v>84100</v>
      </c>
      <c r="I27" t="s">
        <v>9</v>
      </c>
      <c r="J27" t="s">
        <v>1111</v>
      </c>
      <c r="K27" t="s">
        <v>1112</v>
      </c>
    </row>
    <row r="28" spans="1:11" x14ac:dyDescent="0.25">
      <c r="A28">
        <v>27</v>
      </c>
      <c r="B28" t="s">
        <v>1113</v>
      </c>
      <c r="C28" t="s">
        <v>1114</v>
      </c>
      <c r="D28" t="s">
        <v>8</v>
      </c>
      <c r="E28" t="s">
        <v>1131</v>
      </c>
      <c r="F28" t="s">
        <v>1115</v>
      </c>
      <c r="G28" t="s">
        <v>3</v>
      </c>
      <c r="H28">
        <v>71300</v>
      </c>
      <c r="I28" t="s">
        <v>6</v>
      </c>
      <c r="J28" t="s">
        <v>1116</v>
      </c>
      <c r="K28" t="s">
        <v>3</v>
      </c>
    </row>
    <row r="29" spans="1:11" x14ac:dyDescent="0.25">
      <c r="A29">
        <v>28</v>
      </c>
      <c r="B29" t="s">
        <v>1117</v>
      </c>
      <c r="C29" t="s">
        <v>1118</v>
      </c>
      <c r="D29" t="s">
        <v>7</v>
      </c>
      <c r="E29" t="s">
        <v>1132</v>
      </c>
      <c r="F29" t="s">
        <v>1119</v>
      </c>
      <c r="G29" t="s">
        <v>3</v>
      </c>
      <c r="H29">
        <v>74000</v>
      </c>
      <c r="I29" t="s">
        <v>6</v>
      </c>
      <c r="J29" t="s">
        <v>1120</v>
      </c>
      <c r="K29" t="s">
        <v>1121</v>
      </c>
    </row>
    <row r="30" spans="1:11" x14ac:dyDescent="0.25">
      <c r="A30">
        <v>29</v>
      </c>
      <c r="B30" t="s">
        <v>1122</v>
      </c>
      <c r="C30" t="s">
        <v>1123</v>
      </c>
      <c r="D30" t="s">
        <v>5</v>
      </c>
      <c r="E30" t="s">
        <v>1124</v>
      </c>
      <c r="F30" t="s">
        <v>1125</v>
      </c>
      <c r="G30" t="s">
        <v>694</v>
      </c>
      <c r="H30" t="s">
        <v>1126</v>
      </c>
      <c r="I30" t="s">
        <v>4</v>
      </c>
      <c r="J30" t="s">
        <v>1127</v>
      </c>
      <c r="K30" t="s">
        <v>1128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4"/>
  <sheetViews>
    <sheetView workbookViewId="0"/>
  </sheetViews>
  <sheetFormatPr defaultColWidth="12.7109375" defaultRowHeight="15" x14ac:dyDescent="0.25"/>
  <sheetData>
    <row r="1" spans="1:3" x14ac:dyDescent="0.25">
      <c r="A1" t="s">
        <v>615</v>
      </c>
      <c r="B1" t="s">
        <v>1187</v>
      </c>
      <c r="C1" t="s">
        <v>957</v>
      </c>
    </row>
    <row r="2" spans="1:3" x14ac:dyDescent="0.25">
      <c r="A2">
        <v>1581</v>
      </c>
      <c r="B2" t="s">
        <v>1186</v>
      </c>
      <c r="C2">
        <v>1</v>
      </c>
    </row>
    <row r="3" spans="1:3" x14ac:dyDescent="0.25">
      <c r="A3">
        <v>1730</v>
      </c>
      <c r="B3" t="s">
        <v>1185</v>
      </c>
      <c r="C3">
        <v>1</v>
      </c>
    </row>
    <row r="4" spans="1:3" x14ac:dyDescent="0.25">
      <c r="A4">
        <v>1833</v>
      </c>
      <c r="B4" t="s">
        <v>1184</v>
      </c>
      <c r="C4">
        <v>1</v>
      </c>
    </row>
    <row r="5" spans="1:3" x14ac:dyDescent="0.25">
      <c r="A5">
        <v>2116</v>
      </c>
      <c r="B5" t="s">
        <v>1072</v>
      </c>
      <c r="C5">
        <v>1</v>
      </c>
    </row>
    <row r="6" spans="1:3" x14ac:dyDescent="0.25">
      <c r="A6">
        <v>2139</v>
      </c>
      <c r="B6" t="s">
        <v>1183</v>
      </c>
      <c r="C6">
        <v>1</v>
      </c>
    </row>
    <row r="7" spans="1:3" x14ac:dyDescent="0.25">
      <c r="A7">
        <v>2184</v>
      </c>
      <c r="B7" t="s">
        <v>1182</v>
      </c>
      <c r="C7">
        <v>1</v>
      </c>
    </row>
    <row r="8" spans="1:3" x14ac:dyDescent="0.25">
      <c r="A8">
        <v>2903</v>
      </c>
      <c r="B8" t="s">
        <v>1181</v>
      </c>
      <c r="C8">
        <v>1</v>
      </c>
    </row>
    <row r="9" spans="1:3" x14ac:dyDescent="0.25">
      <c r="A9">
        <v>3049</v>
      </c>
      <c r="B9" t="s">
        <v>1180</v>
      </c>
      <c r="C9">
        <v>3</v>
      </c>
    </row>
    <row r="10" spans="1:3" x14ac:dyDescent="0.25">
      <c r="A10">
        <v>3801</v>
      </c>
      <c r="B10" t="s">
        <v>1179</v>
      </c>
      <c r="C10">
        <v>3</v>
      </c>
    </row>
    <row r="11" spans="1:3" x14ac:dyDescent="0.25">
      <c r="A11">
        <v>6897</v>
      </c>
      <c r="B11" t="s">
        <v>1178</v>
      </c>
      <c r="C11">
        <v>1</v>
      </c>
    </row>
    <row r="12" spans="1:3" x14ac:dyDescent="0.25">
      <c r="A12">
        <v>7960</v>
      </c>
      <c r="B12" t="s">
        <v>1177</v>
      </c>
      <c r="C12">
        <v>1</v>
      </c>
    </row>
    <row r="13" spans="1:3" x14ac:dyDescent="0.25">
      <c r="A13">
        <v>8837</v>
      </c>
      <c r="B13" t="s">
        <v>1176</v>
      </c>
      <c r="C13">
        <v>1</v>
      </c>
    </row>
    <row r="14" spans="1:3" x14ac:dyDescent="0.25">
      <c r="A14">
        <v>10019</v>
      </c>
      <c r="B14" t="s">
        <v>1175</v>
      </c>
      <c r="C14">
        <v>1</v>
      </c>
    </row>
    <row r="15" spans="1:3" x14ac:dyDescent="0.25">
      <c r="A15">
        <v>10038</v>
      </c>
      <c r="B15" t="s">
        <v>1175</v>
      </c>
      <c r="C15">
        <v>1</v>
      </c>
    </row>
    <row r="16" spans="1:3" x14ac:dyDescent="0.25">
      <c r="A16">
        <v>11747</v>
      </c>
      <c r="B16" t="s">
        <v>1174</v>
      </c>
      <c r="C16">
        <v>1</v>
      </c>
    </row>
    <row r="17" spans="1:3" x14ac:dyDescent="0.25">
      <c r="A17">
        <v>14450</v>
      </c>
      <c r="B17" t="s">
        <v>1173</v>
      </c>
      <c r="C17">
        <v>1</v>
      </c>
    </row>
    <row r="18" spans="1:3" x14ac:dyDescent="0.25">
      <c r="A18">
        <v>19428</v>
      </c>
      <c r="B18" t="s">
        <v>1172</v>
      </c>
      <c r="C18">
        <v>3</v>
      </c>
    </row>
    <row r="19" spans="1:3" x14ac:dyDescent="0.25">
      <c r="A19">
        <v>19713</v>
      </c>
      <c r="B19" t="s">
        <v>1171</v>
      </c>
      <c r="C19">
        <v>1</v>
      </c>
    </row>
    <row r="20" spans="1:3" x14ac:dyDescent="0.25">
      <c r="A20">
        <v>20852</v>
      </c>
      <c r="B20" t="s">
        <v>1170</v>
      </c>
      <c r="C20">
        <v>1</v>
      </c>
    </row>
    <row r="21" spans="1:3" x14ac:dyDescent="0.25">
      <c r="A21">
        <v>27403</v>
      </c>
      <c r="B21" t="s">
        <v>1169</v>
      </c>
      <c r="C21">
        <v>1</v>
      </c>
    </row>
    <row r="22" spans="1:3" x14ac:dyDescent="0.25">
      <c r="A22">
        <v>27511</v>
      </c>
      <c r="B22" t="s">
        <v>1168</v>
      </c>
      <c r="C22">
        <v>1</v>
      </c>
    </row>
    <row r="23" spans="1:3" x14ac:dyDescent="0.25">
      <c r="A23">
        <v>29202</v>
      </c>
      <c r="B23" t="s">
        <v>1167</v>
      </c>
      <c r="C23">
        <v>4</v>
      </c>
    </row>
    <row r="24" spans="1:3" x14ac:dyDescent="0.25">
      <c r="A24">
        <v>30346</v>
      </c>
      <c r="B24" t="s">
        <v>1166</v>
      </c>
      <c r="C24">
        <v>4</v>
      </c>
    </row>
    <row r="25" spans="1:3" x14ac:dyDescent="0.25">
      <c r="A25">
        <v>31406</v>
      </c>
      <c r="B25" t="s">
        <v>1165</v>
      </c>
      <c r="C25">
        <v>4</v>
      </c>
    </row>
    <row r="26" spans="1:3" x14ac:dyDescent="0.25">
      <c r="A26">
        <v>32859</v>
      </c>
      <c r="B26" t="s">
        <v>1164</v>
      </c>
      <c r="C26">
        <v>4</v>
      </c>
    </row>
    <row r="27" spans="1:3" x14ac:dyDescent="0.25">
      <c r="A27">
        <v>33607</v>
      </c>
      <c r="B27" t="s">
        <v>1163</v>
      </c>
      <c r="C27">
        <v>4</v>
      </c>
    </row>
    <row r="28" spans="1:3" x14ac:dyDescent="0.25">
      <c r="A28">
        <v>40222</v>
      </c>
      <c r="B28" t="s">
        <v>1162</v>
      </c>
      <c r="C28">
        <v>1</v>
      </c>
    </row>
    <row r="29" spans="1:3" x14ac:dyDescent="0.25">
      <c r="A29">
        <v>44122</v>
      </c>
      <c r="B29" t="s">
        <v>1161</v>
      </c>
      <c r="C29">
        <v>3</v>
      </c>
    </row>
    <row r="30" spans="1:3" x14ac:dyDescent="0.25">
      <c r="A30">
        <v>45839</v>
      </c>
      <c r="B30" t="s">
        <v>1160</v>
      </c>
      <c r="C30">
        <v>3</v>
      </c>
    </row>
    <row r="31" spans="1:3" x14ac:dyDescent="0.25">
      <c r="A31">
        <v>48075</v>
      </c>
      <c r="B31" t="s">
        <v>1159</v>
      </c>
      <c r="C31">
        <v>3</v>
      </c>
    </row>
    <row r="32" spans="1:3" x14ac:dyDescent="0.25">
      <c r="A32">
        <v>48084</v>
      </c>
      <c r="B32" t="s">
        <v>1158</v>
      </c>
      <c r="C32">
        <v>3</v>
      </c>
    </row>
    <row r="33" spans="1:3" x14ac:dyDescent="0.25">
      <c r="A33">
        <v>48304</v>
      </c>
      <c r="B33" t="s">
        <v>1157</v>
      </c>
      <c r="C33">
        <v>3</v>
      </c>
    </row>
    <row r="34" spans="1:3" x14ac:dyDescent="0.25">
      <c r="A34">
        <v>53404</v>
      </c>
      <c r="B34" t="s">
        <v>1156</v>
      </c>
      <c r="C34">
        <v>3</v>
      </c>
    </row>
    <row r="35" spans="1:3" x14ac:dyDescent="0.25">
      <c r="A35">
        <v>55113</v>
      </c>
      <c r="B35" t="s">
        <v>1155</v>
      </c>
      <c r="C35">
        <v>3</v>
      </c>
    </row>
    <row r="36" spans="1:3" x14ac:dyDescent="0.25">
      <c r="A36">
        <v>55439</v>
      </c>
      <c r="B36" t="s">
        <v>1154</v>
      </c>
      <c r="C36">
        <v>3</v>
      </c>
    </row>
    <row r="37" spans="1:3" x14ac:dyDescent="0.25">
      <c r="A37">
        <v>60179</v>
      </c>
      <c r="B37" t="s">
        <v>1153</v>
      </c>
      <c r="C37">
        <v>2</v>
      </c>
    </row>
    <row r="38" spans="1:3" x14ac:dyDescent="0.25">
      <c r="A38">
        <v>60601</v>
      </c>
      <c r="B38" t="s">
        <v>1152</v>
      </c>
      <c r="C38">
        <v>2</v>
      </c>
    </row>
    <row r="39" spans="1:3" x14ac:dyDescent="0.25">
      <c r="A39">
        <v>72716</v>
      </c>
      <c r="B39" t="s">
        <v>1151</v>
      </c>
      <c r="C39">
        <v>4</v>
      </c>
    </row>
    <row r="40" spans="1:3" x14ac:dyDescent="0.25">
      <c r="A40">
        <v>75234</v>
      </c>
      <c r="B40" t="s">
        <v>1150</v>
      </c>
      <c r="C40">
        <v>4</v>
      </c>
    </row>
    <row r="41" spans="1:3" x14ac:dyDescent="0.25">
      <c r="A41">
        <v>78759</v>
      </c>
      <c r="B41" t="s">
        <v>1149</v>
      </c>
      <c r="C41">
        <v>4</v>
      </c>
    </row>
    <row r="42" spans="1:3" x14ac:dyDescent="0.25">
      <c r="A42">
        <v>80202</v>
      </c>
      <c r="B42" t="s">
        <v>1148</v>
      </c>
      <c r="C42">
        <v>2</v>
      </c>
    </row>
    <row r="43" spans="1:3" x14ac:dyDescent="0.25">
      <c r="A43">
        <v>80909</v>
      </c>
      <c r="B43" t="s">
        <v>1147</v>
      </c>
      <c r="C43">
        <v>2</v>
      </c>
    </row>
    <row r="44" spans="1:3" x14ac:dyDescent="0.25">
      <c r="A44">
        <v>85014</v>
      </c>
      <c r="B44" t="s">
        <v>1146</v>
      </c>
      <c r="C44">
        <v>2</v>
      </c>
    </row>
    <row r="45" spans="1:3" x14ac:dyDescent="0.25">
      <c r="A45">
        <v>85251</v>
      </c>
      <c r="B45" t="s">
        <v>1145</v>
      </c>
      <c r="C45">
        <v>2</v>
      </c>
    </row>
    <row r="46" spans="1:3" x14ac:dyDescent="0.25">
      <c r="A46">
        <v>90405</v>
      </c>
      <c r="B46" t="s">
        <v>1144</v>
      </c>
      <c r="C46">
        <v>2</v>
      </c>
    </row>
    <row r="47" spans="1:3" x14ac:dyDescent="0.25">
      <c r="A47">
        <v>94025</v>
      </c>
      <c r="B47" t="s">
        <v>1143</v>
      </c>
      <c r="C47">
        <v>2</v>
      </c>
    </row>
    <row r="48" spans="1:3" x14ac:dyDescent="0.25">
      <c r="A48">
        <v>94105</v>
      </c>
      <c r="B48" t="s">
        <v>1142</v>
      </c>
      <c r="C48">
        <v>2</v>
      </c>
    </row>
    <row r="49" spans="1:3" x14ac:dyDescent="0.25">
      <c r="A49">
        <v>95008</v>
      </c>
      <c r="B49" t="s">
        <v>1141</v>
      </c>
      <c r="C49">
        <v>2</v>
      </c>
    </row>
    <row r="50" spans="1:3" x14ac:dyDescent="0.25">
      <c r="A50">
        <v>95054</v>
      </c>
      <c r="B50" t="s">
        <v>1140</v>
      </c>
      <c r="C50">
        <v>2</v>
      </c>
    </row>
    <row r="51" spans="1:3" x14ac:dyDescent="0.25">
      <c r="A51">
        <v>95060</v>
      </c>
      <c r="B51" t="s">
        <v>1139</v>
      </c>
      <c r="C51">
        <v>2</v>
      </c>
    </row>
    <row r="52" spans="1:3" x14ac:dyDescent="0.25">
      <c r="A52">
        <v>98004</v>
      </c>
      <c r="B52" t="s">
        <v>1138</v>
      </c>
      <c r="C52">
        <v>2</v>
      </c>
    </row>
    <row r="53" spans="1:3" x14ac:dyDescent="0.25">
      <c r="A53">
        <v>98052</v>
      </c>
      <c r="B53" t="s">
        <v>614</v>
      </c>
      <c r="C53">
        <v>2</v>
      </c>
    </row>
    <row r="54" spans="1:3" x14ac:dyDescent="0.25">
      <c r="A54">
        <v>98104</v>
      </c>
      <c r="B54" t="s">
        <v>55</v>
      </c>
      <c r="C5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31"/>
  <sheetViews>
    <sheetView topLeftCell="B1" workbookViewId="0">
      <selection activeCell="C1" sqref="C1:C1048576"/>
    </sheetView>
  </sheetViews>
  <sheetFormatPr defaultColWidth="10.7109375" defaultRowHeight="15" x14ac:dyDescent="0.25"/>
  <cols>
    <col min="14" max="14" width="10.7109375" style="5"/>
  </cols>
  <sheetData>
    <row r="1" spans="1:17" x14ac:dyDescent="0.25">
      <c r="A1" t="s">
        <v>765</v>
      </c>
      <c r="B1" t="s">
        <v>2033</v>
      </c>
      <c r="C1" t="s">
        <v>598</v>
      </c>
      <c r="D1" t="s">
        <v>599</v>
      </c>
      <c r="E1" t="s">
        <v>797</v>
      </c>
      <c r="F1" t="s">
        <v>796</v>
      </c>
      <c r="G1" t="s">
        <v>795</v>
      </c>
      <c r="H1" t="s">
        <v>794</v>
      </c>
      <c r="I1" t="s">
        <v>793</v>
      </c>
      <c r="J1" t="s">
        <v>792</v>
      </c>
      <c r="K1" t="s">
        <v>791</v>
      </c>
      <c r="L1" t="s">
        <v>790</v>
      </c>
      <c r="M1" t="s">
        <v>789</v>
      </c>
      <c r="N1" s="5" t="s">
        <v>788</v>
      </c>
      <c r="O1" t="s">
        <v>787</v>
      </c>
    </row>
    <row r="2" spans="1:17" x14ac:dyDescent="0.25">
      <c r="A2">
        <v>10248</v>
      </c>
      <c r="B2" t="str">
        <f>TEXT(A2, "00000000")</f>
        <v>00010248</v>
      </c>
      <c r="C2" t="s">
        <v>85</v>
      </c>
      <c r="D2">
        <v>5</v>
      </c>
      <c r="E2">
        <v>35250</v>
      </c>
      <c r="F2">
        <v>35278</v>
      </c>
      <c r="G2">
        <v>35262</v>
      </c>
      <c r="H2">
        <v>3</v>
      </c>
      <c r="I2">
        <v>32.380000000000003</v>
      </c>
      <c r="J2" t="s">
        <v>84</v>
      </c>
      <c r="K2" t="s">
        <v>82</v>
      </c>
      <c r="L2" t="s">
        <v>81</v>
      </c>
      <c r="M2" t="s">
        <v>3</v>
      </c>
      <c r="N2" s="5">
        <v>51100</v>
      </c>
      <c r="O2" t="s">
        <v>6</v>
      </c>
      <c r="P2" t="str">
        <f>TEXT(A2, "00000000")</f>
        <v>00010248</v>
      </c>
      <c r="Q2" t="str">
        <f>VLOOKUP(H2,shippers!A:B,2,FALSE)</f>
        <v>Federal Shipping</v>
      </c>
    </row>
    <row r="3" spans="1:17" x14ac:dyDescent="0.25">
      <c r="A3">
        <v>10249</v>
      </c>
      <c r="B3" t="str">
        <f t="shared" ref="B3:B66" si="0">TEXT(A3, "00000000")</f>
        <v>00010249</v>
      </c>
      <c r="C3" t="s">
        <v>120</v>
      </c>
      <c r="D3">
        <v>6</v>
      </c>
      <c r="E3">
        <v>35251</v>
      </c>
      <c r="F3">
        <v>35293</v>
      </c>
      <c r="G3">
        <v>35256</v>
      </c>
      <c r="H3">
        <v>1</v>
      </c>
      <c r="I3">
        <v>11.61</v>
      </c>
      <c r="J3" t="s">
        <v>687</v>
      </c>
      <c r="K3" t="s">
        <v>119</v>
      </c>
      <c r="L3" t="s">
        <v>686</v>
      </c>
      <c r="M3" t="s">
        <v>3</v>
      </c>
      <c r="N3" s="5">
        <v>44087</v>
      </c>
      <c r="O3" t="s">
        <v>21</v>
      </c>
      <c r="P3" t="str">
        <f t="shared" ref="P3:P66" si="1">TEXT(A3, "00000000")</f>
        <v>00010249</v>
      </c>
      <c r="Q3" t="str">
        <f>VLOOKUP(H3,shippers!A:B,2,FALSE)</f>
        <v>Speedy Express</v>
      </c>
    </row>
    <row r="4" spans="1:17" x14ac:dyDescent="0.25">
      <c r="A4">
        <v>10250</v>
      </c>
      <c r="B4" t="str">
        <f t="shared" si="0"/>
        <v>00010250</v>
      </c>
      <c r="C4" t="s">
        <v>413</v>
      </c>
      <c r="D4">
        <v>4</v>
      </c>
      <c r="E4">
        <v>35254</v>
      </c>
      <c r="F4">
        <v>35282</v>
      </c>
      <c r="G4">
        <v>35258</v>
      </c>
      <c r="H4">
        <v>2</v>
      </c>
      <c r="I4">
        <v>65.83</v>
      </c>
      <c r="J4" t="s">
        <v>412</v>
      </c>
      <c r="K4" t="s">
        <v>750</v>
      </c>
      <c r="L4" t="s">
        <v>196</v>
      </c>
      <c r="M4" t="s">
        <v>195</v>
      </c>
      <c r="N4" s="5" t="s">
        <v>410</v>
      </c>
      <c r="O4" t="s">
        <v>23</v>
      </c>
      <c r="P4" t="str">
        <f t="shared" si="1"/>
        <v>00010250</v>
      </c>
      <c r="Q4" t="str">
        <f>VLOOKUP(H4,shippers!A:B,2,FALSE)</f>
        <v>United Package</v>
      </c>
    </row>
    <row r="5" spans="1:17" x14ac:dyDescent="0.25">
      <c r="A5">
        <v>10251</v>
      </c>
      <c r="B5" t="str">
        <f t="shared" si="0"/>
        <v>00010251</v>
      </c>
      <c r="C5" t="s">
        <v>91</v>
      </c>
      <c r="D5">
        <v>3</v>
      </c>
      <c r="E5">
        <v>35254</v>
      </c>
      <c r="F5">
        <v>35282</v>
      </c>
      <c r="G5">
        <v>35261</v>
      </c>
      <c r="H5">
        <v>1</v>
      </c>
      <c r="I5">
        <v>41.34</v>
      </c>
      <c r="J5" t="s">
        <v>90</v>
      </c>
      <c r="K5" t="s">
        <v>781</v>
      </c>
      <c r="L5" t="s">
        <v>88</v>
      </c>
      <c r="M5" t="s">
        <v>3</v>
      </c>
      <c r="N5" s="5">
        <v>69004</v>
      </c>
      <c r="O5" t="s">
        <v>6</v>
      </c>
      <c r="P5" t="str">
        <f t="shared" si="1"/>
        <v>00010251</v>
      </c>
      <c r="Q5" t="str">
        <f>VLOOKUP(H5,shippers!A:B,2,FALSE)</f>
        <v>Speedy Express</v>
      </c>
    </row>
    <row r="6" spans="1:17" x14ac:dyDescent="0.25">
      <c r="A6">
        <v>10252</v>
      </c>
      <c r="B6" t="str">
        <f t="shared" si="0"/>
        <v>00010252</v>
      </c>
      <c r="C6" t="s">
        <v>142</v>
      </c>
      <c r="D6">
        <v>4</v>
      </c>
      <c r="E6">
        <v>35255</v>
      </c>
      <c r="F6">
        <v>35283</v>
      </c>
      <c r="G6">
        <v>35257</v>
      </c>
      <c r="H6">
        <v>2</v>
      </c>
      <c r="I6">
        <v>51.3</v>
      </c>
      <c r="J6" t="s">
        <v>673</v>
      </c>
      <c r="K6" t="s">
        <v>758</v>
      </c>
      <c r="L6" t="s">
        <v>140</v>
      </c>
      <c r="M6" t="s">
        <v>3</v>
      </c>
      <c r="N6" s="5" t="s">
        <v>139</v>
      </c>
      <c r="O6" t="s">
        <v>138</v>
      </c>
      <c r="P6" t="str">
        <f t="shared" si="1"/>
        <v>00010252</v>
      </c>
      <c r="Q6" t="str">
        <f>VLOOKUP(H6,shippers!A:B,2,FALSE)</f>
        <v>United Package</v>
      </c>
    </row>
    <row r="7" spans="1:17" x14ac:dyDescent="0.25">
      <c r="A7">
        <v>10253</v>
      </c>
      <c r="B7" t="str">
        <f t="shared" si="0"/>
        <v>00010253</v>
      </c>
      <c r="C7" t="s">
        <v>413</v>
      </c>
      <c r="D7">
        <v>3</v>
      </c>
      <c r="E7">
        <v>35256</v>
      </c>
      <c r="F7">
        <v>35270</v>
      </c>
      <c r="G7">
        <v>35262</v>
      </c>
      <c r="H7">
        <v>2</v>
      </c>
      <c r="I7">
        <v>58.17</v>
      </c>
      <c r="J7" t="s">
        <v>412</v>
      </c>
      <c r="K7" t="s">
        <v>750</v>
      </c>
      <c r="L7" t="s">
        <v>196</v>
      </c>
      <c r="M7" t="s">
        <v>195</v>
      </c>
      <c r="N7" s="5" t="s">
        <v>410</v>
      </c>
      <c r="O7" t="s">
        <v>23</v>
      </c>
      <c r="P7" t="str">
        <f t="shared" si="1"/>
        <v>00010253</v>
      </c>
      <c r="Q7" t="str">
        <f>VLOOKUP(H7,shippers!A:B,2,FALSE)</f>
        <v>United Package</v>
      </c>
    </row>
    <row r="8" spans="1:17" x14ac:dyDescent="0.25">
      <c r="A8">
        <v>10254</v>
      </c>
      <c r="B8" t="str">
        <f t="shared" si="0"/>
        <v>00010254</v>
      </c>
      <c r="C8" t="s">
        <v>526</v>
      </c>
      <c r="D8">
        <v>5</v>
      </c>
      <c r="E8">
        <v>35257</v>
      </c>
      <c r="F8">
        <v>35285</v>
      </c>
      <c r="G8">
        <v>35269</v>
      </c>
      <c r="H8">
        <v>2</v>
      </c>
      <c r="I8">
        <v>22.98</v>
      </c>
      <c r="J8" t="s">
        <v>525</v>
      </c>
      <c r="K8" t="s">
        <v>771</v>
      </c>
      <c r="L8" t="s">
        <v>522</v>
      </c>
      <c r="M8" t="s">
        <v>3</v>
      </c>
      <c r="N8" s="5">
        <v>3012</v>
      </c>
      <c r="O8" t="s">
        <v>188</v>
      </c>
      <c r="P8" t="str">
        <f t="shared" si="1"/>
        <v>00010254</v>
      </c>
      <c r="Q8" t="str">
        <f>VLOOKUP(H8,shippers!A:B,2,FALSE)</f>
        <v>United Package</v>
      </c>
    </row>
    <row r="9" spans="1:17" x14ac:dyDescent="0.25">
      <c r="A9">
        <v>10255</v>
      </c>
      <c r="B9" t="str">
        <f t="shared" si="0"/>
        <v>00010255</v>
      </c>
      <c r="C9" t="s">
        <v>192</v>
      </c>
      <c r="D9">
        <v>9</v>
      </c>
      <c r="E9">
        <v>35258</v>
      </c>
      <c r="F9">
        <v>35286</v>
      </c>
      <c r="G9">
        <v>35261</v>
      </c>
      <c r="H9">
        <v>3</v>
      </c>
      <c r="I9">
        <v>148.33000000000001</v>
      </c>
      <c r="J9" t="s">
        <v>191</v>
      </c>
      <c r="K9" t="s">
        <v>767</v>
      </c>
      <c r="L9" t="s">
        <v>661</v>
      </c>
      <c r="M9" t="s">
        <v>3</v>
      </c>
      <c r="N9" s="5">
        <v>1204</v>
      </c>
      <c r="O9" t="s">
        <v>188</v>
      </c>
      <c r="P9" t="str">
        <f t="shared" si="1"/>
        <v>00010255</v>
      </c>
      <c r="Q9" t="str">
        <f>VLOOKUP(H9,shippers!A:B,2,FALSE)</f>
        <v>Federal Shipping</v>
      </c>
    </row>
    <row r="10" spans="1:17" x14ac:dyDescent="0.25">
      <c r="A10">
        <v>10256</v>
      </c>
      <c r="B10" t="str">
        <f t="shared" si="0"/>
        <v>00010256</v>
      </c>
      <c r="C10" t="s">
        <v>66</v>
      </c>
      <c r="D10">
        <v>3</v>
      </c>
      <c r="E10">
        <v>35261</v>
      </c>
      <c r="F10">
        <v>35289</v>
      </c>
      <c r="G10">
        <v>35263</v>
      </c>
      <c r="H10">
        <v>2</v>
      </c>
      <c r="I10">
        <v>13.97</v>
      </c>
      <c r="J10" t="s">
        <v>65</v>
      </c>
      <c r="K10" t="s">
        <v>761</v>
      </c>
      <c r="L10" t="s">
        <v>63</v>
      </c>
      <c r="M10" t="s">
        <v>62</v>
      </c>
      <c r="N10" s="5" t="s">
        <v>61</v>
      </c>
      <c r="O10" t="s">
        <v>23</v>
      </c>
      <c r="P10" t="str">
        <f t="shared" si="1"/>
        <v>00010256</v>
      </c>
      <c r="Q10" t="str">
        <f>VLOOKUP(H10,shippers!A:B,2,FALSE)</f>
        <v>United Package</v>
      </c>
    </row>
    <row r="11" spans="1:17" x14ac:dyDescent="0.25">
      <c r="A11">
        <v>10257</v>
      </c>
      <c r="B11" t="str">
        <f t="shared" si="0"/>
        <v>00010257</v>
      </c>
      <c r="C11" t="s">
        <v>407</v>
      </c>
      <c r="D11">
        <v>4</v>
      </c>
      <c r="E11">
        <v>35262</v>
      </c>
      <c r="F11">
        <v>35290</v>
      </c>
      <c r="G11">
        <v>35268</v>
      </c>
      <c r="H11">
        <v>3</v>
      </c>
      <c r="I11">
        <v>81.91</v>
      </c>
      <c r="J11" t="s">
        <v>406</v>
      </c>
      <c r="K11" t="s">
        <v>405</v>
      </c>
      <c r="L11" t="s">
        <v>667</v>
      </c>
      <c r="M11" t="s">
        <v>666</v>
      </c>
      <c r="N11" s="5">
        <v>5022</v>
      </c>
      <c r="O11" t="s">
        <v>318</v>
      </c>
      <c r="P11" t="str">
        <f t="shared" si="1"/>
        <v>00010257</v>
      </c>
      <c r="Q11" t="str">
        <f>VLOOKUP(H11,shippers!A:B,2,FALSE)</f>
        <v>Federal Shipping</v>
      </c>
    </row>
    <row r="12" spans="1:17" x14ac:dyDescent="0.25">
      <c r="A12">
        <v>10258</v>
      </c>
      <c r="B12" t="str">
        <f t="shared" si="0"/>
        <v>00010258</v>
      </c>
      <c r="C12" t="s">
        <v>490</v>
      </c>
      <c r="D12">
        <v>1</v>
      </c>
      <c r="E12">
        <v>35263</v>
      </c>
      <c r="F12">
        <v>35291</v>
      </c>
      <c r="G12">
        <v>35269</v>
      </c>
      <c r="H12">
        <v>1</v>
      </c>
      <c r="I12">
        <v>140.51</v>
      </c>
      <c r="J12" t="s">
        <v>489</v>
      </c>
      <c r="K12" t="s">
        <v>487</v>
      </c>
      <c r="L12" t="s">
        <v>486</v>
      </c>
      <c r="M12" t="s">
        <v>3</v>
      </c>
      <c r="N12" s="5">
        <v>8010</v>
      </c>
      <c r="O12" t="s">
        <v>246</v>
      </c>
      <c r="P12" t="str">
        <f t="shared" si="1"/>
        <v>00010258</v>
      </c>
      <c r="Q12" t="str">
        <f>VLOOKUP(H12,shippers!A:B,2,FALSE)</f>
        <v>Speedy Express</v>
      </c>
    </row>
    <row r="13" spans="1:17" x14ac:dyDescent="0.25">
      <c r="A13">
        <v>10259</v>
      </c>
      <c r="B13" t="str">
        <f t="shared" si="0"/>
        <v>00010259</v>
      </c>
      <c r="C13" t="s">
        <v>532</v>
      </c>
      <c r="D13">
        <v>4</v>
      </c>
      <c r="E13">
        <v>35264</v>
      </c>
      <c r="F13">
        <v>35292</v>
      </c>
      <c r="G13">
        <v>35271</v>
      </c>
      <c r="H13">
        <v>3</v>
      </c>
      <c r="I13">
        <v>3.25</v>
      </c>
      <c r="J13" t="s">
        <v>531</v>
      </c>
      <c r="K13" t="s">
        <v>529</v>
      </c>
      <c r="L13" t="s">
        <v>663</v>
      </c>
      <c r="M13" t="s">
        <v>3</v>
      </c>
      <c r="N13" s="5">
        <v>5022</v>
      </c>
      <c r="O13" t="s">
        <v>112</v>
      </c>
      <c r="P13" t="str">
        <f t="shared" si="1"/>
        <v>00010259</v>
      </c>
      <c r="Q13" t="str">
        <f>VLOOKUP(H13,shippers!A:B,2,FALSE)</f>
        <v>Federal Shipping</v>
      </c>
    </row>
    <row r="14" spans="1:17" x14ac:dyDescent="0.25">
      <c r="A14">
        <v>10260</v>
      </c>
      <c r="B14" t="str">
        <f t="shared" si="0"/>
        <v>00010260</v>
      </c>
      <c r="C14" t="s">
        <v>264</v>
      </c>
      <c r="D14">
        <v>4</v>
      </c>
      <c r="E14">
        <v>35265</v>
      </c>
      <c r="F14">
        <v>35293</v>
      </c>
      <c r="G14">
        <v>35275</v>
      </c>
      <c r="H14">
        <v>1</v>
      </c>
      <c r="I14">
        <v>55.09</v>
      </c>
      <c r="J14" t="s">
        <v>678</v>
      </c>
      <c r="K14" t="s">
        <v>262</v>
      </c>
      <c r="L14" t="s">
        <v>677</v>
      </c>
      <c r="M14" t="s">
        <v>3</v>
      </c>
      <c r="N14" s="5">
        <v>50739</v>
      </c>
      <c r="O14" t="s">
        <v>21</v>
      </c>
      <c r="P14" t="str">
        <f t="shared" si="1"/>
        <v>00010260</v>
      </c>
      <c r="Q14" t="str">
        <f>VLOOKUP(H14,shippers!A:B,2,FALSE)</f>
        <v>Speedy Express</v>
      </c>
    </row>
    <row r="15" spans="1:17" x14ac:dyDescent="0.25">
      <c r="A15">
        <v>10261</v>
      </c>
      <c r="B15" t="str">
        <f t="shared" si="0"/>
        <v>00010261</v>
      </c>
      <c r="C15" t="s">
        <v>237</v>
      </c>
      <c r="D15">
        <v>4</v>
      </c>
      <c r="E15">
        <v>35265</v>
      </c>
      <c r="F15">
        <v>35293</v>
      </c>
      <c r="G15">
        <v>35276</v>
      </c>
      <c r="H15">
        <v>2</v>
      </c>
      <c r="I15">
        <v>3.05</v>
      </c>
      <c r="J15" t="s">
        <v>683</v>
      </c>
      <c r="K15" t="s">
        <v>753</v>
      </c>
      <c r="L15" t="s">
        <v>196</v>
      </c>
      <c r="M15" t="s">
        <v>195</v>
      </c>
      <c r="N15" s="5" t="s">
        <v>235</v>
      </c>
      <c r="O15" t="s">
        <v>23</v>
      </c>
      <c r="P15" t="str">
        <f t="shared" si="1"/>
        <v>00010261</v>
      </c>
      <c r="Q15" t="str">
        <f>VLOOKUP(H15,shippers!A:B,2,FALSE)</f>
        <v>United Package</v>
      </c>
    </row>
    <row r="16" spans="1:17" x14ac:dyDescent="0.25">
      <c r="A16">
        <v>10262</v>
      </c>
      <c r="B16" t="str">
        <f t="shared" si="0"/>
        <v>00010262</v>
      </c>
      <c r="C16" t="s">
        <v>216</v>
      </c>
      <c r="D16">
        <v>8</v>
      </c>
      <c r="E16">
        <v>35268</v>
      </c>
      <c r="F16">
        <v>35296</v>
      </c>
      <c r="G16">
        <v>35271</v>
      </c>
      <c r="H16">
        <v>3</v>
      </c>
      <c r="I16">
        <v>48.29</v>
      </c>
      <c r="J16" t="s">
        <v>215</v>
      </c>
      <c r="K16" t="s">
        <v>212</v>
      </c>
      <c r="L16" t="s">
        <v>211</v>
      </c>
      <c r="M16" t="s">
        <v>210</v>
      </c>
      <c r="N16" s="5">
        <v>87110</v>
      </c>
      <c r="O16" t="s">
        <v>16</v>
      </c>
      <c r="P16" t="str">
        <f t="shared" si="1"/>
        <v>00010262</v>
      </c>
      <c r="Q16" t="str">
        <f>VLOOKUP(H16,shippers!A:B,2,FALSE)</f>
        <v>Federal Shipping</v>
      </c>
    </row>
    <row r="17" spans="1:17" x14ac:dyDescent="0.25">
      <c r="A17">
        <v>10263</v>
      </c>
      <c r="B17" t="str">
        <f t="shared" si="0"/>
        <v>00010263</v>
      </c>
      <c r="C17" t="s">
        <v>490</v>
      </c>
      <c r="D17">
        <v>9</v>
      </c>
      <c r="E17">
        <v>35269</v>
      </c>
      <c r="F17">
        <v>35297</v>
      </c>
      <c r="G17">
        <v>35277</v>
      </c>
      <c r="H17">
        <v>3</v>
      </c>
      <c r="I17">
        <v>146.06</v>
      </c>
      <c r="J17" t="s">
        <v>489</v>
      </c>
      <c r="K17" t="s">
        <v>487</v>
      </c>
      <c r="L17" t="s">
        <v>486</v>
      </c>
      <c r="M17" t="s">
        <v>3</v>
      </c>
      <c r="N17" s="5">
        <v>8010</v>
      </c>
      <c r="O17" t="s">
        <v>246</v>
      </c>
      <c r="P17" t="str">
        <f t="shared" si="1"/>
        <v>00010263</v>
      </c>
      <c r="Q17" t="str">
        <f>VLOOKUP(H17,shippers!A:B,2,FALSE)</f>
        <v>Federal Shipping</v>
      </c>
    </row>
    <row r="18" spans="1:17" x14ac:dyDescent="0.25">
      <c r="A18">
        <v>10264</v>
      </c>
      <c r="B18" t="str">
        <f t="shared" si="0"/>
        <v>00010264</v>
      </c>
      <c r="C18" t="s">
        <v>468</v>
      </c>
      <c r="D18">
        <v>6</v>
      </c>
      <c r="E18">
        <v>35270</v>
      </c>
      <c r="F18">
        <v>35298</v>
      </c>
      <c r="G18">
        <v>35300</v>
      </c>
      <c r="H18">
        <v>3</v>
      </c>
      <c r="I18">
        <v>3.67</v>
      </c>
      <c r="J18" t="s">
        <v>670</v>
      </c>
      <c r="K18" t="s">
        <v>669</v>
      </c>
      <c r="L18" t="s">
        <v>668</v>
      </c>
      <c r="M18" t="s">
        <v>3</v>
      </c>
      <c r="N18" s="5" t="s">
        <v>466</v>
      </c>
      <c r="O18" t="s">
        <v>18</v>
      </c>
      <c r="P18" t="str">
        <f t="shared" si="1"/>
        <v>00010264</v>
      </c>
      <c r="Q18" t="str">
        <f>VLOOKUP(H18,shippers!A:B,2,FALSE)</f>
        <v>Federal Shipping</v>
      </c>
    </row>
    <row r="19" spans="1:17" x14ac:dyDescent="0.25">
      <c r="A19">
        <v>10265</v>
      </c>
      <c r="B19" t="str">
        <f t="shared" si="0"/>
        <v>00010265</v>
      </c>
      <c r="C19" t="s">
        <v>565</v>
      </c>
      <c r="D19">
        <v>2</v>
      </c>
      <c r="E19">
        <v>35271</v>
      </c>
      <c r="F19">
        <v>35299</v>
      </c>
      <c r="G19">
        <v>35289</v>
      </c>
      <c r="H19">
        <v>1</v>
      </c>
      <c r="I19">
        <v>55.28</v>
      </c>
      <c r="J19" t="s">
        <v>784</v>
      </c>
      <c r="K19" t="s">
        <v>783</v>
      </c>
      <c r="L19" t="s">
        <v>564</v>
      </c>
      <c r="M19" t="s">
        <v>3</v>
      </c>
      <c r="N19" s="5">
        <v>67000</v>
      </c>
      <c r="O19" t="s">
        <v>6</v>
      </c>
      <c r="P19" t="str">
        <f t="shared" si="1"/>
        <v>00010265</v>
      </c>
      <c r="Q19" t="str">
        <f>VLOOKUP(H19,shippers!A:B,2,FALSE)</f>
        <v>Speedy Express</v>
      </c>
    </row>
    <row r="20" spans="1:17" x14ac:dyDescent="0.25">
      <c r="A20">
        <v>10266</v>
      </c>
      <c r="B20" t="str">
        <f t="shared" si="0"/>
        <v>00010266</v>
      </c>
      <c r="C20" t="s">
        <v>72</v>
      </c>
      <c r="D20">
        <v>3</v>
      </c>
      <c r="E20">
        <v>35272</v>
      </c>
      <c r="F20">
        <v>35314</v>
      </c>
      <c r="G20">
        <v>35277</v>
      </c>
      <c r="H20">
        <v>3</v>
      </c>
      <c r="I20">
        <v>25.73</v>
      </c>
      <c r="J20" t="s">
        <v>71</v>
      </c>
      <c r="K20" t="s">
        <v>69</v>
      </c>
      <c r="L20" t="s">
        <v>68</v>
      </c>
      <c r="M20" t="s">
        <v>3</v>
      </c>
      <c r="N20" s="5">
        <v>90110</v>
      </c>
      <c r="O20" t="s">
        <v>13</v>
      </c>
      <c r="P20" t="str">
        <f t="shared" si="1"/>
        <v>00010266</v>
      </c>
      <c r="Q20" t="str">
        <f>VLOOKUP(H20,shippers!A:B,2,FALSE)</f>
        <v>Federal Shipping</v>
      </c>
    </row>
    <row r="21" spans="1:17" x14ac:dyDescent="0.25">
      <c r="A21">
        <v>10267</v>
      </c>
      <c r="B21" t="str">
        <f t="shared" si="0"/>
        <v>00010267</v>
      </c>
      <c r="C21" t="s">
        <v>464</v>
      </c>
      <c r="D21">
        <v>4</v>
      </c>
      <c r="E21">
        <v>35275</v>
      </c>
      <c r="F21">
        <v>35303</v>
      </c>
      <c r="G21">
        <v>35283</v>
      </c>
      <c r="H21">
        <v>1</v>
      </c>
      <c r="I21">
        <v>208.58</v>
      </c>
      <c r="J21" t="s">
        <v>463</v>
      </c>
      <c r="K21" t="s">
        <v>461</v>
      </c>
      <c r="L21" t="s">
        <v>680</v>
      </c>
      <c r="M21" t="s">
        <v>3</v>
      </c>
      <c r="N21" s="5">
        <v>80805</v>
      </c>
      <c r="O21" t="s">
        <v>21</v>
      </c>
      <c r="P21" t="str">
        <f t="shared" si="1"/>
        <v>00010267</v>
      </c>
      <c r="Q21" t="str">
        <f>VLOOKUP(H21,shippers!A:B,2,FALSE)</f>
        <v>Speedy Express</v>
      </c>
    </row>
    <row r="22" spans="1:17" x14ac:dyDescent="0.25">
      <c r="A22">
        <v>10268</v>
      </c>
      <c r="B22" t="str">
        <f t="shared" si="0"/>
        <v>00010268</v>
      </c>
      <c r="C22" t="s">
        <v>420</v>
      </c>
      <c r="D22">
        <v>8</v>
      </c>
      <c r="E22">
        <v>35276</v>
      </c>
      <c r="F22">
        <v>35304</v>
      </c>
      <c r="G22">
        <v>35279</v>
      </c>
      <c r="H22">
        <v>3</v>
      </c>
      <c r="I22">
        <v>66.290000000000006</v>
      </c>
      <c r="J22" t="s">
        <v>419</v>
      </c>
      <c r="K22" t="s">
        <v>693</v>
      </c>
      <c r="L22" t="s">
        <v>417</v>
      </c>
      <c r="M22" t="s">
        <v>416</v>
      </c>
      <c r="N22" s="5">
        <v>1081</v>
      </c>
      <c r="O22" t="s">
        <v>318</v>
      </c>
      <c r="P22" t="str">
        <f t="shared" si="1"/>
        <v>00010268</v>
      </c>
      <c r="Q22" t="str">
        <f>VLOOKUP(H22,shippers!A:B,2,FALSE)</f>
        <v>Federal Shipping</v>
      </c>
    </row>
    <row r="23" spans="1:17" x14ac:dyDescent="0.25">
      <c r="A23">
        <v>10269</v>
      </c>
      <c r="B23" t="str">
        <f t="shared" si="0"/>
        <v>00010269</v>
      </c>
      <c r="C23" t="s">
        <v>59</v>
      </c>
      <c r="D23">
        <v>5</v>
      </c>
      <c r="E23">
        <v>35277</v>
      </c>
      <c r="F23">
        <v>35291</v>
      </c>
      <c r="G23">
        <v>35286</v>
      </c>
      <c r="H23">
        <v>1</v>
      </c>
      <c r="I23">
        <v>4.5599999999999996</v>
      </c>
      <c r="J23" t="s">
        <v>58</v>
      </c>
      <c r="K23" t="s">
        <v>768</v>
      </c>
      <c r="L23" t="s">
        <v>55</v>
      </c>
      <c r="M23" t="s">
        <v>54</v>
      </c>
      <c r="N23" s="5">
        <v>98124</v>
      </c>
      <c r="O23" t="s">
        <v>16</v>
      </c>
      <c r="P23" t="str">
        <f t="shared" si="1"/>
        <v>00010269</v>
      </c>
      <c r="Q23" t="str">
        <f>VLOOKUP(H23,shippers!A:B,2,FALSE)</f>
        <v>Speedy Express</v>
      </c>
    </row>
    <row r="24" spans="1:17" x14ac:dyDescent="0.25">
      <c r="A24">
        <v>10270</v>
      </c>
      <c r="B24" t="str">
        <f t="shared" si="0"/>
        <v>00010270</v>
      </c>
      <c r="C24" t="s">
        <v>72</v>
      </c>
      <c r="D24">
        <v>1</v>
      </c>
      <c r="E24">
        <v>35278</v>
      </c>
      <c r="F24">
        <v>35306</v>
      </c>
      <c r="G24">
        <v>35279</v>
      </c>
      <c r="H24">
        <v>1</v>
      </c>
      <c r="I24">
        <v>136.54</v>
      </c>
      <c r="J24" t="s">
        <v>71</v>
      </c>
      <c r="K24" t="s">
        <v>69</v>
      </c>
      <c r="L24" t="s">
        <v>68</v>
      </c>
      <c r="M24" t="s">
        <v>3</v>
      </c>
      <c r="N24" s="5">
        <v>90110</v>
      </c>
      <c r="O24" t="s">
        <v>13</v>
      </c>
      <c r="P24" t="str">
        <f t="shared" si="1"/>
        <v>00010270</v>
      </c>
      <c r="Q24" t="str">
        <f>VLOOKUP(H24,shippers!A:B,2,FALSE)</f>
        <v>Speedy Express</v>
      </c>
    </row>
    <row r="25" spans="1:17" x14ac:dyDescent="0.25">
      <c r="A25">
        <v>10271</v>
      </c>
      <c r="B25" t="str">
        <f t="shared" si="0"/>
        <v>00010271</v>
      </c>
      <c r="C25" t="s">
        <v>150</v>
      </c>
      <c r="D25">
        <v>6</v>
      </c>
      <c r="E25">
        <v>35278</v>
      </c>
      <c r="F25">
        <v>35306</v>
      </c>
      <c r="G25">
        <v>35307</v>
      </c>
      <c r="H25">
        <v>2</v>
      </c>
      <c r="I25">
        <v>4.54</v>
      </c>
      <c r="J25" t="s">
        <v>149</v>
      </c>
      <c r="K25" t="s">
        <v>147</v>
      </c>
      <c r="L25" t="s">
        <v>146</v>
      </c>
      <c r="M25" t="s">
        <v>145</v>
      </c>
      <c r="N25" s="5">
        <v>82520</v>
      </c>
      <c r="O25" t="s">
        <v>16</v>
      </c>
      <c r="P25" t="str">
        <f t="shared" si="1"/>
        <v>00010271</v>
      </c>
      <c r="Q25" t="str">
        <f>VLOOKUP(H25,shippers!A:B,2,FALSE)</f>
        <v>United Package</v>
      </c>
    </row>
    <row r="26" spans="1:17" x14ac:dyDescent="0.25">
      <c r="A26">
        <v>10272</v>
      </c>
      <c r="B26" t="str">
        <f t="shared" si="0"/>
        <v>00010272</v>
      </c>
      <c r="C26" t="s">
        <v>216</v>
      </c>
      <c r="D26">
        <v>6</v>
      </c>
      <c r="E26">
        <v>35279</v>
      </c>
      <c r="F26">
        <v>35307</v>
      </c>
      <c r="G26">
        <v>35283</v>
      </c>
      <c r="H26">
        <v>2</v>
      </c>
      <c r="I26">
        <v>98.03</v>
      </c>
      <c r="J26" t="s">
        <v>215</v>
      </c>
      <c r="K26" t="s">
        <v>212</v>
      </c>
      <c r="L26" t="s">
        <v>211</v>
      </c>
      <c r="M26" t="s">
        <v>210</v>
      </c>
      <c r="N26" s="5">
        <v>87110</v>
      </c>
      <c r="O26" t="s">
        <v>16</v>
      </c>
      <c r="P26" t="str">
        <f t="shared" si="1"/>
        <v>00010272</v>
      </c>
      <c r="Q26" t="str">
        <f>VLOOKUP(H26,shippers!A:B,2,FALSE)</f>
        <v>United Package</v>
      </c>
    </row>
    <row r="27" spans="1:17" x14ac:dyDescent="0.25">
      <c r="A27">
        <v>10273</v>
      </c>
      <c r="B27" t="str">
        <f t="shared" si="0"/>
        <v>00010273</v>
      </c>
      <c r="C27" t="s">
        <v>228</v>
      </c>
      <c r="D27">
        <v>3</v>
      </c>
      <c r="E27">
        <v>35282</v>
      </c>
      <c r="F27">
        <v>35310</v>
      </c>
      <c r="G27">
        <v>35289</v>
      </c>
      <c r="H27">
        <v>3</v>
      </c>
      <c r="I27">
        <v>76.069999999999993</v>
      </c>
      <c r="J27" t="s">
        <v>227</v>
      </c>
      <c r="K27" t="s">
        <v>676</v>
      </c>
      <c r="L27" t="s">
        <v>225</v>
      </c>
      <c r="M27" t="s">
        <v>3</v>
      </c>
      <c r="N27" s="5">
        <v>1307</v>
      </c>
      <c r="O27" t="s">
        <v>21</v>
      </c>
      <c r="P27" t="str">
        <f t="shared" si="1"/>
        <v>00010273</v>
      </c>
      <c r="Q27" t="str">
        <f>VLOOKUP(H27,shippers!A:B,2,FALSE)</f>
        <v>Federal Shipping</v>
      </c>
    </row>
    <row r="28" spans="1:17" x14ac:dyDescent="0.25">
      <c r="A28">
        <v>10274</v>
      </c>
      <c r="B28" t="str">
        <f t="shared" si="0"/>
        <v>00010274</v>
      </c>
      <c r="C28" t="s">
        <v>85</v>
      </c>
      <c r="D28">
        <v>6</v>
      </c>
      <c r="E28">
        <v>35283</v>
      </c>
      <c r="F28">
        <v>35311</v>
      </c>
      <c r="G28">
        <v>35293</v>
      </c>
      <c r="H28">
        <v>1</v>
      </c>
      <c r="I28">
        <v>6.01</v>
      </c>
      <c r="J28" t="s">
        <v>84</v>
      </c>
      <c r="K28" t="s">
        <v>82</v>
      </c>
      <c r="L28" t="s">
        <v>81</v>
      </c>
      <c r="M28" t="s">
        <v>3</v>
      </c>
      <c r="N28" s="5">
        <v>51100</v>
      </c>
      <c r="O28" t="s">
        <v>6</v>
      </c>
      <c r="P28" t="str">
        <f t="shared" si="1"/>
        <v>00010274</v>
      </c>
      <c r="Q28" t="str">
        <f>VLOOKUP(H28,shippers!A:B,2,FALSE)</f>
        <v>Speedy Express</v>
      </c>
    </row>
    <row r="29" spans="1:17" x14ac:dyDescent="0.25">
      <c r="A29">
        <v>10275</v>
      </c>
      <c r="B29" t="str">
        <f t="shared" si="0"/>
        <v>00010275</v>
      </c>
      <c r="C29" t="s">
        <v>309</v>
      </c>
      <c r="D29">
        <v>1</v>
      </c>
      <c r="E29">
        <v>35284</v>
      </c>
      <c r="F29">
        <v>35312</v>
      </c>
      <c r="G29">
        <v>35286</v>
      </c>
      <c r="H29">
        <v>1</v>
      </c>
      <c r="I29">
        <v>26.93</v>
      </c>
      <c r="J29" t="s">
        <v>308</v>
      </c>
      <c r="K29" t="s">
        <v>306</v>
      </c>
      <c r="L29" t="s">
        <v>305</v>
      </c>
      <c r="M29" t="s">
        <v>3</v>
      </c>
      <c r="N29" s="5">
        <v>24100</v>
      </c>
      <c r="O29" t="s">
        <v>9</v>
      </c>
      <c r="P29" t="str">
        <f t="shared" si="1"/>
        <v>00010275</v>
      </c>
      <c r="Q29" t="str">
        <f>VLOOKUP(H29,shippers!A:B,2,FALSE)</f>
        <v>Speedy Express</v>
      </c>
    </row>
    <row r="30" spans="1:17" x14ac:dyDescent="0.25">
      <c r="A30">
        <v>10276</v>
      </c>
      <c r="B30" t="str">
        <f t="shared" si="0"/>
        <v>00010276</v>
      </c>
      <c r="C30" t="s">
        <v>116</v>
      </c>
      <c r="D30">
        <v>8</v>
      </c>
      <c r="E30">
        <v>35285</v>
      </c>
      <c r="F30">
        <v>35299</v>
      </c>
      <c r="G30">
        <v>35291</v>
      </c>
      <c r="H30">
        <v>3</v>
      </c>
      <c r="I30">
        <v>13.84</v>
      </c>
      <c r="J30" t="s">
        <v>115</v>
      </c>
      <c r="K30" t="s">
        <v>113</v>
      </c>
      <c r="L30" t="s">
        <v>663</v>
      </c>
      <c r="M30" t="s">
        <v>3</v>
      </c>
      <c r="N30" s="5">
        <v>5033</v>
      </c>
      <c r="O30" t="s">
        <v>112</v>
      </c>
      <c r="P30" t="str">
        <f t="shared" si="1"/>
        <v>00010276</v>
      </c>
      <c r="Q30" t="str">
        <f>VLOOKUP(H30,shippers!A:B,2,FALSE)</f>
        <v>Federal Shipping</v>
      </c>
    </row>
    <row r="31" spans="1:17" x14ac:dyDescent="0.25">
      <c r="A31">
        <v>10277</v>
      </c>
      <c r="B31" t="str">
        <f t="shared" si="0"/>
        <v>00010277</v>
      </c>
      <c r="C31" t="s">
        <v>290</v>
      </c>
      <c r="D31">
        <v>2</v>
      </c>
      <c r="E31">
        <v>35286</v>
      </c>
      <c r="F31">
        <v>35314</v>
      </c>
      <c r="G31">
        <v>35290</v>
      </c>
      <c r="H31">
        <v>3</v>
      </c>
      <c r="I31">
        <v>125.77</v>
      </c>
      <c r="J31" t="s">
        <v>289</v>
      </c>
      <c r="K31" t="s">
        <v>287</v>
      </c>
      <c r="L31" t="s">
        <v>286</v>
      </c>
      <c r="M31" t="s">
        <v>3</v>
      </c>
      <c r="N31" s="5">
        <v>4179</v>
      </c>
      <c r="O31" t="s">
        <v>21</v>
      </c>
      <c r="P31" t="str">
        <f t="shared" si="1"/>
        <v>00010277</v>
      </c>
      <c r="Q31" t="str">
        <f>VLOOKUP(H31,shippers!A:B,2,FALSE)</f>
        <v>Federal Shipping</v>
      </c>
    </row>
    <row r="32" spans="1:17" x14ac:dyDescent="0.25">
      <c r="A32">
        <v>10278</v>
      </c>
      <c r="B32" t="str">
        <f t="shared" si="0"/>
        <v>00010278</v>
      </c>
      <c r="C32" t="s">
        <v>576</v>
      </c>
      <c r="D32">
        <v>8</v>
      </c>
      <c r="E32">
        <v>35289</v>
      </c>
      <c r="F32">
        <v>35317</v>
      </c>
      <c r="G32">
        <v>35293</v>
      </c>
      <c r="H32">
        <v>2</v>
      </c>
      <c r="I32">
        <v>92.69</v>
      </c>
      <c r="J32" t="s">
        <v>691</v>
      </c>
      <c r="K32" t="s">
        <v>690</v>
      </c>
      <c r="L32" t="s">
        <v>689</v>
      </c>
      <c r="M32" t="s">
        <v>3</v>
      </c>
      <c r="N32" s="5" t="s">
        <v>575</v>
      </c>
      <c r="O32" t="s">
        <v>18</v>
      </c>
      <c r="P32" t="str">
        <f t="shared" si="1"/>
        <v>00010278</v>
      </c>
      <c r="Q32" t="str">
        <f>VLOOKUP(H32,shippers!A:B,2,FALSE)</f>
        <v>United Package</v>
      </c>
    </row>
    <row r="33" spans="1:17" x14ac:dyDescent="0.25">
      <c r="A33">
        <v>10279</v>
      </c>
      <c r="B33" t="str">
        <f t="shared" si="0"/>
        <v>00010279</v>
      </c>
      <c r="C33" t="s">
        <v>344</v>
      </c>
      <c r="D33">
        <v>8</v>
      </c>
      <c r="E33">
        <v>35290</v>
      </c>
      <c r="F33">
        <v>35318</v>
      </c>
      <c r="G33">
        <v>35293</v>
      </c>
      <c r="H33">
        <v>2</v>
      </c>
      <c r="I33">
        <v>25.83</v>
      </c>
      <c r="J33" t="s">
        <v>343</v>
      </c>
      <c r="K33" t="s">
        <v>341</v>
      </c>
      <c r="L33" t="s">
        <v>340</v>
      </c>
      <c r="M33" t="s">
        <v>3</v>
      </c>
      <c r="N33" s="5">
        <v>60528</v>
      </c>
      <c r="O33" t="s">
        <v>21</v>
      </c>
      <c r="P33" t="str">
        <f t="shared" si="1"/>
        <v>00010279</v>
      </c>
      <c r="Q33" t="str">
        <f>VLOOKUP(H33,shippers!A:B,2,FALSE)</f>
        <v>United Package</v>
      </c>
    </row>
    <row r="34" spans="1:17" x14ac:dyDescent="0.25">
      <c r="A34">
        <v>10280</v>
      </c>
      <c r="B34" t="str">
        <f t="shared" si="0"/>
        <v>00010280</v>
      </c>
      <c r="C34" t="s">
        <v>576</v>
      </c>
      <c r="D34">
        <v>2</v>
      </c>
      <c r="E34">
        <v>35291</v>
      </c>
      <c r="F34">
        <v>35319</v>
      </c>
      <c r="G34">
        <v>35320</v>
      </c>
      <c r="H34">
        <v>1</v>
      </c>
      <c r="I34">
        <v>8.98</v>
      </c>
      <c r="J34" t="s">
        <v>691</v>
      </c>
      <c r="K34" t="s">
        <v>690</v>
      </c>
      <c r="L34" t="s">
        <v>689</v>
      </c>
      <c r="M34" t="s">
        <v>3</v>
      </c>
      <c r="N34" s="5" t="s">
        <v>575</v>
      </c>
      <c r="O34" t="s">
        <v>18</v>
      </c>
      <c r="P34" t="str">
        <f t="shared" si="1"/>
        <v>00010280</v>
      </c>
      <c r="Q34" t="str">
        <f>VLOOKUP(H34,shippers!A:B,2,FALSE)</f>
        <v>Speedy Express</v>
      </c>
    </row>
    <row r="35" spans="1:17" x14ac:dyDescent="0.25">
      <c r="A35">
        <v>10281</v>
      </c>
      <c r="B35" t="str">
        <f t="shared" si="0"/>
        <v>00010281</v>
      </c>
      <c r="C35" t="s">
        <v>186</v>
      </c>
      <c r="D35">
        <v>4</v>
      </c>
      <c r="E35">
        <v>35291</v>
      </c>
      <c r="F35">
        <v>35305</v>
      </c>
      <c r="G35">
        <v>35298</v>
      </c>
      <c r="H35">
        <v>1</v>
      </c>
      <c r="I35">
        <v>2.94</v>
      </c>
      <c r="J35" t="s">
        <v>185</v>
      </c>
      <c r="K35" t="s">
        <v>756</v>
      </c>
      <c r="L35" t="s">
        <v>183</v>
      </c>
      <c r="M35" t="s">
        <v>3</v>
      </c>
      <c r="N35" s="5">
        <v>28001</v>
      </c>
      <c r="O35" t="s">
        <v>27</v>
      </c>
      <c r="P35" t="str">
        <f t="shared" si="1"/>
        <v>00010281</v>
      </c>
      <c r="Q35" t="str">
        <f>VLOOKUP(H35,shippers!A:B,2,FALSE)</f>
        <v>Speedy Express</v>
      </c>
    </row>
    <row r="36" spans="1:17" x14ac:dyDescent="0.25">
      <c r="A36">
        <v>10282</v>
      </c>
      <c r="B36" t="str">
        <f t="shared" si="0"/>
        <v>00010282</v>
      </c>
      <c r="C36" t="s">
        <v>186</v>
      </c>
      <c r="D36">
        <v>4</v>
      </c>
      <c r="E36">
        <v>35292</v>
      </c>
      <c r="F36">
        <v>35320</v>
      </c>
      <c r="G36">
        <v>35298</v>
      </c>
      <c r="H36">
        <v>1</v>
      </c>
      <c r="I36">
        <v>12.69</v>
      </c>
      <c r="J36" t="s">
        <v>185</v>
      </c>
      <c r="K36" t="s">
        <v>756</v>
      </c>
      <c r="L36" t="s">
        <v>183</v>
      </c>
      <c r="M36" t="s">
        <v>3</v>
      </c>
      <c r="N36" s="5">
        <v>28001</v>
      </c>
      <c r="O36" t="s">
        <v>27</v>
      </c>
      <c r="P36" t="str">
        <f t="shared" si="1"/>
        <v>00010282</v>
      </c>
      <c r="Q36" t="str">
        <f>VLOOKUP(H36,shippers!A:B,2,FALSE)</f>
        <v>Speedy Express</v>
      </c>
    </row>
    <row r="37" spans="1:17" x14ac:dyDescent="0.25">
      <c r="A37">
        <v>10283</v>
      </c>
      <c r="B37" t="str">
        <f t="shared" si="0"/>
        <v>00010283</v>
      </c>
      <c r="C37" t="s">
        <v>330</v>
      </c>
      <c r="D37">
        <v>3</v>
      </c>
      <c r="E37">
        <v>35293</v>
      </c>
      <c r="F37">
        <v>35321</v>
      </c>
      <c r="G37">
        <v>35300</v>
      </c>
      <c r="H37">
        <v>3</v>
      </c>
      <c r="I37">
        <v>84.81</v>
      </c>
      <c r="J37" t="s">
        <v>329</v>
      </c>
      <c r="K37" t="s">
        <v>665</v>
      </c>
      <c r="L37" t="s">
        <v>328</v>
      </c>
      <c r="M37" t="s">
        <v>327</v>
      </c>
      <c r="N37" s="5">
        <v>3508</v>
      </c>
      <c r="O37" t="s">
        <v>318</v>
      </c>
      <c r="P37" t="str">
        <f t="shared" si="1"/>
        <v>00010283</v>
      </c>
      <c r="Q37" t="str">
        <f>VLOOKUP(H37,shippers!A:B,2,FALSE)</f>
        <v>Federal Shipping</v>
      </c>
    </row>
    <row r="38" spans="1:17" x14ac:dyDescent="0.25">
      <c r="A38">
        <v>10284</v>
      </c>
      <c r="B38" t="str">
        <f t="shared" si="0"/>
        <v>00010284</v>
      </c>
      <c r="C38" t="s">
        <v>344</v>
      </c>
      <c r="D38">
        <v>4</v>
      </c>
      <c r="E38">
        <v>35296</v>
      </c>
      <c r="F38">
        <v>35324</v>
      </c>
      <c r="G38">
        <v>35304</v>
      </c>
      <c r="H38">
        <v>1</v>
      </c>
      <c r="I38">
        <v>76.56</v>
      </c>
      <c r="J38" t="s">
        <v>343</v>
      </c>
      <c r="K38" t="s">
        <v>341</v>
      </c>
      <c r="L38" t="s">
        <v>340</v>
      </c>
      <c r="M38" t="s">
        <v>3</v>
      </c>
      <c r="N38" s="5">
        <v>60528</v>
      </c>
      <c r="O38" t="s">
        <v>21</v>
      </c>
      <c r="P38" t="str">
        <f t="shared" si="1"/>
        <v>00010284</v>
      </c>
      <c r="Q38" t="str">
        <f>VLOOKUP(H38,shippers!A:B,2,FALSE)</f>
        <v>Speedy Express</v>
      </c>
    </row>
    <row r="39" spans="1:17" x14ac:dyDescent="0.25">
      <c r="A39">
        <v>10285</v>
      </c>
      <c r="B39" t="str">
        <f t="shared" si="0"/>
        <v>00010285</v>
      </c>
      <c r="C39" t="s">
        <v>228</v>
      </c>
      <c r="D39">
        <v>1</v>
      </c>
      <c r="E39">
        <v>35297</v>
      </c>
      <c r="F39">
        <v>35325</v>
      </c>
      <c r="G39">
        <v>35303</v>
      </c>
      <c r="H39">
        <v>2</v>
      </c>
      <c r="I39">
        <v>76.83</v>
      </c>
      <c r="J39" t="s">
        <v>227</v>
      </c>
      <c r="K39" t="s">
        <v>676</v>
      </c>
      <c r="L39" t="s">
        <v>225</v>
      </c>
      <c r="M39" t="s">
        <v>3</v>
      </c>
      <c r="N39" s="5">
        <v>1307</v>
      </c>
      <c r="O39" t="s">
        <v>21</v>
      </c>
      <c r="P39" t="str">
        <f t="shared" si="1"/>
        <v>00010285</v>
      </c>
      <c r="Q39" t="str">
        <f>VLOOKUP(H39,shippers!A:B,2,FALSE)</f>
        <v>United Package</v>
      </c>
    </row>
    <row r="40" spans="1:17" x14ac:dyDescent="0.25">
      <c r="A40">
        <v>10286</v>
      </c>
      <c r="B40" t="str">
        <f t="shared" si="0"/>
        <v>00010286</v>
      </c>
      <c r="C40" t="s">
        <v>228</v>
      </c>
      <c r="D40">
        <v>8</v>
      </c>
      <c r="E40">
        <v>35298</v>
      </c>
      <c r="F40">
        <v>35326</v>
      </c>
      <c r="G40">
        <v>35307</v>
      </c>
      <c r="H40">
        <v>3</v>
      </c>
      <c r="I40">
        <v>229.24</v>
      </c>
      <c r="J40" t="s">
        <v>227</v>
      </c>
      <c r="K40" t="s">
        <v>676</v>
      </c>
      <c r="L40" t="s">
        <v>225</v>
      </c>
      <c r="M40" t="s">
        <v>3</v>
      </c>
      <c r="N40" s="5">
        <v>1307</v>
      </c>
      <c r="O40" t="s">
        <v>21</v>
      </c>
      <c r="P40" t="str">
        <f t="shared" si="1"/>
        <v>00010286</v>
      </c>
      <c r="Q40" t="str">
        <f>VLOOKUP(H40,shippers!A:B,2,FALSE)</f>
        <v>Federal Shipping</v>
      </c>
    </row>
    <row r="41" spans="1:17" x14ac:dyDescent="0.25">
      <c r="A41">
        <v>10287</v>
      </c>
      <c r="B41" t="str">
        <f t="shared" si="0"/>
        <v>00010287</v>
      </c>
      <c r="C41" t="s">
        <v>200</v>
      </c>
      <c r="D41">
        <v>8</v>
      </c>
      <c r="E41">
        <v>35299</v>
      </c>
      <c r="F41">
        <v>35327</v>
      </c>
      <c r="G41">
        <v>35305</v>
      </c>
      <c r="H41">
        <v>3</v>
      </c>
      <c r="I41">
        <v>12.76</v>
      </c>
      <c r="J41" t="s">
        <v>199</v>
      </c>
      <c r="K41" t="s">
        <v>755</v>
      </c>
      <c r="L41" t="s">
        <v>196</v>
      </c>
      <c r="M41" t="s">
        <v>195</v>
      </c>
      <c r="N41" s="5" t="s">
        <v>194</v>
      </c>
      <c r="O41" t="s">
        <v>23</v>
      </c>
      <c r="P41" t="str">
        <f t="shared" si="1"/>
        <v>00010287</v>
      </c>
      <c r="Q41" t="str">
        <f>VLOOKUP(H41,shippers!A:B,2,FALSE)</f>
        <v>Federal Shipping</v>
      </c>
    </row>
    <row r="42" spans="1:17" x14ac:dyDescent="0.25">
      <c r="A42">
        <v>10288</v>
      </c>
      <c r="B42" t="str">
        <f t="shared" si="0"/>
        <v>00010288</v>
      </c>
      <c r="C42" t="s">
        <v>207</v>
      </c>
      <c r="D42">
        <v>4</v>
      </c>
      <c r="E42">
        <v>35300</v>
      </c>
      <c r="F42">
        <v>35328</v>
      </c>
      <c r="G42">
        <v>35311</v>
      </c>
      <c r="H42">
        <v>1</v>
      </c>
      <c r="I42">
        <v>7.45</v>
      </c>
      <c r="J42" t="s">
        <v>206</v>
      </c>
      <c r="K42" t="s">
        <v>204</v>
      </c>
      <c r="L42" t="s">
        <v>203</v>
      </c>
      <c r="M42" t="s">
        <v>3</v>
      </c>
      <c r="N42" s="5">
        <v>42100</v>
      </c>
      <c r="O42" t="s">
        <v>9</v>
      </c>
      <c r="P42" t="str">
        <f t="shared" si="1"/>
        <v>00010288</v>
      </c>
      <c r="Q42" t="str">
        <f>VLOOKUP(H42,shippers!A:B,2,FALSE)</f>
        <v>Speedy Express</v>
      </c>
    </row>
    <row r="43" spans="1:17" x14ac:dyDescent="0.25">
      <c r="A43">
        <v>10289</v>
      </c>
      <c r="B43" t="str">
        <f t="shared" si="0"/>
        <v>00010289</v>
      </c>
      <c r="C43" t="s">
        <v>544</v>
      </c>
      <c r="D43">
        <v>7</v>
      </c>
      <c r="E43">
        <v>35303</v>
      </c>
      <c r="F43">
        <v>35331</v>
      </c>
      <c r="G43">
        <v>35305</v>
      </c>
      <c r="H43">
        <v>3</v>
      </c>
      <c r="I43">
        <v>22.77</v>
      </c>
      <c r="J43" t="s">
        <v>543</v>
      </c>
      <c r="K43" t="s">
        <v>541</v>
      </c>
      <c r="L43" t="s">
        <v>28</v>
      </c>
      <c r="M43" t="s">
        <v>3</v>
      </c>
      <c r="N43" s="5" t="s">
        <v>540</v>
      </c>
      <c r="O43" t="s">
        <v>26</v>
      </c>
      <c r="P43" t="str">
        <f t="shared" si="1"/>
        <v>00010289</v>
      </c>
      <c r="Q43" t="str">
        <f>VLOOKUP(H43,shippers!A:B,2,FALSE)</f>
        <v>Federal Shipping</v>
      </c>
    </row>
    <row r="44" spans="1:17" x14ac:dyDescent="0.25">
      <c r="A44">
        <v>10290</v>
      </c>
      <c r="B44" t="str">
        <f t="shared" si="0"/>
        <v>00010290</v>
      </c>
      <c r="C44" t="s">
        <v>520</v>
      </c>
      <c r="D44">
        <v>8</v>
      </c>
      <c r="E44">
        <v>35304</v>
      </c>
      <c r="F44">
        <v>35332</v>
      </c>
      <c r="G44">
        <v>35311</v>
      </c>
      <c r="H44">
        <v>1</v>
      </c>
      <c r="I44">
        <v>79.7</v>
      </c>
      <c r="J44" t="s">
        <v>672</v>
      </c>
      <c r="K44" t="s">
        <v>741</v>
      </c>
      <c r="L44" t="s">
        <v>24</v>
      </c>
      <c r="M44" t="s">
        <v>62</v>
      </c>
      <c r="N44" s="5" t="s">
        <v>518</v>
      </c>
      <c r="O44" t="s">
        <v>23</v>
      </c>
      <c r="P44" t="str">
        <f t="shared" si="1"/>
        <v>00010290</v>
      </c>
      <c r="Q44" t="str">
        <f>VLOOKUP(H44,shippers!A:B,2,FALSE)</f>
        <v>Speedy Express</v>
      </c>
    </row>
    <row r="45" spans="1:17" x14ac:dyDescent="0.25">
      <c r="A45">
        <v>10291</v>
      </c>
      <c r="B45" t="str">
        <f t="shared" si="0"/>
        <v>00010291</v>
      </c>
      <c r="C45" t="s">
        <v>237</v>
      </c>
      <c r="D45">
        <v>6</v>
      </c>
      <c r="E45">
        <v>35304</v>
      </c>
      <c r="F45">
        <v>35332</v>
      </c>
      <c r="G45">
        <v>35312</v>
      </c>
      <c r="H45">
        <v>2</v>
      </c>
      <c r="I45">
        <v>6.4</v>
      </c>
      <c r="J45" t="s">
        <v>683</v>
      </c>
      <c r="K45" t="s">
        <v>753</v>
      </c>
      <c r="L45" t="s">
        <v>196</v>
      </c>
      <c r="M45" t="s">
        <v>195</v>
      </c>
      <c r="N45" s="5" t="s">
        <v>235</v>
      </c>
      <c r="O45" t="s">
        <v>23</v>
      </c>
      <c r="P45" t="str">
        <f t="shared" si="1"/>
        <v>00010291</v>
      </c>
      <c r="Q45" t="str">
        <f>VLOOKUP(H45,shippers!A:B,2,FALSE)</f>
        <v>United Package</v>
      </c>
    </row>
    <row r="46" spans="1:17" x14ac:dyDescent="0.25">
      <c r="A46">
        <v>10292</v>
      </c>
      <c r="B46" t="str">
        <f t="shared" si="0"/>
        <v>00010292</v>
      </c>
      <c r="C46" t="s">
        <v>110</v>
      </c>
      <c r="D46">
        <v>1</v>
      </c>
      <c r="E46">
        <v>35305</v>
      </c>
      <c r="F46">
        <v>35333</v>
      </c>
      <c r="G46">
        <v>35310</v>
      </c>
      <c r="H46">
        <v>2</v>
      </c>
      <c r="I46">
        <v>1.35</v>
      </c>
      <c r="J46" t="s">
        <v>782</v>
      </c>
      <c r="K46" t="s">
        <v>759</v>
      </c>
      <c r="L46" t="s">
        <v>24</v>
      </c>
      <c r="M46" t="s">
        <v>62</v>
      </c>
      <c r="N46" s="5" t="s">
        <v>108</v>
      </c>
      <c r="O46" t="s">
        <v>23</v>
      </c>
      <c r="P46" t="str">
        <f t="shared" si="1"/>
        <v>00010292</v>
      </c>
      <c r="Q46" t="str">
        <f>VLOOKUP(H46,shippers!A:B,2,FALSE)</f>
        <v>United Package</v>
      </c>
    </row>
    <row r="47" spans="1:17" x14ac:dyDescent="0.25">
      <c r="A47">
        <v>10293</v>
      </c>
      <c r="B47" t="str">
        <f t="shared" si="0"/>
        <v>00010293</v>
      </c>
      <c r="C47" t="s">
        <v>116</v>
      </c>
      <c r="D47">
        <v>1</v>
      </c>
      <c r="E47">
        <v>35306</v>
      </c>
      <c r="F47">
        <v>35334</v>
      </c>
      <c r="G47">
        <v>35319</v>
      </c>
      <c r="H47">
        <v>3</v>
      </c>
      <c r="I47">
        <v>21.18</v>
      </c>
      <c r="J47" t="s">
        <v>115</v>
      </c>
      <c r="K47" t="s">
        <v>113</v>
      </c>
      <c r="L47" t="s">
        <v>663</v>
      </c>
      <c r="M47" t="s">
        <v>3</v>
      </c>
      <c r="N47" s="5">
        <v>5033</v>
      </c>
      <c r="O47" t="s">
        <v>112</v>
      </c>
      <c r="P47" t="str">
        <f t="shared" si="1"/>
        <v>00010293</v>
      </c>
      <c r="Q47" t="str">
        <f>VLOOKUP(H47,shippers!A:B,2,FALSE)</f>
        <v>Federal Shipping</v>
      </c>
    </row>
    <row r="48" spans="1:17" x14ac:dyDescent="0.25">
      <c r="A48">
        <v>10294</v>
      </c>
      <c r="B48" t="str">
        <f t="shared" si="0"/>
        <v>00010294</v>
      </c>
      <c r="C48" t="s">
        <v>216</v>
      </c>
      <c r="D48">
        <v>4</v>
      </c>
      <c r="E48">
        <v>35307</v>
      </c>
      <c r="F48">
        <v>35335</v>
      </c>
      <c r="G48">
        <v>35313</v>
      </c>
      <c r="H48">
        <v>2</v>
      </c>
      <c r="I48">
        <v>147.26</v>
      </c>
      <c r="J48" t="s">
        <v>215</v>
      </c>
      <c r="K48" t="s">
        <v>212</v>
      </c>
      <c r="L48" t="s">
        <v>211</v>
      </c>
      <c r="M48" t="s">
        <v>210</v>
      </c>
      <c r="N48" s="5">
        <v>87110</v>
      </c>
      <c r="O48" t="s">
        <v>16</v>
      </c>
      <c r="P48" t="str">
        <f t="shared" si="1"/>
        <v>00010294</v>
      </c>
      <c r="Q48" t="str">
        <f>VLOOKUP(H48,shippers!A:B,2,FALSE)</f>
        <v>United Package</v>
      </c>
    </row>
    <row r="49" spans="1:17" x14ac:dyDescent="0.25">
      <c r="A49">
        <v>10295</v>
      </c>
      <c r="B49" t="str">
        <f t="shared" si="0"/>
        <v>00010295</v>
      </c>
      <c r="C49" t="s">
        <v>85</v>
      </c>
      <c r="D49">
        <v>2</v>
      </c>
      <c r="E49">
        <v>35310</v>
      </c>
      <c r="F49">
        <v>35338</v>
      </c>
      <c r="G49">
        <v>35318</v>
      </c>
      <c r="H49">
        <v>2</v>
      </c>
      <c r="I49">
        <v>1.1499999999999999</v>
      </c>
      <c r="J49" t="s">
        <v>84</v>
      </c>
      <c r="K49" t="s">
        <v>82</v>
      </c>
      <c r="L49" t="s">
        <v>81</v>
      </c>
      <c r="M49" t="s">
        <v>3</v>
      </c>
      <c r="N49" s="5">
        <v>51100</v>
      </c>
      <c r="O49" t="s">
        <v>6</v>
      </c>
      <c r="P49" t="str">
        <f t="shared" si="1"/>
        <v>00010295</v>
      </c>
      <c r="Q49" t="str">
        <f>VLOOKUP(H49,shippers!A:B,2,FALSE)</f>
        <v>United Package</v>
      </c>
    </row>
    <row r="50" spans="1:17" x14ac:dyDescent="0.25">
      <c r="A50">
        <v>10296</v>
      </c>
      <c r="B50" t="str">
        <f t="shared" si="0"/>
        <v>00010296</v>
      </c>
      <c r="C50" t="s">
        <v>330</v>
      </c>
      <c r="D50">
        <v>6</v>
      </c>
      <c r="E50">
        <v>35311</v>
      </c>
      <c r="F50">
        <v>35339</v>
      </c>
      <c r="G50">
        <v>35319</v>
      </c>
      <c r="H50">
        <v>1</v>
      </c>
      <c r="I50">
        <v>0.12</v>
      </c>
      <c r="J50" t="s">
        <v>329</v>
      </c>
      <c r="K50" t="s">
        <v>665</v>
      </c>
      <c r="L50" t="s">
        <v>328</v>
      </c>
      <c r="M50" t="s">
        <v>327</v>
      </c>
      <c r="N50" s="5">
        <v>3508</v>
      </c>
      <c r="O50" t="s">
        <v>318</v>
      </c>
      <c r="P50" t="str">
        <f t="shared" si="1"/>
        <v>00010296</v>
      </c>
      <c r="Q50" t="str">
        <f>VLOOKUP(H50,shippers!A:B,2,FALSE)</f>
        <v>Speedy Express</v>
      </c>
    </row>
    <row r="51" spans="1:17" x14ac:dyDescent="0.25">
      <c r="A51">
        <v>10297</v>
      </c>
      <c r="B51" t="str">
        <f t="shared" si="0"/>
        <v>00010297</v>
      </c>
      <c r="C51" t="s">
        <v>565</v>
      </c>
      <c r="D51">
        <v>5</v>
      </c>
      <c r="E51">
        <v>35312</v>
      </c>
      <c r="F51">
        <v>35354</v>
      </c>
      <c r="G51">
        <v>35318</v>
      </c>
      <c r="H51">
        <v>2</v>
      </c>
      <c r="I51">
        <v>5.74</v>
      </c>
      <c r="J51" t="s">
        <v>784</v>
      </c>
      <c r="K51" t="s">
        <v>783</v>
      </c>
      <c r="L51" t="s">
        <v>564</v>
      </c>
      <c r="M51" t="s">
        <v>3</v>
      </c>
      <c r="N51" s="5">
        <v>67000</v>
      </c>
      <c r="O51" t="s">
        <v>6</v>
      </c>
      <c r="P51" t="str">
        <f t="shared" si="1"/>
        <v>00010297</v>
      </c>
      <c r="Q51" t="str">
        <f>VLOOKUP(H51,shippers!A:B,2,FALSE)</f>
        <v>United Package</v>
      </c>
    </row>
    <row r="52" spans="1:17" x14ac:dyDescent="0.25">
      <c r="A52">
        <v>10298</v>
      </c>
      <c r="B52" t="str">
        <f t="shared" si="0"/>
        <v>00010298</v>
      </c>
      <c r="C52" t="s">
        <v>395</v>
      </c>
      <c r="D52">
        <v>6</v>
      </c>
      <c r="E52">
        <v>35313</v>
      </c>
      <c r="F52">
        <v>35341</v>
      </c>
      <c r="G52">
        <v>35319</v>
      </c>
      <c r="H52">
        <v>2</v>
      </c>
      <c r="I52">
        <v>168.22</v>
      </c>
      <c r="J52" t="s">
        <v>394</v>
      </c>
      <c r="K52" t="s">
        <v>392</v>
      </c>
      <c r="L52" t="s">
        <v>391</v>
      </c>
      <c r="M52" t="s">
        <v>390</v>
      </c>
      <c r="N52" s="5" t="s">
        <v>3</v>
      </c>
      <c r="O52" t="s">
        <v>389</v>
      </c>
      <c r="P52" t="str">
        <f t="shared" si="1"/>
        <v>00010298</v>
      </c>
      <c r="Q52" t="str">
        <f>VLOOKUP(H52,shippers!A:B,2,FALSE)</f>
        <v>United Package</v>
      </c>
    </row>
    <row r="53" spans="1:17" x14ac:dyDescent="0.25">
      <c r="A53">
        <v>10299</v>
      </c>
      <c r="B53" t="str">
        <f t="shared" si="0"/>
        <v>00010299</v>
      </c>
      <c r="C53" t="s">
        <v>200</v>
      </c>
      <c r="D53">
        <v>4</v>
      </c>
      <c r="E53">
        <v>35314</v>
      </c>
      <c r="F53">
        <v>35342</v>
      </c>
      <c r="G53">
        <v>35321</v>
      </c>
      <c r="H53">
        <v>2</v>
      </c>
      <c r="I53">
        <v>29.76</v>
      </c>
      <c r="J53" t="s">
        <v>199</v>
      </c>
      <c r="K53" t="s">
        <v>755</v>
      </c>
      <c r="L53" t="s">
        <v>196</v>
      </c>
      <c r="M53" t="s">
        <v>195</v>
      </c>
      <c r="N53" s="5" t="s">
        <v>194</v>
      </c>
      <c r="O53" t="s">
        <v>23</v>
      </c>
      <c r="P53" t="str">
        <f t="shared" si="1"/>
        <v>00010299</v>
      </c>
      <c r="Q53" t="str">
        <f>VLOOKUP(H53,shippers!A:B,2,FALSE)</f>
        <v>United Package</v>
      </c>
    </row>
    <row r="54" spans="1:17" x14ac:dyDescent="0.25">
      <c r="A54">
        <v>10300</v>
      </c>
      <c r="B54" t="str">
        <f t="shared" si="0"/>
        <v>00010300</v>
      </c>
      <c r="C54" t="s">
        <v>309</v>
      </c>
      <c r="D54">
        <v>2</v>
      </c>
      <c r="E54">
        <v>35317</v>
      </c>
      <c r="F54">
        <v>35345</v>
      </c>
      <c r="G54">
        <v>35326</v>
      </c>
      <c r="H54">
        <v>2</v>
      </c>
      <c r="I54">
        <v>17.68</v>
      </c>
      <c r="J54" t="s">
        <v>308</v>
      </c>
      <c r="K54" t="s">
        <v>306</v>
      </c>
      <c r="L54" t="s">
        <v>305</v>
      </c>
      <c r="M54" t="s">
        <v>3</v>
      </c>
      <c r="N54" s="5">
        <v>24100</v>
      </c>
      <c r="O54" t="s">
        <v>9</v>
      </c>
      <c r="P54" t="str">
        <f t="shared" si="1"/>
        <v>00010300</v>
      </c>
      <c r="Q54" t="str">
        <f>VLOOKUP(H54,shippers!A:B,2,FALSE)</f>
        <v>United Package</v>
      </c>
    </row>
    <row r="55" spans="1:17" x14ac:dyDescent="0.25">
      <c r="A55">
        <v>10301</v>
      </c>
      <c r="B55" t="str">
        <f t="shared" si="0"/>
        <v>00010301</v>
      </c>
      <c r="C55" t="s">
        <v>78</v>
      </c>
      <c r="D55">
        <v>8</v>
      </c>
      <c r="E55">
        <v>35317</v>
      </c>
      <c r="F55">
        <v>35345</v>
      </c>
      <c r="G55">
        <v>35325</v>
      </c>
      <c r="H55">
        <v>2</v>
      </c>
      <c r="I55">
        <v>45.08</v>
      </c>
      <c r="J55" t="s">
        <v>77</v>
      </c>
      <c r="K55" t="s">
        <v>76</v>
      </c>
      <c r="L55" t="s">
        <v>75</v>
      </c>
      <c r="M55" t="s">
        <v>3</v>
      </c>
      <c r="N55" s="5">
        <v>70563</v>
      </c>
      <c r="O55" t="s">
        <v>21</v>
      </c>
      <c r="P55" t="str">
        <f t="shared" si="1"/>
        <v>00010301</v>
      </c>
      <c r="Q55" t="str">
        <f>VLOOKUP(H55,shippers!A:B,2,FALSE)</f>
        <v>United Package</v>
      </c>
    </row>
    <row r="56" spans="1:17" x14ac:dyDescent="0.25">
      <c r="A56">
        <v>10302</v>
      </c>
      <c r="B56" t="str">
        <f t="shared" si="0"/>
        <v>00010302</v>
      </c>
      <c r="C56" t="s">
        <v>142</v>
      </c>
      <c r="D56">
        <v>4</v>
      </c>
      <c r="E56">
        <v>35318</v>
      </c>
      <c r="F56">
        <v>35346</v>
      </c>
      <c r="G56">
        <v>35347</v>
      </c>
      <c r="H56">
        <v>2</v>
      </c>
      <c r="I56">
        <v>6.27</v>
      </c>
      <c r="J56" t="s">
        <v>673</v>
      </c>
      <c r="K56" t="s">
        <v>758</v>
      </c>
      <c r="L56" t="s">
        <v>140</v>
      </c>
      <c r="M56" t="s">
        <v>3</v>
      </c>
      <c r="N56" s="5" t="s">
        <v>139</v>
      </c>
      <c r="O56" t="s">
        <v>138</v>
      </c>
      <c r="P56" t="str">
        <f t="shared" si="1"/>
        <v>00010302</v>
      </c>
      <c r="Q56" t="str">
        <f>VLOOKUP(H56,shippers!A:B,2,FALSE)</f>
        <v>United Package</v>
      </c>
    </row>
    <row r="57" spans="1:17" x14ac:dyDescent="0.25">
      <c r="A57">
        <v>10303</v>
      </c>
      <c r="B57" t="str">
        <f t="shared" si="0"/>
        <v>00010303</v>
      </c>
      <c r="C57" t="s">
        <v>434</v>
      </c>
      <c r="D57">
        <v>7</v>
      </c>
      <c r="E57">
        <v>35319</v>
      </c>
      <c r="F57">
        <v>35347</v>
      </c>
      <c r="G57">
        <v>35326</v>
      </c>
      <c r="H57">
        <v>2</v>
      </c>
      <c r="I57">
        <v>107.83</v>
      </c>
      <c r="J57" t="s">
        <v>674</v>
      </c>
      <c r="K57" t="s">
        <v>748</v>
      </c>
      <c r="L57" t="s">
        <v>433</v>
      </c>
      <c r="M57" t="s">
        <v>3</v>
      </c>
      <c r="N57" s="5">
        <v>41101</v>
      </c>
      <c r="O57" t="s">
        <v>27</v>
      </c>
      <c r="P57" t="str">
        <f t="shared" si="1"/>
        <v>00010303</v>
      </c>
      <c r="Q57" t="str">
        <f>VLOOKUP(H57,shippers!A:B,2,FALSE)</f>
        <v>United Package</v>
      </c>
    </row>
    <row r="58" spans="1:17" x14ac:dyDescent="0.25">
      <c r="A58">
        <v>10304</v>
      </c>
      <c r="B58" t="str">
        <f t="shared" si="0"/>
        <v>00010304</v>
      </c>
      <c r="C58" t="s">
        <v>116</v>
      </c>
      <c r="D58">
        <v>1</v>
      </c>
      <c r="E58">
        <v>35320</v>
      </c>
      <c r="F58">
        <v>35348</v>
      </c>
      <c r="G58">
        <v>35325</v>
      </c>
      <c r="H58">
        <v>2</v>
      </c>
      <c r="I58">
        <v>63.79</v>
      </c>
      <c r="J58" t="s">
        <v>115</v>
      </c>
      <c r="K58" t="s">
        <v>113</v>
      </c>
      <c r="L58" t="s">
        <v>663</v>
      </c>
      <c r="M58" t="s">
        <v>3</v>
      </c>
      <c r="N58" s="5">
        <v>5033</v>
      </c>
      <c r="O58" t="s">
        <v>112</v>
      </c>
      <c r="P58" t="str">
        <f t="shared" si="1"/>
        <v>00010304</v>
      </c>
      <c r="Q58" t="str">
        <f>VLOOKUP(H58,shippers!A:B,2,FALSE)</f>
        <v>United Package</v>
      </c>
    </row>
    <row r="59" spans="1:17" x14ac:dyDescent="0.25">
      <c r="A59">
        <v>10305</v>
      </c>
      <c r="B59" t="str">
        <f t="shared" si="0"/>
        <v>00010305</v>
      </c>
      <c r="C59" t="s">
        <v>272</v>
      </c>
      <c r="D59">
        <v>8</v>
      </c>
      <c r="E59">
        <v>35321</v>
      </c>
      <c r="F59">
        <v>35349</v>
      </c>
      <c r="G59">
        <v>35347</v>
      </c>
      <c r="H59">
        <v>3</v>
      </c>
      <c r="I59">
        <v>257.62</v>
      </c>
      <c r="J59" t="s">
        <v>271</v>
      </c>
      <c r="K59" t="s">
        <v>269</v>
      </c>
      <c r="L59" t="s">
        <v>268</v>
      </c>
      <c r="M59" t="s">
        <v>267</v>
      </c>
      <c r="N59" s="5">
        <v>99508</v>
      </c>
      <c r="O59" t="s">
        <v>16</v>
      </c>
      <c r="P59" t="str">
        <f t="shared" si="1"/>
        <v>00010305</v>
      </c>
      <c r="Q59" t="str">
        <f>VLOOKUP(H59,shippers!A:B,2,FALSE)</f>
        <v>Federal Shipping</v>
      </c>
    </row>
    <row r="60" spans="1:17" x14ac:dyDescent="0.25">
      <c r="A60">
        <v>10306</v>
      </c>
      <c r="B60" t="str">
        <f t="shared" si="0"/>
        <v>00010306</v>
      </c>
      <c r="C60" t="s">
        <v>186</v>
      </c>
      <c r="D60">
        <v>1</v>
      </c>
      <c r="E60">
        <v>35324</v>
      </c>
      <c r="F60">
        <v>35352</v>
      </c>
      <c r="G60">
        <v>35331</v>
      </c>
      <c r="H60">
        <v>3</v>
      </c>
      <c r="I60">
        <v>7.56</v>
      </c>
      <c r="J60" t="s">
        <v>185</v>
      </c>
      <c r="K60" t="s">
        <v>756</v>
      </c>
      <c r="L60" t="s">
        <v>183</v>
      </c>
      <c r="M60" t="s">
        <v>3</v>
      </c>
      <c r="N60" s="5">
        <v>28001</v>
      </c>
      <c r="O60" t="s">
        <v>27</v>
      </c>
      <c r="P60" t="str">
        <f t="shared" si="1"/>
        <v>00010306</v>
      </c>
      <c r="Q60" t="str">
        <f>VLOOKUP(H60,shippers!A:B,2,FALSE)</f>
        <v>Federal Shipping</v>
      </c>
    </row>
    <row r="61" spans="1:17" x14ac:dyDescent="0.25">
      <c r="A61">
        <v>10307</v>
      </c>
      <c r="B61" t="str">
        <f t="shared" si="0"/>
        <v>00010307</v>
      </c>
      <c r="C61" t="s">
        <v>315</v>
      </c>
      <c r="D61">
        <v>2</v>
      </c>
      <c r="E61">
        <v>35325</v>
      </c>
      <c r="F61">
        <v>35353</v>
      </c>
      <c r="G61">
        <v>35333</v>
      </c>
      <c r="H61">
        <v>2</v>
      </c>
      <c r="I61">
        <v>0.56000000000000005</v>
      </c>
      <c r="J61" t="s">
        <v>314</v>
      </c>
      <c r="K61" t="s">
        <v>312</v>
      </c>
      <c r="L61" t="s">
        <v>131</v>
      </c>
      <c r="M61" t="s">
        <v>19</v>
      </c>
      <c r="N61" s="5">
        <v>97219</v>
      </c>
      <c r="O61" t="s">
        <v>16</v>
      </c>
      <c r="P61" t="str">
        <f t="shared" si="1"/>
        <v>00010307</v>
      </c>
      <c r="Q61" t="str">
        <f>VLOOKUP(H61,shippers!A:B,2,FALSE)</f>
        <v>United Package</v>
      </c>
    </row>
    <row r="62" spans="1:17" x14ac:dyDescent="0.25">
      <c r="A62">
        <v>10308</v>
      </c>
      <c r="B62" t="str">
        <f t="shared" si="0"/>
        <v>00010308</v>
      </c>
      <c r="C62" t="s">
        <v>591</v>
      </c>
      <c r="D62">
        <v>7</v>
      </c>
      <c r="E62">
        <v>35326</v>
      </c>
      <c r="F62">
        <v>35354</v>
      </c>
      <c r="G62">
        <v>35332</v>
      </c>
      <c r="H62">
        <v>3</v>
      </c>
      <c r="I62">
        <v>1.61</v>
      </c>
      <c r="J62" t="s">
        <v>590</v>
      </c>
      <c r="K62" t="s">
        <v>688</v>
      </c>
      <c r="L62" t="s">
        <v>663</v>
      </c>
      <c r="M62" t="s">
        <v>3</v>
      </c>
      <c r="N62" s="5">
        <v>5021</v>
      </c>
      <c r="O62" t="s">
        <v>112</v>
      </c>
      <c r="P62" t="str">
        <f t="shared" si="1"/>
        <v>00010308</v>
      </c>
      <c r="Q62" t="str">
        <f>VLOOKUP(H62,shippers!A:B,2,FALSE)</f>
        <v>Federal Shipping</v>
      </c>
    </row>
    <row r="63" spans="1:17" x14ac:dyDescent="0.25">
      <c r="A63">
        <v>10309</v>
      </c>
      <c r="B63" t="str">
        <f t="shared" si="0"/>
        <v>00010309</v>
      </c>
      <c r="C63" t="s">
        <v>395</v>
      </c>
      <c r="D63">
        <v>3</v>
      </c>
      <c r="E63">
        <v>35327</v>
      </c>
      <c r="F63">
        <v>35355</v>
      </c>
      <c r="G63">
        <v>35361</v>
      </c>
      <c r="H63">
        <v>1</v>
      </c>
      <c r="I63">
        <v>47.3</v>
      </c>
      <c r="J63" t="s">
        <v>394</v>
      </c>
      <c r="K63" t="s">
        <v>392</v>
      </c>
      <c r="L63" t="s">
        <v>391</v>
      </c>
      <c r="M63" t="s">
        <v>390</v>
      </c>
      <c r="N63" s="5" t="s">
        <v>3</v>
      </c>
      <c r="O63" t="s">
        <v>389</v>
      </c>
      <c r="P63" t="str">
        <f t="shared" si="1"/>
        <v>00010309</v>
      </c>
      <c r="Q63" t="str">
        <f>VLOOKUP(H63,shippers!A:B,2,FALSE)</f>
        <v>Speedy Express</v>
      </c>
    </row>
    <row r="64" spans="1:17" x14ac:dyDescent="0.25">
      <c r="A64">
        <v>10310</v>
      </c>
      <c r="B64" t="str">
        <f t="shared" si="0"/>
        <v>00010310</v>
      </c>
      <c r="C64" t="s">
        <v>135</v>
      </c>
      <c r="D64">
        <v>8</v>
      </c>
      <c r="E64">
        <v>35328</v>
      </c>
      <c r="F64">
        <v>35356</v>
      </c>
      <c r="G64">
        <v>35335</v>
      </c>
      <c r="H64">
        <v>2</v>
      </c>
      <c r="I64">
        <v>17.52</v>
      </c>
      <c r="J64" t="s">
        <v>134</v>
      </c>
      <c r="K64" t="s">
        <v>132</v>
      </c>
      <c r="L64" t="s">
        <v>131</v>
      </c>
      <c r="M64" t="s">
        <v>19</v>
      </c>
      <c r="N64" s="5">
        <v>97201</v>
      </c>
      <c r="O64" t="s">
        <v>16</v>
      </c>
      <c r="P64" t="str">
        <f t="shared" si="1"/>
        <v>00010310</v>
      </c>
      <c r="Q64" t="str">
        <f>VLOOKUP(H64,shippers!A:B,2,FALSE)</f>
        <v>United Package</v>
      </c>
    </row>
    <row r="65" spans="1:17" x14ac:dyDescent="0.25">
      <c r="A65">
        <v>10311</v>
      </c>
      <c r="B65" t="str">
        <f t="shared" si="0"/>
        <v>00010311</v>
      </c>
      <c r="C65" t="s">
        <v>502</v>
      </c>
      <c r="D65">
        <v>1</v>
      </c>
      <c r="E65">
        <v>35328</v>
      </c>
      <c r="F65">
        <v>35342</v>
      </c>
      <c r="G65">
        <v>35334</v>
      </c>
      <c r="H65">
        <v>3</v>
      </c>
      <c r="I65">
        <v>24.69</v>
      </c>
      <c r="J65" t="s">
        <v>501</v>
      </c>
      <c r="K65" t="s">
        <v>780</v>
      </c>
      <c r="L65" t="s">
        <v>455</v>
      </c>
      <c r="M65" t="s">
        <v>3</v>
      </c>
      <c r="N65" s="5">
        <v>44000</v>
      </c>
      <c r="O65" t="s">
        <v>6</v>
      </c>
      <c r="P65" t="str">
        <f t="shared" si="1"/>
        <v>00010311</v>
      </c>
      <c r="Q65" t="str">
        <f>VLOOKUP(H65,shippers!A:B,2,FALSE)</f>
        <v>Federal Shipping</v>
      </c>
    </row>
    <row r="66" spans="1:17" x14ac:dyDescent="0.25">
      <c r="A66">
        <v>10312</v>
      </c>
      <c r="B66" t="str">
        <f t="shared" si="0"/>
        <v>00010312</v>
      </c>
      <c r="C66" t="s">
        <v>78</v>
      </c>
      <c r="D66">
        <v>2</v>
      </c>
      <c r="E66">
        <v>35331</v>
      </c>
      <c r="F66">
        <v>35359</v>
      </c>
      <c r="G66">
        <v>35341</v>
      </c>
      <c r="H66">
        <v>2</v>
      </c>
      <c r="I66">
        <v>40.26</v>
      </c>
      <c r="J66" t="s">
        <v>77</v>
      </c>
      <c r="K66" t="s">
        <v>76</v>
      </c>
      <c r="L66" t="s">
        <v>75</v>
      </c>
      <c r="M66" t="s">
        <v>3</v>
      </c>
      <c r="N66" s="5">
        <v>70563</v>
      </c>
      <c r="O66" t="s">
        <v>21</v>
      </c>
      <c r="P66" t="str">
        <f t="shared" si="1"/>
        <v>00010312</v>
      </c>
      <c r="Q66" t="str">
        <f>VLOOKUP(H66,shippers!A:B,2,FALSE)</f>
        <v>United Package</v>
      </c>
    </row>
    <row r="67" spans="1:17" x14ac:dyDescent="0.25">
      <c r="A67">
        <v>10313</v>
      </c>
      <c r="B67" t="str">
        <f t="shared" ref="B67:B130" si="2">TEXT(A67, "00000000")</f>
        <v>00010313</v>
      </c>
      <c r="C67" t="s">
        <v>228</v>
      </c>
      <c r="D67">
        <v>2</v>
      </c>
      <c r="E67">
        <v>35332</v>
      </c>
      <c r="F67">
        <v>35360</v>
      </c>
      <c r="G67">
        <v>35342</v>
      </c>
      <c r="H67">
        <v>2</v>
      </c>
      <c r="I67">
        <v>1.96</v>
      </c>
      <c r="J67" t="s">
        <v>227</v>
      </c>
      <c r="K67" t="s">
        <v>676</v>
      </c>
      <c r="L67" t="s">
        <v>225</v>
      </c>
      <c r="M67" t="s">
        <v>3</v>
      </c>
      <c r="N67" s="5">
        <v>1307</v>
      </c>
      <c r="O67" t="s">
        <v>21</v>
      </c>
      <c r="P67" t="str">
        <f t="shared" ref="P67:P130" si="3">TEXT(A67, "00000000")</f>
        <v>00010313</v>
      </c>
      <c r="Q67" t="str">
        <f>VLOOKUP(H67,shippers!A:B,2,FALSE)</f>
        <v>United Package</v>
      </c>
    </row>
    <row r="68" spans="1:17" x14ac:dyDescent="0.25">
      <c r="A68">
        <v>10314</v>
      </c>
      <c r="B68" t="str">
        <f t="shared" si="2"/>
        <v>00010314</v>
      </c>
      <c r="C68" t="s">
        <v>216</v>
      </c>
      <c r="D68">
        <v>1</v>
      </c>
      <c r="E68">
        <v>35333</v>
      </c>
      <c r="F68">
        <v>35361</v>
      </c>
      <c r="G68">
        <v>35342</v>
      </c>
      <c r="H68">
        <v>2</v>
      </c>
      <c r="I68">
        <v>74.16</v>
      </c>
      <c r="J68" t="s">
        <v>215</v>
      </c>
      <c r="K68" t="s">
        <v>212</v>
      </c>
      <c r="L68" t="s">
        <v>211</v>
      </c>
      <c r="M68" t="s">
        <v>210</v>
      </c>
      <c r="N68" s="5">
        <v>87110</v>
      </c>
      <c r="O68" t="s">
        <v>16</v>
      </c>
      <c r="P68" t="str">
        <f t="shared" si="3"/>
        <v>00010314</v>
      </c>
      <c r="Q68" t="str">
        <f>VLOOKUP(H68,shippers!A:B,2,FALSE)</f>
        <v>United Package</v>
      </c>
    </row>
    <row r="69" spans="1:17" x14ac:dyDescent="0.25">
      <c r="A69">
        <v>10315</v>
      </c>
      <c r="B69" t="str">
        <f t="shared" si="2"/>
        <v>00010315</v>
      </c>
      <c r="C69" t="s">
        <v>386</v>
      </c>
      <c r="D69">
        <v>4</v>
      </c>
      <c r="E69">
        <v>35334</v>
      </c>
      <c r="F69">
        <v>35362</v>
      </c>
      <c r="G69">
        <v>35341</v>
      </c>
      <c r="H69">
        <v>2</v>
      </c>
      <c r="I69">
        <v>41.76</v>
      </c>
      <c r="J69" t="s">
        <v>385</v>
      </c>
      <c r="K69" t="s">
        <v>383</v>
      </c>
      <c r="L69" t="s">
        <v>382</v>
      </c>
      <c r="M69" t="s">
        <v>381</v>
      </c>
      <c r="N69" s="5" t="s">
        <v>380</v>
      </c>
      <c r="O69" t="s">
        <v>26</v>
      </c>
      <c r="P69" t="str">
        <f t="shared" si="3"/>
        <v>00010315</v>
      </c>
      <c r="Q69" t="str">
        <f>VLOOKUP(H69,shippers!A:B,2,FALSE)</f>
        <v>United Package</v>
      </c>
    </row>
    <row r="70" spans="1:17" x14ac:dyDescent="0.25">
      <c r="A70">
        <v>10316</v>
      </c>
      <c r="B70" t="str">
        <f t="shared" si="2"/>
        <v>00010316</v>
      </c>
      <c r="C70" t="s">
        <v>216</v>
      </c>
      <c r="D70">
        <v>1</v>
      </c>
      <c r="E70">
        <v>35335</v>
      </c>
      <c r="F70">
        <v>35363</v>
      </c>
      <c r="G70">
        <v>35346</v>
      </c>
      <c r="H70">
        <v>3</v>
      </c>
      <c r="I70">
        <v>150.15</v>
      </c>
      <c r="J70" t="s">
        <v>215</v>
      </c>
      <c r="K70" t="s">
        <v>212</v>
      </c>
      <c r="L70" t="s">
        <v>211</v>
      </c>
      <c r="M70" t="s">
        <v>210</v>
      </c>
      <c r="N70" s="5">
        <v>87110</v>
      </c>
      <c r="O70" t="s">
        <v>16</v>
      </c>
      <c r="P70" t="str">
        <f t="shared" si="3"/>
        <v>00010316</v>
      </c>
      <c r="Q70" t="str">
        <f>VLOOKUP(H70,shippers!A:B,2,FALSE)</f>
        <v>Federal Shipping</v>
      </c>
    </row>
    <row r="71" spans="1:17" x14ac:dyDescent="0.25">
      <c r="A71">
        <v>10317</v>
      </c>
      <c r="B71" t="str">
        <f t="shared" si="2"/>
        <v>00010317</v>
      </c>
      <c r="C71" t="s">
        <v>315</v>
      </c>
      <c r="D71">
        <v>6</v>
      </c>
      <c r="E71">
        <v>35338</v>
      </c>
      <c r="F71">
        <v>35366</v>
      </c>
      <c r="G71">
        <v>35348</v>
      </c>
      <c r="H71">
        <v>1</v>
      </c>
      <c r="I71">
        <v>12.69</v>
      </c>
      <c r="J71" t="s">
        <v>314</v>
      </c>
      <c r="K71" t="s">
        <v>312</v>
      </c>
      <c r="L71" t="s">
        <v>131</v>
      </c>
      <c r="M71" t="s">
        <v>19</v>
      </c>
      <c r="N71" s="5">
        <v>97219</v>
      </c>
      <c r="O71" t="s">
        <v>16</v>
      </c>
      <c r="P71" t="str">
        <f t="shared" si="3"/>
        <v>00010317</v>
      </c>
      <c r="Q71" t="str">
        <f>VLOOKUP(H71,shippers!A:B,2,FALSE)</f>
        <v>Speedy Express</v>
      </c>
    </row>
    <row r="72" spans="1:17" x14ac:dyDescent="0.25">
      <c r="A72">
        <v>10318</v>
      </c>
      <c r="B72" t="str">
        <f t="shared" si="2"/>
        <v>00010318</v>
      </c>
      <c r="C72" t="s">
        <v>386</v>
      </c>
      <c r="D72">
        <v>8</v>
      </c>
      <c r="E72">
        <v>35339</v>
      </c>
      <c r="F72">
        <v>35367</v>
      </c>
      <c r="G72">
        <v>35342</v>
      </c>
      <c r="H72">
        <v>2</v>
      </c>
      <c r="I72">
        <v>4.7300000000000004</v>
      </c>
      <c r="J72" t="s">
        <v>385</v>
      </c>
      <c r="K72" t="s">
        <v>383</v>
      </c>
      <c r="L72" t="s">
        <v>382</v>
      </c>
      <c r="M72" t="s">
        <v>381</v>
      </c>
      <c r="N72" s="5" t="s">
        <v>380</v>
      </c>
      <c r="O72" t="s">
        <v>26</v>
      </c>
      <c r="P72" t="str">
        <f t="shared" si="3"/>
        <v>00010318</v>
      </c>
      <c r="Q72" t="str">
        <f>VLOOKUP(H72,shippers!A:B,2,FALSE)</f>
        <v>United Package</v>
      </c>
    </row>
    <row r="73" spans="1:17" x14ac:dyDescent="0.25">
      <c r="A73">
        <v>10319</v>
      </c>
      <c r="B73" t="str">
        <f t="shared" si="2"/>
        <v>00010319</v>
      </c>
      <c r="C73" t="s">
        <v>116</v>
      </c>
      <c r="D73">
        <v>7</v>
      </c>
      <c r="E73">
        <v>35340</v>
      </c>
      <c r="F73">
        <v>35368</v>
      </c>
      <c r="G73">
        <v>35349</v>
      </c>
      <c r="H73">
        <v>3</v>
      </c>
      <c r="I73">
        <v>64.5</v>
      </c>
      <c r="J73" t="s">
        <v>115</v>
      </c>
      <c r="K73" t="s">
        <v>113</v>
      </c>
      <c r="L73" t="s">
        <v>663</v>
      </c>
      <c r="M73" t="s">
        <v>3</v>
      </c>
      <c r="N73" s="5">
        <v>5033</v>
      </c>
      <c r="O73" t="s">
        <v>112</v>
      </c>
      <c r="P73" t="str">
        <f t="shared" si="3"/>
        <v>00010319</v>
      </c>
      <c r="Q73" t="str">
        <f>VLOOKUP(H73,shippers!A:B,2,FALSE)</f>
        <v>Federal Shipping</v>
      </c>
    </row>
    <row r="74" spans="1:17" x14ac:dyDescent="0.25">
      <c r="A74">
        <v>10320</v>
      </c>
      <c r="B74" t="str">
        <f t="shared" si="2"/>
        <v>00010320</v>
      </c>
      <c r="C74" t="s">
        <v>72</v>
      </c>
      <c r="D74">
        <v>5</v>
      </c>
      <c r="E74">
        <v>35341</v>
      </c>
      <c r="F74">
        <v>35355</v>
      </c>
      <c r="G74">
        <v>35356</v>
      </c>
      <c r="H74">
        <v>3</v>
      </c>
      <c r="I74">
        <v>34.57</v>
      </c>
      <c r="J74" t="s">
        <v>71</v>
      </c>
      <c r="K74" t="s">
        <v>69</v>
      </c>
      <c r="L74" t="s">
        <v>68</v>
      </c>
      <c r="M74" t="s">
        <v>3</v>
      </c>
      <c r="N74" s="5">
        <v>90110</v>
      </c>
      <c r="O74" t="s">
        <v>13</v>
      </c>
      <c r="P74" t="str">
        <f t="shared" si="3"/>
        <v>00010320</v>
      </c>
      <c r="Q74" t="str">
        <f>VLOOKUP(H74,shippers!A:B,2,FALSE)</f>
        <v>Federal Shipping</v>
      </c>
    </row>
    <row r="75" spans="1:17" x14ac:dyDescent="0.25">
      <c r="A75">
        <v>10321</v>
      </c>
      <c r="B75" t="str">
        <f t="shared" si="2"/>
        <v>00010321</v>
      </c>
      <c r="C75" t="s">
        <v>386</v>
      </c>
      <c r="D75">
        <v>3</v>
      </c>
      <c r="E75">
        <v>35341</v>
      </c>
      <c r="F75">
        <v>35369</v>
      </c>
      <c r="G75">
        <v>35349</v>
      </c>
      <c r="H75">
        <v>2</v>
      </c>
      <c r="I75">
        <v>3.43</v>
      </c>
      <c r="J75" t="s">
        <v>385</v>
      </c>
      <c r="K75" t="s">
        <v>383</v>
      </c>
      <c r="L75" t="s">
        <v>382</v>
      </c>
      <c r="M75" t="s">
        <v>381</v>
      </c>
      <c r="N75" s="5" t="s">
        <v>380</v>
      </c>
      <c r="O75" t="s">
        <v>26</v>
      </c>
      <c r="P75" t="str">
        <f t="shared" si="3"/>
        <v>00010321</v>
      </c>
      <c r="Q75" t="str">
        <f>VLOOKUP(H75,shippers!A:B,2,FALSE)</f>
        <v>United Package</v>
      </c>
    </row>
    <row r="76" spans="1:17" x14ac:dyDescent="0.25">
      <c r="A76">
        <v>10322</v>
      </c>
      <c r="B76" t="str">
        <f t="shared" si="2"/>
        <v>00010322</v>
      </c>
      <c r="C76" t="s">
        <v>255</v>
      </c>
      <c r="D76">
        <v>7</v>
      </c>
      <c r="E76">
        <v>35342</v>
      </c>
      <c r="F76">
        <v>35370</v>
      </c>
      <c r="G76">
        <v>35361</v>
      </c>
      <c r="H76">
        <v>3</v>
      </c>
      <c r="I76">
        <v>0.4</v>
      </c>
      <c r="J76" t="s">
        <v>664</v>
      </c>
      <c r="K76" t="s">
        <v>254</v>
      </c>
      <c r="L76" t="s">
        <v>663</v>
      </c>
      <c r="M76" t="s">
        <v>3</v>
      </c>
      <c r="N76" s="5">
        <v>5033</v>
      </c>
      <c r="O76" t="s">
        <v>112</v>
      </c>
      <c r="P76" t="str">
        <f t="shared" si="3"/>
        <v>00010322</v>
      </c>
      <c r="Q76" t="str">
        <f>VLOOKUP(H76,shippers!A:B,2,FALSE)</f>
        <v>Federal Shipping</v>
      </c>
    </row>
    <row r="77" spans="1:17" x14ac:dyDescent="0.25">
      <c r="A77">
        <v>10323</v>
      </c>
      <c r="B77" t="str">
        <f t="shared" si="2"/>
        <v>00010323</v>
      </c>
      <c r="C77" t="s">
        <v>378</v>
      </c>
      <c r="D77">
        <v>4</v>
      </c>
      <c r="E77">
        <v>35345</v>
      </c>
      <c r="F77">
        <v>35373</v>
      </c>
      <c r="G77">
        <v>35352</v>
      </c>
      <c r="H77">
        <v>1</v>
      </c>
      <c r="I77">
        <v>4.88</v>
      </c>
      <c r="J77" t="s">
        <v>675</v>
      </c>
      <c r="K77" t="s">
        <v>376</v>
      </c>
      <c r="L77" t="s">
        <v>375</v>
      </c>
      <c r="M77" t="s">
        <v>3</v>
      </c>
      <c r="N77" s="5">
        <v>14776</v>
      </c>
      <c r="O77" t="s">
        <v>21</v>
      </c>
      <c r="P77" t="str">
        <f t="shared" si="3"/>
        <v>00010323</v>
      </c>
      <c r="Q77" t="str">
        <f>VLOOKUP(H77,shippers!A:B,2,FALSE)</f>
        <v>Speedy Express</v>
      </c>
    </row>
    <row r="78" spans="1:17" x14ac:dyDescent="0.25">
      <c r="A78">
        <v>10324</v>
      </c>
      <c r="B78" t="str">
        <f t="shared" si="2"/>
        <v>00010324</v>
      </c>
      <c r="C78" t="s">
        <v>174</v>
      </c>
      <c r="D78">
        <v>9</v>
      </c>
      <c r="E78">
        <v>35346</v>
      </c>
      <c r="F78">
        <v>35374</v>
      </c>
      <c r="G78">
        <v>35348</v>
      </c>
      <c r="H78">
        <v>1</v>
      </c>
      <c r="I78">
        <v>214.27</v>
      </c>
      <c r="J78" t="s">
        <v>173</v>
      </c>
      <c r="K78" t="s">
        <v>171</v>
      </c>
      <c r="L78" t="s">
        <v>170</v>
      </c>
      <c r="M78" t="s">
        <v>169</v>
      </c>
      <c r="N78" s="5">
        <v>83720</v>
      </c>
      <c r="O78" t="s">
        <v>16</v>
      </c>
      <c r="P78" t="str">
        <f t="shared" si="3"/>
        <v>00010324</v>
      </c>
      <c r="Q78" t="str">
        <f>VLOOKUP(H78,shippers!A:B,2,FALSE)</f>
        <v>Speedy Express</v>
      </c>
    </row>
    <row r="79" spans="1:17" x14ac:dyDescent="0.25">
      <c r="A79">
        <v>10325</v>
      </c>
      <c r="B79" t="str">
        <f t="shared" si="2"/>
        <v>00010325</v>
      </c>
      <c r="C79" t="s">
        <v>378</v>
      </c>
      <c r="D79">
        <v>1</v>
      </c>
      <c r="E79">
        <v>35347</v>
      </c>
      <c r="F79">
        <v>35361</v>
      </c>
      <c r="G79">
        <v>35352</v>
      </c>
      <c r="H79">
        <v>3</v>
      </c>
      <c r="I79">
        <v>64.86</v>
      </c>
      <c r="J79" t="s">
        <v>675</v>
      </c>
      <c r="K79" t="s">
        <v>376</v>
      </c>
      <c r="L79" t="s">
        <v>375</v>
      </c>
      <c r="M79" t="s">
        <v>3</v>
      </c>
      <c r="N79" s="5">
        <v>14776</v>
      </c>
      <c r="O79" t="s">
        <v>21</v>
      </c>
      <c r="P79" t="str">
        <f t="shared" si="3"/>
        <v>00010325</v>
      </c>
      <c r="Q79" t="str">
        <f>VLOOKUP(H79,shippers!A:B,2,FALSE)</f>
        <v>Federal Shipping</v>
      </c>
    </row>
    <row r="80" spans="1:17" x14ac:dyDescent="0.25">
      <c r="A80">
        <v>10326</v>
      </c>
      <c r="B80" t="str">
        <f t="shared" si="2"/>
        <v>00010326</v>
      </c>
      <c r="C80" t="s">
        <v>561</v>
      </c>
      <c r="D80">
        <v>4</v>
      </c>
      <c r="E80">
        <v>35348</v>
      </c>
      <c r="F80">
        <v>35376</v>
      </c>
      <c r="G80">
        <v>35352</v>
      </c>
      <c r="H80">
        <v>2</v>
      </c>
      <c r="I80">
        <v>77.92</v>
      </c>
      <c r="J80" t="s">
        <v>685</v>
      </c>
      <c r="K80" t="s">
        <v>739</v>
      </c>
      <c r="L80" t="s">
        <v>183</v>
      </c>
      <c r="M80" t="s">
        <v>3</v>
      </c>
      <c r="N80" s="5">
        <v>28023</v>
      </c>
      <c r="O80" t="s">
        <v>27</v>
      </c>
      <c r="P80" t="str">
        <f t="shared" si="3"/>
        <v>00010326</v>
      </c>
      <c r="Q80" t="str">
        <f>VLOOKUP(H80,shippers!A:B,2,FALSE)</f>
        <v>United Package</v>
      </c>
    </row>
    <row r="81" spans="1:17" x14ac:dyDescent="0.25">
      <c r="A81">
        <v>10327</v>
      </c>
      <c r="B81" t="str">
        <f t="shared" si="2"/>
        <v>00010327</v>
      </c>
      <c r="C81" t="s">
        <v>468</v>
      </c>
      <c r="D81">
        <v>2</v>
      </c>
      <c r="E81">
        <v>35349</v>
      </c>
      <c r="F81">
        <v>35377</v>
      </c>
      <c r="G81">
        <v>35352</v>
      </c>
      <c r="H81">
        <v>1</v>
      </c>
      <c r="I81">
        <v>63.36</v>
      </c>
      <c r="J81" t="s">
        <v>670</v>
      </c>
      <c r="K81" t="s">
        <v>669</v>
      </c>
      <c r="L81" t="s">
        <v>668</v>
      </c>
      <c r="M81" t="s">
        <v>3</v>
      </c>
      <c r="N81" s="5" t="s">
        <v>466</v>
      </c>
      <c r="O81" t="s">
        <v>18</v>
      </c>
      <c r="P81" t="str">
        <f t="shared" si="3"/>
        <v>00010327</v>
      </c>
      <c r="Q81" t="str">
        <f>VLOOKUP(H81,shippers!A:B,2,FALSE)</f>
        <v>Speedy Express</v>
      </c>
    </row>
    <row r="82" spans="1:17" x14ac:dyDescent="0.25">
      <c r="A82">
        <v>10328</v>
      </c>
      <c r="B82" t="str">
        <f t="shared" si="2"/>
        <v>00010328</v>
      </c>
      <c r="C82" t="s">
        <v>445</v>
      </c>
      <c r="D82">
        <v>4</v>
      </c>
      <c r="E82">
        <v>35352</v>
      </c>
      <c r="F82">
        <v>35380</v>
      </c>
      <c r="G82">
        <v>35355</v>
      </c>
      <c r="H82">
        <v>3</v>
      </c>
      <c r="I82">
        <v>87.03</v>
      </c>
      <c r="J82" t="s">
        <v>444</v>
      </c>
      <c r="K82" t="s">
        <v>442</v>
      </c>
      <c r="L82" t="s">
        <v>240</v>
      </c>
      <c r="M82" t="s">
        <v>3</v>
      </c>
      <c r="N82" s="5">
        <v>1675</v>
      </c>
      <c r="O82" t="s">
        <v>239</v>
      </c>
      <c r="P82" t="str">
        <f t="shared" si="3"/>
        <v>00010328</v>
      </c>
      <c r="Q82" t="str">
        <f>VLOOKUP(H82,shippers!A:B,2,FALSE)</f>
        <v>Federal Shipping</v>
      </c>
    </row>
    <row r="83" spans="1:17" x14ac:dyDescent="0.25">
      <c r="A83">
        <v>10329</v>
      </c>
      <c r="B83" t="str">
        <f t="shared" si="2"/>
        <v>00010329</v>
      </c>
      <c r="C83" t="s">
        <v>150</v>
      </c>
      <c r="D83">
        <v>4</v>
      </c>
      <c r="E83">
        <v>35353</v>
      </c>
      <c r="F83">
        <v>35395</v>
      </c>
      <c r="G83">
        <v>35361</v>
      </c>
      <c r="H83">
        <v>2</v>
      </c>
      <c r="I83">
        <v>191.67</v>
      </c>
      <c r="J83" t="s">
        <v>149</v>
      </c>
      <c r="K83" t="s">
        <v>147</v>
      </c>
      <c r="L83" t="s">
        <v>146</v>
      </c>
      <c r="M83" t="s">
        <v>145</v>
      </c>
      <c r="N83" s="5">
        <v>82520</v>
      </c>
      <c r="O83" t="s">
        <v>16</v>
      </c>
      <c r="P83" t="str">
        <f t="shared" si="3"/>
        <v>00010329</v>
      </c>
      <c r="Q83" t="str">
        <f>VLOOKUP(H83,shippers!A:B,2,FALSE)</f>
        <v>United Package</v>
      </c>
    </row>
    <row r="84" spans="1:17" x14ac:dyDescent="0.25">
      <c r="A84">
        <v>10330</v>
      </c>
      <c r="B84" t="str">
        <f t="shared" si="2"/>
        <v>00010330</v>
      </c>
      <c r="C84" t="s">
        <v>330</v>
      </c>
      <c r="D84">
        <v>3</v>
      </c>
      <c r="E84">
        <v>35354</v>
      </c>
      <c r="F84">
        <v>35382</v>
      </c>
      <c r="G84">
        <v>35366</v>
      </c>
      <c r="H84">
        <v>1</v>
      </c>
      <c r="I84">
        <v>12.75</v>
      </c>
      <c r="J84" t="s">
        <v>329</v>
      </c>
      <c r="K84" t="s">
        <v>665</v>
      </c>
      <c r="L84" t="s">
        <v>328</v>
      </c>
      <c r="M84" t="s">
        <v>327</v>
      </c>
      <c r="N84" s="5">
        <v>3508</v>
      </c>
      <c r="O84" t="s">
        <v>318</v>
      </c>
      <c r="P84" t="str">
        <f t="shared" si="3"/>
        <v>00010330</v>
      </c>
      <c r="Q84" t="str">
        <f>VLOOKUP(H84,shippers!A:B,2,FALSE)</f>
        <v>Speedy Express</v>
      </c>
    </row>
    <row r="85" spans="1:17" x14ac:dyDescent="0.25">
      <c r="A85">
        <v>10331</v>
      </c>
      <c r="B85" t="str">
        <f t="shared" si="2"/>
        <v>00010331</v>
      </c>
      <c r="C85" t="s">
        <v>558</v>
      </c>
      <c r="D85">
        <v>9</v>
      </c>
      <c r="E85">
        <v>35354</v>
      </c>
      <c r="F85">
        <v>35396</v>
      </c>
      <c r="G85">
        <v>35359</v>
      </c>
      <c r="H85">
        <v>1</v>
      </c>
      <c r="I85">
        <v>10.19</v>
      </c>
      <c r="J85" t="s">
        <v>557</v>
      </c>
      <c r="K85" t="s">
        <v>766</v>
      </c>
      <c r="L85" t="s">
        <v>555</v>
      </c>
      <c r="M85" t="s">
        <v>3</v>
      </c>
      <c r="N85" s="5">
        <v>13008</v>
      </c>
      <c r="O85" t="s">
        <v>6</v>
      </c>
      <c r="P85" t="str">
        <f t="shared" si="3"/>
        <v>00010331</v>
      </c>
      <c r="Q85" t="str">
        <f>VLOOKUP(H85,shippers!A:B,2,FALSE)</f>
        <v>Speedy Express</v>
      </c>
    </row>
    <row r="86" spans="1:17" x14ac:dyDescent="0.25">
      <c r="A86">
        <v>10332</v>
      </c>
      <c r="B86" t="str">
        <f t="shared" si="2"/>
        <v>00010332</v>
      </c>
      <c r="C86" t="s">
        <v>294</v>
      </c>
      <c r="D86">
        <v>3</v>
      </c>
      <c r="E86">
        <v>35355</v>
      </c>
      <c r="F86">
        <v>35397</v>
      </c>
      <c r="G86">
        <v>35359</v>
      </c>
      <c r="H86">
        <v>2</v>
      </c>
      <c r="I86">
        <v>52.84</v>
      </c>
      <c r="J86" t="s">
        <v>696</v>
      </c>
      <c r="K86" t="s">
        <v>293</v>
      </c>
      <c r="L86" t="s">
        <v>695</v>
      </c>
      <c r="M86" t="s">
        <v>694</v>
      </c>
      <c r="N86" s="5" t="s">
        <v>11</v>
      </c>
      <c r="O86" t="s">
        <v>4</v>
      </c>
      <c r="P86" t="str">
        <f t="shared" si="3"/>
        <v>00010332</v>
      </c>
      <c r="Q86" t="str">
        <f>VLOOKUP(H86,shippers!A:B,2,FALSE)</f>
        <v>United Package</v>
      </c>
    </row>
    <row r="87" spans="1:17" x14ac:dyDescent="0.25">
      <c r="A87">
        <v>10333</v>
      </c>
      <c r="B87" t="str">
        <f t="shared" si="2"/>
        <v>00010333</v>
      </c>
      <c r="C87" t="s">
        <v>72</v>
      </c>
      <c r="D87">
        <v>5</v>
      </c>
      <c r="E87">
        <v>35356</v>
      </c>
      <c r="F87">
        <v>35384</v>
      </c>
      <c r="G87">
        <v>35363</v>
      </c>
      <c r="H87">
        <v>3</v>
      </c>
      <c r="I87">
        <v>0.59</v>
      </c>
      <c r="J87" t="s">
        <v>71</v>
      </c>
      <c r="K87" t="s">
        <v>69</v>
      </c>
      <c r="L87" t="s">
        <v>68</v>
      </c>
      <c r="M87" t="s">
        <v>3</v>
      </c>
      <c r="N87" s="5">
        <v>90110</v>
      </c>
      <c r="O87" t="s">
        <v>13</v>
      </c>
      <c r="P87" t="str">
        <f t="shared" si="3"/>
        <v>00010333</v>
      </c>
      <c r="Q87" t="str">
        <f>VLOOKUP(H87,shippers!A:B,2,FALSE)</f>
        <v>Federal Shipping</v>
      </c>
    </row>
    <row r="88" spans="1:17" x14ac:dyDescent="0.25">
      <c r="A88">
        <v>10334</v>
      </c>
      <c r="B88" t="str">
        <f t="shared" si="2"/>
        <v>00010334</v>
      </c>
      <c r="C88" t="s">
        <v>91</v>
      </c>
      <c r="D88">
        <v>8</v>
      </c>
      <c r="E88">
        <v>35359</v>
      </c>
      <c r="F88">
        <v>35387</v>
      </c>
      <c r="G88">
        <v>35366</v>
      </c>
      <c r="H88">
        <v>2</v>
      </c>
      <c r="I88">
        <v>8.56</v>
      </c>
      <c r="J88" t="s">
        <v>90</v>
      </c>
      <c r="K88" t="s">
        <v>781</v>
      </c>
      <c r="L88" t="s">
        <v>88</v>
      </c>
      <c r="M88" t="s">
        <v>3</v>
      </c>
      <c r="N88" s="5">
        <v>69004</v>
      </c>
      <c r="O88" t="s">
        <v>6</v>
      </c>
      <c r="P88" t="str">
        <f t="shared" si="3"/>
        <v>00010334</v>
      </c>
      <c r="Q88" t="str">
        <f>VLOOKUP(H88,shippers!A:B,2,FALSE)</f>
        <v>United Package</v>
      </c>
    </row>
    <row r="89" spans="1:17" x14ac:dyDescent="0.25">
      <c r="A89">
        <v>10335</v>
      </c>
      <c r="B89" t="str">
        <f t="shared" si="2"/>
        <v>00010335</v>
      </c>
      <c r="C89" t="s">
        <v>395</v>
      </c>
      <c r="D89">
        <v>7</v>
      </c>
      <c r="E89">
        <v>35360</v>
      </c>
      <c r="F89">
        <v>35388</v>
      </c>
      <c r="G89">
        <v>35362</v>
      </c>
      <c r="H89">
        <v>2</v>
      </c>
      <c r="I89">
        <v>42.11</v>
      </c>
      <c r="J89" t="s">
        <v>394</v>
      </c>
      <c r="K89" t="s">
        <v>392</v>
      </c>
      <c r="L89" t="s">
        <v>391</v>
      </c>
      <c r="M89" t="s">
        <v>390</v>
      </c>
      <c r="N89" s="5" t="s">
        <v>3</v>
      </c>
      <c r="O89" t="s">
        <v>389</v>
      </c>
      <c r="P89" t="str">
        <f t="shared" si="3"/>
        <v>00010335</v>
      </c>
      <c r="Q89" t="str">
        <f>VLOOKUP(H89,shippers!A:B,2,FALSE)</f>
        <v>United Package</v>
      </c>
    </row>
    <row r="90" spans="1:17" x14ac:dyDescent="0.25">
      <c r="A90">
        <v>10336</v>
      </c>
      <c r="B90" t="str">
        <f t="shared" si="2"/>
        <v>00010336</v>
      </c>
      <c r="C90" t="s">
        <v>243</v>
      </c>
      <c r="D90">
        <v>7</v>
      </c>
      <c r="E90">
        <v>35361</v>
      </c>
      <c r="F90">
        <v>35389</v>
      </c>
      <c r="G90">
        <v>35363</v>
      </c>
      <c r="H90">
        <v>2</v>
      </c>
      <c r="I90">
        <v>15.51</v>
      </c>
      <c r="J90" t="s">
        <v>242</v>
      </c>
      <c r="K90" t="s">
        <v>681</v>
      </c>
      <c r="L90" t="s">
        <v>240</v>
      </c>
      <c r="M90" t="s">
        <v>3</v>
      </c>
      <c r="N90" s="5">
        <v>1756</v>
      </c>
      <c r="O90" t="s">
        <v>239</v>
      </c>
      <c r="P90" t="str">
        <f t="shared" si="3"/>
        <v>00010336</v>
      </c>
      <c r="Q90" t="str">
        <f>VLOOKUP(H90,shippers!A:B,2,FALSE)</f>
        <v>United Package</v>
      </c>
    </row>
    <row r="91" spans="1:17" x14ac:dyDescent="0.25">
      <c r="A91">
        <v>10337</v>
      </c>
      <c r="B91" t="str">
        <f t="shared" si="2"/>
        <v>00010337</v>
      </c>
      <c r="C91" t="s">
        <v>464</v>
      </c>
      <c r="D91">
        <v>4</v>
      </c>
      <c r="E91">
        <v>35362</v>
      </c>
      <c r="F91">
        <v>35390</v>
      </c>
      <c r="G91">
        <v>35367</v>
      </c>
      <c r="H91">
        <v>3</v>
      </c>
      <c r="I91">
        <v>108.26</v>
      </c>
      <c r="J91" t="s">
        <v>463</v>
      </c>
      <c r="K91" t="s">
        <v>461</v>
      </c>
      <c r="L91" t="s">
        <v>680</v>
      </c>
      <c r="M91" t="s">
        <v>3</v>
      </c>
      <c r="N91" s="5">
        <v>80805</v>
      </c>
      <c r="O91" t="s">
        <v>21</v>
      </c>
      <c r="P91" t="str">
        <f t="shared" si="3"/>
        <v>00010337</v>
      </c>
      <c r="Q91" t="str">
        <f>VLOOKUP(H91,shippers!A:B,2,FALSE)</f>
        <v>Federal Shipping</v>
      </c>
    </row>
    <row r="92" spans="1:17" x14ac:dyDescent="0.25">
      <c r="A92">
        <v>10338</v>
      </c>
      <c r="B92" t="str">
        <f t="shared" si="2"/>
        <v>00010338</v>
      </c>
      <c r="C92" t="s">
        <v>272</v>
      </c>
      <c r="D92">
        <v>4</v>
      </c>
      <c r="E92">
        <v>35363</v>
      </c>
      <c r="F92">
        <v>35391</v>
      </c>
      <c r="G92">
        <v>35367</v>
      </c>
      <c r="H92">
        <v>3</v>
      </c>
      <c r="I92">
        <v>84.21</v>
      </c>
      <c r="J92" t="s">
        <v>271</v>
      </c>
      <c r="K92" t="s">
        <v>269</v>
      </c>
      <c r="L92" t="s">
        <v>268</v>
      </c>
      <c r="M92" t="s">
        <v>267</v>
      </c>
      <c r="N92" s="5">
        <v>99508</v>
      </c>
      <c r="O92" t="s">
        <v>16</v>
      </c>
      <c r="P92" t="str">
        <f t="shared" si="3"/>
        <v>00010338</v>
      </c>
      <c r="Q92" t="str">
        <f>VLOOKUP(H92,shippers!A:B,2,FALSE)</f>
        <v>Federal Shipping</v>
      </c>
    </row>
    <row r="93" spans="1:17" x14ac:dyDescent="0.25">
      <c r="A93">
        <v>10339</v>
      </c>
      <c r="B93" t="str">
        <f t="shared" si="2"/>
        <v>00010339</v>
      </c>
      <c r="C93" t="s">
        <v>294</v>
      </c>
      <c r="D93">
        <v>2</v>
      </c>
      <c r="E93">
        <v>35366</v>
      </c>
      <c r="F93">
        <v>35394</v>
      </c>
      <c r="G93">
        <v>35373</v>
      </c>
      <c r="H93">
        <v>2</v>
      </c>
      <c r="I93">
        <v>15.66</v>
      </c>
      <c r="J93" t="s">
        <v>696</v>
      </c>
      <c r="K93" t="s">
        <v>293</v>
      </c>
      <c r="L93" t="s">
        <v>695</v>
      </c>
      <c r="M93" t="s">
        <v>694</v>
      </c>
      <c r="N93" s="5" t="s">
        <v>11</v>
      </c>
      <c r="O93" t="s">
        <v>4</v>
      </c>
      <c r="P93" t="str">
        <f t="shared" si="3"/>
        <v>00010339</v>
      </c>
      <c r="Q93" t="str">
        <f>VLOOKUP(H93,shippers!A:B,2,FALSE)</f>
        <v>United Package</v>
      </c>
    </row>
    <row r="94" spans="1:17" x14ac:dyDescent="0.25">
      <c r="A94">
        <v>10340</v>
      </c>
      <c r="B94" t="str">
        <f t="shared" si="2"/>
        <v>00010340</v>
      </c>
      <c r="C94" t="s">
        <v>558</v>
      </c>
      <c r="D94">
        <v>1</v>
      </c>
      <c r="E94">
        <v>35367</v>
      </c>
      <c r="F94">
        <v>35395</v>
      </c>
      <c r="G94">
        <v>35377</v>
      </c>
      <c r="H94">
        <v>3</v>
      </c>
      <c r="I94">
        <v>166.31</v>
      </c>
      <c r="J94" t="s">
        <v>557</v>
      </c>
      <c r="K94" t="s">
        <v>766</v>
      </c>
      <c r="L94" t="s">
        <v>555</v>
      </c>
      <c r="M94" t="s">
        <v>3</v>
      </c>
      <c r="N94" s="5">
        <v>13008</v>
      </c>
      <c r="O94" t="s">
        <v>6</v>
      </c>
      <c r="P94" t="str">
        <f t="shared" si="3"/>
        <v>00010340</v>
      </c>
      <c r="Q94" t="str">
        <f>VLOOKUP(H94,shippers!A:B,2,FALSE)</f>
        <v>Federal Shipping</v>
      </c>
    </row>
    <row r="95" spans="1:17" x14ac:dyDescent="0.25">
      <c r="A95">
        <v>10341</v>
      </c>
      <c r="B95" t="str">
        <f t="shared" si="2"/>
        <v>00010341</v>
      </c>
      <c r="C95" t="s">
        <v>160</v>
      </c>
      <c r="D95">
        <v>7</v>
      </c>
      <c r="E95">
        <v>35367</v>
      </c>
      <c r="F95">
        <v>35395</v>
      </c>
      <c r="G95">
        <v>35374</v>
      </c>
      <c r="H95">
        <v>3</v>
      </c>
      <c r="I95">
        <v>26.78</v>
      </c>
      <c r="J95" t="s">
        <v>159</v>
      </c>
      <c r="K95" t="s">
        <v>662</v>
      </c>
      <c r="L95" t="s">
        <v>157</v>
      </c>
      <c r="M95" t="s">
        <v>3</v>
      </c>
      <c r="N95" s="5">
        <v>1734</v>
      </c>
      <c r="O95" t="s">
        <v>14</v>
      </c>
      <c r="P95" t="str">
        <f t="shared" si="3"/>
        <v>00010341</v>
      </c>
      <c r="Q95" t="str">
        <f>VLOOKUP(H95,shippers!A:B,2,FALSE)</f>
        <v>Federal Shipping</v>
      </c>
    </row>
    <row r="96" spans="1:17" x14ac:dyDescent="0.25">
      <c r="A96">
        <v>10342</v>
      </c>
      <c r="B96" t="str">
        <f t="shared" si="2"/>
        <v>00010342</v>
      </c>
      <c r="C96" t="s">
        <v>464</v>
      </c>
      <c r="D96">
        <v>4</v>
      </c>
      <c r="E96">
        <v>35368</v>
      </c>
      <c r="F96">
        <v>35382</v>
      </c>
      <c r="G96">
        <v>35373</v>
      </c>
      <c r="H96">
        <v>2</v>
      </c>
      <c r="I96">
        <v>54.83</v>
      </c>
      <c r="J96" t="s">
        <v>463</v>
      </c>
      <c r="K96" t="s">
        <v>461</v>
      </c>
      <c r="L96" t="s">
        <v>680</v>
      </c>
      <c r="M96" t="s">
        <v>3</v>
      </c>
      <c r="N96" s="5">
        <v>80805</v>
      </c>
      <c r="O96" t="s">
        <v>21</v>
      </c>
      <c r="P96" t="str">
        <f t="shared" si="3"/>
        <v>00010342</v>
      </c>
      <c r="Q96" t="str">
        <f>VLOOKUP(H96,shippers!A:B,2,FALSE)</f>
        <v>United Package</v>
      </c>
    </row>
    <row r="97" spans="1:17" x14ac:dyDescent="0.25">
      <c r="A97">
        <v>10343</v>
      </c>
      <c r="B97" t="str">
        <f t="shared" si="2"/>
        <v>00010343</v>
      </c>
      <c r="C97" t="s">
        <v>344</v>
      </c>
      <c r="D97">
        <v>4</v>
      </c>
      <c r="E97">
        <v>35369</v>
      </c>
      <c r="F97">
        <v>35397</v>
      </c>
      <c r="G97">
        <v>35375</v>
      </c>
      <c r="H97">
        <v>1</v>
      </c>
      <c r="I97">
        <v>110.37</v>
      </c>
      <c r="J97" t="s">
        <v>343</v>
      </c>
      <c r="K97" t="s">
        <v>341</v>
      </c>
      <c r="L97" t="s">
        <v>340</v>
      </c>
      <c r="M97" t="s">
        <v>3</v>
      </c>
      <c r="N97" s="5">
        <v>60528</v>
      </c>
      <c r="O97" t="s">
        <v>21</v>
      </c>
      <c r="P97" t="str">
        <f t="shared" si="3"/>
        <v>00010343</v>
      </c>
      <c r="Q97" t="str">
        <f>VLOOKUP(H97,shippers!A:B,2,FALSE)</f>
        <v>Speedy Express</v>
      </c>
    </row>
    <row r="98" spans="1:17" x14ac:dyDescent="0.25">
      <c r="A98">
        <v>10344</v>
      </c>
      <c r="B98" t="str">
        <f t="shared" si="2"/>
        <v>00010344</v>
      </c>
      <c r="C98" t="s">
        <v>59</v>
      </c>
      <c r="D98">
        <v>4</v>
      </c>
      <c r="E98">
        <v>35370</v>
      </c>
      <c r="F98">
        <v>35398</v>
      </c>
      <c r="G98">
        <v>35374</v>
      </c>
      <c r="H98">
        <v>2</v>
      </c>
      <c r="I98">
        <v>23.29</v>
      </c>
      <c r="J98" t="s">
        <v>58</v>
      </c>
      <c r="K98" t="s">
        <v>768</v>
      </c>
      <c r="L98" t="s">
        <v>55</v>
      </c>
      <c r="M98" t="s">
        <v>54</v>
      </c>
      <c r="N98" s="5">
        <v>98124</v>
      </c>
      <c r="O98" t="s">
        <v>16</v>
      </c>
      <c r="P98" t="str">
        <f t="shared" si="3"/>
        <v>00010344</v>
      </c>
      <c r="Q98" t="str">
        <f>VLOOKUP(H98,shippers!A:B,2,FALSE)</f>
        <v>United Package</v>
      </c>
    </row>
    <row r="99" spans="1:17" x14ac:dyDescent="0.25">
      <c r="A99">
        <v>10345</v>
      </c>
      <c r="B99" t="str">
        <f t="shared" si="2"/>
        <v>00010345</v>
      </c>
      <c r="C99" t="s">
        <v>228</v>
      </c>
      <c r="D99">
        <v>2</v>
      </c>
      <c r="E99">
        <v>35373</v>
      </c>
      <c r="F99">
        <v>35401</v>
      </c>
      <c r="G99">
        <v>35380</v>
      </c>
      <c r="H99">
        <v>2</v>
      </c>
      <c r="I99">
        <v>249.06</v>
      </c>
      <c r="J99" t="s">
        <v>227</v>
      </c>
      <c r="K99" t="s">
        <v>676</v>
      </c>
      <c r="L99" t="s">
        <v>225</v>
      </c>
      <c r="M99" t="s">
        <v>3</v>
      </c>
      <c r="N99" s="5">
        <v>1307</v>
      </c>
      <c r="O99" t="s">
        <v>21</v>
      </c>
      <c r="P99" t="str">
        <f t="shared" si="3"/>
        <v>00010345</v>
      </c>
      <c r="Q99" t="str">
        <f>VLOOKUP(H99,shippers!A:B,2,FALSE)</f>
        <v>United Package</v>
      </c>
    </row>
    <row r="100" spans="1:17" x14ac:dyDescent="0.25">
      <c r="A100">
        <v>10346</v>
      </c>
      <c r="B100" t="str">
        <f t="shared" si="2"/>
        <v>00010346</v>
      </c>
      <c r="C100" t="s">
        <v>216</v>
      </c>
      <c r="D100">
        <v>3</v>
      </c>
      <c r="E100">
        <v>35374</v>
      </c>
      <c r="F100">
        <v>35416</v>
      </c>
      <c r="G100">
        <v>35377</v>
      </c>
      <c r="H100">
        <v>3</v>
      </c>
      <c r="I100">
        <v>142.08000000000001</v>
      </c>
      <c r="J100" t="s">
        <v>215</v>
      </c>
      <c r="K100" t="s">
        <v>212</v>
      </c>
      <c r="L100" t="s">
        <v>211</v>
      </c>
      <c r="M100" t="s">
        <v>210</v>
      </c>
      <c r="N100" s="5">
        <v>87110</v>
      </c>
      <c r="O100" t="s">
        <v>16</v>
      </c>
      <c r="P100" t="str">
        <f t="shared" si="3"/>
        <v>00010346</v>
      </c>
      <c r="Q100" t="str">
        <f>VLOOKUP(H100,shippers!A:B,2,FALSE)</f>
        <v>Federal Shipping</v>
      </c>
    </row>
    <row r="101" spans="1:17" x14ac:dyDescent="0.25">
      <c r="A101">
        <v>10347</v>
      </c>
      <c r="B101" t="str">
        <f t="shared" si="2"/>
        <v>00010347</v>
      </c>
      <c r="C101" t="s">
        <v>483</v>
      </c>
      <c r="D101">
        <v>4</v>
      </c>
      <c r="E101">
        <v>35375</v>
      </c>
      <c r="F101">
        <v>35403</v>
      </c>
      <c r="G101">
        <v>35377</v>
      </c>
      <c r="H101">
        <v>3</v>
      </c>
      <c r="I101">
        <v>3.1</v>
      </c>
      <c r="J101" t="s">
        <v>482</v>
      </c>
      <c r="K101" t="s">
        <v>743</v>
      </c>
      <c r="L101" t="s">
        <v>24</v>
      </c>
      <c r="M101" t="s">
        <v>62</v>
      </c>
      <c r="N101" s="5" t="s">
        <v>480</v>
      </c>
      <c r="O101" t="s">
        <v>23</v>
      </c>
      <c r="P101" t="str">
        <f t="shared" si="3"/>
        <v>00010347</v>
      </c>
      <c r="Q101" t="str">
        <f>VLOOKUP(H101,shippers!A:B,2,FALSE)</f>
        <v>Federal Shipping</v>
      </c>
    </row>
    <row r="102" spans="1:17" x14ac:dyDescent="0.25">
      <c r="A102">
        <v>10348</v>
      </c>
      <c r="B102" t="str">
        <f t="shared" si="2"/>
        <v>00010348</v>
      </c>
      <c r="C102" t="s">
        <v>78</v>
      </c>
      <c r="D102">
        <v>4</v>
      </c>
      <c r="E102">
        <v>35376</v>
      </c>
      <c r="F102">
        <v>35404</v>
      </c>
      <c r="G102">
        <v>35384</v>
      </c>
      <c r="H102">
        <v>2</v>
      </c>
      <c r="I102">
        <v>0.78</v>
      </c>
      <c r="J102" t="s">
        <v>77</v>
      </c>
      <c r="K102" t="s">
        <v>76</v>
      </c>
      <c r="L102" t="s">
        <v>75</v>
      </c>
      <c r="M102" t="s">
        <v>3</v>
      </c>
      <c r="N102" s="5">
        <v>70563</v>
      </c>
      <c r="O102" t="s">
        <v>21</v>
      </c>
      <c r="P102" t="str">
        <f t="shared" si="3"/>
        <v>00010348</v>
      </c>
      <c r="Q102" t="str">
        <f>VLOOKUP(H102,shippers!A:B,2,FALSE)</f>
        <v>United Package</v>
      </c>
    </row>
    <row r="103" spans="1:17" x14ac:dyDescent="0.25">
      <c r="A103">
        <v>10349</v>
      </c>
      <c r="B103" t="str">
        <f t="shared" si="2"/>
        <v>00010349</v>
      </c>
      <c r="C103" t="s">
        <v>150</v>
      </c>
      <c r="D103">
        <v>7</v>
      </c>
      <c r="E103">
        <v>35377</v>
      </c>
      <c r="F103">
        <v>35405</v>
      </c>
      <c r="G103">
        <v>35384</v>
      </c>
      <c r="H103">
        <v>1</v>
      </c>
      <c r="I103">
        <v>8.6300000000000008</v>
      </c>
      <c r="J103" t="s">
        <v>149</v>
      </c>
      <c r="K103" t="s">
        <v>147</v>
      </c>
      <c r="L103" t="s">
        <v>146</v>
      </c>
      <c r="M103" t="s">
        <v>145</v>
      </c>
      <c r="N103" s="5">
        <v>82520</v>
      </c>
      <c r="O103" t="s">
        <v>16</v>
      </c>
      <c r="P103" t="str">
        <f t="shared" si="3"/>
        <v>00010349</v>
      </c>
      <c r="Q103" t="str">
        <f>VLOOKUP(H103,shippers!A:B,2,FALSE)</f>
        <v>Speedy Express</v>
      </c>
    </row>
    <row r="104" spans="1:17" x14ac:dyDescent="0.25">
      <c r="A104">
        <v>10350</v>
      </c>
      <c r="B104" t="str">
        <f t="shared" si="2"/>
        <v>00010350</v>
      </c>
      <c r="C104" t="s">
        <v>367</v>
      </c>
      <c r="D104">
        <v>6</v>
      </c>
      <c r="E104">
        <v>35380</v>
      </c>
      <c r="F104">
        <v>35408</v>
      </c>
      <c r="G104">
        <v>35402</v>
      </c>
      <c r="H104">
        <v>2</v>
      </c>
      <c r="I104">
        <v>64.19</v>
      </c>
      <c r="J104" t="s">
        <v>366</v>
      </c>
      <c r="K104" t="s">
        <v>364</v>
      </c>
      <c r="L104" t="s">
        <v>363</v>
      </c>
      <c r="M104" t="s">
        <v>3</v>
      </c>
      <c r="N104" s="5">
        <v>31000</v>
      </c>
      <c r="O104" t="s">
        <v>6</v>
      </c>
      <c r="P104" t="str">
        <f t="shared" si="3"/>
        <v>00010350</v>
      </c>
      <c r="Q104" t="str">
        <f>VLOOKUP(H104,shippers!A:B,2,FALSE)</f>
        <v>United Package</v>
      </c>
    </row>
    <row r="105" spans="1:17" x14ac:dyDescent="0.25">
      <c r="A105">
        <v>10351</v>
      </c>
      <c r="B105" t="str">
        <f t="shared" si="2"/>
        <v>00010351</v>
      </c>
      <c r="C105" t="s">
        <v>490</v>
      </c>
      <c r="D105">
        <v>1</v>
      </c>
      <c r="E105">
        <v>35380</v>
      </c>
      <c r="F105">
        <v>35408</v>
      </c>
      <c r="G105">
        <v>35389</v>
      </c>
      <c r="H105">
        <v>1</v>
      </c>
      <c r="I105">
        <v>162.33000000000001</v>
      </c>
      <c r="J105" t="s">
        <v>489</v>
      </c>
      <c r="K105" t="s">
        <v>487</v>
      </c>
      <c r="L105" t="s">
        <v>486</v>
      </c>
      <c r="M105" t="s">
        <v>3</v>
      </c>
      <c r="N105" s="5">
        <v>8010</v>
      </c>
      <c r="O105" t="s">
        <v>246</v>
      </c>
      <c r="P105" t="str">
        <f t="shared" si="3"/>
        <v>00010351</v>
      </c>
      <c r="Q105" t="str">
        <f>VLOOKUP(H105,shippers!A:B,2,FALSE)</f>
        <v>Speedy Express</v>
      </c>
    </row>
    <row r="106" spans="1:17" x14ac:dyDescent="0.25">
      <c r="A106">
        <v>10352</v>
      </c>
      <c r="B106" t="str">
        <f t="shared" si="2"/>
        <v>00010352</v>
      </c>
      <c r="C106" t="s">
        <v>445</v>
      </c>
      <c r="D106">
        <v>3</v>
      </c>
      <c r="E106">
        <v>35381</v>
      </c>
      <c r="F106">
        <v>35395</v>
      </c>
      <c r="G106">
        <v>35387</v>
      </c>
      <c r="H106">
        <v>3</v>
      </c>
      <c r="I106">
        <v>1.3</v>
      </c>
      <c r="J106" t="s">
        <v>444</v>
      </c>
      <c r="K106" t="s">
        <v>442</v>
      </c>
      <c r="L106" t="s">
        <v>240</v>
      </c>
      <c r="M106" t="s">
        <v>3</v>
      </c>
      <c r="N106" s="5">
        <v>1675</v>
      </c>
      <c r="O106" t="s">
        <v>239</v>
      </c>
      <c r="P106" t="str">
        <f t="shared" si="3"/>
        <v>00010352</v>
      </c>
      <c r="Q106" t="str">
        <f>VLOOKUP(H106,shippers!A:B,2,FALSE)</f>
        <v>Federal Shipping</v>
      </c>
    </row>
    <row r="107" spans="1:17" x14ac:dyDescent="0.25">
      <c r="A107">
        <v>10353</v>
      </c>
      <c r="B107" t="str">
        <f t="shared" si="2"/>
        <v>00010353</v>
      </c>
      <c r="C107" t="s">
        <v>251</v>
      </c>
      <c r="D107">
        <v>7</v>
      </c>
      <c r="E107">
        <v>35382</v>
      </c>
      <c r="F107">
        <v>35410</v>
      </c>
      <c r="G107">
        <v>35394</v>
      </c>
      <c r="H107">
        <v>3</v>
      </c>
      <c r="I107">
        <v>360.63</v>
      </c>
      <c r="J107" t="s">
        <v>250</v>
      </c>
      <c r="K107" t="s">
        <v>248</v>
      </c>
      <c r="L107" t="s">
        <v>247</v>
      </c>
      <c r="M107" t="s">
        <v>3</v>
      </c>
      <c r="N107" s="5">
        <v>5020</v>
      </c>
      <c r="O107" t="s">
        <v>246</v>
      </c>
      <c r="P107" t="str">
        <f t="shared" si="3"/>
        <v>00010353</v>
      </c>
      <c r="Q107" t="str">
        <f>VLOOKUP(H107,shippers!A:B,2,FALSE)</f>
        <v>Federal Shipping</v>
      </c>
    </row>
    <row r="108" spans="1:17" x14ac:dyDescent="0.25">
      <c r="A108">
        <v>10354</v>
      </c>
      <c r="B108" t="str">
        <f t="shared" si="2"/>
        <v>00010354</v>
      </c>
      <c r="C108" t="s">
        <v>255</v>
      </c>
      <c r="D108">
        <v>8</v>
      </c>
      <c r="E108">
        <v>35383</v>
      </c>
      <c r="F108">
        <v>35411</v>
      </c>
      <c r="G108">
        <v>35389</v>
      </c>
      <c r="H108">
        <v>3</v>
      </c>
      <c r="I108">
        <v>53.8</v>
      </c>
      <c r="J108" t="s">
        <v>664</v>
      </c>
      <c r="K108" t="s">
        <v>254</v>
      </c>
      <c r="L108" t="s">
        <v>663</v>
      </c>
      <c r="M108" t="s">
        <v>3</v>
      </c>
      <c r="N108" s="5">
        <v>5033</v>
      </c>
      <c r="O108" t="s">
        <v>112</v>
      </c>
      <c r="P108" t="str">
        <f t="shared" si="3"/>
        <v>00010354</v>
      </c>
      <c r="Q108" t="str">
        <f>VLOOKUP(H108,shippers!A:B,2,FALSE)</f>
        <v>Federal Shipping</v>
      </c>
    </row>
    <row r="109" spans="1:17" x14ac:dyDescent="0.25">
      <c r="A109">
        <v>10355</v>
      </c>
      <c r="B109" t="str">
        <f t="shared" si="2"/>
        <v>00010355</v>
      </c>
      <c r="C109" t="s">
        <v>582</v>
      </c>
      <c r="D109">
        <v>6</v>
      </c>
      <c r="E109">
        <v>35384</v>
      </c>
      <c r="F109">
        <v>35412</v>
      </c>
      <c r="G109">
        <v>35389</v>
      </c>
      <c r="H109">
        <v>1</v>
      </c>
      <c r="I109">
        <v>41.95</v>
      </c>
      <c r="J109" t="s">
        <v>581</v>
      </c>
      <c r="K109" t="s">
        <v>775</v>
      </c>
      <c r="L109" t="s">
        <v>774</v>
      </c>
      <c r="M109" t="s">
        <v>773</v>
      </c>
      <c r="N109" s="5" t="s">
        <v>772</v>
      </c>
      <c r="O109" t="s">
        <v>26</v>
      </c>
      <c r="P109" t="str">
        <f t="shared" si="3"/>
        <v>00010355</v>
      </c>
      <c r="Q109" t="str">
        <f>VLOOKUP(H109,shippers!A:B,2,FALSE)</f>
        <v>Speedy Express</v>
      </c>
    </row>
    <row r="110" spans="1:17" x14ac:dyDescent="0.25">
      <c r="A110">
        <v>10356</v>
      </c>
      <c r="B110" t="str">
        <f t="shared" si="2"/>
        <v>00010356</v>
      </c>
      <c r="C110" t="s">
        <v>78</v>
      </c>
      <c r="D110">
        <v>6</v>
      </c>
      <c r="E110">
        <v>35387</v>
      </c>
      <c r="F110">
        <v>35415</v>
      </c>
      <c r="G110">
        <v>35396</v>
      </c>
      <c r="H110">
        <v>2</v>
      </c>
      <c r="I110">
        <v>36.71</v>
      </c>
      <c r="J110" t="s">
        <v>77</v>
      </c>
      <c r="K110" t="s">
        <v>76</v>
      </c>
      <c r="L110" t="s">
        <v>75</v>
      </c>
      <c r="M110" t="s">
        <v>3</v>
      </c>
      <c r="N110" s="5">
        <v>70563</v>
      </c>
      <c r="O110" t="s">
        <v>21</v>
      </c>
      <c r="P110" t="str">
        <f t="shared" si="3"/>
        <v>00010356</v>
      </c>
      <c r="Q110" t="str">
        <f>VLOOKUP(H110,shippers!A:B,2,FALSE)</f>
        <v>United Package</v>
      </c>
    </row>
    <row r="111" spans="1:17" x14ac:dyDescent="0.25">
      <c r="A111">
        <v>10357</v>
      </c>
      <c r="B111" t="str">
        <f t="shared" si="2"/>
        <v>00010357</v>
      </c>
      <c r="C111" t="s">
        <v>330</v>
      </c>
      <c r="D111">
        <v>1</v>
      </c>
      <c r="E111">
        <v>35388</v>
      </c>
      <c r="F111">
        <v>35416</v>
      </c>
      <c r="G111">
        <v>35401</v>
      </c>
      <c r="H111">
        <v>3</v>
      </c>
      <c r="I111">
        <v>34.880000000000003</v>
      </c>
      <c r="J111" t="s">
        <v>329</v>
      </c>
      <c r="K111" t="s">
        <v>665</v>
      </c>
      <c r="L111" t="s">
        <v>328</v>
      </c>
      <c r="M111" t="s">
        <v>327</v>
      </c>
      <c r="N111" s="5">
        <v>3508</v>
      </c>
      <c r="O111" t="s">
        <v>318</v>
      </c>
      <c r="P111" t="str">
        <f t="shared" si="3"/>
        <v>00010357</v>
      </c>
      <c r="Q111" t="str">
        <f>VLOOKUP(H111,shippers!A:B,2,FALSE)</f>
        <v>Federal Shipping</v>
      </c>
    </row>
    <row r="112" spans="1:17" x14ac:dyDescent="0.25">
      <c r="A112">
        <v>10358</v>
      </c>
      <c r="B112" t="str">
        <f t="shared" si="2"/>
        <v>00010358</v>
      </c>
      <c r="C112" t="s">
        <v>367</v>
      </c>
      <c r="D112">
        <v>5</v>
      </c>
      <c r="E112">
        <v>35389</v>
      </c>
      <c r="F112">
        <v>35417</v>
      </c>
      <c r="G112">
        <v>35396</v>
      </c>
      <c r="H112">
        <v>1</v>
      </c>
      <c r="I112">
        <v>19.64</v>
      </c>
      <c r="J112" t="s">
        <v>366</v>
      </c>
      <c r="K112" t="s">
        <v>364</v>
      </c>
      <c r="L112" t="s">
        <v>363</v>
      </c>
      <c r="M112" t="s">
        <v>3</v>
      </c>
      <c r="N112" s="5">
        <v>31000</v>
      </c>
      <c r="O112" t="s">
        <v>6</v>
      </c>
      <c r="P112" t="str">
        <f t="shared" si="3"/>
        <v>00010358</v>
      </c>
      <c r="Q112" t="str">
        <f>VLOOKUP(H112,shippers!A:B,2,FALSE)</f>
        <v>Speedy Express</v>
      </c>
    </row>
    <row r="113" spans="1:17" x14ac:dyDescent="0.25">
      <c r="A113">
        <v>10359</v>
      </c>
      <c r="B113" t="str">
        <f t="shared" si="2"/>
        <v>00010359</v>
      </c>
      <c r="C113" t="s">
        <v>167</v>
      </c>
      <c r="D113">
        <v>5</v>
      </c>
      <c r="E113">
        <v>35390</v>
      </c>
      <c r="F113">
        <v>35418</v>
      </c>
      <c r="G113">
        <v>35395</v>
      </c>
      <c r="H113">
        <v>3</v>
      </c>
      <c r="I113">
        <v>288.43</v>
      </c>
      <c r="J113" t="s">
        <v>166</v>
      </c>
      <c r="K113" t="s">
        <v>164</v>
      </c>
      <c r="L113" t="s">
        <v>28</v>
      </c>
      <c r="M113" t="s">
        <v>3</v>
      </c>
      <c r="N113" s="5" t="s">
        <v>163</v>
      </c>
      <c r="O113" t="s">
        <v>26</v>
      </c>
      <c r="P113" t="str">
        <f t="shared" si="3"/>
        <v>00010359</v>
      </c>
      <c r="Q113" t="str">
        <f>VLOOKUP(H113,shippers!A:B,2,FALSE)</f>
        <v>Federal Shipping</v>
      </c>
    </row>
    <row r="114" spans="1:17" x14ac:dyDescent="0.25">
      <c r="A114">
        <v>10360</v>
      </c>
      <c r="B114" t="str">
        <f t="shared" si="2"/>
        <v>00010360</v>
      </c>
      <c r="C114" t="s">
        <v>565</v>
      </c>
      <c r="D114">
        <v>4</v>
      </c>
      <c r="E114">
        <v>35391</v>
      </c>
      <c r="F114">
        <v>35419</v>
      </c>
      <c r="G114">
        <v>35401</v>
      </c>
      <c r="H114">
        <v>3</v>
      </c>
      <c r="I114">
        <v>131.69999999999999</v>
      </c>
      <c r="J114" t="s">
        <v>784</v>
      </c>
      <c r="K114" t="s">
        <v>783</v>
      </c>
      <c r="L114" t="s">
        <v>564</v>
      </c>
      <c r="M114" t="s">
        <v>3</v>
      </c>
      <c r="N114" s="5">
        <v>67000</v>
      </c>
      <c r="O114" t="s">
        <v>6</v>
      </c>
      <c r="P114" t="str">
        <f t="shared" si="3"/>
        <v>00010360</v>
      </c>
      <c r="Q114" t="str">
        <f>VLOOKUP(H114,shippers!A:B,2,FALSE)</f>
        <v>Federal Shipping</v>
      </c>
    </row>
    <row r="115" spans="1:17" x14ac:dyDescent="0.25">
      <c r="A115">
        <v>10361</v>
      </c>
      <c r="B115" t="str">
        <f t="shared" si="2"/>
        <v>00010361</v>
      </c>
      <c r="C115" t="s">
        <v>228</v>
      </c>
      <c r="D115">
        <v>1</v>
      </c>
      <c r="E115">
        <v>35391</v>
      </c>
      <c r="F115">
        <v>35419</v>
      </c>
      <c r="G115">
        <v>35402</v>
      </c>
      <c r="H115">
        <v>2</v>
      </c>
      <c r="I115">
        <v>183.17</v>
      </c>
      <c r="J115" t="s">
        <v>227</v>
      </c>
      <c r="K115" t="s">
        <v>676</v>
      </c>
      <c r="L115" t="s">
        <v>225</v>
      </c>
      <c r="M115" t="s">
        <v>3</v>
      </c>
      <c r="N115" s="5">
        <v>1307</v>
      </c>
      <c r="O115" t="s">
        <v>21</v>
      </c>
      <c r="P115" t="str">
        <f t="shared" si="3"/>
        <v>00010361</v>
      </c>
      <c r="Q115" t="str">
        <f>VLOOKUP(H115,shippers!A:B,2,FALSE)</f>
        <v>United Package</v>
      </c>
    </row>
    <row r="116" spans="1:17" x14ac:dyDescent="0.25">
      <c r="A116">
        <v>10362</v>
      </c>
      <c r="B116" t="str">
        <f t="shared" si="2"/>
        <v>00010362</v>
      </c>
      <c r="C116" t="s">
        <v>558</v>
      </c>
      <c r="D116">
        <v>3</v>
      </c>
      <c r="E116">
        <v>35394</v>
      </c>
      <c r="F116">
        <v>35422</v>
      </c>
      <c r="G116">
        <v>35397</v>
      </c>
      <c r="H116">
        <v>1</v>
      </c>
      <c r="I116">
        <v>96.04</v>
      </c>
      <c r="J116" t="s">
        <v>557</v>
      </c>
      <c r="K116" t="s">
        <v>766</v>
      </c>
      <c r="L116" t="s">
        <v>555</v>
      </c>
      <c r="M116" t="s">
        <v>3</v>
      </c>
      <c r="N116" s="5">
        <v>13008</v>
      </c>
      <c r="O116" t="s">
        <v>6</v>
      </c>
      <c r="P116" t="str">
        <f t="shared" si="3"/>
        <v>00010362</v>
      </c>
      <c r="Q116" t="str">
        <f>VLOOKUP(H116,shippers!A:B,2,FALSE)</f>
        <v>Speedy Express</v>
      </c>
    </row>
    <row r="117" spans="1:17" x14ac:dyDescent="0.25">
      <c r="A117">
        <v>10363</v>
      </c>
      <c r="B117" t="str">
        <f t="shared" si="2"/>
        <v>00010363</v>
      </c>
      <c r="C117" t="s">
        <v>509</v>
      </c>
      <c r="D117">
        <v>4</v>
      </c>
      <c r="E117">
        <v>35395</v>
      </c>
      <c r="F117">
        <v>35423</v>
      </c>
      <c r="G117">
        <v>35403</v>
      </c>
      <c r="H117">
        <v>3</v>
      </c>
      <c r="I117">
        <v>30.54</v>
      </c>
      <c r="J117" t="s">
        <v>508</v>
      </c>
      <c r="K117" t="s">
        <v>506</v>
      </c>
      <c r="L117" t="s">
        <v>505</v>
      </c>
      <c r="M117" t="s">
        <v>3</v>
      </c>
      <c r="N117" s="5">
        <v>52066</v>
      </c>
      <c r="O117" t="s">
        <v>21</v>
      </c>
      <c r="P117" t="str">
        <f t="shared" si="3"/>
        <v>00010363</v>
      </c>
      <c r="Q117" t="str">
        <f>VLOOKUP(H117,shippers!A:B,2,FALSE)</f>
        <v>Federal Shipping</v>
      </c>
    </row>
    <row r="118" spans="1:17" x14ac:dyDescent="0.25">
      <c r="A118">
        <v>10364</v>
      </c>
      <c r="B118" t="str">
        <f t="shared" si="2"/>
        <v>00010364</v>
      </c>
      <c r="C118" t="s">
        <v>497</v>
      </c>
      <c r="D118">
        <v>1</v>
      </c>
      <c r="E118">
        <v>35395</v>
      </c>
      <c r="F118">
        <v>35437</v>
      </c>
      <c r="G118">
        <v>35403</v>
      </c>
      <c r="H118">
        <v>1</v>
      </c>
      <c r="I118">
        <v>71.97</v>
      </c>
      <c r="J118" t="s">
        <v>496</v>
      </c>
      <c r="K118" t="s">
        <v>494</v>
      </c>
      <c r="L118" t="s">
        <v>28</v>
      </c>
      <c r="M118" t="s">
        <v>3</v>
      </c>
      <c r="N118" s="5" t="s">
        <v>493</v>
      </c>
      <c r="O118" t="s">
        <v>26</v>
      </c>
      <c r="P118" t="str">
        <f t="shared" si="3"/>
        <v>00010364</v>
      </c>
      <c r="Q118" t="str">
        <f>VLOOKUP(H118,shippers!A:B,2,FALSE)</f>
        <v>Speedy Express</v>
      </c>
    </row>
    <row r="119" spans="1:17" x14ac:dyDescent="0.25">
      <c r="A119">
        <v>10365</v>
      </c>
      <c r="B119" t="str">
        <f t="shared" si="2"/>
        <v>00010365</v>
      </c>
      <c r="C119" t="s">
        <v>586</v>
      </c>
      <c r="D119">
        <v>3</v>
      </c>
      <c r="E119">
        <v>35396</v>
      </c>
      <c r="F119">
        <v>35424</v>
      </c>
      <c r="G119">
        <v>35401</v>
      </c>
      <c r="H119">
        <v>2</v>
      </c>
      <c r="I119">
        <v>22</v>
      </c>
      <c r="J119" t="s">
        <v>692</v>
      </c>
      <c r="K119" t="s">
        <v>584</v>
      </c>
      <c r="L119" t="s">
        <v>663</v>
      </c>
      <c r="M119" t="s">
        <v>3</v>
      </c>
      <c r="N119" s="5">
        <v>5023</v>
      </c>
      <c r="O119" t="s">
        <v>112</v>
      </c>
      <c r="P119" t="str">
        <f t="shared" si="3"/>
        <v>00010365</v>
      </c>
      <c r="Q119" t="str">
        <f>VLOOKUP(H119,shippers!A:B,2,FALSE)</f>
        <v>United Package</v>
      </c>
    </row>
    <row r="120" spans="1:17" x14ac:dyDescent="0.25">
      <c r="A120">
        <v>10366</v>
      </c>
      <c r="B120" t="str">
        <f t="shared" si="2"/>
        <v>00010366</v>
      </c>
      <c r="C120" t="s">
        <v>439</v>
      </c>
      <c r="D120">
        <v>8</v>
      </c>
      <c r="E120">
        <v>35397</v>
      </c>
      <c r="F120">
        <v>35439</v>
      </c>
      <c r="G120">
        <v>35429</v>
      </c>
      <c r="H120">
        <v>2</v>
      </c>
      <c r="I120">
        <v>10.14</v>
      </c>
      <c r="J120" t="s">
        <v>779</v>
      </c>
      <c r="K120" t="s">
        <v>747</v>
      </c>
      <c r="L120" t="s">
        <v>437</v>
      </c>
      <c r="M120" t="s">
        <v>3</v>
      </c>
      <c r="N120" s="5">
        <v>8022</v>
      </c>
      <c r="O120" t="s">
        <v>27</v>
      </c>
      <c r="P120" t="str">
        <f t="shared" si="3"/>
        <v>00010366</v>
      </c>
      <c r="Q120" t="str">
        <f>VLOOKUP(H120,shippers!A:B,2,FALSE)</f>
        <v>United Package</v>
      </c>
    </row>
    <row r="121" spans="1:17" x14ac:dyDescent="0.25">
      <c r="A121">
        <v>10367</v>
      </c>
      <c r="B121" t="str">
        <f t="shared" si="2"/>
        <v>00010367</v>
      </c>
      <c r="C121" t="s">
        <v>97</v>
      </c>
      <c r="D121">
        <v>7</v>
      </c>
      <c r="E121">
        <v>35397</v>
      </c>
      <c r="F121">
        <v>35425</v>
      </c>
      <c r="G121">
        <v>35401</v>
      </c>
      <c r="H121">
        <v>3</v>
      </c>
      <c r="I121">
        <v>13.55</v>
      </c>
      <c r="J121" t="s">
        <v>96</v>
      </c>
      <c r="K121" t="s">
        <v>94</v>
      </c>
      <c r="L121" t="s">
        <v>682</v>
      </c>
      <c r="M121" t="s">
        <v>3</v>
      </c>
      <c r="N121" s="5">
        <v>8200</v>
      </c>
      <c r="O121" t="s">
        <v>14</v>
      </c>
      <c r="P121" t="str">
        <f t="shared" si="3"/>
        <v>00010367</v>
      </c>
      <c r="Q121" t="str">
        <f>VLOOKUP(H121,shippers!A:B,2,FALSE)</f>
        <v>Federal Shipping</v>
      </c>
    </row>
    <row r="122" spans="1:17" x14ac:dyDescent="0.25">
      <c r="A122">
        <v>10368</v>
      </c>
      <c r="B122" t="str">
        <f t="shared" si="2"/>
        <v>00010368</v>
      </c>
      <c r="C122" t="s">
        <v>490</v>
      </c>
      <c r="D122">
        <v>2</v>
      </c>
      <c r="E122">
        <v>35398</v>
      </c>
      <c r="F122">
        <v>35426</v>
      </c>
      <c r="G122">
        <v>35401</v>
      </c>
      <c r="H122">
        <v>2</v>
      </c>
      <c r="I122">
        <v>101.95</v>
      </c>
      <c r="J122" t="s">
        <v>489</v>
      </c>
      <c r="K122" t="s">
        <v>487</v>
      </c>
      <c r="L122" t="s">
        <v>486</v>
      </c>
      <c r="M122" t="s">
        <v>3</v>
      </c>
      <c r="N122" s="5">
        <v>8010</v>
      </c>
      <c r="O122" t="s">
        <v>246</v>
      </c>
      <c r="P122" t="str">
        <f t="shared" si="3"/>
        <v>00010368</v>
      </c>
      <c r="Q122" t="str">
        <f>VLOOKUP(H122,shippers!A:B,2,FALSE)</f>
        <v>United Package</v>
      </c>
    </row>
    <row r="123" spans="1:17" x14ac:dyDescent="0.25">
      <c r="A123">
        <v>10369</v>
      </c>
      <c r="B123" t="str">
        <f t="shared" si="2"/>
        <v>00010369</v>
      </c>
      <c r="C123" t="s">
        <v>150</v>
      </c>
      <c r="D123">
        <v>8</v>
      </c>
      <c r="E123">
        <v>35401</v>
      </c>
      <c r="F123">
        <v>35429</v>
      </c>
      <c r="G123">
        <v>35408</v>
      </c>
      <c r="H123">
        <v>2</v>
      </c>
      <c r="I123">
        <v>195.68</v>
      </c>
      <c r="J123" t="s">
        <v>149</v>
      </c>
      <c r="K123" t="s">
        <v>147</v>
      </c>
      <c r="L123" t="s">
        <v>146</v>
      </c>
      <c r="M123" t="s">
        <v>145</v>
      </c>
      <c r="N123" s="5">
        <v>82520</v>
      </c>
      <c r="O123" t="s">
        <v>16</v>
      </c>
      <c r="P123" t="str">
        <f t="shared" si="3"/>
        <v>00010369</v>
      </c>
      <c r="Q123" t="str">
        <f>VLOOKUP(H123,shippers!A:B,2,FALSE)</f>
        <v>United Package</v>
      </c>
    </row>
    <row r="124" spans="1:17" x14ac:dyDescent="0.25">
      <c r="A124">
        <v>10370</v>
      </c>
      <c r="B124" t="str">
        <f t="shared" si="2"/>
        <v>00010370</v>
      </c>
      <c r="C124" t="s">
        <v>526</v>
      </c>
      <c r="D124">
        <v>6</v>
      </c>
      <c r="E124">
        <v>35402</v>
      </c>
      <c r="F124">
        <v>35430</v>
      </c>
      <c r="G124">
        <v>35426</v>
      </c>
      <c r="H124">
        <v>2</v>
      </c>
      <c r="I124">
        <v>1.17</v>
      </c>
      <c r="J124" t="s">
        <v>525</v>
      </c>
      <c r="K124" t="s">
        <v>771</v>
      </c>
      <c r="L124" t="s">
        <v>522</v>
      </c>
      <c r="M124" t="s">
        <v>3</v>
      </c>
      <c r="N124" s="5">
        <v>3012</v>
      </c>
      <c r="O124" t="s">
        <v>188</v>
      </c>
      <c r="P124" t="str">
        <f t="shared" si="3"/>
        <v>00010370</v>
      </c>
      <c r="Q124" t="str">
        <f>VLOOKUP(H124,shippers!A:B,2,FALSE)</f>
        <v>United Package</v>
      </c>
    </row>
    <row r="125" spans="1:17" x14ac:dyDescent="0.25">
      <c r="A125">
        <v>10371</v>
      </c>
      <c r="B125" t="str">
        <f t="shared" si="2"/>
        <v>00010371</v>
      </c>
      <c r="C125" t="s">
        <v>367</v>
      </c>
      <c r="D125">
        <v>1</v>
      </c>
      <c r="E125">
        <v>35402</v>
      </c>
      <c r="F125">
        <v>35430</v>
      </c>
      <c r="G125">
        <v>35423</v>
      </c>
      <c r="H125">
        <v>1</v>
      </c>
      <c r="I125">
        <v>0.45</v>
      </c>
      <c r="J125" t="s">
        <v>366</v>
      </c>
      <c r="K125" t="s">
        <v>364</v>
      </c>
      <c r="L125" t="s">
        <v>363</v>
      </c>
      <c r="M125" t="s">
        <v>3</v>
      </c>
      <c r="N125" s="5">
        <v>31000</v>
      </c>
      <c r="O125" t="s">
        <v>6</v>
      </c>
      <c r="P125" t="str">
        <f t="shared" si="3"/>
        <v>00010371</v>
      </c>
      <c r="Q125" t="str">
        <f>VLOOKUP(H125,shippers!A:B,2,FALSE)</f>
        <v>Speedy Express</v>
      </c>
    </row>
    <row r="126" spans="1:17" x14ac:dyDescent="0.25">
      <c r="A126">
        <v>10372</v>
      </c>
      <c r="B126" t="str">
        <f t="shared" si="2"/>
        <v>00010372</v>
      </c>
      <c r="C126" t="s">
        <v>232</v>
      </c>
      <c r="D126">
        <v>5</v>
      </c>
      <c r="E126">
        <v>35403</v>
      </c>
      <c r="F126">
        <v>35431</v>
      </c>
      <c r="G126">
        <v>35408</v>
      </c>
      <c r="H126">
        <v>2</v>
      </c>
      <c r="I126">
        <v>890.78</v>
      </c>
      <c r="J126" t="s">
        <v>231</v>
      </c>
      <c r="K126" t="s">
        <v>754</v>
      </c>
      <c r="L126" t="s">
        <v>24</v>
      </c>
      <c r="M126" t="s">
        <v>62</v>
      </c>
      <c r="N126" s="5" t="s">
        <v>230</v>
      </c>
      <c r="O126" t="s">
        <v>23</v>
      </c>
      <c r="P126" t="str">
        <f t="shared" si="3"/>
        <v>00010372</v>
      </c>
      <c r="Q126" t="str">
        <f>VLOOKUP(H126,shippers!A:B,2,FALSE)</f>
        <v>United Package</v>
      </c>
    </row>
    <row r="127" spans="1:17" x14ac:dyDescent="0.25">
      <c r="A127">
        <v>10373</v>
      </c>
      <c r="B127" t="str">
        <f t="shared" si="2"/>
        <v>00010373</v>
      </c>
      <c r="C127" t="s">
        <v>395</v>
      </c>
      <c r="D127">
        <v>4</v>
      </c>
      <c r="E127">
        <v>35404</v>
      </c>
      <c r="F127">
        <v>35432</v>
      </c>
      <c r="G127">
        <v>35410</v>
      </c>
      <c r="H127">
        <v>3</v>
      </c>
      <c r="I127">
        <v>124.12</v>
      </c>
      <c r="J127" t="s">
        <v>394</v>
      </c>
      <c r="K127" t="s">
        <v>392</v>
      </c>
      <c r="L127" t="s">
        <v>391</v>
      </c>
      <c r="M127" t="s">
        <v>390</v>
      </c>
      <c r="N127" s="5" t="s">
        <v>3</v>
      </c>
      <c r="O127" t="s">
        <v>389</v>
      </c>
      <c r="P127" t="str">
        <f t="shared" si="3"/>
        <v>00010373</v>
      </c>
      <c r="Q127" t="str">
        <f>VLOOKUP(H127,shippers!A:B,2,FALSE)</f>
        <v>Federal Shipping</v>
      </c>
    </row>
    <row r="128" spans="1:17" x14ac:dyDescent="0.25">
      <c r="A128">
        <v>10374</v>
      </c>
      <c r="B128" t="str">
        <f t="shared" si="2"/>
        <v>00010374</v>
      </c>
      <c r="C128" t="s">
        <v>44</v>
      </c>
      <c r="D128">
        <v>1</v>
      </c>
      <c r="E128">
        <v>35404</v>
      </c>
      <c r="F128">
        <v>35432</v>
      </c>
      <c r="G128">
        <v>35408</v>
      </c>
      <c r="H128">
        <v>3</v>
      </c>
      <c r="I128">
        <v>3.94</v>
      </c>
      <c r="J128" t="s">
        <v>769</v>
      </c>
      <c r="K128" t="s">
        <v>41</v>
      </c>
      <c r="L128" t="s">
        <v>40</v>
      </c>
      <c r="M128" t="s">
        <v>3</v>
      </c>
      <c r="N128" s="5" t="s">
        <v>39</v>
      </c>
      <c r="O128" t="s">
        <v>38</v>
      </c>
      <c r="P128" t="str">
        <f t="shared" si="3"/>
        <v>00010374</v>
      </c>
      <c r="Q128" t="str">
        <f>VLOOKUP(H128,shippers!A:B,2,FALSE)</f>
        <v>Federal Shipping</v>
      </c>
    </row>
    <row r="129" spans="1:17" x14ac:dyDescent="0.25">
      <c r="A129">
        <v>10375</v>
      </c>
      <c r="B129" t="str">
        <f t="shared" si="2"/>
        <v>00010375</v>
      </c>
      <c r="C129" t="s">
        <v>402</v>
      </c>
      <c r="D129">
        <v>3</v>
      </c>
      <c r="E129">
        <v>35405</v>
      </c>
      <c r="F129">
        <v>35433</v>
      </c>
      <c r="G129">
        <v>35408</v>
      </c>
      <c r="H129">
        <v>2</v>
      </c>
      <c r="I129">
        <v>20.12</v>
      </c>
      <c r="J129" t="s">
        <v>401</v>
      </c>
      <c r="K129" t="s">
        <v>399</v>
      </c>
      <c r="L129" t="s">
        <v>398</v>
      </c>
      <c r="M129" t="s">
        <v>19</v>
      </c>
      <c r="N129" s="5">
        <v>97827</v>
      </c>
      <c r="O129" t="s">
        <v>16</v>
      </c>
      <c r="P129" t="str">
        <f t="shared" si="3"/>
        <v>00010375</v>
      </c>
      <c r="Q129" t="str">
        <f>VLOOKUP(H129,shippers!A:B,2,FALSE)</f>
        <v>United Package</v>
      </c>
    </row>
    <row r="130" spans="1:17" x14ac:dyDescent="0.25">
      <c r="A130">
        <v>10376</v>
      </c>
      <c r="B130" t="str">
        <f t="shared" si="2"/>
        <v>00010376</v>
      </c>
      <c r="C130" t="s">
        <v>294</v>
      </c>
      <c r="D130">
        <v>1</v>
      </c>
      <c r="E130">
        <v>35408</v>
      </c>
      <c r="F130">
        <v>35436</v>
      </c>
      <c r="G130">
        <v>35412</v>
      </c>
      <c r="H130">
        <v>2</v>
      </c>
      <c r="I130">
        <v>20.39</v>
      </c>
      <c r="J130" t="s">
        <v>696</v>
      </c>
      <c r="K130" t="s">
        <v>293</v>
      </c>
      <c r="L130" t="s">
        <v>695</v>
      </c>
      <c r="M130" t="s">
        <v>694</v>
      </c>
      <c r="N130" s="5" t="s">
        <v>11</v>
      </c>
      <c r="O130" t="s">
        <v>4</v>
      </c>
      <c r="P130" t="str">
        <f t="shared" si="3"/>
        <v>00010376</v>
      </c>
      <c r="Q130" t="str">
        <f>VLOOKUP(H130,shippers!A:B,2,FALSE)</f>
        <v>United Package</v>
      </c>
    </row>
    <row r="131" spans="1:17" x14ac:dyDescent="0.25">
      <c r="A131">
        <v>10377</v>
      </c>
      <c r="B131" t="str">
        <f t="shared" ref="B131:B194" si="4">TEXT(A131, "00000000")</f>
        <v>00010377</v>
      </c>
      <c r="C131" t="s">
        <v>167</v>
      </c>
      <c r="D131">
        <v>1</v>
      </c>
      <c r="E131">
        <v>35408</v>
      </c>
      <c r="F131">
        <v>35436</v>
      </c>
      <c r="G131">
        <v>35412</v>
      </c>
      <c r="H131">
        <v>3</v>
      </c>
      <c r="I131">
        <v>22.21</v>
      </c>
      <c r="J131" t="s">
        <v>166</v>
      </c>
      <c r="K131" t="s">
        <v>164</v>
      </c>
      <c r="L131" t="s">
        <v>28</v>
      </c>
      <c r="M131" t="s">
        <v>3</v>
      </c>
      <c r="N131" s="5" t="s">
        <v>163</v>
      </c>
      <c r="O131" t="s">
        <v>26</v>
      </c>
      <c r="P131" t="str">
        <f t="shared" ref="P131:P194" si="5">TEXT(A131, "00000000")</f>
        <v>00010377</v>
      </c>
      <c r="Q131" t="str">
        <f>VLOOKUP(H131,shippers!A:B,2,FALSE)</f>
        <v>Federal Shipping</v>
      </c>
    </row>
    <row r="132" spans="1:17" x14ac:dyDescent="0.25">
      <c r="A132">
        <v>10378</v>
      </c>
      <c r="B132" t="str">
        <f t="shared" si="4"/>
        <v>00010378</v>
      </c>
      <c r="C132" t="s">
        <v>468</v>
      </c>
      <c r="D132">
        <v>5</v>
      </c>
      <c r="E132">
        <v>35409</v>
      </c>
      <c r="F132">
        <v>35437</v>
      </c>
      <c r="G132">
        <v>35418</v>
      </c>
      <c r="H132">
        <v>3</v>
      </c>
      <c r="I132">
        <v>5.44</v>
      </c>
      <c r="J132" t="s">
        <v>670</v>
      </c>
      <c r="K132" t="s">
        <v>669</v>
      </c>
      <c r="L132" t="s">
        <v>668</v>
      </c>
      <c r="M132" t="s">
        <v>3</v>
      </c>
      <c r="N132" s="5" t="s">
        <v>466</v>
      </c>
      <c r="O132" t="s">
        <v>18</v>
      </c>
      <c r="P132" t="str">
        <f t="shared" si="5"/>
        <v>00010378</v>
      </c>
      <c r="Q132" t="str">
        <f>VLOOKUP(H132,shippers!A:B,2,FALSE)</f>
        <v>Federal Shipping</v>
      </c>
    </row>
    <row r="133" spans="1:17" x14ac:dyDescent="0.25">
      <c r="A133">
        <v>10379</v>
      </c>
      <c r="B133" t="str">
        <f t="shared" si="4"/>
        <v>00010379</v>
      </c>
      <c r="C133" t="s">
        <v>237</v>
      </c>
      <c r="D133">
        <v>2</v>
      </c>
      <c r="E133">
        <v>35410</v>
      </c>
      <c r="F133">
        <v>35438</v>
      </c>
      <c r="G133">
        <v>35412</v>
      </c>
      <c r="H133">
        <v>1</v>
      </c>
      <c r="I133">
        <v>45.03</v>
      </c>
      <c r="J133" t="s">
        <v>683</v>
      </c>
      <c r="K133" t="s">
        <v>753</v>
      </c>
      <c r="L133" t="s">
        <v>196</v>
      </c>
      <c r="M133" t="s">
        <v>195</v>
      </c>
      <c r="N133" s="5" t="s">
        <v>235</v>
      </c>
      <c r="O133" t="s">
        <v>23</v>
      </c>
      <c r="P133" t="str">
        <f t="shared" si="5"/>
        <v>00010379</v>
      </c>
      <c r="Q133" t="str">
        <f>VLOOKUP(H133,shippers!A:B,2,FALSE)</f>
        <v>Speedy Express</v>
      </c>
    </row>
    <row r="134" spans="1:17" x14ac:dyDescent="0.25">
      <c r="A134">
        <v>10380</v>
      </c>
      <c r="B134" t="str">
        <f t="shared" si="4"/>
        <v>00010380</v>
      </c>
      <c r="C134" t="s">
        <v>395</v>
      </c>
      <c r="D134">
        <v>8</v>
      </c>
      <c r="E134">
        <v>35411</v>
      </c>
      <c r="F134">
        <v>35439</v>
      </c>
      <c r="G134">
        <v>35446</v>
      </c>
      <c r="H134">
        <v>3</v>
      </c>
      <c r="I134">
        <v>35.03</v>
      </c>
      <c r="J134" t="s">
        <v>394</v>
      </c>
      <c r="K134" t="s">
        <v>392</v>
      </c>
      <c r="L134" t="s">
        <v>391</v>
      </c>
      <c r="M134" t="s">
        <v>390</v>
      </c>
      <c r="N134" s="5" t="s">
        <v>3</v>
      </c>
      <c r="O134" t="s">
        <v>389</v>
      </c>
      <c r="P134" t="str">
        <f t="shared" si="5"/>
        <v>00010380</v>
      </c>
      <c r="Q134" t="str">
        <f>VLOOKUP(H134,shippers!A:B,2,FALSE)</f>
        <v>Federal Shipping</v>
      </c>
    </row>
    <row r="135" spans="1:17" x14ac:dyDescent="0.25">
      <c r="A135">
        <v>10381</v>
      </c>
      <c r="B135" t="str">
        <f t="shared" si="4"/>
        <v>00010381</v>
      </c>
      <c r="C135" t="s">
        <v>330</v>
      </c>
      <c r="D135">
        <v>3</v>
      </c>
      <c r="E135">
        <v>35411</v>
      </c>
      <c r="F135">
        <v>35439</v>
      </c>
      <c r="G135">
        <v>35412</v>
      </c>
      <c r="H135">
        <v>3</v>
      </c>
      <c r="I135">
        <v>7.99</v>
      </c>
      <c r="J135" t="s">
        <v>329</v>
      </c>
      <c r="K135" t="s">
        <v>665</v>
      </c>
      <c r="L135" t="s">
        <v>328</v>
      </c>
      <c r="M135" t="s">
        <v>327</v>
      </c>
      <c r="N135" s="5">
        <v>3508</v>
      </c>
      <c r="O135" t="s">
        <v>318</v>
      </c>
      <c r="P135" t="str">
        <f t="shared" si="5"/>
        <v>00010381</v>
      </c>
      <c r="Q135" t="str">
        <f>VLOOKUP(H135,shippers!A:B,2,FALSE)</f>
        <v>Federal Shipping</v>
      </c>
    </row>
    <row r="136" spans="1:17" x14ac:dyDescent="0.25">
      <c r="A136">
        <v>10382</v>
      </c>
      <c r="B136" t="str">
        <f t="shared" si="4"/>
        <v>00010382</v>
      </c>
      <c r="C136" t="s">
        <v>490</v>
      </c>
      <c r="D136">
        <v>4</v>
      </c>
      <c r="E136">
        <v>35412</v>
      </c>
      <c r="F136">
        <v>35440</v>
      </c>
      <c r="G136">
        <v>35415</v>
      </c>
      <c r="H136">
        <v>1</v>
      </c>
      <c r="I136">
        <v>94.77</v>
      </c>
      <c r="J136" t="s">
        <v>489</v>
      </c>
      <c r="K136" t="s">
        <v>487</v>
      </c>
      <c r="L136" t="s">
        <v>486</v>
      </c>
      <c r="M136" t="s">
        <v>3</v>
      </c>
      <c r="N136" s="5">
        <v>8010</v>
      </c>
      <c r="O136" t="s">
        <v>246</v>
      </c>
      <c r="P136" t="str">
        <f t="shared" si="5"/>
        <v>00010382</v>
      </c>
      <c r="Q136" t="str">
        <f>VLOOKUP(H136,shippers!A:B,2,FALSE)</f>
        <v>Speedy Express</v>
      </c>
    </row>
    <row r="137" spans="1:17" x14ac:dyDescent="0.25">
      <c r="A137">
        <v>10383</v>
      </c>
      <c r="B137" t="str">
        <f t="shared" si="4"/>
        <v>00010383</v>
      </c>
      <c r="C137" t="s">
        <v>582</v>
      </c>
      <c r="D137">
        <v>8</v>
      </c>
      <c r="E137">
        <v>35415</v>
      </c>
      <c r="F137">
        <v>35443</v>
      </c>
      <c r="G137">
        <v>35417</v>
      </c>
      <c r="H137">
        <v>3</v>
      </c>
      <c r="I137">
        <v>34.24</v>
      </c>
      <c r="J137" t="s">
        <v>581</v>
      </c>
      <c r="K137" t="s">
        <v>775</v>
      </c>
      <c r="L137" t="s">
        <v>774</v>
      </c>
      <c r="M137" t="s">
        <v>773</v>
      </c>
      <c r="N137" s="5" t="s">
        <v>772</v>
      </c>
      <c r="O137" t="s">
        <v>26</v>
      </c>
      <c r="P137" t="str">
        <f t="shared" si="5"/>
        <v>00010383</v>
      </c>
      <c r="Q137" t="str">
        <f>VLOOKUP(H137,shippers!A:B,2,FALSE)</f>
        <v>Federal Shipping</v>
      </c>
    </row>
    <row r="138" spans="1:17" x14ac:dyDescent="0.25">
      <c r="A138">
        <v>10384</v>
      </c>
      <c r="B138" t="str">
        <f t="shared" si="4"/>
        <v>00010384</v>
      </c>
      <c r="C138" t="s">
        <v>576</v>
      </c>
      <c r="D138">
        <v>3</v>
      </c>
      <c r="E138">
        <v>35415</v>
      </c>
      <c r="F138">
        <v>35443</v>
      </c>
      <c r="G138">
        <v>35419</v>
      </c>
      <c r="H138">
        <v>3</v>
      </c>
      <c r="I138">
        <v>168.64</v>
      </c>
      <c r="J138" t="s">
        <v>691</v>
      </c>
      <c r="K138" t="s">
        <v>690</v>
      </c>
      <c r="L138" t="s">
        <v>689</v>
      </c>
      <c r="M138" t="s">
        <v>3</v>
      </c>
      <c r="N138" s="5" t="s">
        <v>575</v>
      </c>
      <c r="O138" t="s">
        <v>18</v>
      </c>
      <c r="P138" t="str">
        <f t="shared" si="5"/>
        <v>00010384</v>
      </c>
      <c r="Q138" t="str">
        <f>VLOOKUP(H138,shippers!A:B,2,FALSE)</f>
        <v>Federal Shipping</v>
      </c>
    </row>
    <row r="139" spans="1:17" x14ac:dyDescent="0.25">
      <c r="A139">
        <v>10385</v>
      </c>
      <c r="B139" t="str">
        <f t="shared" si="4"/>
        <v>00010385</v>
      </c>
      <c r="C139" t="s">
        <v>150</v>
      </c>
      <c r="D139">
        <v>1</v>
      </c>
      <c r="E139">
        <v>35416</v>
      </c>
      <c r="F139">
        <v>35444</v>
      </c>
      <c r="G139">
        <v>35422</v>
      </c>
      <c r="H139">
        <v>2</v>
      </c>
      <c r="I139">
        <v>30.96</v>
      </c>
      <c r="J139" t="s">
        <v>149</v>
      </c>
      <c r="K139" t="s">
        <v>147</v>
      </c>
      <c r="L139" t="s">
        <v>146</v>
      </c>
      <c r="M139" t="s">
        <v>145</v>
      </c>
      <c r="N139" s="5">
        <v>82520</v>
      </c>
      <c r="O139" t="s">
        <v>16</v>
      </c>
      <c r="P139" t="str">
        <f t="shared" si="5"/>
        <v>00010385</v>
      </c>
      <c r="Q139" t="str">
        <f>VLOOKUP(H139,shippers!A:B,2,FALSE)</f>
        <v>United Package</v>
      </c>
    </row>
    <row r="140" spans="1:17" x14ac:dyDescent="0.25">
      <c r="A140">
        <v>10386</v>
      </c>
      <c r="B140" t="str">
        <f t="shared" si="4"/>
        <v>00010386</v>
      </c>
      <c r="C140" t="s">
        <v>483</v>
      </c>
      <c r="D140">
        <v>9</v>
      </c>
      <c r="E140">
        <v>35417</v>
      </c>
      <c r="F140">
        <v>35431</v>
      </c>
      <c r="G140">
        <v>35424</v>
      </c>
      <c r="H140">
        <v>3</v>
      </c>
      <c r="I140">
        <v>13.99</v>
      </c>
      <c r="J140" t="s">
        <v>482</v>
      </c>
      <c r="K140" t="s">
        <v>743</v>
      </c>
      <c r="L140" t="s">
        <v>24</v>
      </c>
      <c r="M140" t="s">
        <v>62</v>
      </c>
      <c r="N140" s="5" t="s">
        <v>480</v>
      </c>
      <c r="O140" t="s">
        <v>23</v>
      </c>
      <c r="P140" t="str">
        <f t="shared" si="5"/>
        <v>00010386</v>
      </c>
      <c r="Q140" t="str">
        <f>VLOOKUP(H140,shippers!A:B,2,FALSE)</f>
        <v>Federal Shipping</v>
      </c>
    </row>
    <row r="141" spans="1:17" x14ac:dyDescent="0.25">
      <c r="A141">
        <v>10387</v>
      </c>
      <c r="B141" t="str">
        <f t="shared" si="4"/>
        <v>00010387</v>
      </c>
      <c r="C141" t="s">
        <v>180</v>
      </c>
      <c r="D141">
        <v>1</v>
      </c>
      <c r="E141">
        <v>35417</v>
      </c>
      <c r="F141">
        <v>35445</v>
      </c>
      <c r="G141">
        <v>35419</v>
      </c>
      <c r="H141">
        <v>2</v>
      </c>
      <c r="I141">
        <v>93.63</v>
      </c>
      <c r="J141" t="s">
        <v>679</v>
      </c>
      <c r="K141" t="s">
        <v>178</v>
      </c>
      <c r="L141" t="s">
        <v>177</v>
      </c>
      <c r="M141" t="s">
        <v>3</v>
      </c>
      <c r="N141" s="5">
        <v>4110</v>
      </c>
      <c r="O141" t="s">
        <v>20</v>
      </c>
      <c r="P141" t="str">
        <f t="shared" si="5"/>
        <v>00010387</v>
      </c>
      <c r="Q141" t="str">
        <f>VLOOKUP(H141,shippers!A:B,2,FALSE)</f>
        <v>United Package</v>
      </c>
    </row>
    <row r="142" spans="1:17" x14ac:dyDescent="0.25">
      <c r="A142">
        <v>10388</v>
      </c>
      <c r="B142" t="str">
        <f t="shared" si="4"/>
        <v>00010388</v>
      </c>
      <c r="C142" t="s">
        <v>167</v>
      </c>
      <c r="D142">
        <v>2</v>
      </c>
      <c r="E142">
        <v>35418</v>
      </c>
      <c r="F142">
        <v>35446</v>
      </c>
      <c r="G142">
        <v>35419</v>
      </c>
      <c r="H142">
        <v>1</v>
      </c>
      <c r="I142">
        <v>34.86</v>
      </c>
      <c r="J142" t="s">
        <v>166</v>
      </c>
      <c r="K142" t="s">
        <v>164</v>
      </c>
      <c r="L142" t="s">
        <v>28</v>
      </c>
      <c r="M142" t="s">
        <v>3</v>
      </c>
      <c r="N142" s="5" t="s">
        <v>163</v>
      </c>
      <c r="O142" t="s">
        <v>26</v>
      </c>
      <c r="P142" t="str">
        <f t="shared" si="5"/>
        <v>00010388</v>
      </c>
      <c r="Q142" t="str">
        <f>VLOOKUP(H142,shippers!A:B,2,FALSE)</f>
        <v>Speedy Express</v>
      </c>
    </row>
    <row r="143" spans="1:17" x14ac:dyDescent="0.25">
      <c r="A143">
        <v>10389</v>
      </c>
      <c r="B143" t="str">
        <f t="shared" si="4"/>
        <v>00010389</v>
      </c>
      <c r="C143" t="s">
        <v>552</v>
      </c>
      <c r="D143">
        <v>4</v>
      </c>
      <c r="E143">
        <v>35419</v>
      </c>
      <c r="F143">
        <v>35447</v>
      </c>
      <c r="G143">
        <v>35423</v>
      </c>
      <c r="H143">
        <v>2</v>
      </c>
      <c r="I143">
        <v>47.42</v>
      </c>
      <c r="J143" t="s">
        <v>551</v>
      </c>
      <c r="K143" t="s">
        <v>549</v>
      </c>
      <c r="L143" t="s">
        <v>548</v>
      </c>
      <c r="M143" t="s">
        <v>355</v>
      </c>
      <c r="N143" s="5" t="s">
        <v>547</v>
      </c>
      <c r="O143" t="s">
        <v>4</v>
      </c>
      <c r="P143" t="str">
        <f t="shared" si="5"/>
        <v>00010389</v>
      </c>
      <c r="Q143" t="str">
        <f>VLOOKUP(H143,shippers!A:B,2,FALSE)</f>
        <v>United Package</v>
      </c>
    </row>
    <row r="144" spans="1:17" x14ac:dyDescent="0.25">
      <c r="A144">
        <v>10390</v>
      </c>
      <c r="B144" t="str">
        <f t="shared" si="4"/>
        <v>00010390</v>
      </c>
      <c r="C144" t="s">
        <v>490</v>
      </c>
      <c r="D144">
        <v>6</v>
      </c>
      <c r="E144">
        <v>35422</v>
      </c>
      <c r="F144">
        <v>35450</v>
      </c>
      <c r="G144">
        <v>35425</v>
      </c>
      <c r="H144">
        <v>1</v>
      </c>
      <c r="I144">
        <v>126.38</v>
      </c>
      <c r="J144" t="s">
        <v>489</v>
      </c>
      <c r="K144" t="s">
        <v>487</v>
      </c>
      <c r="L144" t="s">
        <v>486</v>
      </c>
      <c r="M144" t="s">
        <v>3</v>
      </c>
      <c r="N144" s="5">
        <v>8010</v>
      </c>
      <c r="O144" t="s">
        <v>246</v>
      </c>
      <c r="P144" t="str">
        <f t="shared" si="5"/>
        <v>00010390</v>
      </c>
      <c r="Q144" t="str">
        <f>VLOOKUP(H144,shippers!A:B,2,FALSE)</f>
        <v>Speedy Express</v>
      </c>
    </row>
    <row r="145" spans="1:17" x14ac:dyDescent="0.25">
      <c r="A145">
        <v>10391</v>
      </c>
      <c r="B145" t="str">
        <f t="shared" si="4"/>
        <v>00010391</v>
      </c>
      <c r="C145" t="s">
        <v>509</v>
      </c>
      <c r="D145">
        <v>3</v>
      </c>
      <c r="E145">
        <v>35422</v>
      </c>
      <c r="F145">
        <v>35450</v>
      </c>
      <c r="G145">
        <v>35430</v>
      </c>
      <c r="H145">
        <v>3</v>
      </c>
      <c r="I145">
        <v>5.45</v>
      </c>
      <c r="J145" t="s">
        <v>508</v>
      </c>
      <c r="K145" t="s">
        <v>506</v>
      </c>
      <c r="L145" t="s">
        <v>505</v>
      </c>
      <c r="M145" t="s">
        <v>3</v>
      </c>
      <c r="N145" s="5">
        <v>52066</v>
      </c>
      <c r="O145" t="s">
        <v>21</v>
      </c>
      <c r="P145" t="str">
        <f t="shared" si="5"/>
        <v>00010391</v>
      </c>
      <c r="Q145" t="str">
        <f>VLOOKUP(H145,shippers!A:B,2,FALSE)</f>
        <v>Federal Shipping</v>
      </c>
    </row>
    <row r="146" spans="1:17" x14ac:dyDescent="0.25">
      <c r="A146">
        <v>10392</v>
      </c>
      <c r="B146" t="str">
        <f t="shared" si="4"/>
        <v>00010392</v>
      </c>
      <c r="C146" t="s">
        <v>251</v>
      </c>
      <c r="D146">
        <v>2</v>
      </c>
      <c r="E146">
        <v>35423</v>
      </c>
      <c r="F146">
        <v>35451</v>
      </c>
      <c r="G146">
        <v>35431</v>
      </c>
      <c r="H146">
        <v>3</v>
      </c>
      <c r="I146">
        <v>122.46</v>
      </c>
      <c r="J146" t="s">
        <v>250</v>
      </c>
      <c r="K146" t="s">
        <v>248</v>
      </c>
      <c r="L146" t="s">
        <v>247</v>
      </c>
      <c r="M146" t="s">
        <v>3</v>
      </c>
      <c r="N146" s="5">
        <v>5020</v>
      </c>
      <c r="O146" t="s">
        <v>246</v>
      </c>
      <c r="P146" t="str">
        <f t="shared" si="5"/>
        <v>00010392</v>
      </c>
      <c r="Q146" t="str">
        <f>VLOOKUP(H146,shippers!A:B,2,FALSE)</f>
        <v>Federal Shipping</v>
      </c>
    </row>
    <row r="147" spans="1:17" x14ac:dyDescent="0.25">
      <c r="A147">
        <v>10393</v>
      </c>
      <c r="B147" t="str">
        <f t="shared" si="4"/>
        <v>00010393</v>
      </c>
      <c r="C147" t="s">
        <v>174</v>
      </c>
      <c r="D147">
        <v>1</v>
      </c>
      <c r="E147">
        <v>35424</v>
      </c>
      <c r="F147">
        <v>35452</v>
      </c>
      <c r="G147">
        <v>35433</v>
      </c>
      <c r="H147">
        <v>3</v>
      </c>
      <c r="I147">
        <v>126.56</v>
      </c>
      <c r="J147" t="s">
        <v>173</v>
      </c>
      <c r="K147" t="s">
        <v>171</v>
      </c>
      <c r="L147" t="s">
        <v>170</v>
      </c>
      <c r="M147" t="s">
        <v>169</v>
      </c>
      <c r="N147" s="5">
        <v>83720</v>
      </c>
      <c r="O147" t="s">
        <v>16</v>
      </c>
      <c r="P147" t="str">
        <f t="shared" si="5"/>
        <v>00010393</v>
      </c>
      <c r="Q147" t="str">
        <f>VLOOKUP(H147,shippers!A:B,2,FALSE)</f>
        <v>Federal Shipping</v>
      </c>
    </row>
    <row r="148" spans="1:17" x14ac:dyDescent="0.25">
      <c r="A148">
        <v>10394</v>
      </c>
      <c r="B148" t="str">
        <f t="shared" si="4"/>
        <v>00010394</v>
      </c>
      <c r="C148" t="s">
        <v>402</v>
      </c>
      <c r="D148">
        <v>1</v>
      </c>
      <c r="E148">
        <v>35424</v>
      </c>
      <c r="F148">
        <v>35452</v>
      </c>
      <c r="G148">
        <v>35433</v>
      </c>
      <c r="H148">
        <v>3</v>
      </c>
      <c r="I148">
        <v>30.34</v>
      </c>
      <c r="J148" t="s">
        <v>401</v>
      </c>
      <c r="K148" t="s">
        <v>399</v>
      </c>
      <c r="L148" t="s">
        <v>398</v>
      </c>
      <c r="M148" t="s">
        <v>19</v>
      </c>
      <c r="N148" s="5">
        <v>97827</v>
      </c>
      <c r="O148" t="s">
        <v>16</v>
      </c>
      <c r="P148" t="str">
        <f t="shared" si="5"/>
        <v>00010394</v>
      </c>
      <c r="Q148" t="str">
        <f>VLOOKUP(H148,shippers!A:B,2,FALSE)</f>
        <v>Federal Shipping</v>
      </c>
    </row>
    <row r="149" spans="1:17" x14ac:dyDescent="0.25">
      <c r="A149">
        <v>10395</v>
      </c>
      <c r="B149" t="str">
        <f t="shared" si="4"/>
        <v>00010395</v>
      </c>
      <c r="C149" t="s">
        <v>407</v>
      </c>
      <c r="D149">
        <v>6</v>
      </c>
      <c r="E149">
        <v>35425</v>
      </c>
      <c r="F149">
        <v>35453</v>
      </c>
      <c r="G149">
        <v>35433</v>
      </c>
      <c r="H149">
        <v>1</v>
      </c>
      <c r="I149">
        <v>184.41</v>
      </c>
      <c r="J149" t="s">
        <v>406</v>
      </c>
      <c r="K149" t="s">
        <v>405</v>
      </c>
      <c r="L149" t="s">
        <v>667</v>
      </c>
      <c r="M149" t="s">
        <v>666</v>
      </c>
      <c r="N149" s="5">
        <v>5022</v>
      </c>
      <c r="O149" t="s">
        <v>318</v>
      </c>
      <c r="P149" t="str">
        <f t="shared" si="5"/>
        <v>00010395</v>
      </c>
      <c r="Q149" t="str">
        <f>VLOOKUP(H149,shippers!A:B,2,FALSE)</f>
        <v>Speedy Express</v>
      </c>
    </row>
    <row r="150" spans="1:17" x14ac:dyDescent="0.25">
      <c r="A150">
        <v>10396</v>
      </c>
      <c r="B150" t="str">
        <f t="shared" si="4"/>
        <v>00010396</v>
      </c>
      <c r="C150" t="s">
        <v>464</v>
      </c>
      <c r="D150">
        <v>1</v>
      </c>
      <c r="E150">
        <v>35426</v>
      </c>
      <c r="F150">
        <v>35440</v>
      </c>
      <c r="G150">
        <v>35436</v>
      </c>
      <c r="H150">
        <v>3</v>
      </c>
      <c r="I150">
        <v>135.35</v>
      </c>
      <c r="J150" t="s">
        <v>463</v>
      </c>
      <c r="K150" t="s">
        <v>461</v>
      </c>
      <c r="L150" t="s">
        <v>680</v>
      </c>
      <c r="M150" t="s">
        <v>3</v>
      </c>
      <c r="N150" s="5">
        <v>80805</v>
      </c>
      <c r="O150" t="s">
        <v>21</v>
      </c>
      <c r="P150" t="str">
        <f t="shared" si="5"/>
        <v>00010396</v>
      </c>
      <c r="Q150" t="str">
        <f>VLOOKUP(H150,shippers!A:B,2,FALSE)</f>
        <v>Federal Shipping</v>
      </c>
    </row>
    <row r="151" spans="1:17" x14ac:dyDescent="0.25">
      <c r="A151">
        <v>10397</v>
      </c>
      <c r="B151" t="str">
        <f t="shared" si="4"/>
        <v>00010397</v>
      </c>
      <c r="C151" t="s">
        <v>243</v>
      </c>
      <c r="D151">
        <v>5</v>
      </c>
      <c r="E151">
        <v>35426</v>
      </c>
      <c r="F151">
        <v>35454</v>
      </c>
      <c r="G151">
        <v>35432</v>
      </c>
      <c r="H151">
        <v>1</v>
      </c>
      <c r="I151">
        <v>60.26</v>
      </c>
      <c r="J151" t="s">
        <v>242</v>
      </c>
      <c r="K151" t="s">
        <v>681</v>
      </c>
      <c r="L151" t="s">
        <v>240</v>
      </c>
      <c r="M151" t="s">
        <v>3</v>
      </c>
      <c r="N151" s="5">
        <v>1756</v>
      </c>
      <c r="O151" t="s">
        <v>239</v>
      </c>
      <c r="P151" t="str">
        <f t="shared" si="5"/>
        <v>00010397</v>
      </c>
      <c r="Q151" t="str">
        <f>VLOOKUP(H151,shippers!A:B,2,FALSE)</f>
        <v>Speedy Express</v>
      </c>
    </row>
    <row r="152" spans="1:17" x14ac:dyDescent="0.25">
      <c r="A152">
        <v>10398</v>
      </c>
      <c r="B152" t="str">
        <f t="shared" si="4"/>
        <v>00010398</v>
      </c>
      <c r="C152" t="s">
        <v>174</v>
      </c>
      <c r="D152">
        <v>2</v>
      </c>
      <c r="E152">
        <v>35429</v>
      </c>
      <c r="F152">
        <v>35457</v>
      </c>
      <c r="G152">
        <v>35439</v>
      </c>
      <c r="H152">
        <v>3</v>
      </c>
      <c r="I152">
        <v>89.16</v>
      </c>
      <c r="J152" t="s">
        <v>173</v>
      </c>
      <c r="K152" t="s">
        <v>171</v>
      </c>
      <c r="L152" t="s">
        <v>170</v>
      </c>
      <c r="M152" t="s">
        <v>169</v>
      </c>
      <c r="N152" s="5">
        <v>83720</v>
      </c>
      <c r="O152" t="s">
        <v>16</v>
      </c>
      <c r="P152" t="str">
        <f t="shared" si="5"/>
        <v>00010398</v>
      </c>
      <c r="Q152" t="str">
        <f>VLOOKUP(H152,shippers!A:B,2,FALSE)</f>
        <v>Federal Shipping</v>
      </c>
    </row>
    <row r="153" spans="1:17" x14ac:dyDescent="0.25">
      <c r="A153">
        <v>10399</v>
      </c>
      <c r="B153" t="str">
        <f t="shared" si="4"/>
        <v>00010399</v>
      </c>
      <c r="C153" t="s">
        <v>97</v>
      </c>
      <c r="D153">
        <v>8</v>
      </c>
      <c r="E153">
        <v>35430</v>
      </c>
      <c r="F153">
        <v>35444</v>
      </c>
      <c r="G153">
        <v>35438</v>
      </c>
      <c r="H153">
        <v>3</v>
      </c>
      <c r="I153">
        <v>27.36</v>
      </c>
      <c r="J153" t="s">
        <v>96</v>
      </c>
      <c r="K153" t="s">
        <v>94</v>
      </c>
      <c r="L153" t="s">
        <v>682</v>
      </c>
      <c r="M153" t="s">
        <v>3</v>
      </c>
      <c r="N153" s="5">
        <v>8200</v>
      </c>
      <c r="O153" t="s">
        <v>14</v>
      </c>
      <c r="P153" t="str">
        <f t="shared" si="5"/>
        <v>00010399</v>
      </c>
      <c r="Q153" t="str">
        <f>VLOOKUP(H153,shippers!A:B,2,FALSE)</f>
        <v>Federal Shipping</v>
      </c>
    </row>
    <row r="154" spans="1:17" x14ac:dyDescent="0.25">
      <c r="A154">
        <v>10400</v>
      </c>
      <c r="B154" t="str">
        <f t="shared" si="4"/>
        <v>00010400</v>
      </c>
      <c r="C154" t="s">
        <v>497</v>
      </c>
      <c r="D154">
        <v>1</v>
      </c>
      <c r="E154">
        <v>35431</v>
      </c>
      <c r="F154">
        <v>35459</v>
      </c>
      <c r="G154">
        <v>35446</v>
      </c>
      <c r="H154">
        <v>3</v>
      </c>
      <c r="I154">
        <v>83.93</v>
      </c>
      <c r="J154" t="s">
        <v>496</v>
      </c>
      <c r="K154" t="s">
        <v>494</v>
      </c>
      <c r="L154" t="s">
        <v>28</v>
      </c>
      <c r="M154" t="s">
        <v>3</v>
      </c>
      <c r="N154" s="5" t="s">
        <v>493</v>
      </c>
      <c r="O154" t="s">
        <v>26</v>
      </c>
      <c r="P154" t="str">
        <f t="shared" si="5"/>
        <v>00010400</v>
      </c>
      <c r="Q154" t="str">
        <f>VLOOKUP(H154,shippers!A:B,2,FALSE)</f>
        <v>Federal Shipping</v>
      </c>
    </row>
    <row r="155" spans="1:17" x14ac:dyDescent="0.25">
      <c r="A155">
        <v>10401</v>
      </c>
      <c r="B155" t="str">
        <f t="shared" si="4"/>
        <v>00010401</v>
      </c>
      <c r="C155" t="s">
        <v>216</v>
      </c>
      <c r="D155">
        <v>1</v>
      </c>
      <c r="E155">
        <v>35431</v>
      </c>
      <c r="F155">
        <v>35459</v>
      </c>
      <c r="G155">
        <v>35440</v>
      </c>
      <c r="H155">
        <v>1</v>
      </c>
      <c r="I155">
        <v>12.51</v>
      </c>
      <c r="J155" t="s">
        <v>215</v>
      </c>
      <c r="K155" t="s">
        <v>212</v>
      </c>
      <c r="L155" t="s">
        <v>211</v>
      </c>
      <c r="M155" t="s">
        <v>210</v>
      </c>
      <c r="N155" s="5">
        <v>87110</v>
      </c>
      <c r="O155" t="s">
        <v>16</v>
      </c>
      <c r="P155" t="str">
        <f t="shared" si="5"/>
        <v>00010401</v>
      </c>
      <c r="Q155" t="str">
        <f>VLOOKUP(H155,shippers!A:B,2,FALSE)</f>
        <v>Speedy Express</v>
      </c>
    </row>
    <row r="156" spans="1:17" x14ac:dyDescent="0.25">
      <c r="A156">
        <v>10402</v>
      </c>
      <c r="B156" t="str">
        <f t="shared" si="4"/>
        <v>00010402</v>
      </c>
      <c r="C156" t="s">
        <v>490</v>
      </c>
      <c r="D156">
        <v>8</v>
      </c>
      <c r="E156">
        <v>35432</v>
      </c>
      <c r="F156">
        <v>35474</v>
      </c>
      <c r="G156">
        <v>35440</v>
      </c>
      <c r="H156">
        <v>2</v>
      </c>
      <c r="I156">
        <v>67.88</v>
      </c>
      <c r="J156" t="s">
        <v>489</v>
      </c>
      <c r="K156" t="s">
        <v>487</v>
      </c>
      <c r="L156" t="s">
        <v>486</v>
      </c>
      <c r="M156" t="s">
        <v>3</v>
      </c>
      <c r="N156" s="5">
        <v>8010</v>
      </c>
      <c r="O156" t="s">
        <v>246</v>
      </c>
      <c r="P156" t="str">
        <f t="shared" si="5"/>
        <v>00010402</v>
      </c>
      <c r="Q156" t="str">
        <f>VLOOKUP(H156,shippers!A:B,2,FALSE)</f>
        <v>United Package</v>
      </c>
    </row>
    <row r="157" spans="1:17" x14ac:dyDescent="0.25">
      <c r="A157">
        <v>10403</v>
      </c>
      <c r="B157" t="str">
        <f t="shared" si="4"/>
        <v>00010403</v>
      </c>
      <c r="C157" t="s">
        <v>490</v>
      </c>
      <c r="D157">
        <v>4</v>
      </c>
      <c r="E157">
        <v>35433</v>
      </c>
      <c r="F157">
        <v>35461</v>
      </c>
      <c r="G157">
        <v>35439</v>
      </c>
      <c r="H157">
        <v>3</v>
      </c>
      <c r="I157">
        <v>73.790000000000006</v>
      </c>
      <c r="J157" t="s">
        <v>489</v>
      </c>
      <c r="K157" t="s">
        <v>487</v>
      </c>
      <c r="L157" t="s">
        <v>486</v>
      </c>
      <c r="M157" t="s">
        <v>3</v>
      </c>
      <c r="N157" s="5">
        <v>8010</v>
      </c>
      <c r="O157" t="s">
        <v>246</v>
      </c>
      <c r="P157" t="str">
        <f t="shared" si="5"/>
        <v>00010403</v>
      </c>
      <c r="Q157" t="str">
        <f>VLOOKUP(H157,shippers!A:B,2,FALSE)</f>
        <v>Federal Shipping</v>
      </c>
    </row>
    <row r="158" spans="1:17" x14ac:dyDescent="0.25">
      <c r="A158">
        <v>10404</v>
      </c>
      <c r="B158" t="str">
        <f t="shared" si="4"/>
        <v>00010404</v>
      </c>
      <c r="C158" t="s">
        <v>309</v>
      </c>
      <c r="D158">
        <v>2</v>
      </c>
      <c r="E158">
        <v>35433</v>
      </c>
      <c r="F158">
        <v>35461</v>
      </c>
      <c r="G158">
        <v>35438</v>
      </c>
      <c r="H158">
        <v>1</v>
      </c>
      <c r="I158">
        <v>155.97</v>
      </c>
      <c r="J158" t="s">
        <v>308</v>
      </c>
      <c r="K158" t="s">
        <v>306</v>
      </c>
      <c r="L158" t="s">
        <v>305</v>
      </c>
      <c r="M158" t="s">
        <v>3</v>
      </c>
      <c r="N158" s="5">
        <v>24100</v>
      </c>
      <c r="O158" t="s">
        <v>9</v>
      </c>
      <c r="P158" t="str">
        <f t="shared" si="5"/>
        <v>00010404</v>
      </c>
      <c r="Q158" t="str">
        <f>VLOOKUP(H158,shippers!A:B,2,FALSE)</f>
        <v>Speedy Express</v>
      </c>
    </row>
    <row r="159" spans="1:17" x14ac:dyDescent="0.25">
      <c r="A159">
        <v>10405</v>
      </c>
      <c r="B159" t="str">
        <f t="shared" si="4"/>
        <v>00010405</v>
      </c>
      <c r="C159" t="s">
        <v>324</v>
      </c>
      <c r="D159">
        <v>1</v>
      </c>
      <c r="E159">
        <v>35436</v>
      </c>
      <c r="F159">
        <v>35464</v>
      </c>
      <c r="G159">
        <v>35452</v>
      </c>
      <c r="H159">
        <v>1</v>
      </c>
      <c r="I159">
        <v>34.82</v>
      </c>
      <c r="J159" t="s">
        <v>323</v>
      </c>
      <c r="K159" t="s">
        <v>321</v>
      </c>
      <c r="L159" t="s">
        <v>320</v>
      </c>
      <c r="M159" t="s">
        <v>319</v>
      </c>
      <c r="N159" s="5">
        <v>4980</v>
      </c>
      <c r="O159" t="s">
        <v>318</v>
      </c>
      <c r="P159" t="str">
        <f t="shared" si="5"/>
        <v>00010405</v>
      </c>
      <c r="Q159" t="str">
        <f>VLOOKUP(H159,shippers!A:B,2,FALSE)</f>
        <v>Speedy Express</v>
      </c>
    </row>
    <row r="160" spans="1:17" x14ac:dyDescent="0.25">
      <c r="A160">
        <v>10406</v>
      </c>
      <c r="B160" t="str">
        <f t="shared" si="4"/>
        <v>00010406</v>
      </c>
      <c r="C160" t="s">
        <v>232</v>
      </c>
      <c r="D160">
        <v>7</v>
      </c>
      <c r="E160">
        <v>35437</v>
      </c>
      <c r="F160">
        <v>35479</v>
      </c>
      <c r="G160">
        <v>35443</v>
      </c>
      <c r="H160">
        <v>1</v>
      </c>
      <c r="I160">
        <v>108.04</v>
      </c>
      <c r="J160" t="s">
        <v>231</v>
      </c>
      <c r="K160" t="s">
        <v>754</v>
      </c>
      <c r="L160" t="s">
        <v>24</v>
      </c>
      <c r="M160" t="s">
        <v>62</v>
      </c>
      <c r="N160" s="5" t="s">
        <v>230</v>
      </c>
      <c r="O160" t="s">
        <v>23</v>
      </c>
      <c r="P160" t="str">
        <f t="shared" si="5"/>
        <v>00010406</v>
      </c>
      <c r="Q160" t="str">
        <f>VLOOKUP(H160,shippers!A:B,2,FALSE)</f>
        <v>Speedy Express</v>
      </c>
    </row>
    <row r="161" spans="1:17" x14ac:dyDescent="0.25">
      <c r="A161">
        <v>10407</v>
      </c>
      <c r="B161" t="str">
        <f t="shared" si="4"/>
        <v>00010407</v>
      </c>
      <c r="C161" t="s">
        <v>264</v>
      </c>
      <c r="D161">
        <v>2</v>
      </c>
      <c r="E161">
        <v>35437</v>
      </c>
      <c r="F161">
        <v>35465</v>
      </c>
      <c r="G161">
        <v>35460</v>
      </c>
      <c r="H161">
        <v>2</v>
      </c>
      <c r="I161">
        <v>91.48</v>
      </c>
      <c r="J161" t="s">
        <v>678</v>
      </c>
      <c r="K161" t="s">
        <v>262</v>
      </c>
      <c r="L161" t="s">
        <v>677</v>
      </c>
      <c r="M161" t="s">
        <v>3</v>
      </c>
      <c r="N161" s="5">
        <v>50739</v>
      </c>
      <c r="O161" t="s">
        <v>21</v>
      </c>
      <c r="P161" t="str">
        <f t="shared" si="5"/>
        <v>00010407</v>
      </c>
      <c r="Q161" t="str">
        <f>VLOOKUP(H161,shippers!A:B,2,FALSE)</f>
        <v>United Package</v>
      </c>
    </row>
    <row r="162" spans="1:17" x14ac:dyDescent="0.25">
      <c r="A162">
        <v>10408</v>
      </c>
      <c r="B162" t="str">
        <f t="shared" si="4"/>
        <v>00010408</v>
      </c>
      <c r="C162" t="s">
        <v>473</v>
      </c>
      <c r="D162">
        <v>8</v>
      </c>
      <c r="E162">
        <v>35438</v>
      </c>
      <c r="F162">
        <v>35466</v>
      </c>
      <c r="G162">
        <v>35444</v>
      </c>
      <c r="H162">
        <v>1</v>
      </c>
      <c r="I162">
        <v>11.26</v>
      </c>
      <c r="J162" t="s">
        <v>472</v>
      </c>
      <c r="K162" t="s">
        <v>786</v>
      </c>
      <c r="L162" t="s">
        <v>471</v>
      </c>
      <c r="M162" t="s">
        <v>3</v>
      </c>
      <c r="N162" s="5">
        <v>59000</v>
      </c>
      <c r="O162" t="s">
        <v>6</v>
      </c>
      <c r="P162" t="str">
        <f t="shared" si="5"/>
        <v>00010408</v>
      </c>
      <c r="Q162" t="str">
        <f>VLOOKUP(H162,shippers!A:B,2,FALSE)</f>
        <v>Speedy Express</v>
      </c>
    </row>
    <row r="163" spans="1:17" x14ac:dyDescent="0.25">
      <c r="A163">
        <v>10409</v>
      </c>
      <c r="B163" t="str">
        <f t="shared" si="4"/>
        <v>00010409</v>
      </c>
      <c r="C163" t="s">
        <v>277</v>
      </c>
      <c r="D163">
        <v>3</v>
      </c>
      <c r="E163">
        <v>35439</v>
      </c>
      <c r="F163">
        <v>35467</v>
      </c>
      <c r="G163">
        <v>35444</v>
      </c>
      <c r="H163">
        <v>1</v>
      </c>
      <c r="I163">
        <v>29.83</v>
      </c>
      <c r="J163" t="s">
        <v>684</v>
      </c>
      <c r="K163" t="s">
        <v>275</v>
      </c>
      <c r="L163" t="s">
        <v>220</v>
      </c>
      <c r="M163" t="s">
        <v>3</v>
      </c>
      <c r="N163" s="5">
        <v>1010</v>
      </c>
      <c r="O163" t="s">
        <v>219</v>
      </c>
      <c r="P163" t="str">
        <f t="shared" si="5"/>
        <v>00010409</v>
      </c>
      <c r="Q163" t="str">
        <f>VLOOKUP(H163,shippers!A:B,2,FALSE)</f>
        <v>Speedy Express</v>
      </c>
    </row>
    <row r="164" spans="1:17" x14ac:dyDescent="0.25">
      <c r="A164">
        <v>10410</v>
      </c>
      <c r="B164" t="str">
        <f t="shared" si="4"/>
        <v>00010410</v>
      </c>
      <c r="C164" t="s">
        <v>552</v>
      </c>
      <c r="D164">
        <v>3</v>
      </c>
      <c r="E164">
        <v>35440</v>
      </c>
      <c r="F164">
        <v>35468</v>
      </c>
      <c r="G164">
        <v>35445</v>
      </c>
      <c r="H164">
        <v>3</v>
      </c>
      <c r="I164">
        <v>2.4</v>
      </c>
      <c r="J164" t="s">
        <v>551</v>
      </c>
      <c r="K164" t="s">
        <v>549</v>
      </c>
      <c r="L164" t="s">
        <v>548</v>
      </c>
      <c r="M164" t="s">
        <v>355</v>
      </c>
      <c r="N164" s="5" t="s">
        <v>547</v>
      </c>
      <c r="O164" t="s">
        <v>4</v>
      </c>
      <c r="P164" t="str">
        <f t="shared" si="5"/>
        <v>00010410</v>
      </c>
      <c r="Q164" t="str">
        <f>VLOOKUP(H164,shippers!A:B,2,FALSE)</f>
        <v>Federal Shipping</v>
      </c>
    </row>
    <row r="165" spans="1:17" x14ac:dyDescent="0.25">
      <c r="A165">
        <v>10411</v>
      </c>
      <c r="B165" t="str">
        <f t="shared" si="4"/>
        <v>00010411</v>
      </c>
      <c r="C165" t="s">
        <v>552</v>
      </c>
      <c r="D165">
        <v>9</v>
      </c>
      <c r="E165">
        <v>35440</v>
      </c>
      <c r="F165">
        <v>35468</v>
      </c>
      <c r="G165">
        <v>35451</v>
      </c>
      <c r="H165">
        <v>3</v>
      </c>
      <c r="I165">
        <v>23.65</v>
      </c>
      <c r="J165" t="s">
        <v>551</v>
      </c>
      <c r="K165" t="s">
        <v>549</v>
      </c>
      <c r="L165" t="s">
        <v>548</v>
      </c>
      <c r="M165" t="s">
        <v>355</v>
      </c>
      <c r="N165" s="5" t="s">
        <v>547</v>
      </c>
      <c r="O165" t="s">
        <v>4</v>
      </c>
      <c r="P165" t="str">
        <f t="shared" si="5"/>
        <v>00010411</v>
      </c>
      <c r="Q165" t="str">
        <f>VLOOKUP(H165,shippers!A:B,2,FALSE)</f>
        <v>Federal Shipping</v>
      </c>
    </row>
    <row r="166" spans="1:17" x14ac:dyDescent="0.25">
      <c r="A166">
        <v>10412</v>
      </c>
      <c r="B166" t="str">
        <f t="shared" si="4"/>
        <v>00010412</v>
      </c>
      <c r="C166" t="s">
        <v>72</v>
      </c>
      <c r="D166">
        <v>8</v>
      </c>
      <c r="E166">
        <v>35443</v>
      </c>
      <c r="F166">
        <v>35471</v>
      </c>
      <c r="G166">
        <v>35445</v>
      </c>
      <c r="H166">
        <v>2</v>
      </c>
      <c r="I166">
        <v>3.77</v>
      </c>
      <c r="J166" t="s">
        <v>71</v>
      </c>
      <c r="K166" t="s">
        <v>69</v>
      </c>
      <c r="L166" t="s">
        <v>68</v>
      </c>
      <c r="M166" t="s">
        <v>3</v>
      </c>
      <c r="N166" s="5">
        <v>90110</v>
      </c>
      <c r="O166" t="s">
        <v>13</v>
      </c>
      <c r="P166" t="str">
        <f t="shared" si="5"/>
        <v>00010412</v>
      </c>
      <c r="Q166" t="str">
        <f>VLOOKUP(H166,shippers!A:B,2,FALSE)</f>
        <v>United Package</v>
      </c>
    </row>
    <row r="167" spans="1:17" x14ac:dyDescent="0.25">
      <c r="A167">
        <v>10413</v>
      </c>
      <c r="B167" t="str">
        <f t="shared" si="4"/>
        <v>00010413</v>
      </c>
      <c r="C167" t="s">
        <v>367</v>
      </c>
      <c r="D167">
        <v>3</v>
      </c>
      <c r="E167">
        <v>35444</v>
      </c>
      <c r="F167">
        <v>35472</v>
      </c>
      <c r="G167">
        <v>35446</v>
      </c>
      <c r="H167">
        <v>2</v>
      </c>
      <c r="I167">
        <v>95.66</v>
      </c>
      <c r="J167" t="s">
        <v>366</v>
      </c>
      <c r="K167" t="s">
        <v>364</v>
      </c>
      <c r="L167" t="s">
        <v>363</v>
      </c>
      <c r="M167" t="s">
        <v>3</v>
      </c>
      <c r="N167" s="5">
        <v>31000</v>
      </c>
      <c r="O167" t="s">
        <v>6</v>
      </c>
      <c r="P167" t="str">
        <f t="shared" si="5"/>
        <v>00010413</v>
      </c>
      <c r="Q167" t="str">
        <f>VLOOKUP(H167,shippers!A:B,2,FALSE)</f>
        <v>United Package</v>
      </c>
    </row>
    <row r="168" spans="1:17" x14ac:dyDescent="0.25">
      <c r="A168">
        <v>10414</v>
      </c>
      <c r="B168" t="str">
        <f t="shared" si="4"/>
        <v>00010414</v>
      </c>
      <c r="C168" t="s">
        <v>483</v>
      </c>
      <c r="D168">
        <v>2</v>
      </c>
      <c r="E168">
        <v>35444</v>
      </c>
      <c r="F168">
        <v>35472</v>
      </c>
      <c r="G168">
        <v>35447</v>
      </c>
      <c r="H168">
        <v>3</v>
      </c>
      <c r="I168">
        <v>21.48</v>
      </c>
      <c r="J168" t="s">
        <v>482</v>
      </c>
      <c r="K168" t="s">
        <v>743</v>
      </c>
      <c r="L168" t="s">
        <v>24</v>
      </c>
      <c r="M168" t="s">
        <v>62</v>
      </c>
      <c r="N168" s="5" t="s">
        <v>480</v>
      </c>
      <c r="O168" t="s">
        <v>23</v>
      </c>
      <c r="P168" t="str">
        <f t="shared" si="5"/>
        <v>00010414</v>
      </c>
      <c r="Q168" t="str">
        <f>VLOOKUP(H168,shippers!A:B,2,FALSE)</f>
        <v>Federal Shipping</v>
      </c>
    </row>
    <row r="169" spans="1:17" x14ac:dyDescent="0.25">
      <c r="A169">
        <v>10415</v>
      </c>
      <c r="B169" t="str">
        <f t="shared" si="4"/>
        <v>00010415</v>
      </c>
      <c r="C169" t="s">
        <v>402</v>
      </c>
      <c r="D169">
        <v>3</v>
      </c>
      <c r="E169">
        <v>35445</v>
      </c>
      <c r="F169">
        <v>35473</v>
      </c>
      <c r="G169">
        <v>35454</v>
      </c>
      <c r="H169">
        <v>1</v>
      </c>
      <c r="I169">
        <v>0.2</v>
      </c>
      <c r="J169" t="s">
        <v>401</v>
      </c>
      <c r="K169" t="s">
        <v>399</v>
      </c>
      <c r="L169" t="s">
        <v>398</v>
      </c>
      <c r="M169" t="s">
        <v>19</v>
      </c>
      <c r="N169" s="5">
        <v>97827</v>
      </c>
      <c r="O169" t="s">
        <v>16</v>
      </c>
      <c r="P169" t="str">
        <f t="shared" si="5"/>
        <v>00010415</v>
      </c>
      <c r="Q169" t="str">
        <f>VLOOKUP(H169,shippers!A:B,2,FALSE)</f>
        <v>Speedy Express</v>
      </c>
    </row>
    <row r="170" spans="1:17" x14ac:dyDescent="0.25">
      <c r="A170">
        <v>10416</v>
      </c>
      <c r="B170" t="str">
        <f t="shared" si="4"/>
        <v>00010416</v>
      </c>
      <c r="C170" t="s">
        <v>72</v>
      </c>
      <c r="D170">
        <v>8</v>
      </c>
      <c r="E170">
        <v>35446</v>
      </c>
      <c r="F170">
        <v>35474</v>
      </c>
      <c r="G170">
        <v>35457</v>
      </c>
      <c r="H170">
        <v>3</v>
      </c>
      <c r="I170">
        <v>22.72</v>
      </c>
      <c r="J170" t="s">
        <v>71</v>
      </c>
      <c r="K170" t="s">
        <v>69</v>
      </c>
      <c r="L170" t="s">
        <v>68</v>
      </c>
      <c r="M170" t="s">
        <v>3</v>
      </c>
      <c r="N170" s="5">
        <v>90110</v>
      </c>
      <c r="O170" t="s">
        <v>13</v>
      </c>
      <c r="P170" t="str">
        <f t="shared" si="5"/>
        <v>00010416</v>
      </c>
      <c r="Q170" t="str">
        <f>VLOOKUP(H170,shippers!A:B,2,FALSE)</f>
        <v>Federal Shipping</v>
      </c>
    </row>
    <row r="171" spans="1:17" x14ac:dyDescent="0.25">
      <c r="A171">
        <v>10417</v>
      </c>
      <c r="B171" t="str">
        <f t="shared" si="4"/>
        <v>00010417</v>
      </c>
      <c r="C171" t="s">
        <v>160</v>
      </c>
      <c r="D171">
        <v>4</v>
      </c>
      <c r="E171">
        <v>35446</v>
      </c>
      <c r="F171">
        <v>35474</v>
      </c>
      <c r="G171">
        <v>35458</v>
      </c>
      <c r="H171">
        <v>3</v>
      </c>
      <c r="I171">
        <v>70.290000000000006</v>
      </c>
      <c r="J171" t="s">
        <v>159</v>
      </c>
      <c r="K171" t="s">
        <v>662</v>
      </c>
      <c r="L171" t="s">
        <v>157</v>
      </c>
      <c r="M171" t="s">
        <v>3</v>
      </c>
      <c r="N171" s="5">
        <v>1734</v>
      </c>
      <c r="O171" t="s">
        <v>14</v>
      </c>
      <c r="P171" t="str">
        <f t="shared" si="5"/>
        <v>00010417</v>
      </c>
      <c r="Q171" t="str">
        <f>VLOOKUP(H171,shippers!A:B,2,FALSE)</f>
        <v>Federal Shipping</v>
      </c>
    </row>
    <row r="172" spans="1:17" x14ac:dyDescent="0.25">
      <c r="A172">
        <v>10418</v>
      </c>
      <c r="B172" t="str">
        <f t="shared" si="4"/>
        <v>00010418</v>
      </c>
      <c r="C172" t="s">
        <v>228</v>
      </c>
      <c r="D172">
        <v>4</v>
      </c>
      <c r="E172">
        <v>35447</v>
      </c>
      <c r="F172">
        <v>35475</v>
      </c>
      <c r="G172">
        <v>35454</v>
      </c>
      <c r="H172">
        <v>1</v>
      </c>
      <c r="I172">
        <v>17.55</v>
      </c>
      <c r="J172" t="s">
        <v>227</v>
      </c>
      <c r="K172" t="s">
        <v>676</v>
      </c>
      <c r="L172" t="s">
        <v>225</v>
      </c>
      <c r="M172" t="s">
        <v>3</v>
      </c>
      <c r="N172" s="5">
        <v>1307</v>
      </c>
      <c r="O172" t="s">
        <v>21</v>
      </c>
      <c r="P172" t="str">
        <f t="shared" si="5"/>
        <v>00010418</v>
      </c>
      <c r="Q172" t="str">
        <f>VLOOKUP(H172,shippers!A:B,2,FALSE)</f>
        <v>Speedy Express</v>
      </c>
    </row>
    <row r="173" spans="1:17" x14ac:dyDescent="0.25">
      <c r="A173">
        <v>10419</v>
      </c>
      <c r="B173" t="str">
        <f t="shared" si="4"/>
        <v>00010419</v>
      </c>
      <c r="C173" t="s">
        <v>192</v>
      </c>
      <c r="D173">
        <v>4</v>
      </c>
      <c r="E173">
        <v>35450</v>
      </c>
      <c r="F173">
        <v>35478</v>
      </c>
      <c r="G173">
        <v>35460</v>
      </c>
      <c r="H173">
        <v>2</v>
      </c>
      <c r="I173">
        <v>137.35</v>
      </c>
      <c r="J173" t="s">
        <v>191</v>
      </c>
      <c r="K173" t="s">
        <v>767</v>
      </c>
      <c r="L173" t="s">
        <v>661</v>
      </c>
      <c r="M173" t="s">
        <v>3</v>
      </c>
      <c r="N173" s="5">
        <v>1204</v>
      </c>
      <c r="O173" t="s">
        <v>188</v>
      </c>
      <c r="P173" t="str">
        <f t="shared" si="5"/>
        <v>00010419</v>
      </c>
      <c r="Q173" t="str">
        <f>VLOOKUP(H173,shippers!A:B,2,FALSE)</f>
        <v>United Package</v>
      </c>
    </row>
    <row r="174" spans="1:17" x14ac:dyDescent="0.25">
      <c r="A174">
        <v>10420</v>
      </c>
      <c r="B174" t="str">
        <f t="shared" si="4"/>
        <v>00010420</v>
      </c>
      <c r="C174" t="s">
        <v>66</v>
      </c>
      <c r="D174">
        <v>3</v>
      </c>
      <c r="E174">
        <v>35451</v>
      </c>
      <c r="F174">
        <v>35479</v>
      </c>
      <c r="G174">
        <v>35457</v>
      </c>
      <c r="H174">
        <v>1</v>
      </c>
      <c r="I174">
        <v>44.12</v>
      </c>
      <c r="J174" t="s">
        <v>65</v>
      </c>
      <c r="K174" t="s">
        <v>761</v>
      </c>
      <c r="L174" t="s">
        <v>63</v>
      </c>
      <c r="M174" t="s">
        <v>62</v>
      </c>
      <c r="N174" s="5" t="s">
        <v>61</v>
      </c>
      <c r="O174" t="s">
        <v>23</v>
      </c>
      <c r="P174" t="str">
        <f t="shared" si="5"/>
        <v>00010420</v>
      </c>
      <c r="Q174" t="str">
        <f>VLOOKUP(H174,shippers!A:B,2,FALSE)</f>
        <v>Speedy Express</v>
      </c>
    </row>
    <row r="175" spans="1:17" x14ac:dyDescent="0.25">
      <c r="A175">
        <v>10421</v>
      </c>
      <c r="B175" t="str">
        <f t="shared" si="4"/>
        <v>00010421</v>
      </c>
      <c r="C175" t="s">
        <v>237</v>
      </c>
      <c r="D175">
        <v>8</v>
      </c>
      <c r="E175">
        <v>35451</v>
      </c>
      <c r="F175">
        <v>35493</v>
      </c>
      <c r="G175">
        <v>35457</v>
      </c>
      <c r="H175">
        <v>1</v>
      </c>
      <c r="I175">
        <v>99.23</v>
      </c>
      <c r="J175" t="s">
        <v>683</v>
      </c>
      <c r="K175" t="s">
        <v>753</v>
      </c>
      <c r="L175" t="s">
        <v>196</v>
      </c>
      <c r="M175" t="s">
        <v>195</v>
      </c>
      <c r="N175" s="5" t="s">
        <v>235</v>
      </c>
      <c r="O175" t="s">
        <v>23</v>
      </c>
      <c r="P175" t="str">
        <f t="shared" si="5"/>
        <v>00010421</v>
      </c>
      <c r="Q175" t="str">
        <f>VLOOKUP(H175,shippers!A:B,2,FALSE)</f>
        <v>Speedy Express</v>
      </c>
    </row>
    <row r="176" spans="1:17" x14ac:dyDescent="0.25">
      <c r="A176">
        <v>10422</v>
      </c>
      <c r="B176" t="str">
        <f t="shared" si="4"/>
        <v>00010422</v>
      </c>
      <c r="C176" t="s">
        <v>452</v>
      </c>
      <c r="D176">
        <v>2</v>
      </c>
      <c r="E176">
        <v>35452</v>
      </c>
      <c r="F176">
        <v>35480</v>
      </c>
      <c r="G176">
        <v>35461</v>
      </c>
      <c r="H176">
        <v>1</v>
      </c>
      <c r="I176">
        <v>3.02</v>
      </c>
      <c r="J176" t="s">
        <v>451</v>
      </c>
      <c r="K176" t="s">
        <v>449</v>
      </c>
      <c r="L176" t="s">
        <v>448</v>
      </c>
      <c r="M176" t="s">
        <v>3</v>
      </c>
      <c r="N176" s="5">
        <v>10100</v>
      </c>
      <c r="O176" t="s">
        <v>9</v>
      </c>
      <c r="P176" t="str">
        <f t="shared" si="5"/>
        <v>00010422</v>
      </c>
      <c r="Q176" t="str">
        <f>VLOOKUP(H176,shippers!A:B,2,FALSE)</f>
        <v>Speedy Express</v>
      </c>
    </row>
    <row r="177" spans="1:17" x14ac:dyDescent="0.25">
      <c r="A177">
        <v>10423</v>
      </c>
      <c r="B177" t="str">
        <f t="shared" si="4"/>
        <v>00010423</v>
      </c>
      <c r="C177" t="s">
        <v>431</v>
      </c>
      <c r="D177">
        <v>6</v>
      </c>
      <c r="E177">
        <v>35453</v>
      </c>
      <c r="F177">
        <v>35467</v>
      </c>
      <c r="G177">
        <v>35485</v>
      </c>
      <c r="H177">
        <v>3</v>
      </c>
      <c r="I177">
        <v>24.5</v>
      </c>
      <c r="J177" t="s">
        <v>430</v>
      </c>
      <c r="K177" t="s">
        <v>749</v>
      </c>
      <c r="L177" t="s">
        <v>429</v>
      </c>
      <c r="M177" t="s">
        <v>62</v>
      </c>
      <c r="N177" s="5" t="s">
        <v>428</v>
      </c>
      <c r="O177" t="s">
        <v>23</v>
      </c>
      <c r="P177" t="str">
        <f t="shared" si="5"/>
        <v>00010423</v>
      </c>
      <c r="Q177" t="str">
        <f>VLOOKUP(H177,shippers!A:B,2,FALSE)</f>
        <v>Federal Shipping</v>
      </c>
    </row>
    <row r="178" spans="1:17" x14ac:dyDescent="0.25">
      <c r="A178">
        <v>10424</v>
      </c>
      <c r="B178" t="str">
        <f t="shared" si="4"/>
        <v>00010424</v>
      </c>
      <c r="C178" t="s">
        <v>294</v>
      </c>
      <c r="D178">
        <v>7</v>
      </c>
      <c r="E178">
        <v>35453</v>
      </c>
      <c r="F178">
        <v>35481</v>
      </c>
      <c r="G178">
        <v>35457</v>
      </c>
      <c r="H178">
        <v>2</v>
      </c>
      <c r="I178">
        <v>370.61</v>
      </c>
      <c r="J178" t="s">
        <v>696</v>
      </c>
      <c r="K178" t="s">
        <v>293</v>
      </c>
      <c r="L178" t="s">
        <v>695</v>
      </c>
      <c r="M178" t="s">
        <v>694</v>
      </c>
      <c r="N178" s="5" t="s">
        <v>11</v>
      </c>
      <c r="O178" t="s">
        <v>4</v>
      </c>
      <c r="P178" t="str">
        <f t="shared" si="5"/>
        <v>00010424</v>
      </c>
      <c r="Q178" t="str">
        <f>VLOOKUP(H178,shippers!A:B,2,FALSE)</f>
        <v>United Package</v>
      </c>
    </row>
    <row r="179" spans="1:17" x14ac:dyDescent="0.25">
      <c r="A179">
        <v>10425</v>
      </c>
      <c r="B179" t="str">
        <f t="shared" si="4"/>
        <v>00010425</v>
      </c>
      <c r="C179" t="s">
        <v>367</v>
      </c>
      <c r="D179">
        <v>6</v>
      </c>
      <c r="E179">
        <v>35454</v>
      </c>
      <c r="F179">
        <v>35482</v>
      </c>
      <c r="G179">
        <v>35475</v>
      </c>
      <c r="H179">
        <v>2</v>
      </c>
      <c r="I179">
        <v>7.93</v>
      </c>
      <c r="J179" t="s">
        <v>366</v>
      </c>
      <c r="K179" t="s">
        <v>364</v>
      </c>
      <c r="L179" t="s">
        <v>363</v>
      </c>
      <c r="M179" t="s">
        <v>3</v>
      </c>
      <c r="N179" s="5">
        <v>31000</v>
      </c>
      <c r="O179" t="s">
        <v>6</v>
      </c>
      <c r="P179" t="str">
        <f t="shared" si="5"/>
        <v>00010425</v>
      </c>
      <c r="Q179" t="str">
        <f>VLOOKUP(H179,shippers!A:B,2,FALSE)</f>
        <v>United Package</v>
      </c>
    </row>
    <row r="180" spans="1:17" x14ac:dyDescent="0.25">
      <c r="A180">
        <v>10426</v>
      </c>
      <c r="B180" t="str">
        <f t="shared" si="4"/>
        <v>00010426</v>
      </c>
      <c r="C180" t="s">
        <v>439</v>
      </c>
      <c r="D180">
        <v>4</v>
      </c>
      <c r="E180">
        <v>35457</v>
      </c>
      <c r="F180">
        <v>35485</v>
      </c>
      <c r="G180">
        <v>35467</v>
      </c>
      <c r="H180">
        <v>1</v>
      </c>
      <c r="I180">
        <v>18.690000000000001</v>
      </c>
      <c r="J180" t="s">
        <v>779</v>
      </c>
      <c r="K180" t="s">
        <v>747</v>
      </c>
      <c r="L180" t="s">
        <v>437</v>
      </c>
      <c r="M180" t="s">
        <v>3</v>
      </c>
      <c r="N180" s="5">
        <v>8022</v>
      </c>
      <c r="O180" t="s">
        <v>27</v>
      </c>
      <c r="P180" t="str">
        <f t="shared" si="5"/>
        <v>00010426</v>
      </c>
      <c r="Q180" t="str">
        <f>VLOOKUP(H180,shippers!A:B,2,FALSE)</f>
        <v>Speedy Express</v>
      </c>
    </row>
    <row r="181" spans="1:17" x14ac:dyDescent="0.25">
      <c r="A181">
        <v>10427</v>
      </c>
      <c r="B181" t="str">
        <f t="shared" si="4"/>
        <v>00010427</v>
      </c>
      <c r="C181" t="s">
        <v>251</v>
      </c>
      <c r="D181">
        <v>4</v>
      </c>
      <c r="E181">
        <v>35457</v>
      </c>
      <c r="F181">
        <v>35485</v>
      </c>
      <c r="G181">
        <v>35492</v>
      </c>
      <c r="H181">
        <v>2</v>
      </c>
      <c r="I181">
        <v>31.29</v>
      </c>
      <c r="J181" t="s">
        <v>250</v>
      </c>
      <c r="K181" t="s">
        <v>248</v>
      </c>
      <c r="L181" t="s">
        <v>247</v>
      </c>
      <c r="M181" t="s">
        <v>3</v>
      </c>
      <c r="N181" s="5">
        <v>5020</v>
      </c>
      <c r="O181" t="s">
        <v>246</v>
      </c>
      <c r="P181" t="str">
        <f t="shared" si="5"/>
        <v>00010427</v>
      </c>
      <c r="Q181" t="str">
        <f>VLOOKUP(H181,shippers!A:B,2,FALSE)</f>
        <v>United Package</v>
      </c>
    </row>
    <row r="182" spans="1:17" x14ac:dyDescent="0.25">
      <c r="A182">
        <v>10428</v>
      </c>
      <c r="B182" t="str">
        <f t="shared" si="4"/>
        <v>00010428</v>
      </c>
      <c r="C182" t="s">
        <v>207</v>
      </c>
      <c r="D182">
        <v>7</v>
      </c>
      <c r="E182">
        <v>35458</v>
      </c>
      <c r="F182">
        <v>35486</v>
      </c>
      <c r="G182">
        <v>35465</v>
      </c>
      <c r="H182">
        <v>1</v>
      </c>
      <c r="I182">
        <v>11.09</v>
      </c>
      <c r="J182" t="s">
        <v>206</v>
      </c>
      <c r="K182" t="s">
        <v>204</v>
      </c>
      <c r="L182" t="s">
        <v>203</v>
      </c>
      <c r="M182" t="s">
        <v>3</v>
      </c>
      <c r="N182" s="5">
        <v>42100</v>
      </c>
      <c r="O182" t="s">
        <v>9</v>
      </c>
      <c r="P182" t="str">
        <f t="shared" si="5"/>
        <v>00010428</v>
      </c>
      <c r="Q182" t="str">
        <f>VLOOKUP(H182,shippers!A:B,2,FALSE)</f>
        <v>Speedy Express</v>
      </c>
    </row>
    <row r="183" spans="1:17" x14ac:dyDescent="0.25">
      <c r="A183">
        <v>10429</v>
      </c>
      <c r="B183" t="str">
        <f t="shared" si="4"/>
        <v>00010429</v>
      </c>
      <c r="C183" t="s">
        <v>395</v>
      </c>
      <c r="D183">
        <v>3</v>
      </c>
      <c r="E183">
        <v>35459</v>
      </c>
      <c r="F183">
        <v>35501</v>
      </c>
      <c r="G183">
        <v>35468</v>
      </c>
      <c r="H183">
        <v>2</v>
      </c>
      <c r="I183">
        <v>56.63</v>
      </c>
      <c r="J183" t="s">
        <v>394</v>
      </c>
      <c r="K183" t="s">
        <v>392</v>
      </c>
      <c r="L183" t="s">
        <v>391</v>
      </c>
      <c r="M183" t="s">
        <v>390</v>
      </c>
      <c r="N183" s="5" t="s">
        <v>3</v>
      </c>
      <c r="O183" t="s">
        <v>389</v>
      </c>
      <c r="P183" t="str">
        <f t="shared" si="5"/>
        <v>00010429</v>
      </c>
      <c r="Q183" t="str">
        <f>VLOOKUP(H183,shippers!A:B,2,FALSE)</f>
        <v>United Package</v>
      </c>
    </row>
    <row r="184" spans="1:17" x14ac:dyDescent="0.25">
      <c r="A184">
        <v>10430</v>
      </c>
      <c r="B184" t="str">
        <f t="shared" si="4"/>
        <v>00010430</v>
      </c>
      <c r="C184" t="s">
        <v>490</v>
      </c>
      <c r="D184">
        <v>4</v>
      </c>
      <c r="E184">
        <v>35460</v>
      </c>
      <c r="F184">
        <v>35474</v>
      </c>
      <c r="G184">
        <v>35464</v>
      </c>
      <c r="H184">
        <v>1</v>
      </c>
      <c r="I184">
        <v>458.78</v>
      </c>
      <c r="J184" t="s">
        <v>489</v>
      </c>
      <c r="K184" t="s">
        <v>487</v>
      </c>
      <c r="L184" t="s">
        <v>486</v>
      </c>
      <c r="M184" t="s">
        <v>3</v>
      </c>
      <c r="N184" s="5">
        <v>8010</v>
      </c>
      <c r="O184" t="s">
        <v>246</v>
      </c>
      <c r="P184" t="str">
        <f t="shared" si="5"/>
        <v>00010430</v>
      </c>
      <c r="Q184" t="str">
        <f>VLOOKUP(H184,shippers!A:B,2,FALSE)</f>
        <v>Speedy Express</v>
      </c>
    </row>
    <row r="185" spans="1:17" x14ac:dyDescent="0.25">
      <c r="A185">
        <v>10431</v>
      </c>
      <c r="B185" t="str">
        <f t="shared" si="4"/>
        <v>00010431</v>
      </c>
      <c r="C185" t="s">
        <v>552</v>
      </c>
      <c r="D185">
        <v>4</v>
      </c>
      <c r="E185">
        <v>35460</v>
      </c>
      <c r="F185">
        <v>35474</v>
      </c>
      <c r="G185">
        <v>35468</v>
      </c>
      <c r="H185">
        <v>2</v>
      </c>
      <c r="I185">
        <v>44.17</v>
      </c>
      <c r="J185" t="s">
        <v>551</v>
      </c>
      <c r="K185" t="s">
        <v>549</v>
      </c>
      <c r="L185" t="s">
        <v>548</v>
      </c>
      <c r="M185" t="s">
        <v>355</v>
      </c>
      <c r="N185" s="5" t="s">
        <v>547</v>
      </c>
      <c r="O185" t="s">
        <v>4</v>
      </c>
      <c r="P185" t="str">
        <f t="shared" si="5"/>
        <v>00010431</v>
      </c>
      <c r="Q185" t="str">
        <f>VLOOKUP(H185,shippers!A:B,2,FALSE)</f>
        <v>United Package</v>
      </c>
    </row>
    <row r="186" spans="1:17" x14ac:dyDescent="0.25">
      <c r="A186">
        <v>10432</v>
      </c>
      <c r="B186" t="str">
        <f t="shared" si="4"/>
        <v>00010432</v>
      </c>
      <c r="C186" t="s">
        <v>150</v>
      </c>
      <c r="D186">
        <v>3</v>
      </c>
      <c r="E186">
        <v>35461</v>
      </c>
      <c r="F186">
        <v>35475</v>
      </c>
      <c r="G186">
        <v>35468</v>
      </c>
      <c r="H186">
        <v>2</v>
      </c>
      <c r="I186">
        <v>4.34</v>
      </c>
      <c r="J186" t="s">
        <v>149</v>
      </c>
      <c r="K186" t="s">
        <v>147</v>
      </c>
      <c r="L186" t="s">
        <v>146</v>
      </c>
      <c r="M186" t="s">
        <v>145</v>
      </c>
      <c r="N186" s="5">
        <v>82520</v>
      </c>
      <c r="O186" t="s">
        <v>16</v>
      </c>
      <c r="P186" t="str">
        <f t="shared" si="5"/>
        <v>00010432</v>
      </c>
      <c r="Q186" t="str">
        <f>VLOOKUP(H186,shippers!A:B,2,FALSE)</f>
        <v>United Package</v>
      </c>
    </row>
    <row r="187" spans="1:17" x14ac:dyDescent="0.25">
      <c r="A187">
        <v>10433</v>
      </c>
      <c r="B187" t="str">
        <f t="shared" si="4"/>
        <v>00010433</v>
      </c>
      <c r="C187" t="s">
        <v>243</v>
      </c>
      <c r="D187">
        <v>3</v>
      </c>
      <c r="E187">
        <v>35464</v>
      </c>
      <c r="F187">
        <v>35492</v>
      </c>
      <c r="G187">
        <v>35493</v>
      </c>
      <c r="H187">
        <v>3</v>
      </c>
      <c r="I187">
        <v>73.83</v>
      </c>
      <c r="J187" t="s">
        <v>242</v>
      </c>
      <c r="K187" t="s">
        <v>681</v>
      </c>
      <c r="L187" t="s">
        <v>240</v>
      </c>
      <c r="M187" t="s">
        <v>3</v>
      </c>
      <c r="N187" s="5">
        <v>1756</v>
      </c>
      <c r="O187" t="s">
        <v>239</v>
      </c>
      <c r="P187" t="str">
        <f t="shared" si="5"/>
        <v>00010433</v>
      </c>
      <c r="Q187" t="str">
        <f>VLOOKUP(H187,shippers!A:B,2,FALSE)</f>
        <v>Federal Shipping</v>
      </c>
    </row>
    <row r="188" spans="1:17" x14ac:dyDescent="0.25">
      <c r="A188">
        <v>10434</v>
      </c>
      <c r="B188" t="str">
        <f t="shared" si="4"/>
        <v>00010434</v>
      </c>
      <c r="C188" t="s">
        <v>468</v>
      </c>
      <c r="D188">
        <v>3</v>
      </c>
      <c r="E188">
        <v>35464</v>
      </c>
      <c r="F188">
        <v>35492</v>
      </c>
      <c r="G188">
        <v>35474</v>
      </c>
      <c r="H188">
        <v>2</v>
      </c>
      <c r="I188">
        <v>17.920000000000002</v>
      </c>
      <c r="J188" t="s">
        <v>670</v>
      </c>
      <c r="K188" t="s">
        <v>669</v>
      </c>
      <c r="L188" t="s">
        <v>668</v>
      </c>
      <c r="M188" t="s">
        <v>3</v>
      </c>
      <c r="N188" s="5" t="s">
        <v>466</v>
      </c>
      <c r="O188" t="s">
        <v>18</v>
      </c>
      <c r="P188" t="str">
        <f t="shared" si="5"/>
        <v>00010434</v>
      </c>
      <c r="Q188" t="str">
        <f>VLOOKUP(H188,shippers!A:B,2,FALSE)</f>
        <v>United Package</v>
      </c>
    </row>
    <row r="189" spans="1:17" x14ac:dyDescent="0.25">
      <c r="A189">
        <v>10435</v>
      </c>
      <c r="B189" t="str">
        <f t="shared" si="4"/>
        <v>00010435</v>
      </c>
      <c r="C189" t="s">
        <v>516</v>
      </c>
      <c r="D189">
        <v>8</v>
      </c>
      <c r="E189">
        <v>35465</v>
      </c>
      <c r="F189">
        <v>35507</v>
      </c>
      <c r="G189">
        <v>35468</v>
      </c>
      <c r="H189">
        <v>2</v>
      </c>
      <c r="I189">
        <v>9.2100000000000009</v>
      </c>
      <c r="J189" t="s">
        <v>515</v>
      </c>
      <c r="K189" t="s">
        <v>513</v>
      </c>
      <c r="L189" t="s">
        <v>28</v>
      </c>
      <c r="M189" t="s">
        <v>3</v>
      </c>
      <c r="N189" s="5" t="s">
        <v>512</v>
      </c>
      <c r="O189" t="s">
        <v>26</v>
      </c>
      <c r="P189" t="str">
        <f t="shared" si="5"/>
        <v>00010435</v>
      </c>
      <c r="Q189" t="str">
        <f>VLOOKUP(H189,shippers!A:B,2,FALSE)</f>
        <v>United Package</v>
      </c>
    </row>
    <row r="190" spans="1:17" x14ac:dyDescent="0.25">
      <c r="A190">
        <v>10436</v>
      </c>
      <c r="B190" t="str">
        <f t="shared" si="4"/>
        <v>00010436</v>
      </c>
      <c r="C190" t="s">
        <v>565</v>
      </c>
      <c r="D190">
        <v>3</v>
      </c>
      <c r="E190">
        <v>35466</v>
      </c>
      <c r="F190">
        <v>35494</v>
      </c>
      <c r="G190">
        <v>35472</v>
      </c>
      <c r="H190">
        <v>2</v>
      </c>
      <c r="I190">
        <v>156.66</v>
      </c>
      <c r="J190" t="s">
        <v>784</v>
      </c>
      <c r="K190" t="s">
        <v>783</v>
      </c>
      <c r="L190" t="s">
        <v>564</v>
      </c>
      <c r="M190" t="s">
        <v>3</v>
      </c>
      <c r="N190" s="5">
        <v>67000</v>
      </c>
      <c r="O190" t="s">
        <v>6</v>
      </c>
      <c r="P190" t="str">
        <f t="shared" si="5"/>
        <v>00010436</v>
      </c>
      <c r="Q190" t="str">
        <f>VLOOKUP(H190,shippers!A:B,2,FALSE)</f>
        <v>United Package</v>
      </c>
    </row>
    <row r="191" spans="1:17" x14ac:dyDescent="0.25">
      <c r="A191">
        <v>10437</v>
      </c>
      <c r="B191" t="str">
        <f t="shared" si="4"/>
        <v>00010437</v>
      </c>
      <c r="C191" t="s">
        <v>72</v>
      </c>
      <c r="D191">
        <v>8</v>
      </c>
      <c r="E191">
        <v>35466</v>
      </c>
      <c r="F191">
        <v>35494</v>
      </c>
      <c r="G191">
        <v>35473</v>
      </c>
      <c r="H191">
        <v>1</v>
      </c>
      <c r="I191">
        <v>19.97</v>
      </c>
      <c r="J191" t="s">
        <v>71</v>
      </c>
      <c r="K191" t="s">
        <v>69</v>
      </c>
      <c r="L191" t="s">
        <v>68</v>
      </c>
      <c r="M191" t="s">
        <v>3</v>
      </c>
      <c r="N191" s="5">
        <v>90110</v>
      </c>
      <c r="O191" t="s">
        <v>13</v>
      </c>
      <c r="P191" t="str">
        <f t="shared" si="5"/>
        <v>00010437</v>
      </c>
      <c r="Q191" t="str">
        <f>VLOOKUP(H191,shippers!A:B,2,FALSE)</f>
        <v>Speedy Express</v>
      </c>
    </row>
    <row r="192" spans="1:17" x14ac:dyDescent="0.25">
      <c r="A192">
        <v>10438</v>
      </c>
      <c r="B192" t="str">
        <f t="shared" si="4"/>
        <v>00010438</v>
      </c>
      <c r="C192" t="s">
        <v>120</v>
      </c>
      <c r="D192">
        <v>3</v>
      </c>
      <c r="E192">
        <v>35467</v>
      </c>
      <c r="F192">
        <v>35495</v>
      </c>
      <c r="G192">
        <v>35475</v>
      </c>
      <c r="H192">
        <v>2</v>
      </c>
      <c r="I192">
        <v>8.24</v>
      </c>
      <c r="J192" t="s">
        <v>687</v>
      </c>
      <c r="K192" t="s">
        <v>119</v>
      </c>
      <c r="L192" t="s">
        <v>686</v>
      </c>
      <c r="M192" t="s">
        <v>3</v>
      </c>
      <c r="N192" s="5">
        <v>44087</v>
      </c>
      <c r="O192" t="s">
        <v>21</v>
      </c>
      <c r="P192" t="str">
        <f t="shared" si="5"/>
        <v>00010438</v>
      </c>
      <c r="Q192" t="str">
        <f>VLOOKUP(H192,shippers!A:B,2,FALSE)</f>
        <v>United Package</v>
      </c>
    </row>
    <row r="193" spans="1:17" x14ac:dyDescent="0.25">
      <c r="A193">
        <v>10439</v>
      </c>
      <c r="B193" t="str">
        <f t="shared" si="4"/>
        <v>00010439</v>
      </c>
      <c r="C193" t="s">
        <v>294</v>
      </c>
      <c r="D193">
        <v>6</v>
      </c>
      <c r="E193">
        <v>35468</v>
      </c>
      <c r="F193">
        <v>35496</v>
      </c>
      <c r="G193">
        <v>35471</v>
      </c>
      <c r="H193">
        <v>3</v>
      </c>
      <c r="I193">
        <v>4.07</v>
      </c>
      <c r="J193" t="s">
        <v>696</v>
      </c>
      <c r="K193" t="s">
        <v>293</v>
      </c>
      <c r="L193" t="s">
        <v>695</v>
      </c>
      <c r="M193" t="s">
        <v>694</v>
      </c>
      <c r="N193" s="5" t="s">
        <v>11</v>
      </c>
      <c r="O193" t="s">
        <v>4</v>
      </c>
      <c r="P193" t="str">
        <f t="shared" si="5"/>
        <v>00010439</v>
      </c>
      <c r="Q193" t="str">
        <f>VLOOKUP(H193,shippers!A:B,2,FALSE)</f>
        <v>Federal Shipping</v>
      </c>
    </row>
    <row r="194" spans="1:17" x14ac:dyDescent="0.25">
      <c r="A194">
        <v>10440</v>
      </c>
      <c r="B194" t="str">
        <f t="shared" si="4"/>
        <v>00010440</v>
      </c>
      <c r="C194" t="s">
        <v>174</v>
      </c>
      <c r="D194">
        <v>4</v>
      </c>
      <c r="E194">
        <v>35471</v>
      </c>
      <c r="F194">
        <v>35499</v>
      </c>
      <c r="G194">
        <v>35489</v>
      </c>
      <c r="H194">
        <v>2</v>
      </c>
      <c r="I194">
        <v>86.53</v>
      </c>
      <c r="J194" t="s">
        <v>173</v>
      </c>
      <c r="K194" t="s">
        <v>171</v>
      </c>
      <c r="L194" t="s">
        <v>170</v>
      </c>
      <c r="M194" t="s">
        <v>169</v>
      </c>
      <c r="N194" s="5">
        <v>83720</v>
      </c>
      <c r="O194" t="s">
        <v>16</v>
      </c>
      <c r="P194" t="str">
        <f t="shared" si="5"/>
        <v>00010440</v>
      </c>
      <c r="Q194" t="str">
        <f>VLOOKUP(H194,shippers!A:B,2,FALSE)</f>
        <v>United Package</v>
      </c>
    </row>
    <row r="195" spans="1:17" x14ac:dyDescent="0.25">
      <c r="A195">
        <v>10441</v>
      </c>
      <c r="B195" t="str">
        <f t="shared" ref="B195:B258" si="6">TEXT(A195, "00000000")</f>
        <v>00010441</v>
      </c>
      <c r="C195" t="s">
        <v>272</v>
      </c>
      <c r="D195">
        <v>3</v>
      </c>
      <c r="E195">
        <v>35471</v>
      </c>
      <c r="F195">
        <v>35513</v>
      </c>
      <c r="G195">
        <v>35503</v>
      </c>
      <c r="H195">
        <v>2</v>
      </c>
      <c r="I195">
        <v>73.02</v>
      </c>
      <c r="J195" t="s">
        <v>271</v>
      </c>
      <c r="K195" t="s">
        <v>269</v>
      </c>
      <c r="L195" t="s">
        <v>268</v>
      </c>
      <c r="M195" t="s">
        <v>267</v>
      </c>
      <c r="N195" s="5">
        <v>99508</v>
      </c>
      <c r="O195" t="s">
        <v>16</v>
      </c>
      <c r="P195" t="str">
        <f t="shared" ref="P195:P258" si="7">TEXT(A195, "00000000")</f>
        <v>00010441</v>
      </c>
      <c r="Q195" t="str">
        <f>VLOOKUP(H195,shippers!A:B,2,FALSE)</f>
        <v>United Package</v>
      </c>
    </row>
    <row r="196" spans="1:17" x14ac:dyDescent="0.25">
      <c r="A196">
        <v>10442</v>
      </c>
      <c r="B196" t="str">
        <f t="shared" si="6"/>
        <v>00010442</v>
      </c>
      <c r="C196" t="s">
        <v>490</v>
      </c>
      <c r="D196">
        <v>3</v>
      </c>
      <c r="E196">
        <v>35472</v>
      </c>
      <c r="F196">
        <v>35500</v>
      </c>
      <c r="G196">
        <v>35479</v>
      </c>
      <c r="H196">
        <v>2</v>
      </c>
      <c r="I196">
        <v>47.94</v>
      </c>
      <c r="J196" t="s">
        <v>489</v>
      </c>
      <c r="K196" t="s">
        <v>487</v>
      </c>
      <c r="L196" t="s">
        <v>486</v>
      </c>
      <c r="M196" t="s">
        <v>3</v>
      </c>
      <c r="N196" s="5">
        <v>8010</v>
      </c>
      <c r="O196" t="s">
        <v>246</v>
      </c>
      <c r="P196" t="str">
        <f t="shared" si="7"/>
        <v>00010442</v>
      </c>
      <c r="Q196" t="str">
        <f>VLOOKUP(H196,shippers!A:B,2,FALSE)</f>
        <v>United Package</v>
      </c>
    </row>
    <row r="197" spans="1:17" x14ac:dyDescent="0.25">
      <c r="A197">
        <v>10443</v>
      </c>
      <c r="B197" t="str">
        <f t="shared" si="6"/>
        <v>00010443</v>
      </c>
      <c r="C197" t="s">
        <v>207</v>
      </c>
      <c r="D197">
        <v>8</v>
      </c>
      <c r="E197">
        <v>35473</v>
      </c>
      <c r="F197">
        <v>35501</v>
      </c>
      <c r="G197">
        <v>35475</v>
      </c>
      <c r="H197">
        <v>1</v>
      </c>
      <c r="I197">
        <v>13.95</v>
      </c>
      <c r="J197" t="s">
        <v>206</v>
      </c>
      <c r="K197" t="s">
        <v>204</v>
      </c>
      <c r="L197" t="s">
        <v>203</v>
      </c>
      <c r="M197" t="s">
        <v>3</v>
      </c>
      <c r="N197" s="5">
        <v>42100</v>
      </c>
      <c r="O197" t="s">
        <v>9</v>
      </c>
      <c r="P197" t="str">
        <f t="shared" si="7"/>
        <v>00010443</v>
      </c>
      <c r="Q197" t="str">
        <f>VLOOKUP(H197,shippers!A:B,2,FALSE)</f>
        <v>Speedy Express</v>
      </c>
    </row>
    <row r="198" spans="1:17" x14ac:dyDescent="0.25">
      <c r="A198">
        <v>10444</v>
      </c>
      <c r="B198" t="str">
        <f t="shared" si="6"/>
        <v>00010444</v>
      </c>
      <c r="C198" t="s">
        <v>576</v>
      </c>
      <c r="D198">
        <v>3</v>
      </c>
      <c r="E198">
        <v>35473</v>
      </c>
      <c r="F198">
        <v>35501</v>
      </c>
      <c r="G198">
        <v>35482</v>
      </c>
      <c r="H198">
        <v>3</v>
      </c>
      <c r="I198">
        <v>3.5</v>
      </c>
      <c r="J198" t="s">
        <v>691</v>
      </c>
      <c r="K198" t="s">
        <v>690</v>
      </c>
      <c r="L198" t="s">
        <v>689</v>
      </c>
      <c r="M198" t="s">
        <v>3</v>
      </c>
      <c r="N198" s="5" t="s">
        <v>575</v>
      </c>
      <c r="O198" t="s">
        <v>18</v>
      </c>
      <c r="P198" t="str">
        <f t="shared" si="7"/>
        <v>00010444</v>
      </c>
      <c r="Q198" t="str">
        <f>VLOOKUP(H198,shippers!A:B,2,FALSE)</f>
        <v>Federal Shipping</v>
      </c>
    </row>
    <row r="199" spans="1:17" x14ac:dyDescent="0.25">
      <c r="A199">
        <v>10445</v>
      </c>
      <c r="B199" t="str">
        <f t="shared" si="6"/>
        <v>00010445</v>
      </c>
      <c r="C199" t="s">
        <v>576</v>
      </c>
      <c r="D199">
        <v>3</v>
      </c>
      <c r="E199">
        <v>35474</v>
      </c>
      <c r="F199">
        <v>35502</v>
      </c>
      <c r="G199">
        <v>35481</v>
      </c>
      <c r="H199">
        <v>1</v>
      </c>
      <c r="I199">
        <v>9.3000000000000007</v>
      </c>
      <c r="J199" t="s">
        <v>691</v>
      </c>
      <c r="K199" t="s">
        <v>690</v>
      </c>
      <c r="L199" t="s">
        <v>689</v>
      </c>
      <c r="M199" t="s">
        <v>3</v>
      </c>
      <c r="N199" s="5" t="s">
        <v>575</v>
      </c>
      <c r="O199" t="s">
        <v>18</v>
      </c>
      <c r="P199" t="str">
        <f t="shared" si="7"/>
        <v>00010445</v>
      </c>
      <c r="Q199" t="str">
        <f>VLOOKUP(H199,shippers!A:B,2,FALSE)</f>
        <v>Speedy Express</v>
      </c>
    </row>
    <row r="200" spans="1:17" x14ac:dyDescent="0.25">
      <c r="A200">
        <v>10446</v>
      </c>
      <c r="B200" t="str">
        <f t="shared" si="6"/>
        <v>00010446</v>
      </c>
      <c r="C200" t="s">
        <v>120</v>
      </c>
      <c r="D200">
        <v>6</v>
      </c>
      <c r="E200">
        <v>35475</v>
      </c>
      <c r="F200">
        <v>35503</v>
      </c>
      <c r="G200">
        <v>35480</v>
      </c>
      <c r="H200">
        <v>1</v>
      </c>
      <c r="I200">
        <v>14.68</v>
      </c>
      <c r="J200" t="s">
        <v>687</v>
      </c>
      <c r="K200" t="s">
        <v>119</v>
      </c>
      <c r="L200" t="s">
        <v>686</v>
      </c>
      <c r="M200" t="s">
        <v>3</v>
      </c>
      <c r="N200" s="5">
        <v>44087</v>
      </c>
      <c r="O200" t="s">
        <v>21</v>
      </c>
      <c r="P200" t="str">
        <f t="shared" si="7"/>
        <v>00010446</v>
      </c>
      <c r="Q200" t="str">
        <f>VLOOKUP(H200,shippers!A:B,2,FALSE)</f>
        <v>Speedy Express</v>
      </c>
    </row>
    <row r="201" spans="1:17" x14ac:dyDescent="0.25">
      <c r="A201">
        <v>10447</v>
      </c>
      <c r="B201" t="str">
        <f t="shared" si="6"/>
        <v>00010447</v>
      </c>
      <c r="C201" t="s">
        <v>200</v>
      </c>
      <c r="D201">
        <v>4</v>
      </c>
      <c r="E201">
        <v>35475</v>
      </c>
      <c r="F201">
        <v>35503</v>
      </c>
      <c r="G201">
        <v>35496</v>
      </c>
      <c r="H201">
        <v>2</v>
      </c>
      <c r="I201">
        <v>68.66</v>
      </c>
      <c r="J201" t="s">
        <v>199</v>
      </c>
      <c r="K201" t="s">
        <v>755</v>
      </c>
      <c r="L201" t="s">
        <v>196</v>
      </c>
      <c r="M201" t="s">
        <v>195</v>
      </c>
      <c r="N201" s="5" t="s">
        <v>194</v>
      </c>
      <c r="O201" t="s">
        <v>23</v>
      </c>
      <c r="P201" t="str">
        <f t="shared" si="7"/>
        <v>00010447</v>
      </c>
      <c r="Q201" t="str">
        <f>VLOOKUP(H201,shippers!A:B,2,FALSE)</f>
        <v>United Package</v>
      </c>
    </row>
    <row r="202" spans="1:17" x14ac:dyDescent="0.25">
      <c r="A202">
        <v>10448</v>
      </c>
      <c r="B202" t="str">
        <f t="shared" si="6"/>
        <v>00010448</v>
      </c>
      <c r="C202" t="s">
        <v>223</v>
      </c>
      <c r="D202">
        <v>4</v>
      </c>
      <c r="E202">
        <v>35478</v>
      </c>
      <c r="F202">
        <v>35506</v>
      </c>
      <c r="G202">
        <v>35485</v>
      </c>
      <c r="H202">
        <v>2</v>
      </c>
      <c r="I202">
        <v>38.82</v>
      </c>
      <c r="J202" t="s">
        <v>222</v>
      </c>
      <c r="K202" t="s">
        <v>221</v>
      </c>
      <c r="L202" t="s">
        <v>220</v>
      </c>
      <c r="M202" t="s">
        <v>3</v>
      </c>
      <c r="N202" s="5">
        <v>1010</v>
      </c>
      <c r="O202" t="s">
        <v>219</v>
      </c>
      <c r="P202" t="str">
        <f t="shared" si="7"/>
        <v>00010448</v>
      </c>
      <c r="Q202" t="str">
        <f>VLOOKUP(H202,shippers!A:B,2,FALSE)</f>
        <v>United Package</v>
      </c>
    </row>
    <row r="203" spans="1:17" x14ac:dyDescent="0.25">
      <c r="A203">
        <v>10449</v>
      </c>
      <c r="B203" t="str">
        <f t="shared" si="6"/>
        <v>00010449</v>
      </c>
      <c r="C203" t="s">
        <v>565</v>
      </c>
      <c r="D203">
        <v>3</v>
      </c>
      <c r="E203">
        <v>35479</v>
      </c>
      <c r="F203">
        <v>35507</v>
      </c>
      <c r="G203">
        <v>35488</v>
      </c>
      <c r="H203">
        <v>2</v>
      </c>
      <c r="I203">
        <v>53.3</v>
      </c>
      <c r="J203" t="s">
        <v>784</v>
      </c>
      <c r="K203" t="s">
        <v>783</v>
      </c>
      <c r="L203" t="s">
        <v>564</v>
      </c>
      <c r="M203" t="s">
        <v>3</v>
      </c>
      <c r="N203" s="5">
        <v>67000</v>
      </c>
      <c r="O203" t="s">
        <v>6</v>
      </c>
      <c r="P203" t="str">
        <f t="shared" si="7"/>
        <v>00010449</v>
      </c>
      <c r="Q203" t="str">
        <f>VLOOKUP(H203,shippers!A:B,2,FALSE)</f>
        <v>United Package</v>
      </c>
    </row>
    <row r="204" spans="1:17" x14ac:dyDescent="0.25">
      <c r="A204">
        <v>10450</v>
      </c>
      <c r="B204" t="str">
        <f t="shared" si="6"/>
        <v>00010450</v>
      </c>
      <c r="C204" t="s">
        <v>91</v>
      </c>
      <c r="D204">
        <v>8</v>
      </c>
      <c r="E204">
        <v>35480</v>
      </c>
      <c r="F204">
        <v>35508</v>
      </c>
      <c r="G204">
        <v>35500</v>
      </c>
      <c r="H204">
        <v>2</v>
      </c>
      <c r="I204">
        <v>7.23</v>
      </c>
      <c r="J204" t="s">
        <v>90</v>
      </c>
      <c r="K204" t="s">
        <v>781</v>
      </c>
      <c r="L204" t="s">
        <v>88</v>
      </c>
      <c r="M204" t="s">
        <v>3</v>
      </c>
      <c r="N204" s="5">
        <v>69004</v>
      </c>
      <c r="O204" t="s">
        <v>6</v>
      </c>
      <c r="P204" t="str">
        <f t="shared" si="7"/>
        <v>00010450</v>
      </c>
      <c r="Q204" t="str">
        <f>VLOOKUP(H204,shippers!A:B,2,FALSE)</f>
        <v>United Package</v>
      </c>
    </row>
    <row r="205" spans="1:17" x14ac:dyDescent="0.25">
      <c r="A205">
        <v>10451</v>
      </c>
      <c r="B205" t="str">
        <f t="shared" si="6"/>
        <v>00010451</v>
      </c>
      <c r="C205" t="s">
        <v>228</v>
      </c>
      <c r="D205">
        <v>4</v>
      </c>
      <c r="E205">
        <v>35480</v>
      </c>
      <c r="F205">
        <v>35494</v>
      </c>
      <c r="G205">
        <v>35501</v>
      </c>
      <c r="H205">
        <v>3</v>
      </c>
      <c r="I205">
        <v>189.09</v>
      </c>
      <c r="J205" t="s">
        <v>227</v>
      </c>
      <c r="K205" t="s">
        <v>676</v>
      </c>
      <c r="L205" t="s">
        <v>225</v>
      </c>
      <c r="M205" t="s">
        <v>3</v>
      </c>
      <c r="N205" s="5">
        <v>1307</v>
      </c>
      <c r="O205" t="s">
        <v>21</v>
      </c>
      <c r="P205" t="str">
        <f t="shared" si="7"/>
        <v>00010451</v>
      </c>
      <c r="Q205" t="str">
        <f>VLOOKUP(H205,shippers!A:B,2,FALSE)</f>
        <v>Federal Shipping</v>
      </c>
    </row>
    <row r="206" spans="1:17" x14ac:dyDescent="0.25">
      <c r="A206">
        <v>10452</v>
      </c>
      <c r="B206" t="str">
        <f t="shared" si="6"/>
        <v>00010452</v>
      </c>
      <c r="C206" t="s">
        <v>174</v>
      </c>
      <c r="D206">
        <v>8</v>
      </c>
      <c r="E206">
        <v>35481</v>
      </c>
      <c r="F206">
        <v>35509</v>
      </c>
      <c r="G206">
        <v>35487</v>
      </c>
      <c r="H206">
        <v>1</v>
      </c>
      <c r="I206">
        <v>140.26</v>
      </c>
      <c r="J206" t="s">
        <v>173</v>
      </c>
      <c r="K206" t="s">
        <v>171</v>
      </c>
      <c r="L206" t="s">
        <v>170</v>
      </c>
      <c r="M206" t="s">
        <v>169</v>
      </c>
      <c r="N206" s="5">
        <v>83720</v>
      </c>
      <c r="O206" t="s">
        <v>16</v>
      </c>
      <c r="P206" t="str">
        <f t="shared" si="7"/>
        <v>00010452</v>
      </c>
      <c r="Q206" t="str">
        <f>VLOOKUP(H206,shippers!A:B,2,FALSE)</f>
        <v>Speedy Express</v>
      </c>
    </row>
    <row r="207" spans="1:17" x14ac:dyDescent="0.25">
      <c r="A207">
        <v>10453</v>
      </c>
      <c r="B207" t="str">
        <f t="shared" si="6"/>
        <v>00010453</v>
      </c>
      <c r="C207" t="s">
        <v>582</v>
      </c>
      <c r="D207">
        <v>1</v>
      </c>
      <c r="E207">
        <v>35482</v>
      </c>
      <c r="F207">
        <v>35510</v>
      </c>
      <c r="G207">
        <v>35487</v>
      </c>
      <c r="H207">
        <v>2</v>
      </c>
      <c r="I207">
        <v>25.36</v>
      </c>
      <c r="J207" t="s">
        <v>581</v>
      </c>
      <c r="K207" t="s">
        <v>775</v>
      </c>
      <c r="L207" t="s">
        <v>774</v>
      </c>
      <c r="M207" t="s">
        <v>773</v>
      </c>
      <c r="N207" s="5" t="s">
        <v>772</v>
      </c>
      <c r="O207" t="s">
        <v>26</v>
      </c>
      <c r="P207" t="str">
        <f t="shared" si="7"/>
        <v>00010453</v>
      </c>
      <c r="Q207" t="str">
        <f>VLOOKUP(H207,shippers!A:B,2,FALSE)</f>
        <v>United Package</v>
      </c>
    </row>
    <row r="208" spans="1:17" x14ac:dyDescent="0.25">
      <c r="A208">
        <v>10454</v>
      </c>
      <c r="B208" t="str">
        <f t="shared" si="6"/>
        <v>00010454</v>
      </c>
      <c r="C208" t="s">
        <v>367</v>
      </c>
      <c r="D208">
        <v>4</v>
      </c>
      <c r="E208">
        <v>35482</v>
      </c>
      <c r="F208">
        <v>35510</v>
      </c>
      <c r="G208">
        <v>35486</v>
      </c>
      <c r="H208">
        <v>3</v>
      </c>
      <c r="I208">
        <v>2.74</v>
      </c>
      <c r="J208" t="s">
        <v>366</v>
      </c>
      <c r="K208" t="s">
        <v>364</v>
      </c>
      <c r="L208" t="s">
        <v>363</v>
      </c>
      <c r="M208" t="s">
        <v>3</v>
      </c>
      <c r="N208" s="5">
        <v>31000</v>
      </c>
      <c r="O208" t="s">
        <v>6</v>
      </c>
      <c r="P208" t="str">
        <f t="shared" si="7"/>
        <v>00010454</v>
      </c>
      <c r="Q208" t="str">
        <f>VLOOKUP(H208,shippers!A:B,2,FALSE)</f>
        <v>Federal Shipping</v>
      </c>
    </row>
    <row r="209" spans="1:17" x14ac:dyDescent="0.25">
      <c r="A209">
        <v>10455</v>
      </c>
      <c r="B209" t="str">
        <f t="shared" si="6"/>
        <v>00010455</v>
      </c>
      <c r="C209" t="s">
        <v>72</v>
      </c>
      <c r="D209">
        <v>8</v>
      </c>
      <c r="E209">
        <v>35485</v>
      </c>
      <c r="F209">
        <v>35527</v>
      </c>
      <c r="G209">
        <v>35492</v>
      </c>
      <c r="H209">
        <v>2</v>
      </c>
      <c r="I209">
        <v>180.45</v>
      </c>
      <c r="J209" t="s">
        <v>71</v>
      </c>
      <c r="K209" t="s">
        <v>69</v>
      </c>
      <c r="L209" t="s">
        <v>68</v>
      </c>
      <c r="M209" t="s">
        <v>3</v>
      </c>
      <c r="N209" s="5">
        <v>90110</v>
      </c>
      <c r="O209" t="s">
        <v>13</v>
      </c>
      <c r="P209" t="str">
        <f t="shared" si="7"/>
        <v>00010455</v>
      </c>
      <c r="Q209" t="str">
        <f>VLOOKUP(H209,shippers!A:B,2,FALSE)</f>
        <v>United Package</v>
      </c>
    </row>
    <row r="210" spans="1:17" x14ac:dyDescent="0.25">
      <c r="A210">
        <v>10456</v>
      </c>
      <c r="B210" t="str">
        <f t="shared" si="6"/>
        <v>00010456</v>
      </c>
      <c r="C210" t="s">
        <v>378</v>
      </c>
      <c r="D210">
        <v>8</v>
      </c>
      <c r="E210">
        <v>35486</v>
      </c>
      <c r="F210">
        <v>35528</v>
      </c>
      <c r="G210">
        <v>35489</v>
      </c>
      <c r="H210">
        <v>2</v>
      </c>
      <c r="I210">
        <v>8.1199999999999992</v>
      </c>
      <c r="J210" t="s">
        <v>675</v>
      </c>
      <c r="K210" t="s">
        <v>376</v>
      </c>
      <c r="L210" t="s">
        <v>375</v>
      </c>
      <c r="M210" t="s">
        <v>3</v>
      </c>
      <c r="N210" s="5">
        <v>14776</v>
      </c>
      <c r="O210" t="s">
        <v>21</v>
      </c>
      <c r="P210" t="str">
        <f t="shared" si="7"/>
        <v>00010456</v>
      </c>
      <c r="Q210" t="str">
        <f>VLOOKUP(H210,shippers!A:B,2,FALSE)</f>
        <v>United Package</v>
      </c>
    </row>
    <row r="211" spans="1:17" x14ac:dyDescent="0.25">
      <c r="A211">
        <v>10457</v>
      </c>
      <c r="B211" t="str">
        <f t="shared" si="6"/>
        <v>00010457</v>
      </c>
      <c r="C211" t="s">
        <v>378</v>
      </c>
      <c r="D211">
        <v>2</v>
      </c>
      <c r="E211">
        <v>35486</v>
      </c>
      <c r="F211">
        <v>35514</v>
      </c>
      <c r="G211">
        <v>35492</v>
      </c>
      <c r="H211">
        <v>1</v>
      </c>
      <c r="I211">
        <v>11.57</v>
      </c>
      <c r="J211" t="s">
        <v>675</v>
      </c>
      <c r="K211" t="s">
        <v>376</v>
      </c>
      <c r="L211" t="s">
        <v>375</v>
      </c>
      <c r="M211" t="s">
        <v>3</v>
      </c>
      <c r="N211" s="5">
        <v>14776</v>
      </c>
      <c r="O211" t="s">
        <v>21</v>
      </c>
      <c r="P211" t="str">
        <f t="shared" si="7"/>
        <v>00010457</v>
      </c>
      <c r="Q211" t="str">
        <f>VLOOKUP(H211,shippers!A:B,2,FALSE)</f>
        <v>Speedy Express</v>
      </c>
    </row>
    <row r="212" spans="1:17" x14ac:dyDescent="0.25">
      <c r="A212">
        <v>10458</v>
      </c>
      <c r="B212" t="str">
        <f t="shared" si="6"/>
        <v>00010458</v>
      </c>
      <c r="C212" t="s">
        <v>142</v>
      </c>
      <c r="D212">
        <v>7</v>
      </c>
      <c r="E212">
        <v>35487</v>
      </c>
      <c r="F212">
        <v>35515</v>
      </c>
      <c r="G212">
        <v>35493</v>
      </c>
      <c r="H212">
        <v>3</v>
      </c>
      <c r="I212">
        <v>147.06</v>
      </c>
      <c r="J212" t="s">
        <v>673</v>
      </c>
      <c r="K212" t="s">
        <v>758</v>
      </c>
      <c r="L212" t="s">
        <v>140</v>
      </c>
      <c r="M212" t="s">
        <v>3</v>
      </c>
      <c r="N212" s="5" t="s">
        <v>139</v>
      </c>
      <c r="O212" t="s">
        <v>138</v>
      </c>
      <c r="P212" t="str">
        <f t="shared" si="7"/>
        <v>00010458</v>
      </c>
      <c r="Q212" t="str">
        <f>VLOOKUP(H212,shippers!A:B,2,FALSE)</f>
        <v>Federal Shipping</v>
      </c>
    </row>
    <row r="213" spans="1:17" x14ac:dyDescent="0.25">
      <c r="A213">
        <v>10459</v>
      </c>
      <c r="B213" t="str">
        <f t="shared" si="6"/>
        <v>00010459</v>
      </c>
      <c r="C213" t="s">
        <v>91</v>
      </c>
      <c r="D213">
        <v>4</v>
      </c>
      <c r="E213">
        <v>35488</v>
      </c>
      <c r="F213">
        <v>35516</v>
      </c>
      <c r="G213">
        <v>35489</v>
      </c>
      <c r="H213">
        <v>2</v>
      </c>
      <c r="I213">
        <v>25.09</v>
      </c>
      <c r="J213" t="s">
        <v>90</v>
      </c>
      <c r="K213" t="s">
        <v>781</v>
      </c>
      <c r="L213" t="s">
        <v>88</v>
      </c>
      <c r="M213" t="s">
        <v>3</v>
      </c>
      <c r="N213" s="5">
        <v>69004</v>
      </c>
      <c r="O213" t="s">
        <v>6</v>
      </c>
      <c r="P213" t="str">
        <f t="shared" si="7"/>
        <v>00010459</v>
      </c>
      <c r="Q213" t="str">
        <f>VLOOKUP(H213,shippers!A:B,2,FALSE)</f>
        <v>United Package</v>
      </c>
    </row>
    <row r="214" spans="1:17" x14ac:dyDescent="0.25">
      <c r="A214">
        <v>10460</v>
      </c>
      <c r="B214" t="str">
        <f t="shared" si="6"/>
        <v>00010460</v>
      </c>
      <c r="C214" t="s">
        <v>468</v>
      </c>
      <c r="D214">
        <v>8</v>
      </c>
      <c r="E214">
        <v>35489</v>
      </c>
      <c r="F214">
        <v>35517</v>
      </c>
      <c r="G214">
        <v>35492</v>
      </c>
      <c r="H214">
        <v>1</v>
      </c>
      <c r="I214">
        <v>16.27</v>
      </c>
      <c r="J214" t="s">
        <v>670</v>
      </c>
      <c r="K214" t="s">
        <v>669</v>
      </c>
      <c r="L214" t="s">
        <v>668</v>
      </c>
      <c r="M214" t="s">
        <v>3</v>
      </c>
      <c r="N214" s="5" t="s">
        <v>466</v>
      </c>
      <c r="O214" t="s">
        <v>18</v>
      </c>
      <c r="P214" t="str">
        <f t="shared" si="7"/>
        <v>00010460</v>
      </c>
      <c r="Q214" t="str">
        <f>VLOOKUP(H214,shippers!A:B,2,FALSE)</f>
        <v>Speedy Express</v>
      </c>
    </row>
    <row r="215" spans="1:17" x14ac:dyDescent="0.25">
      <c r="A215">
        <v>10461</v>
      </c>
      <c r="B215" t="str">
        <f t="shared" si="6"/>
        <v>00010461</v>
      </c>
      <c r="C215" t="s">
        <v>330</v>
      </c>
      <c r="D215">
        <v>1</v>
      </c>
      <c r="E215">
        <v>35489</v>
      </c>
      <c r="F215">
        <v>35517</v>
      </c>
      <c r="G215">
        <v>35494</v>
      </c>
      <c r="H215">
        <v>3</v>
      </c>
      <c r="I215">
        <v>148.61000000000001</v>
      </c>
      <c r="J215" t="s">
        <v>329</v>
      </c>
      <c r="K215" t="s">
        <v>665</v>
      </c>
      <c r="L215" t="s">
        <v>328</v>
      </c>
      <c r="M215" t="s">
        <v>327</v>
      </c>
      <c r="N215" s="5">
        <v>3508</v>
      </c>
      <c r="O215" t="s">
        <v>318</v>
      </c>
      <c r="P215" t="str">
        <f t="shared" si="7"/>
        <v>00010461</v>
      </c>
      <c r="Q215" t="str">
        <f>VLOOKUP(H215,shippers!A:B,2,FALSE)</f>
        <v>Federal Shipping</v>
      </c>
    </row>
    <row r="216" spans="1:17" x14ac:dyDescent="0.25">
      <c r="A216">
        <v>10462</v>
      </c>
      <c r="B216" t="str">
        <f t="shared" si="6"/>
        <v>00010462</v>
      </c>
      <c r="C216" t="s">
        <v>516</v>
      </c>
      <c r="D216">
        <v>2</v>
      </c>
      <c r="E216">
        <v>35492</v>
      </c>
      <c r="F216">
        <v>35520</v>
      </c>
      <c r="G216">
        <v>35507</v>
      </c>
      <c r="H216">
        <v>1</v>
      </c>
      <c r="I216">
        <v>6.17</v>
      </c>
      <c r="J216" t="s">
        <v>515</v>
      </c>
      <c r="K216" t="s">
        <v>513</v>
      </c>
      <c r="L216" t="s">
        <v>28</v>
      </c>
      <c r="M216" t="s">
        <v>3</v>
      </c>
      <c r="N216" s="5" t="s">
        <v>512</v>
      </c>
      <c r="O216" t="s">
        <v>26</v>
      </c>
      <c r="P216" t="str">
        <f t="shared" si="7"/>
        <v>00010462</v>
      </c>
      <c r="Q216" t="str">
        <f>VLOOKUP(H216,shippers!A:B,2,FALSE)</f>
        <v>Speedy Express</v>
      </c>
    </row>
    <row r="217" spans="1:17" x14ac:dyDescent="0.25">
      <c r="A217">
        <v>10463</v>
      </c>
      <c r="B217" t="str">
        <f t="shared" si="6"/>
        <v>00010463</v>
      </c>
      <c r="C217" t="s">
        <v>142</v>
      </c>
      <c r="D217">
        <v>5</v>
      </c>
      <c r="E217">
        <v>35493</v>
      </c>
      <c r="F217">
        <v>35521</v>
      </c>
      <c r="G217">
        <v>35495</v>
      </c>
      <c r="H217">
        <v>3</v>
      </c>
      <c r="I217">
        <v>14.78</v>
      </c>
      <c r="J217" t="s">
        <v>673</v>
      </c>
      <c r="K217" t="s">
        <v>758</v>
      </c>
      <c r="L217" t="s">
        <v>140</v>
      </c>
      <c r="M217" t="s">
        <v>3</v>
      </c>
      <c r="N217" s="5" t="s">
        <v>139</v>
      </c>
      <c r="O217" t="s">
        <v>138</v>
      </c>
      <c r="P217" t="str">
        <f t="shared" si="7"/>
        <v>00010463</v>
      </c>
      <c r="Q217" t="str">
        <f>VLOOKUP(H217,shippers!A:B,2,FALSE)</f>
        <v>Federal Shipping</v>
      </c>
    </row>
    <row r="218" spans="1:17" x14ac:dyDescent="0.25">
      <c r="A218">
        <v>10464</v>
      </c>
      <c r="B218" t="str">
        <f t="shared" si="6"/>
        <v>00010464</v>
      </c>
      <c r="C218" t="s">
        <v>445</v>
      </c>
      <c r="D218">
        <v>4</v>
      </c>
      <c r="E218">
        <v>35493</v>
      </c>
      <c r="F218">
        <v>35521</v>
      </c>
      <c r="G218">
        <v>35503</v>
      </c>
      <c r="H218">
        <v>2</v>
      </c>
      <c r="I218">
        <v>89</v>
      </c>
      <c r="J218" t="s">
        <v>444</v>
      </c>
      <c r="K218" t="s">
        <v>442</v>
      </c>
      <c r="L218" t="s">
        <v>240</v>
      </c>
      <c r="M218" t="s">
        <v>3</v>
      </c>
      <c r="N218" s="5">
        <v>1675</v>
      </c>
      <c r="O218" t="s">
        <v>239</v>
      </c>
      <c r="P218" t="str">
        <f t="shared" si="7"/>
        <v>00010464</v>
      </c>
      <c r="Q218" t="str">
        <f>VLOOKUP(H218,shippers!A:B,2,FALSE)</f>
        <v>United Package</v>
      </c>
    </row>
    <row r="219" spans="1:17" x14ac:dyDescent="0.25">
      <c r="A219">
        <v>10465</v>
      </c>
      <c r="B219" t="str">
        <f t="shared" si="6"/>
        <v>00010465</v>
      </c>
      <c r="C219" t="s">
        <v>97</v>
      </c>
      <c r="D219">
        <v>1</v>
      </c>
      <c r="E219">
        <v>35494</v>
      </c>
      <c r="F219">
        <v>35522</v>
      </c>
      <c r="G219">
        <v>35503</v>
      </c>
      <c r="H219">
        <v>3</v>
      </c>
      <c r="I219">
        <v>145.04</v>
      </c>
      <c r="J219" t="s">
        <v>96</v>
      </c>
      <c r="K219" t="s">
        <v>94</v>
      </c>
      <c r="L219" t="s">
        <v>682</v>
      </c>
      <c r="M219" t="s">
        <v>3</v>
      </c>
      <c r="N219" s="5">
        <v>8200</v>
      </c>
      <c r="O219" t="s">
        <v>14</v>
      </c>
      <c r="P219" t="str">
        <f t="shared" si="7"/>
        <v>00010465</v>
      </c>
      <c r="Q219" t="str">
        <f>VLOOKUP(H219,shippers!A:B,2,FALSE)</f>
        <v>Federal Shipping</v>
      </c>
    </row>
    <row r="220" spans="1:17" x14ac:dyDescent="0.25">
      <c r="A220">
        <v>10466</v>
      </c>
      <c r="B220" t="str">
        <f t="shared" si="6"/>
        <v>00010466</v>
      </c>
      <c r="C220" t="s">
        <v>520</v>
      </c>
      <c r="D220">
        <v>4</v>
      </c>
      <c r="E220">
        <v>35495</v>
      </c>
      <c r="F220">
        <v>35523</v>
      </c>
      <c r="G220">
        <v>35502</v>
      </c>
      <c r="H220">
        <v>1</v>
      </c>
      <c r="I220">
        <v>11.93</v>
      </c>
      <c r="J220" t="s">
        <v>672</v>
      </c>
      <c r="K220" t="s">
        <v>741</v>
      </c>
      <c r="L220" t="s">
        <v>24</v>
      </c>
      <c r="M220" t="s">
        <v>62</v>
      </c>
      <c r="N220" s="5" t="s">
        <v>518</v>
      </c>
      <c r="O220" t="s">
        <v>23</v>
      </c>
      <c r="P220" t="str">
        <f t="shared" si="7"/>
        <v>00010466</v>
      </c>
      <c r="Q220" t="str">
        <f>VLOOKUP(H220,shippers!A:B,2,FALSE)</f>
        <v>Speedy Express</v>
      </c>
    </row>
    <row r="221" spans="1:17" x14ac:dyDescent="0.25">
      <c r="A221">
        <v>10467</v>
      </c>
      <c r="B221" t="str">
        <f t="shared" si="6"/>
        <v>00010467</v>
      </c>
      <c r="C221" t="s">
        <v>309</v>
      </c>
      <c r="D221">
        <v>8</v>
      </c>
      <c r="E221">
        <v>35495</v>
      </c>
      <c r="F221">
        <v>35523</v>
      </c>
      <c r="G221">
        <v>35500</v>
      </c>
      <c r="H221">
        <v>2</v>
      </c>
      <c r="I221">
        <v>4.93</v>
      </c>
      <c r="J221" t="s">
        <v>308</v>
      </c>
      <c r="K221" t="s">
        <v>306</v>
      </c>
      <c r="L221" t="s">
        <v>305</v>
      </c>
      <c r="M221" t="s">
        <v>3</v>
      </c>
      <c r="N221" s="5">
        <v>24100</v>
      </c>
      <c r="O221" t="s">
        <v>9</v>
      </c>
      <c r="P221" t="str">
        <f t="shared" si="7"/>
        <v>00010467</v>
      </c>
      <c r="Q221" t="str">
        <f>VLOOKUP(H221,shippers!A:B,2,FALSE)</f>
        <v>United Package</v>
      </c>
    </row>
    <row r="222" spans="1:17" x14ac:dyDescent="0.25">
      <c r="A222">
        <v>10468</v>
      </c>
      <c r="B222" t="str">
        <f t="shared" si="6"/>
        <v>00010468</v>
      </c>
      <c r="C222" t="s">
        <v>378</v>
      </c>
      <c r="D222">
        <v>3</v>
      </c>
      <c r="E222">
        <v>35496</v>
      </c>
      <c r="F222">
        <v>35524</v>
      </c>
      <c r="G222">
        <v>35501</v>
      </c>
      <c r="H222">
        <v>3</v>
      </c>
      <c r="I222">
        <v>44.12</v>
      </c>
      <c r="J222" t="s">
        <v>675</v>
      </c>
      <c r="K222" t="s">
        <v>376</v>
      </c>
      <c r="L222" t="s">
        <v>375</v>
      </c>
      <c r="M222" t="s">
        <v>3</v>
      </c>
      <c r="N222" s="5">
        <v>14776</v>
      </c>
      <c r="O222" t="s">
        <v>21</v>
      </c>
      <c r="P222" t="str">
        <f t="shared" si="7"/>
        <v>00010468</v>
      </c>
      <c r="Q222" t="str">
        <f>VLOOKUP(H222,shippers!A:B,2,FALSE)</f>
        <v>Federal Shipping</v>
      </c>
    </row>
    <row r="223" spans="1:17" x14ac:dyDescent="0.25">
      <c r="A223">
        <v>10469</v>
      </c>
      <c r="B223" t="str">
        <f t="shared" si="6"/>
        <v>00010469</v>
      </c>
      <c r="C223" t="s">
        <v>59</v>
      </c>
      <c r="D223">
        <v>1</v>
      </c>
      <c r="E223">
        <v>35499</v>
      </c>
      <c r="F223">
        <v>35527</v>
      </c>
      <c r="G223">
        <v>35503</v>
      </c>
      <c r="H223">
        <v>1</v>
      </c>
      <c r="I223">
        <v>60.18</v>
      </c>
      <c r="J223" t="s">
        <v>58</v>
      </c>
      <c r="K223" t="s">
        <v>768</v>
      </c>
      <c r="L223" t="s">
        <v>55</v>
      </c>
      <c r="M223" t="s">
        <v>54</v>
      </c>
      <c r="N223" s="5">
        <v>98124</v>
      </c>
      <c r="O223" t="s">
        <v>16</v>
      </c>
      <c r="P223" t="str">
        <f t="shared" si="7"/>
        <v>00010469</v>
      </c>
      <c r="Q223" t="str">
        <f>VLOOKUP(H223,shippers!A:B,2,FALSE)</f>
        <v>Speedy Express</v>
      </c>
    </row>
    <row r="224" spans="1:17" x14ac:dyDescent="0.25">
      <c r="A224">
        <v>10470</v>
      </c>
      <c r="B224" t="str">
        <f t="shared" si="6"/>
        <v>00010470</v>
      </c>
      <c r="C224" t="s">
        <v>558</v>
      </c>
      <c r="D224">
        <v>4</v>
      </c>
      <c r="E224">
        <v>35500</v>
      </c>
      <c r="F224">
        <v>35528</v>
      </c>
      <c r="G224">
        <v>35503</v>
      </c>
      <c r="H224">
        <v>2</v>
      </c>
      <c r="I224">
        <v>64.56</v>
      </c>
      <c r="J224" t="s">
        <v>557</v>
      </c>
      <c r="K224" t="s">
        <v>766</v>
      </c>
      <c r="L224" t="s">
        <v>555</v>
      </c>
      <c r="M224" t="s">
        <v>3</v>
      </c>
      <c r="N224" s="5">
        <v>13008</v>
      </c>
      <c r="O224" t="s">
        <v>6</v>
      </c>
      <c r="P224" t="str">
        <f t="shared" si="7"/>
        <v>00010470</v>
      </c>
      <c r="Q224" t="str">
        <f>VLOOKUP(H224,shippers!A:B,2,FALSE)</f>
        <v>United Package</v>
      </c>
    </row>
    <row r="225" spans="1:17" x14ac:dyDescent="0.25">
      <c r="A225">
        <v>10471</v>
      </c>
      <c r="B225" t="str">
        <f t="shared" si="6"/>
        <v>00010471</v>
      </c>
      <c r="C225" t="s">
        <v>544</v>
      </c>
      <c r="D225">
        <v>2</v>
      </c>
      <c r="E225">
        <v>35500</v>
      </c>
      <c r="F225">
        <v>35528</v>
      </c>
      <c r="G225">
        <v>35507</v>
      </c>
      <c r="H225">
        <v>3</v>
      </c>
      <c r="I225">
        <v>45.59</v>
      </c>
      <c r="J225" t="s">
        <v>543</v>
      </c>
      <c r="K225" t="s">
        <v>541</v>
      </c>
      <c r="L225" t="s">
        <v>28</v>
      </c>
      <c r="M225" t="s">
        <v>3</v>
      </c>
      <c r="N225" s="5" t="s">
        <v>540</v>
      </c>
      <c r="O225" t="s">
        <v>26</v>
      </c>
      <c r="P225" t="str">
        <f t="shared" si="7"/>
        <v>00010471</v>
      </c>
      <c r="Q225" t="str">
        <f>VLOOKUP(H225,shippers!A:B,2,FALSE)</f>
        <v>Federal Shipping</v>
      </c>
    </row>
    <row r="226" spans="1:17" x14ac:dyDescent="0.25">
      <c r="A226">
        <v>10472</v>
      </c>
      <c r="B226" t="str">
        <f t="shared" si="6"/>
        <v>00010472</v>
      </c>
      <c r="C226" t="s">
        <v>167</v>
      </c>
      <c r="D226">
        <v>8</v>
      </c>
      <c r="E226">
        <v>35501</v>
      </c>
      <c r="F226">
        <v>35529</v>
      </c>
      <c r="G226">
        <v>35508</v>
      </c>
      <c r="H226">
        <v>1</v>
      </c>
      <c r="I226">
        <v>4.2</v>
      </c>
      <c r="J226" t="s">
        <v>166</v>
      </c>
      <c r="K226" t="s">
        <v>164</v>
      </c>
      <c r="L226" t="s">
        <v>28</v>
      </c>
      <c r="M226" t="s">
        <v>3</v>
      </c>
      <c r="N226" s="5" t="s">
        <v>163</v>
      </c>
      <c r="O226" t="s">
        <v>26</v>
      </c>
      <c r="P226" t="str">
        <f t="shared" si="7"/>
        <v>00010472</v>
      </c>
      <c r="Q226" t="str">
        <f>VLOOKUP(H226,shippers!A:B,2,FALSE)</f>
        <v>Speedy Express</v>
      </c>
    </row>
    <row r="227" spans="1:17" x14ac:dyDescent="0.25">
      <c r="A227">
        <v>10473</v>
      </c>
      <c r="B227" t="str">
        <f t="shared" si="6"/>
        <v>00010473</v>
      </c>
      <c r="C227" t="s">
        <v>386</v>
      </c>
      <c r="D227">
        <v>1</v>
      </c>
      <c r="E227">
        <v>35502</v>
      </c>
      <c r="F227">
        <v>35516</v>
      </c>
      <c r="G227">
        <v>35510</v>
      </c>
      <c r="H227">
        <v>3</v>
      </c>
      <c r="I227">
        <v>16.37</v>
      </c>
      <c r="J227" t="s">
        <v>385</v>
      </c>
      <c r="K227" t="s">
        <v>383</v>
      </c>
      <c r="L227" t="s">
        <v>382</v>
      </c>
      <c r="M227" t="s">
        <v>381</v>
      </c>
      <c r="N227" s="5" t="s">
        <v>380</v>
      </c>
      <c r="O227" t="s">
        <v>26</v>
      </c>
      <c r="P227" t="str">
        <f t="shared" si="7"/>
        <v>00010473</v>
      </c>
      <c r="Q227" t="str">
        <f>VLOOKUP(H227,shippers!A:B,2,FALSE)</f>
        <v>Federal Shipping</v>
      </c>
    </row>
    <row r="228" spans="1:17" x14ac:dyDescent="0.25">
      <c r="A228">
        <v>10474</v>
      </c>
      <c r="B228" t="str">
        <f t="shared" si="6"/>
        <v>00010474</v>
      </c>
      <c r="C228" t="s">
        <v>255</v>
      </c>
      <c r="D228">
        <v>5</v>
      </c>
      <c r="E228">
        <v>35502</v>
      </c>
      <c r="F228">
        <v>35530</v>
      </c>
      <c r="G228">
        <v>35510</v>
      </c>
      <c r="H228">
        <v>2</v>
      </c>
      <c r="I228">
        <v>83.49</v>
      </c>
      <c r="J228" t="s">
        <v>664</v>
      </c>
      <c r="K228" t="s">
        <v>254</v>
      </c>
      <c r="L228" t="s">
        <v>663</v>
      </c>
      <c r="M228" t="s">
        <v>3</v>
      </c>
      <c r="N228" s="5">
        <v>5033</v>
      </c>
      <c r="O228" t="s">
        <v>112</v>
      </c>
      <c r="P228" t="str">
        <f t="shared" si="7"/>
        <v>00010474</v>
      </c>
      <c r="Q228" t="str">
        <f>VLOOKUP(H228,shippers!A:B,2,FALSE)</f>
        <v>United Package</v>
      </c>
    </row>
    <row r="229" spans="1:17" x14ac:dyDescent="0.25">
      <c r="A229">
        <v>10475</v>
      </c>
      <c r="B229" t="str">
        <f t="shared" si="6"/>
        <v>00010475</v>
      </c>
      <c r="C229" t="s">
        <v>142</v>
      </c>
      <c r="D229">
        <v>9</v>
      </c>
      <c r="E229">
        <v>35503</v>
      </c>
      <c r="F229">
        <v>35531</v>
      </c>
      <c r="G229">
        <v>35524</v>
      </c>
      <c r="H229">
        <v>1</v>
      </c>
      <c r="I229">
        <v>68.52</v>
      </c>
      <c r="J229" t="s">
        <v>673</v>
      </c>
      <c r="K229" t="s">
        <v>758</v>
      </c>
      <c r="L229" t="s">
        <v>140</v>
      </c>
      <c r="M229" t="s">
        <v>3</v>
      </c>
      <c r="N229" s="5" t="s">
        <v>139</v>
      </c>
      <c r="O229" t="s">
        <v>138</v>
      </c>
      <c r="P229" t="str">
        <f t="shared" si="7"/>
        <v>00010475</v>
      </c>
      <c r="Q229" t="str">
        <f>VLOOKUP(H229,shippers!A:B,2,FALSE)</f>
        <v>Speedy Express</v>
      </c>
    </row>
    <row r="230" spans="1:17" x14ac:dyDescent="0.25">
      <c r="A230">
        <v>10476</v>
      </c>
      <c r="B230" t="str">
        <f t="shared" si="6"/>
        <v>00010476</v>
      </c>
      <c r="C230" t="s">
        <v>407</v>
      </c>
      <c r="D230">
        <v>8</v>
      </c>
      <c r="E230">
        <v>35506</v>
      </c>
      <c r="F230">
        <v>35534</v>
      </c>
      <c r="G230">
        <v>35513</v>
      </c>
      <c r="H230">
        <v>3</v>
      </c>
      <c r="I230">
        <v>4.41</v>
      </c>
      <c r="J230" t="s">
        <v>406</v>
      </c>
      <c r="K230" t="s">
        <v>405</v>
      </c>
      <c r="L230" t="s">
        <v>667</v>
      </c>
      <c r="M230" t="s">
        <v>666</v>
      </c>
      <c r="N230" s="5">
        <v>5022</v>
      </c>
      <c r="O230" t="s">
        <v>318</v>
      </c>
      <c r="P230" t="str">
        <f t="shared" si="7"/>
        <v>00010476</v>
      </c>
      <c r="Q230" t="str">
        <f>VLOOKUP(H230,shippers!A:B,2,FALSE)</f>
        <v>Federal Shipping</v>
      </c>
    </row>
    <row r="231" spans="1:17" x14ac:dyDescent="0.25">
      <c r="A231">
        <v>10477</v>
      </c>
      <c r="B231" t="str">
        <f t="shared" si="6"/>
        <v>00010477</v>
      </c>
      <c r="C231" t="s">
        <v>243</v>
      </c>
      <c r="D231">
        <v>5</v>
      </c>
      <c r="E231">
        <v>35506</v>
      </c>
      <c r="F231">
        <v>35534</v>
      </c>
      <c r="G231">
        <v>35514</v>
      </c>
      <c r="H231">
        <v>2</v>
      </c>
      <c r="I231">
        <v>13.02</v>
      </c>
      <c r="J231" t="s">
        <v>242</v>
      </c>
      <c r="K231" t="s">
        <v>681</v>
      </c>
      <c r="L231" t="s">
        <v>240</v>
      </c>
      <c r="M231" t="s">
        <v>3</v>
      </c>
      <c r="N231" s="5">
        <v>1756</v>
      </c>
      <c r="O231" t="s">
        <v>239</v>
      </c>
      <c r="P231" t="str">
        <f t="shared" si="7"/>
        <v>00010477</v>
      </c>
      <c r="Q231" t="str">
        <f>VLOOKUP(H231,shippers!A:B,2,FALSE)</f>
        <v>United Package</v>
      </c>
    </row>
    <row r="232" spans="1:17" x14ac:dyDescent="0.25">
      <c r="A232">
        <v>10478</v>
      </c>
      <c r="B232" t="str">
        <f t="shared" si="6"/>
        <v>00010478</v>
      </c>
      <c r="C232" t="s">
        <v>91</v>
      </c>
      <c r="D232">
        <v>2</v>
      </c>
      <c r="E232">
        <v>35507</v>
      </c>
      <c r="F232">
        <v>35521</v>
      </c>
      <c r="G232">
        <v>35515</v>
      </c>
      <c r="H232">
        <v>3</v>
      </c>
      <c r="I232">
        <v>4.8099999999999996</v>
      </c>
      <c r="J232" t="s">
        <v>90</v>
      </c>
      <c r="K232" t="s">
        <v>781</v>
      </c>
      <c r="L232" t="s">
        <v>88</v>
      </c>
      <c r="M232" t="s">
        <v>3</v>
      </c>
      <c r="N232" s="5">
        <v>69004</v>
      </c>
      <c r="O232" t="s">
        <v>6</v>
      </c>
      <c r="P232" t="str">
        <f t="shared" si="7"/>
        <v>00010478</v>
      </c>
      <c r="Q232" t="str">
        <f>VLOOKUP(H232,shippers!A:B,2,FALSE)</f>
        <v>Federal Shipping</v>
      </c>
    </row>
    <row r="233" spans="1:17" x14ac:dyDescent="0.25">
      <c r="A233">
        <v>10479</v>
      </c>
      <c r="B233" t="str">
        <f t="shared" si="6"/>
        <v>00010479</v>
      </c>
      <c r="C233" t="s">
        <v>216</v>
      </c>
      <c r="D233">
        <v>3</v>
      </c>
      <c r="E233">
        <v>35508</v>
      </c>
      <c r="F233">
        <v>35536</v>
      </c>
      <c r="G233">
        <v>35510</v>
      </c>
      <c r="H233">
        <v>3</v>
      </c>
      <c r="I233">
        <v>708.95</v>
      </c>
      <c r="J233" t="s">
        <v>215</v>
      </c>
      <c r="K233" t="s">
        <v>212</v>
      </c>
      <c r="L233" t="s">
        <v>211</v>
      </c>
      <c r="M233" t="s">
        <v>210</v>
      </c>
      <c r="N233" s="5">
        <v>87110</v>
      </c>
      <c r="O233" t="s">
        <v>16</v>
      </c>
      <c r="P233" t="str">
        <f t="shared" si="7"/>
        <v>00010479</v>
      </c>
      <c r="Q233" t="str">
        <f>VLOOKUP(H233,shippers!A:B,2,FALSE)</f>
        <v>Federal Shipping</v>
      </c>
    </row>
    <row r="234" spans="1:17" x14ac:dyDescent="0.25">
      <c r="A234">
        <v>10480</v>
      </c>
      <c r="B234" t="str">
        <f t="shared" si="6"/>
        <v>00010480</v>
      </c>
      <c r="C234" t="s">
        <v>473</v>
      </c>
      <c r="D234">
        <v>6</v>
      </c>
      <c r="E234">
        <v>35509</v>
      </c>
      <c r="F234">
        <v>35537</v>
      </c>
      <c r="G234">
        <v>35513</v>
      </c>
      <c r="H234">
        <v>2</v>
      </c>
      <c r="I234">
        <v>1.35</v>
      </c>
      <c r="J234" t="s">
        <v>472</v>
      </c>
      <c r="K234" t="s">
        <v>786</v>
      </c>
      <c r="L234" t="s">
        <v>471</v>
      </c>
      <c r="M234" t="s">
        <v>3</v>
      </c>
      <c r="N234" s="5">
        <v>59000</v>
      </c>
      <c r="O234" t="s">
        <v>6</v>
      </c>
      <c r="P234" t="str">
        <f t="shared" si="7"/>
        <v>00010480</v>
      </c>
      <c r="Q234" t="str">
        <f>VLOOKUP(H234,shippers!A:B,2,FALSE)</f>
        <v>United Package</v>
      </c>
    </row>
    <row r="235" spans="1:17" x14ac:dyDescent="0.25">
      <c r="A235">
        <v>10481</v>
      </c>
      <c r="B235" t="str">
        <f t="shared" si="6"/>
        <v>00010481</v>
      </c>
      <c r="C235" t="s">
        <v>200</v>
      </c>
      <c r="D235">
        <v>8</v>
      </c>
      <c r="E235">
        <v>35509</v>
      </c>
      <c r="F235">
        <v>35537</v>
      </c>
      <c r="G235">
        <v>35514</v>
      </c>
      <c r="H235">
        <v>2</v>
      </c>
      <c r="I235">
        <v>64.33</v>
      </c>
      <c r="J235" t="s">
        <v>199</v>
      </c>
      <c r="K235" t="s">
        <v>755</v>
      </c>
      <c r="L235" t="s">
        <v>196</v>
      </c>
      <c r="M235" t="s">
        <v>195</v>
      </c>
      <c r="N235" s="5" t="s">
        <v>194</v>
      </c>
      <c r="O235" t="s">
        <v>23</v>
      </c>
      <c r="P235" t="str">
        <f t="shared" si="7"/>
        <v>00010481</v>
      </c>
      <c r="Q235" t="str">
        <f>VLOOKUP(H235,shippers!A:B,2,FALSE)</f>
        <v>United Package</v>
      </c>
    </row>
    <row r="236" spans="1:17" x14ac:dyDescent="0.25">
      <c r="A236">
        <v>10482</v>
      </c>
      <c r="B236" t="str">
        <f t="shared" si="6"/>
        <v>00010482</v>
      </c>
      <c r="C236" t="s">
        <v>351</v>
      </c>
      <c r="D236">
        <v>1</v>
      </c>
      <c r="E236">
        <v>35510</v>
      </c>
      <c r="F236">
        <v>35538</v>
      </c>
      <c r="G236">
        <v>35530</v>
      </c>
      <c r="H236">
        <v>3</v>
      </c>
      <c r="I236">
        <v>7.48</v>
      </c>
      <c r="J236" t="s">
        <v>350</v>
      </c>
      <c r="K236" t="s">
        <v>348</v>
      </c>
      <c r="L236" t="s">
        <v>347</v>
      </c>
      <c r="M236" t="s">
        <v>54</v>
      </c>
      <c r="N236" s="5">
        <v>99362</v>
      </c>
      <c r="O236" t="s">
        <v>16</v>
      </c>
      <c r="P236" t="str">
        <f t="shared" si="7"/>
        <v>00010482</v>
      </c>
      <c r="Q236" t="str">
        <f>VLOOKUP(H236,shippers!A:B,2,FALSE)</f>
        <v>Federal Shipping</v>
      </c>
    </row>
    <row r="237" spans="1:17" x14ac:dyDescent="0.25">
      <c r="A237">
        <v>10483</v>
      </c>
      <c r="B237" t="str">
        <f t="shared" si="6"/>
        <v>00010483</v>
      </c>
      <c r="C237" t="s">
        <v>59</v>
      </c>
      <c r="D237">
        <v>7</v>
      </c>
      <c r="E237">
        <v>35513</v>
      </c>
      <c r="F237">
        <v>35541</v>
      </c>
      <c r="G237">
        <v>35545</v>
      </c>
      <c r="H237">
        <v>2</v>
      </c>
      <c r="I237">
        <v>15.28</v>
      </c>
      <c r="J237" t="s">
        <v>58</v>
      </c>
      <c r="K237" t="s">
        <v>768</v>
      </c>
      <c r="L237" t="s">
        <v>55</v>
      </c>
      <c r="M237" t="s">
        <v>54</v>
      </c>
      <c r="N237" s="5">
        <v>98124</v>
      </c>
      <c r="O237" t="s">
        <v>16</v>
      </c>
      <c r="P237" t="str">
        <f t="shared" si="7"/>
        <v>00010483</v>
      </c>
      <c r="Q237" t="str">
        <f>VLOOKUP(H237,shippers!A:B,2,FALSE)</f>
        <v>United Package</v>
      </c>
    </row>
    <row r="238" spans="1:17" x14ac:dyDescent="0.25">
      <c r="A238">
        <v>10484</v>
      </c>
      <c r="B238" t="str">
        <f t="shared" si="6"/>
        <v>00010484</v>
      </c>
      <c r="C238" t="s">
        <v>544</v>
      </c>
      <c r="D238">
        <v>3</v>
      </c>
      <c r="E238">
        <v>35513</v>
      </c>
      <c r="F238">
        <v>35541</v>
      </c>
      <c r="G238">
        <v>35521</v>
      </c>
      <c r="H238">
        <v>3</v>
      </c>
      <c r="I238">
        <v>6.88</v>
      </c>
      <c r="J238" t="s">
        <v>543</v>
      </c>
      <c r="K238" t="s">
        <v>541</v>
      </c>
      <c r="L238" t="s">
        <v>28</v>
      </c>
      <c r="M238" t="s">
        <v>3</v>
      </c>
      <c r="N238" s="5" t="s">
        <v>540</v>
      </c>
      <c r="O238" t="s">
        <v>26</v>
      </c>
      <c r="P238" t="str">
        <f t="shared" si="7"/>
        <v>00010484</v>
      </c>
      <c r="Q238" t="str">
        <f>VLOOKUP(H238,shippers!A:B,2,FALSE)</f>
        <v>Federal Shipping</v>
      </c>
    </row>
    <row r="239" spans="1:17" x14ac:dyDescent="0.25">
      <c r="A239">
        <v>10485</v>
      </c>
      <c r="B239" t="str">
        <f t="shared" si="6"/>
        <v>00010485</v>
      </c>
      <c r="C239" t="s">
        <v>324</v>
      </c>
      <c r="D239">
        <v>4</v>
      </c>
      <c r="E239">
        <v>35514</v>
      </c>
      <c r="F239">
        <v>35528</v>
      </c>
      <c r="G239">
        <v>35520</v>
      </c>
      <c r="H239">
        <v>2</v>
      </c>
      <c r="I239">
        <v>64.45</v>
      </c>
      <c r="J239" t="s">
        <v>323</v>
      </c>
      <c r="K239" t="s">
        <v>321</v>
      </c>
      <c r="L239" t="s">
        <v>320</v>
      </c>
      <c r="M239" t="s">
        <v>319</v>
      </c>
      <c r="N239" s="5">
        <v>4980</v>
      </c>
      <c r="O239" t="s">
        <v>318</v>
      </c>
      <c r="P239" t="str">
        <f t="shared" si="7"/>
        <v>00010485</v>
      </c>
      <c r="Q239" t="str">
        <f>VLOOKUP(H239,shippers!A:B,2,FALSE)</f>
        <v>United Package</v>
      </c>
    </row>
    <row r="240" spans="1:17" x14ac:dyDescent="0.25">
      <c r="A240">
        <v>10486</v>
      </c>
      <c r="B240" t="str">
        <f t="shared" si="6"/>
        <v>00010486</v>
      </c>
      <c r="C240" t="s">
        <v>407</v>
      </c>
      <c r="D240">
        <v>1</v>
      </c>
      <c r="E240">
        <v>35515</v>
      </c>
      <c r="F240">
        <v>35543</v>
      </c>
      <c r="G240">
        <v>35522</v>
      </c>
      <c r="H240">
        <v>2</v>
      </c>
      <c r="I240">
        <v>30.53</v>
      </c>
      <c r="J240" t="s">
        <v>406</v>
      </c>
      <c r="K240" t="s">
        <v>405</v>
      </c>
      <c r="L240" t="s">
        <v>667</v>
      </c>
      <c r="M240" t="s">
        <v>666</v>
      </c>
      <c r="N240" s="5">
        <v>5022</v>
      </c>
      <c r="O240" t="s">
        <v>318</v>
      </c>
      <c r="P240" t="str">
        <f t="shared" si="7"/>
        <v>00010486</v>
      </c>
      <c r="Q240" t="str">
        <f>VLOOKUP(H240,shippers!A:B,2,FALSE)</f>
        <v>United Package</v>
      </c>
    </row>
    <row r="241" spans="1:17" x14ac:dyDescent="0.25">
      <c r="A241">
        <v>10487</v>
      </c>
      <c r="B241" t="str">
        <f t="shared" si="6"/>
        <v>00010487</v>
      </c>
      <c r="C241" t="s">
        <v>232</v>
      </c>
      <c r="D241">
        <v>2</v>
      </c>
      <c r="E241">
        <v>35515</v>
      </c>
      <c r="F241">
        <v>35543</v>
      </c>
      <c r="G241">
        <v>35517</v>
      </c>
      <c r="H241">
        <v>2</v>
      </c>
      <c r="I241">
        <v>71.069999999999993</v>
      </c>
      <c r="J241" t="s">
        <v>231</v>
      </c>
      <c r="K241" t="s">
        <v>754</v>
      </c>
      <c r="L241" t="s">
        <v>24</v>
      </c>
      <c r="M241" t="s">
        <v>62</v>
      </c>
      <c r="N241" s="5" t="s">
        <v>230</v>
      </c>
      <c r="O241" t="s">
        <v>23</v>
      </c>
      <c r="P241" t="str">
        <f t="shared" si="7"/>
        <v>00010487</v>
      </c>
      <c r="Q241" t="str">
        <f>VLOOKUP(H241,shippers!A:B,2,FALSE)</f>
        <v>United Package</v>
      </c>
    </row>
    <row r="242" spans="1:17" x14ac:dyDescent="0.25">
      <c r="A242">
        <v>10488</v>
      </c>
      <c r="B242" t="str">
        <f t="shared" si="6"/>
        <v>00010488</v>
      </c>
      <c r="C242" t="s">
        <v>464</v>
      </c>
      <c r="D242">
        <v>8</v>
      </c>
      <c r="E242">
        <v>35516</v>
      </c>
      <c r="F242">
        <v>35544</v>
      </c>
      <c r="G242">
        <v>35522</v>
      </c>
      <c r="H242">
        <v>2</v>
      </c>
      <c r="I242">
        <v>4.93</v>
      </c>
      <c r="J242" t="s">
        <v>463</v>
      </c>
      <c r="K242" t="s">
        <v>461</v>
      </c>
      <c r="L242" t="s">
        <v>680</v>
      </c>
      <c r="M242" t="s">
        <v>3</v>
      </c>
      <c r="N242" s="5">
        <v>80805</v>
      </c>
      <c r="O242" t="s">
        <v>21</v>
      </c>
      <c r="P242" t="str">
        <f t="shared" si="7"/>
        <v>00010488</v>
      </c>
      <c r="Q242" t="str">
        <f>VLOOKUP(H242,shippers!A:B,2,FALSE)</f>
        <v>United Package</v>
      </c>
    </row>
    <row r="243" spans="1:17" x14ac:dyDescent="0.25">
      <c r="A243">
        <v>10489</v>
      </c>
      <c r="B243" t="str">
        <f t="shared" si="6"/>
        <v>00010489</v>
      </c>
      <c r="C243" t="s">
        <v>251</v>
      </c>
      <c r="D243">
        <v>6</v>
      </c>
      <c r="E243">
        <v>35517</v>
      </c>
      <c r="F243">
        <v>35545</v>
      </c>
      <c r="G243">
        <v>35529</v>
      </c>
      <c r="H243">
        <v>2</v>
      </c>
      <c r="I243">
        <v>5.29</v>
      </c>
      <c r="J243" t="s">
        <v>250</v>
      </c>
      <c r="K243" t="s">
        <v>248</v>
      </c>
      <c r="L243" t="s">
        <v>247</v>
      </c>
      <c r="M243" t="s">
        <v>3</v>
      </c>
      <c r="N243" s="5">
        <v>5020</v>
      </c>
      <c r="O243" t="s">
        <v>246</v>
      </c>
      <c r="P243" t="str">
        <f t="shared" si="7"/>
        <v>00010489</v>
      </c>
      <c r="Q243" t="str">
        <f>VLOOKUP(H243,shippers!A:B,2,FALSE)</f>
        <v>United Package</v>
      </c>
    </row>
    <row r="244" spans="1:17" x14ac:dyDescent="0.25">
      <c r="A244">
        <v>10490</v>
      </c>
      <c r="B244" t="str">
        <f t="shared" si="6"/>
        <v>00010490</v>
      </c>
      <c r="C244" t="s">
        <v>407</v>
      </c>
      <c r="D244">
        <v>7</v>
      </c>
      <c r="E244">
        <v>35520</v>
      </c>
      <c r="F244">
        <v>35548</v>
      </c>
      <c r="G244">
        <v>35523</v>
      </c>
      <c r="H244">
        <v>2</v>
      </c>
      <c r="I244">
        <v>210.19</v>
      </c>
      <c r="J244" t="s">
        <v>406</v>
      </c>
      <c r="K244" t="s">
        <v>405</v>
      </c>
      <c r="L244" t="s">
        <v>667</v>
      </c>
      <c r="M244" t="s">
        <v>666</v>
      </c>
      <c r="N244" s="5">
        <v>5022</v>
      </c>
      <c r="O244" t="s">
        <v>318</v>
      </c>
      <c r="P244" t="str">
        <f t="shared" si="7"/>
        <v>00010490</v>
      </c>
      <c r="Q244" t="str">
        <f>VLOOKUP(H244,shippers!A:B,2,FALSE)</f>
        <v>United Package</v>
      </c>
    </row>
    <row r="245" spans="1:17" x14ac:dyDescent="0.25">
      <c r="A245">
        <v>10491</v>
      </c>
      <c r="B245" t="str">
        <f t="shared" si="6"/>
        <v>00010491</v>
      </c>
      <c r="C245" t="s">
        <v>445</v>
      </c>
      <c r="D245">
        <v>8</v>
      </c>
      <c r="E245">
        <v>35520</v>
      </c>
      <c r="F245">
        <v>35548</v>
      </c>
      <c r="G245">
        <v>35528</v>
      </c>
      <c r="H245">
        <v>3</v>
      </c>
      <c r="I245">
        <v>16.96</v>
      </c>
      <c r="J245" t="s">
        <v>444</v>
      </c>
      <c r="K245" t="s">
        <v>442</v>
      </c>
      <c r="L245" t="s">
        <v>240</v>
      </c>
      <c r="M245" t="s">
        <v>3</v>
      </c>
      <c r="N245" s="5">
        <v>1675</v>
      </c>
      <c r="O245" t="s">
        <v>239</v>
      </c>
      <c r="P245" t="str">
        <f t="shared" si="7"/>
        <v>00010491</v>
      </c>
      <c r="Q245" t="str">
        <f>VLOOKUP(H245,shippers!A:B,2,FALSE)</f>
        <v>Federal Shipping</v>
      </c>
    </row>
    <row r="246" spans="1:17" x14ac:dyDescent="0.25">
      <c r="A246">
        <v>10492</v>
      </c>
      <c r="B246" t="str">
        <f t="shared" si="6"/>
        <v>00010492</v>
      </c>
      <c r="C246" t="s">
        <v>552</v>
      </c>
      <c r="D246">
        <v>3</v>
      </c>
      <c r="E246">
        <v>35521</v>
      </c>
      <c r="F246">
        <v>35549</v>
      </c>
      <c r="G246">
        <v>35531</v>
      </c>
      <c r="H246">
        <v>1</v>
      </c>
      <c r="I246">
        <v>62.89</v>
      </c>
      <c r="J246" t="s">
        <v>551</v>
      </c>
      <c r="K246" t="s">
        <v>549</v>
      </c>
      <c r="L246" t="s">
        <v>548</v>
      </c>
      <c r="M246" t="s">
        <v>355</v>
      </c>
      <c r="N246" s="5" t="s">
        <v>547</v>
      </c>
      <c r="O246" t="s">
        <v>4</v>
      </c>
      <c r="P246" t="str">
        <f t="shared" si="7"/>
        <v>00010492</v>
      </c>
      <c r="Q246" t="str">
        <f>VLOOKUP(H246,shippers!A:B,2,FALSE)</f>
        <v>Speedy Express</v>
      </c>
    </row>
    <row r="247" spans="1:17" x14ac:dyDescent="0.25">
      <c r="A247">
        <v>10493</v>
      </c>
      <c r="B247" t="str">
        <f t="shared" si="6"/>
        <v>00010493</v>
      </c>
      <c r="C247" t="s">
        <v>367</v>
      </c>
      <c r="D247">
        <v>4</v>
      </c>
      <c r="E247">
        <v>35522</v>
      </c>
      <c r="F247">
        <v>35550</v>
      </c>
      <c r="G247">
        <v>35530</v>
      </c>
      <c r="H247">
        <v>3</v>
      </c>
      <c r="I247">
        <v>10.64</v>
      </c>
      <c r="J247" t="s">
        <v>366</v>
      </c>
      <c r="K247" t="s">
        <v>364</v>
      </c>
      <c r="L247" t="s">
        <v>363</v>
      </c>
      <c r="M247" t="s">
        <v>3</v>
      </c>
      <c r="N247" s="5">
        <v>31000</v>
      </c>
      <c r="O247" t="s">
        <v>6</v>
      </c>
      <c r="P247" t="str">
        <f t="shared" si="7"/>
        <v>00010493</v>
      </c>
      <c r="Q247" t="str">
        <f>VLOOKUP(H247,shippers!A:B,2,FALSE)</f>
        <v>Federal Shipping</v>
      </c>
    </row>
    <row r="248" spans="1:17" x14ac:dyDescent="0.25">
      <c r="A248">
        <v>10494</v>
      </c>
      <c r="B248" t="str">
        <f t="shared" si="6"/>
        <v>00010494</v>
      </c>
      <c r="C248" t="s">
        <v>520</v>
      </c>
      <c r="D248">
        <v>4</v>
      </c>
      <c r="E248">
        <v>35522</v>
      </c>
      <c r="F248">
        <v>35550</v>
      </c>
      <c r="G248">
        <v>35529</v>
      </c>
      <c r="H248">
        <v>2</v>
      </c>
      <c r="I248">
        <v>65.989999999999995</v>
      </c>
      <c r="J248" t="s">
        <v>672</v>
      </c>
      <c r="K248" t="s">
        <v>741</v>
      </c>
      <c r="L248" t="s">
        <v>24</v>
      </c>
      <c r="M248" t="s">
        <v>62</v>
      </c>
      <c r="N248" s="5" t="s">
        <v>518</v>
      </c>
      <c r="O248" t="s">
        <v>23</v>
      </c>
      <c r="P248" t="str">
        <f t="shared" si="7"/>
        <v>00010494</v>
      </c>
      <c r="Q248" t="str">
        <f>VLOOKUP(H248,shippers!A:B,2,FALSE)</f>
        <v>United Package</v>
      </c>
    </row>
    <row r="249" spans="1:17" x14ac:dyDescent="0.25">
      <c r="A249">
        <v>10495</v>
      </c>
      <c r="B249" t="str">
        <f t="shared" si="6"/>
        <v>00010495</v>
      </c>
      <c r="C249" t="s">
        <v>360</v>
      </c>
      <c r="D249">
        <v>3</v>
      </c>
      <c r="E249">
        <v>35523</v>
      </c>
      <c r="F249">
        <v>35551</v>
      </c>
      <c r="G249">
        <v>35531</v>
      </c>
      <c r="H249">
        <v>3</v>
      </c>
      <c r="I249">
        <v>4.6500000000000004</v>
      </c>
      <c r="J249" t="s">
        <v>359</v>
      </c>
      <c r="K249" t="s">
        <v>785</v>
      </c>
      <c r="L249" t="s">
        <v>356</v>
      </c>
      <c r="M249" t="s">
        <v>355</v>
      </c>
      <c r="N249" s="5" t="s">
        <v>354</v>
      </c>
      <c r="O249" t="s">
        <v>4</v>
      </c>
      <c r="P249" t="str">
        <f t="shared" si="7"/>
        <v>00010495</v>
      </c>
      <c r="Q249" t="str">
        <f>VLOOKUP(H249,shippers!A:B,2,FALSE)</f>
        <v>Federal Shipping</v>
      </c>
    </row>
    <row r="250" spans="1:17" x14ac:dyDescent="0.25">
      <c r="A250">
        <v>10496</v>
      </c>
      <c r="B250" t="str">
        <f t="shared" si="6"/>
        <v>00010496</v>
      </c>
      <c r="C250" t="s">
        <v>110</v>
      </c>
      <c r="D250">
        <v>7</v>
      </c>
      <c r="E250">
        <v>35524</v>
      </c>
      <c r="F250">
        <v>35552</v>
      </c>
      <c r="G250">
        <v>35527</v>
      </c>
      <c r="H250">
        <v>2</v>
      </c>
      <c r="I250">
        <v>46.77</v>
      </c>
      <c r="J250" t="s">
        <v>782</v>
      </c>
      <c r="K250" t="s">
        <v>759</v>
      </c>
      <c r="L250" t="s">
        <v>24</v>
      </c>
      <c r="M250" t="s">
        <v>62</v>
      </c>
      <c r="N250" s="5" t="s">
        <v>108</v>
      </c>
      <c r="O250" t="s">
        <v>23</v>
      </c>
      <c r="P250" t="str">
        <f t="shared" si="7"/>
        <v>00010496</v>
      </c>
      <c r="Q250" t="str">
        <f>VLOOKUP(H250,shippers!A:B,2,FALSE)</f>
        <v>United Package</v>
      </c>
    </row>
    <row r="251" spans="1:17" x14ac:dyDescent="0.25">
      <c r="A251">
        <v>10497</v>
      </c>
      <c r="B251" t="str">
        <f t="shared" si="6"/>
        <v>00010497</v>
      </c>
      <c r="C251" t="s">
        <v>344</v>
      </c>
      <c r="D251">
        <v>7</v>
      </c>
      <c r="E251">
        <v>35524</v>
      </c>
      <c r="F251">
        <v>35552</v>
      </c>
      <c r="G251">
        <v>35527</v>
      </c>
      <c r="H251">
        <v>1</v>
      </c>
      <c r="I251">
        <v>36.21</v>
      </c>
      <c r="J251" t="s">
        <v>343</v>
      </c>
      <c r="K251" t="s">
        <v>341</v>
      </c>
      <c r="L251" t="s">
        <v>340</v>
      </c>
      <c r="M251" t="s">
        <v>3</v>
      </c>
      <c r="N251" s="5">
        <v>60528</v>
      </c>
      <c r="O251" t="s">
        <v>21</v>
      </c>
      <c r="P251" t="str">
        <f t="shared" si="7"/>
        <v>00010497</v>
      </c>
      <c r="Q251" t="str">
        <f>VLOOKUP(H251,shippers!A:B,2,FALSE)</f>
        <v>Speedy Express</v>
      </c>
    </row>
    <row r="252" spans="1:17" x14ac:dyDescent="0.25">
      <c r="A252">
        <v>10498</v>
      </c>
      <c r="B252" t="str">
        <f t="shared" si="6"/>
        <v>00010498</v>
      </c>
      <c r="C252" t="s">
        <v>407</v>
      </c>
      <c r="D252">
        <v>8</v>
      </c>
      <c r="E252">
        <v>35527</v>
      </c>
      <c r="F252">
        <v>35555</v>
      </c>
      <c r="G252">
        <v>35531</v>
      </c>
      <c r="H252">
        <v>2</v>
      </c>
      <c r="I252">
        <v>29.75</v>
      </c>
      <c r="J252" t="s">
        <v>406</v>
      </c>
      <c r="K252" t="s">
        <v>405</v>
      </c>
      <c r="L252" t="s">
        <v>667</v>
      </c>
      <c r="M252" t="s">
        <v>666</v>
      </c>
      <c r="N252" s="5">
        <v>5022</v>
      </c>
      <c r="O252" t="s">
        <v>318</v>
      </c>
      <c r="P252" t="str">
        <f t="shared" si="7"/>
        <v>00010498</v>
      </c>
      <c r="Q252" t="str">
        <f>VLOOKUP(H252,shippers!A:B,2,FALSE)</f>
        <v>United Package</v>
      </c>
    </row>
    <row r="253" spans="1:17" x14ac:dyDescent="0.25">
      <c r="A253">
        <v>10499</v>
      </c>
      <c r="B253" t="str">
        <f t="shared" si="6"/>
        <v>00010499</v>
      </c>
      <c r="C253" t="s">
        <v>330</v>
      </c>
      <c r="D253">
        <v>4</v>
      </c>
      <c r="E253">
        <v>35528</v>
      </c>
      <c r="F253">
        <v>35556</v>
      </c>
      <c r="G253">
        <v>35536</v>
      </c>
      <c r="H253">
        <v>2</v>
      </c>
      <c r="I253">
        <v>102.02</v>
      </c>
      <c r="J253" t="s">
        <v>329</v>
      </c>
      <c r="K253" t="s">
        <v>665</v>
      </c>
      <c r="L253" t="s">
        <v>328</v>
      </c>
      <c r="M253" t="s">
        <v>327</v>
      </c>
      <c r="N253" s="5">
        <v>3508</v>
      </c>
      <c r="O253" t="s">
        <v>318</v>
      </c>
      <c r="P253" t="str">
        <f t="shared" si="7"/>
        <v>00010499</v>
      </c>
      <c r="Q253" t="str">
        <f>VLOOKUP(H253,shippers!A:B,2,FALSE)</f>
        <v>United Package</v>
      </c>
    </row>
    <row r="254" spans="1:17" x14ac:dyDescent="0.25">
      <c r="A254">
        <v>10500</v>
      </c>
      <c r="B254" t="str">
        <f t="shared" si="6"/>
        <v>00010500</v>
      </c>
      <c r="C254" t="s">
        <v>367</v>
      </c>
      <c r="D254">
        <v>6</v>
      </c>
      <c r="E254">
        <v>35529</v>
      </c>
      <c r="F254">
        <v>35557</v>
      </c>
      <c r="G254">
        <v>35537</v>
      </c>
      <c r="H254">
        <v>1</v>
      </c>
      <c r="I254">
        <v>42.68</v>
      </c>
      <c r="J254" t="s">
        <v>366</v>
      </c>
      <c r="K254" t="s">
        <v>364</v>
      </c>
      <c r="L254" t="s">
        <v>363</v>
      </c>
      <c r="M254" t="s">
        <v>3</v>
      </c>
      <c r="N254" s="5">
        <v>31000</v>
      </c>
      <c r="O254" t="s">
        <v>6</v>
      </c>
      <c r="P254" t="str">
        <f t="shared" si="7"/>
        <v>00010500</v>
      </c>
      <c r="Q254" t="str">
        <f>VLOOKUP(H254,shippers!A:B,2,FALSE)</f>
        <v>Speedy Express</v>
      </c>
    </row>
    <row r="255" spans="1:17" x14ac:dyDescent="0.25">
      <c r="A255">
        <v>10501</v>
      </c>
      <c r="B255" t="str">
        <f t="shared" si="6"/>
        <v>00010501</v>
      </c>
      <c r="C255" t="s">
        <v>572</v>
      </c>
      <c r="D255">
        <v>9</v>
      </c>
      <c r="E255">
        <v>35529</v>
      </c>
      <c r="F255">
        <v>35557</v>
      </c>
      <c r="G255">
        <v>35536</v>
      </c>
      <c r="H255">
        <v>3</v>
      </c>
      <c r="I255">
        <v>8.85</v>
      </c>
      <c r="J255" t="s">
        <v>571</v>
      </c>
      <c r="K255" t="s">
        <v>569</v>
      </c>
      <c r="L255" t="s">
        <v>568</v>
      </c>
      <c r="M255" t="s">
        <v>3</v>
      </c>
      <c r="N255" s="5">
        <v>68306</v>
      </c>
      <c r="O255" t="s">
        <v>21</v>
      </c>
      <c r="P255" t="str">
        <f t="shared" si="7"/>
        <v>00010501</v>
      </c>
      <c r="Q255" t="str">
        <f>VLOOKUP(H255,shippers!A:B,2,FALSE)</f>
        <v>Federal Shipping</v>
      </c>
    </row>
    <row r="256" spans="1:17" x14ac:dyDescent="0.25">
      <c r="A256">
        <v>10502</v>
      </c>
      <c r="B256" t="str">
        <f t="shared" si="6"/>
        <v>00010502</v>
      </c>
      <c r="C256" t="s">
        <v>255</v>
      </c>
      <c r="D256">
        <v>2</v>
      </c>
      <c r="E256">
        <v>35530</v>
      </c>
      <c r="F256">
        <v>35558</v>
      </c>
      <c r="G256">
        <v>35549</v>
      </c>
      <c r="H256">
        <v>1</v>
      </c>
      <c r="I256">
        <v>69.319999999999993</v>
      </c>
      <c r="J256" t="s">
        <v>664</v>
      </c>
      <c r="K256" t="s">
        <v>254</v>
      </c>
      <c r="L256" t="s">
        <v>663</v>
      </c>
      <c r="M256" t="s">
        <v>3</v>
      </c>
      <c r="N256" s="5">
        <v>5033</v>
      </c>
      <c r="O256" t="s">
        <v>112</v>
      </c>
      <c r="P256" t="str">
        <f t="shared" si="7"/>
        <v>00010502</v>
      </c>
      <c r="Q256" t="str">
        <f>VLOOKUP(H256,shippers!A:B,2,FALSE)</f>
        <v>Speedy Express</v>
      </c>
    </row>
    <row r="257" spans="1:17" x14ac:dyDescent="0.25">
      <c r="A257">
        <v>10503</v>
      </c>
      <c r="B257" t="str">
        <f t="shared" si="6"/>
        <v>00010503</v>
      </c>
      <c r="C257" t="s">
        <v>395</v>
      </c>
      <c r="D257">
        <v>6</v>
      </c>
      <c r="E257">
        <v>35531</v>
      </c>
      <c r="F257">
        <v>35559</v>
      </c>
      <c r="G257">
        <v>35536</v>
      </c>
      <c r="H257">
        <v>2</v>
      </c>
      <c r="I257">
        <v>16.739999999999998</v>
      </c>
      <c r="J257" t="s">
        <v>394</v>
      </c>
      <c r="K257" t="s">
        <v>392</v>
      </c>
      <c r="L257" t="s">
        <v>391</v>
      </c>
      <c r="M257" t="s">
        <v>390</v>
      </c>
      <c r="N257" s="5" t="s">
        <v>3</v>
      </c>
      <c r="O257" t="s">
        <v>389</v>
      </c>
      <c r="P257" t="str">
        <f t="shared" si="7"/>
        <v>00010503</v>
      </c>
      <c r="Q257" t="str">
        <f>VLOOKUP(H257,shippers!A:B,2,FALSE)</f>
        <v>United Package</v>
      </c>
    </row>
    <row r="258" spans="1:17" x14ac:dyDescent="0.25">
      <c r="A258">
        <v>10504</v>
      </c>
      <c r="B258" t="str">
        <f t="shared" si="6"/>
        <v>00010504</v>
      </c>
      <c r="C258" t="s">
        <v>59</v>
      </c>
      <c r="D258">
        <v>4</v>
      </c>
      <c r="E258">
        <v>35531</v>
      </c>
      <c r="F258">
        <v>35559</v>
      </c>
      <c r="G258">
        <v>35538</v>
      </c>
      <c r="H258">
        <v>3</v>
      </c>
      <c r="I258">
        <v>59.13</v>
      </c>
      <c r="J258" t="s">
        <v>58</v>
      </c>
      <c r="K258" t="s">
        <v>768</v>
      </c>
      <c r="L258" t="s">
        <v>55</v>
      </c>
      <c r="M258" t="s">
        <v>54</v>
      </c>
      <c r="N258" s="5">
        <v>98124</v>
      </c>
      <c r="O258" t="s">
        <v>16</v>
      </c>
      <c r="P258" t="str">
        <f t="shared" si="7"/>
        <v>00010504</v>
      </c>
      <c r="Q258" t="str">
        <f>VLOOKUP(H258,shippers!A:B,2,FALSE)</f>
        <v>Federal Shipping</v>
      </c>
    </row>
    <row r="259" spans="1:17" x14ac:dyDescent="0.25">
      <c r="A259">
        <v>10505</v>
      </c>
      <c r="B259" t="str">
        <f t="shared" ref="B259:B322" si="8">TEXT(A259, "00000000")</f>
        <v>00010505</v>
      </c>
      <c r="C259" t="s">
        <v>294</v>
      </c>
      <c r="D259">
        <v>3</v>
      </c>
      <c r="E259">
        <v>35534</v>
      </c>
      <c r="F259">
        <v>35562</v>
      </c>
      <c r="G259">
        <v>35541</v>
      </c>
      <c r="H259">
        <v>3</v>
      </c>
      <c r="I259">
        <v>7.13</v>
      </c>
      <c r="J259" t="s">
        <v>696</v>
      </c>
      <c r="K259" t="s">
        <v>293</v>
      </c>
      <c r="L259" t="s">
        <v>695</v>
      </c>
      <c r="M259" t="s">
        <v>694</v>
      </c>
      <c r="N259" s="5" t="s">
        <v>11</v>
      </c>
      <c r="O259" t="s">
        <v>4</v>
      </c>
      <c r="P259" t="str">
        <f t="shared" ref="P259:P322" si="9">TEXT(A259, "00000000")</f>
        <v>00010505</v>
      </c>
      <c r="Q259" t="str">
        <f>VLOOKUP(H259,shippers!A:B,2,FALSE)</f>
        <v>Federal Shipping</v>
      </c>
    </row>
    <row r="260" spans="1:17" x14ac:dyDescent="0.25">
      <c r="A260">
        <v>10506</v>
      </c>
      <c r="B260" t="str">
        <f t="shared" si="8"/>
        <v>00010506</v>
      </c>
      <c r="C260" t="s">
        <v>378</v>
      </c>
      <c r="D260">
        <v>9</v>
      </c>
      <c r="E260">
        <v>35535</v>
      </c>
      <c r="F260">
        <v>35563</v>
      </c>
      <c r="G260">
        <v>35552</v>
      </c>
      <c r="H260">
        <v>2</v>
      </c>
      <c r="I260">
        <v>21.19</v>
      </c>
      <c r="J260" t="s">
        <v>675</v>
      </c>
      <c r="K260" t="s">
        <v>376</v>
      </c>
      <c r="L260" t="s">
        <v>375</v>
      </c>
      <c r="M260" t="s">
        <v>3</v>
      </c>
      <c r="N260" s="5">
        <v>14776</v>
      </c>
      <c r="O260" t="s">
        <v>21</v>
      </c>
      <c r="P260" t="str">
        <f t="shared" si="9"/>
        <v>00010506</v>
      </c>
      <c r="Q260" t="str">
        <f>VLOOKUP(H260,shippers!A:B,2,FALSE)</f>
        <v>United Package</v>
      </c>
    </row>
    <row r="261" spans="1:17" x14ac:dyDescent="0.25">
      <c r="A261">
        <v>10507</v>
      </c>
      <c r="B261" t="str">
        <f t="shared" si="8"/>
        <v>00010507</v>
      </c>
      <c r="C261" t="s">
        <v>586</v>
      </c>
      <c r="D261">
        <v>7</v>
      </c>
      <c r="E261">
        <v>35535</v>
      </c>
      <c r="F261">
        <v>35563</v>
      </c>
      <c r="G261">
        <v>35542</v>
      </c>
      <c r="H261">
        <v>1</v>
      </c>
      <c r="I261">
        <v>47.45</v>
      </c>
      <c r="J261" t="s">
        <v>692</v>
      </c>
      <c r="K261" t="s">
        <v>584</v>
      </c>
      <c r="L261" t="s">
        <v>663</v>
      </c>
      <c r="M261" t="s">
        <v>3</v>
      </c>
      <c r="N261" s="5">
        <v>5023</v>
      </c>
      <c r="O261" t="s">
        <v>112</v>
      </c>
      <c r="P261" t="str">
        <f t="shared" si="9"/>
        <v>00010507</v>
      </c>
      <c r="Q261" t="str">
        <f>VLOOKUP(H261,shippers!A:B,2,FALSE)</f>
        <v>Speedy Express</v>
      </c>
    </row>
    <row r="262" spans="1:17" x14ac:dyDescent="0.25">
      <c r="A262">
        <v>10508</v>
      </c>
      <c r="B262" t="str">
        <f t="shared" si="8"/>
        <v>00010508</v>
      </c>
      <c r="C262" t="s">
        <v>264</v>
      </c>
      <c r="D262">
        <v>1</v>
      </c>
      <c r="E262">
        <v>35536</v>
      </c>
      <c r="F262">
        <v>35564</v>
      </c>
      <c r="G262">
        <v>35563</v>
      </c>
      <c r="H262">
        <v>2</v>
      </c>
      <c r="I262">
        <v>4.99</v>
      </c>
      <c r="J262" t="s">
        <v>678</v>
      </c>
      <c r="K262" t="s">
        <v>262</v>
      </c>
      <c r="L262" t="s">
        <v>677</v>
      </c>
      <c r="M262" t="s">
        <v>3</v>
      </c>
      <c r="N262" s="5">
        <v>50739</v>
      </c>
      <c r="O262" t="s">
        <v>21</v>
      </c>
      <c r="P262" t="str">
        <f t="shared" si="9"/>
        <v>00010508</v>
      </c>
      <c r="Q262" t="str">
        <f>VLOOKUP(H262,shippers!A:B,2,FALSE)</f>
        <v>United Package</v>
      </c>
    </row>
    <row r="263" spans="1:17" x14ac:dyDescent="0.25">
      <c r="A263">
        <v>10509</v>
      </c>
      <c r="B263" t="str">
        <f t="shared" si="8"/>
        <v>00010509</v>
      </c>
      <c r="C263" t="s">
        <v>572</v>
      </c>
      <c r="D263">
        <v>4</v>
      </c>
      <c r="E263">
        <v>35537</v>
      </c>
      <c r="F263">
        <v>35565</v>
      </c>
      <c r="G263">
        <v>35549</v>
      </c>
      <c r="H263">
        <v>1</v>
      </c>
      <c r="I263">
        <v>0.15</v>
      </c>
      <c r="J263" t="s">
        <v>571</v>
      </c>
      <c r="K263" t="s">
        <v>569</v>
      </c>
      <c r="L263" t="s">
        <v>568</v>
      </c>
      <c r="M263" t="s">
        <v>3</v>
      </c>
      <c r="N263" s="5">
        <v>68306</v>
      </c>
      <c r="O263" t="s">
        <v>21</v>
      </c>
      <c r="P263" t="str">
        <f t="shared" si="9"/>
        <v>00010509</v>
      </c>
      <c r="Q263" t="str">
        <f>VLOOKUP(H263,shippers!A:B,2,FALSE)</f>
        <v>Speedy Express</v>
      </c>
    </row>
    <row r="264" spans="1:17" x14ac:dyDescent="0.25">
      <c r="A264">
        <v>10510</v>
      </c>
      <c r="B264" t="str">
        <f t="shared" si="8"/>
        <v>00010510</v>
      </c>
      <c r="C264" t="s">
        <v>174</v>
      </c>
      <c r="D264">
        <v>6</v>
      </c>
      <c r="E264">
        <v>35538</v>
      </c>
      <c r="F264">
        <v>35566</v>
      </c>
      <c r="G264">
        <v>35548</v>
      </c>
      <c r="H264">
        <v>3</v>
      </c>
      <c r="I264">
        <v>367.63</v>
      </c>
      <c r="J264" t="s">
        <v>173</v>
      </c>
      <c r="K264" t="s">
        <v>171</v>
      </c>
      <c r="L264" t="s">
        <v>170</v>
      </c>
      <c r="M264" t="s">
        <v>169</v>
      </c>
      <c r="N264" s="5">
        <v>83720</v>
      </c>
      <c r="O264" t="s">
        <v>16</v>
      </c>
      <c r="P264" t="str">
        <f t="shared" si="9"/>
        <v>00010510</v>
      </c>
      <c r="Q264" t="str">
        <f>VLOOKUP(H264,shippers!A:B,2,FALSE)</f>
        <v>Federal Shipping</v>
      </c>
    </row>
    <row r="265" spans="1:17" x14ac:dyDescent="0.25">
      <c r="A265">
        <v>10511</v>
      </c>
      <c r="B265" t="str">
        <f t="shared" si="8"/>
        <v>00010511</v>
      </c>
      <c r="C265" t="s">
        <v>558</v>
      </c>
      <c r="D265">
        <v>4</v>
      </c>
      <c r="E265">
        <v>35538</v>
      </c>
      <c r="F265">
        <v>35566</v>
      </c>
      <c r="G265">
        <v>35541</v>
      </c>
      <c r="H265">
        <v>3</v>
      </c>
      <c r="I265">
        <v>350.64</v>
      </c>
      <c r="J265" t="s">
        <v>557</v>
      </c>
      <c r="K265" t="s">
        <v>766</v>
      </c>
      <c r="L265" t="s">
        <v>555</v>
      </c>
      <c r="M265" t="s">
        <v>3</v>
      </c>
      <c r="N265" s="5">
        <v>13008</v>
      </c>
      <c r="O265" t="s">
        <v>6</v>
      </c>
      <c r="P265" t="str">
        <f t="shared" si="9"/>
        <v>00010511</v>
      </c>
      <c r="Q265" t="str">
        <f>VLOOKUP(H265,shippers!A:B,2,FALSE)</f>
        <v>Federal Shipping</v>
      </c>
    </row>
    <row r="266" spans="1:17" x14ac:dyDescent="0.25">
      <c r="A266">
        <v>10512</v>
      </c>
      <c r="B266" t="str">
        <f t="shared" si="8"/>
        <v>00010512</v>
      </c>
      <c r="C266" t="s">
        <v>483</v>
      </c>
      <c r="D266">
        <v>7</v>
      </c>
      <c r="E266">
        <v>35541</v>
      </c>
      <c r="F266">
        <v>35569</v>
      </c>
      <c r="G266">
        <v>35544</v>
      </c>
      <c r="H266">
        <v>2</v>
      </c>
      <c r="I266">
        <v>3.53</v>
      </c>
      <c r="J266" t="s">
        <v>482</v>
      </c>
      <c r="K266" t="s">
        <v>743</v>
      </c>
      <c r="L266" t="s">
        <v>24</v>
      </c>
      <c r="M266" t="s">
        <v>62</v>
      </c>
      <c r="N266" s="5" t="s">
        <v>480</v>
      </c>
      <c r="O266" t="s">
        <v>23</v>
      </c>
      <c r="P266" t="str">
        <f t="shared" si="9"/>
        <v>00010512</v>
      </c>
      <c r="Q266" t="str">
        <f>VLOOKUP(H266,shippers!A:B,2,FALSE)</f>
        <v>United Package</v>
      </c>
    </row>
    <row r="267" spans="1:17" x14ac:dyDescent="0.25">
      <c r="A267">
        <v>10513</v>
      </c>
      <c r="B267" t="str">
        <f t="shared" si="8"/>
        <v>00010513</v>
      </c>
      <c r="C267" t="s">
        <v>78</v>
      </c>
      <c r="D267">
        <v>7</v>
      </c>
      <c r="E267">
        <v>35542</v>
      </c>
      <c r="F267">
        <v>35584</v>
      </c>
      <c r="G267">
        <v>35548</v>
      </c>
      <c r="H267">
        <v>1</v>
      </c>
      <c r="I267">
        <v>105.65</v>
      </c>
      <c r="J267" t="s">
        <v>77</v>
      </c>
      <c r="K267" t="s">
        <v>76</v>
      </c>
      <c r="L267" t="s">
        <v>75</v>
      </c>
      <c r="M267" t="s">
        <v>3</v>
      </c>
      <c r="N267" s="5">
        <v>70563</v>
      </c>
      <c r="O267" t="s">
        <v>21</v>
      </c>
      <c r="P267" t="str">
        <f t="shared" si="9"/>
        <v>00010513</v>
      </c>
      <c r="Q267" t="str">
        <f>VLOOKUP(H267,shippers!A:B,2,FALSE)</f>
        <v>Speedy Express</v>
      </c>
    </row>
    <row r="268" spans="1:17" x14ac:dyDescent="0.25">
      <c r="A268">
        <v>10514</v>
      </c>
      <c r="B268" t="str">
        <f t="shared" si="8"/>
        <v>00010514</v>
      </c>
      <c r="C268" t="s">
        <v>490</v>
      </c>
      <c r="D268">
        <v>3</v>
      </c>
      <c r="E268">
        <v>35542</v>
      </c>
      <c r="F268">
        <v>35570</v>
      </c>
      <c r="G268">
        <v>35566</v>
      </c>
      <c r="H268">
        <v>2</v>
      </c>
      <c r="I268">
        <v>789.95</v>
      </c>
      <c r="J268" t="s">
        <v>489</v>
      </c>
      <c r="K268" t="s">
        <v>487</v>
      </c>
      <c r="L268" t="s">
        <v>486</v>
      </c>
      <c r="M268" t="s">
        <v>3</v>
      </c>
      <c r="N268" s="5">
        <v>8010</v>
      </c>
      <c r="O268" t="s">
        <v>246</v>
      </c>
      <c r="P268" t="str">
        <f t="shared" si="9"/>
        <v>00010514</v>
      </c>
      <c r="Q268" t="str">
        <f>VLOOKUP(H268,shippers!A:B,2,FALSE)</f>
        <v>United Package</v>
      </c>
    </row>
    <row r="269" spans="1:17" x14ac:dyDescent="0.25">
      <c r="A269">
        <v>10515</v>
      </c>
      <c r="B269" t="str">
        <f t="shared" si="8"/>
        <v>00010515</v>
      </c>
      <c r="C269" t="s">
        <v>228</v>
      </c>
      <c r="D269">
        <v>2</v>
      </c>
      <c r="E269">
        <v>35543</v>
      </c>
      <c r="F269">
        <v>35557</v>
      </c>
      <c r="G269">
        <v>35573</v>
      </c>
      <c r="H269">
        <v>1</v>
      </c>
      <c r="I269">
        <v>204.47</v>
      </c>
      <c r="J269" t="s">
        <v>227</v>
      </c>
      <c r="K269" t="s">
        <v>676</v>
      </c>
      <c r="L269" t="s">
        <v>225</v>
      </c>
      <c r="M269" t="s">
        <v>3</v>
      </c>
      <c r="N269" s="5">
        <v>1307</v>
      </c>
      <c r="O269" t="s">
        <v>21</v>
      </c>
      <c r="P269" t="str">
        <f t="shared" si="9"/>
        <v>00010515</v>
      </c>
      <c r="Q269" t="str">
        <f>VLOOKUP(H269,shippers!A:B,2,FALSE)</f>
        <v>Speedy Express</v>
      </c>
    </row>
    <row r="270" spans="1:17" x14ac:dyDescent="0.25">
      <c r="A270">
        <v>10516</v>
      </c>
      <c r="B270" t="str">
        <f t="shared" si="8"/>
        <v>00010516</v>
      </c>
      <c r="C270" t="s">
        <v>395</v>
      </c>
      <c r="D270">
        <v>2</v>
      </c>
      <c r="E270">
        <v>35544</v>
      </c>
      <c r="F270">
        <v>35572</v>
      </c>
      <c r="G270">
        <v>35551</v>
      </c>
      <c r="H270">
        <v>3</v>
      </c>
      <c r="I270">
        <v>62.78</v>
      </c>
      <c r="J270" t="s">
        <v>394</v>
      </c>
      <c r="K270" t="s">
        <v>392</v>
      </c>
      <c r="L270" t="s">
        <v>391</v>
      </c>
      <c r="M270" t="s">
        <v>390</v>
      </c>
      <c r="N270" s="5" t="s">
        <v>3</v>
      </c>
      <c r="O270" t="s">
        <v>389</v>
      </c>
      <c r="P270" t="str">
        <f t="shared" si="9"/>
        <v>00010516</v>
      </c>
      <c r="Q270" t="str">
        <f>VLOOKUP(H270,shippers!A:B,2,FALSE)</f>
        <v>Federal Shipping</v>
      </c>
    </row>
    <row r="271" spans="1:17" x14ac:dyDescent="0.25">
      <c r="A271">
        <v>10517</v>
      </c>
      <c r="B271" t="str">
        <f t="shared" si="8"/>
        <v>00010517</v>
      </c>
      <c r="C271" t="s">
        <v>284</v>
      </c>
      <c r="D271">
        <v>3</v>
      </c>
      <c r="E271">
        <v>35544</v>
      </c>
      <c r="F271">
        <v>35572</v>
      </c>
      <c r="G271">
        <v>35549</v>
      </c>
      <c r="H271">
        <v>3</v>
      </c>
      <c r="I271">
        <v>32.07</v>
      </c>
      <c r="J271" t="s">
        <v>283</v>
      </c>
      <c r="K271" t="s">
        <v>281</v>
      </c>
      <c r="L271" t="s">
        <v>28</v>
      </c>
      <c r="M271" t="s">
        <v>3</v>
      </c>
      <c r="N271" s="5" t="s">
        <v>280</v>
      </c>
      <c r="O271" t="s">
        <v>26</v>
      </c>
      <c r="P271" t="str">
        <f t="shared" si="9"/>
        <v>00010517</v>
      </c>
      <c r="Q271" t="str">
        <f>VLOOKUP(H271,shippers!A:B,2,FALSE)</f>
        <v>Federal Shipping</v>
      </c>
    </row>
    <row r="272" spans="1:17" x14ac:dyDescent="0.25">
      <c r="A272">
        <v>10518</v>
      </c>
      <c r="B272" t="str">
        <f t="shared" si="8"/>
        <v>00010518</v>
      </c>
      <c r="C272" t="s">
        <v>116</v>
      </c>
      <c r="D272">
        <v>4</v>
      </c>
      <c r="E272">
        <v>35545</v>
      </c>
      <c r="F272">
        <v>35559</v>
      </c>
      <c r="G272">
        <v>35555</v>
      </c>
      <c r="H272">
        <v>2</v>
      </c>
      <c r="I272">
        <v>218.15</v>
      </c>
      <c r="J272" t="s">
        <v>115</v>
      </c>
      <c r="K272" t="s">
        <v>113</v>
      </c>
      <c r="L272" t="s">
        <v>663</v>
      </c>
      <c r="M272" t="s">
        <v>3</v>
      </c>
      <c r="N272" s="5">
        <v>5033</v>
      </c>
      <c r="O272" t="s">
        <v>112</v>
      </c>
      <c r="P272" t="str">
        <f t="shared" si="9"/>
        <v>00010518</v>
      </c>
      <c r="Q272" t="str">
        <f>VLOOKUP(H272,shippers!A:B,2,FALSE)</f>
        <v>United Package</v>
      </c>
    </row>
    <row r="273" spans="1:17" x14ac:dyDescent="0.25">
      <c r="A273">
        <v>10519</v>
      </c>
      <c r="B273" t="str">
        <f t="shared" si="8"/>
        <v>00010519</v>
      </c>
      <c r="C273" t="s">
        <v>526</v>
      </c>
      <c r="D273">
        <v>6</v>
      </c>
      <c r="E273">
        <v>35548</v>
      </c>
      <c r="F273">
        <v>35576</v>
      </c>
      <c r="G273">
        <v>35551</v>
      </c>
      <c r="H273">
        <v>3</v>
      </c>
      <c r="I273">
        <v>91.76</v>
      </c>
      <c r="J273" t="s">
        <v>525</v>
      </c>
      <c r="K273" t="s">
        <v>771</v>
      </c>
      <c r="L273" t="s">
        <v>522</v>
      </c>
      <c r="M273" t="s">
        <v>3</v>
      </c>
      <c r="N273" s="5">
        <v>3012</v>
      </c>
      <c r="O273" t="s">
        <v>188</v>
      </c>
      <c r="P273" t="str">
        <f t="shared" si="9"/>
        <v>00010519</v>
      </c>
      <c r="Q273" t="str">
        <f>VLOOKUP(H273,shippers!A:B,2,FALSE)</f>
        <v>Federal Shipping</v>
      </c>
    </row>
    <row r="274" spans="1:17" x14ac:dyDescent="0.25">
      <c r="A274">
        <v>10520</v>
      </c>
      <c r="B274" t="str">
        <f t="shared" si="8"/>
        <v>00010520</v>
      </c>
      <c r="C274" t="s">
        <v>180</v>
      </c>
      <c r="D274">
        <v>7</v>
      </c>
      <c r="E274">
        <v>35549</v>
      </c>
      <c r="F274">
        <v>35577</v>
      </c>
      <c r="G274">
        <v>35551</v>
      </c>
      <c r="H274">
        <v>1</v>
      </c>
      <c r="I274">
        <v>13.37</v>
      </c>
      <c r="J274" t="s">
        <v>679</v>
      </c>
      <c r="K274" t="s">
        <v>178</v>
      </c>
      <c r="L274" t="s">
        <v>177</v>
      </c>
      <c r="M274" t="s">
        <v>3</v>
      </c>
      <c r="N274" s="5">
        <v>4110</v>
      </c>
      <c r="O274" t="s">
        <v>20</v>
      </c>
      <c r="P274" t="str">
        <f t="shared" si="9"/>
        <v>00010520</v>
      </c>
      <c r="Q274" t="str">
        <f>VLOOKUP(H274,shippers!A:B,2,FALSE)</f>
        <v>Speedy Express</v>
      </c>
    </row>
    <row r="275" spans="1:17" x14ac:dyDescent="0.25">
      <c r="A275">
        <v>10521</v>
      </c>
      <c r="B275" t="str">
        <f t="shared" si="8"/>
        <v>00010521</v>
      </c>
      <c r="C275" t="s">
        <v>538</v>
      </c>
      <c r="D275">
        <v>8</v>
      </c>
      <c r="E275">
        <v>35549</v>
      </c>
      <c r="F275">
        <v>35577</v>
      </c>
      <c r="G275">
        <v>35552</v>
      </c>
      <c r="H275">
        <v>2</v>
      </c>
      <c r="I275">
        <v>17.22</v>
      </c>
      <c r="J275" t="s">
        <v>537</v>
      </c>
      <c r="K275" t="s">
        <v>535</v>
      </c>
      <c r="L275" t="s">
        <v>220</v>
      </c>
      <c r="M275" t="s">
        <v>3</v>
      </c>
      <c r="N275" s="5">
        <v>1010</v>
      </c>
      <c r="O275" t="s">
        <v>219</v>
      </c>
      <c r="P275" t="str">
        <f t="shared" si="9"/>
        <v>00010521</v>
      </c>
      <c r="Q275" t="str">
        <f>VLOOKUP(H275,shippers!A:B,2,FALSE)</f>
        <v>United Package</v>
      </c>
    </row>
    <row r="276" spans="1:17" x14ac:dyDescent="0.25">
      <c r="A276">
        <v>10522</v>
      </c>
      <c r="B276" t="str">
        <f t="shared" si="8"/>
        <v>00010522</v>
      </c>
      <c r="C276" t="s">
        <v>344</v>
      </c>
      <c r="D276">
        <v>4</v>
      </c>
      <c r="E276">
        <v>35550</v>
      </c>
      <c r="F276">
        <v>35578</v>
      </c>
      <c r="G276">
        <v>35556</v>
      </c>
      <c r="H276">
        <v>1</v>
      </c>
      <c r="I276">
        <v>45.33</v>
      </c>
      <c r="J276" t="s">
        <v>343</v>
      </c>
      <c r="K276" t="s">
        <v>341</v>
      </c>
      <c r="L276" t="s">
        <v>340</v>
      </c>
      <c r="M276" t="s">
        <v>3</v>
      </c>
      <c r="N276" s="5">
        <v>60528</v>
      </c>
      <c r="O276" t="s">
        <v>21</v>
      </c>
      <c r="P276" t="str">
        <f t="shared" si="9"/>
        <v>00010522</v>
      </c>
      <c r="Q276" t="str">
        <f>VLOOKUP(H276,shippers!A:B,2,FALSE)</f>
        <v>Speedy Express</v>
      </c>
    </row>
    <row r="277" spans="1:17" x14ac:dyDescent="0.25">
      <c r="A277">
        <v>10523</v>
      </c>
      <c r="B277" t="str">
        <f t="shared" si="8"/>
        <v>00010523</v>
      </c>
      <c r="C277" t="s">
        <v>167</v>
      </c>
      <c r="D277">
        <v>7</v>
      </c>
      <c r="E277">
        <v>35551</v>
      </c>
      <c r="F277">
        <v>35579</v>
      </c>
      <c r="G277">
        <v>35580</v>
      </c>
      <c r="H277">
        <v>2</v>
      </c>
      <c r="I277">
        <v>77.63</v>
      </c>
      <c r="J277" t="s">
        <v>166</v>
      </c>
      <c r="K277" t="s">
        <v>164</v>
      </c>
      <c r="L277" t="s">
        <v>28</v>
      </c>
      <c r="M277" t="s">
        <v>3</v>
      </c>
      <c r="N277" s="5" t="s">
        <v>163</v>
      </c>
      <c r="O277" t="s">
        <v>26</v>
      </c>
      <c r="P277" t="str">
        <f t="shared" si="9"/>
        <v>00010523</v>
      </c>
      <c r="Q277" t="str">
        <f>VLOOKUP(H277,shippers!A:B,2,FALSE)</f>
        <v>United Package</v>
      </c>
    </row>
    <row r="278" spans="1:17" x14ac:dyDescent="0.25">
      <c r="A278">
        <v>10524</v>
      </c>
      <c r="B278" t="str">
        <f t="shared" si="8"/>
        <v>00010524</v>
      </c>
      <c r="C278" t="s">
        <v>576</v>
      </c>
      <c r="D278">
        <v>1</v>
      </c>
      <c r="E278">
        <v>35551</v>
      </c>
      <c r="F278">
        <v>35579</v>
      </c>
      <c r="G278">
        <v>35557</v>
      </c>
      <c r="H278">
        <v>2</v>
      </c>
      <c r="I278">
        <v>244.79</v>
      </c>
      <c r="J278" t="s">
        <v>691</v>
      </c>
      <c r="K278" t="s">
        <v>690</v>
      </c>
      <c r="L278" t="s">
        <v>689</v>
      </c>
      <c r="M278" t="s">
        <v>3</v>
      </c>
      <c r="N278" s="5" t="s">
        <v>575</v>
      </c>
      <c r="O278" t="s">
        <v>18</v>
      </c>
      <c r="P278" t="str">
        <f t="shared" si="9"/>
        <v>00010524</v>
      </c>
      <c r="Q278" t="str">
        <f>VLOOKUP(H278,shippers!A:B,2,FALSE)</f>
        <v>United Package</v>
      </c>
    </row>
    <row r="279" spans="1:17" x14ac:dyDescent="0.25">
      <c r="A279">
        <v>10525</v>
      </c>
      <c r="B279" t="str">
        <f t="shared" si="8"/>
        <v>00010525</v>
      </c>
      <c r="C279" t="s">
        <v>558</v>
      </c>
      <c r="D279">
        <v>1</v>
      </c>
      <c r="E279">
        <v>35552</v>
      </c>
      <c r="F279">
        <v>35580</v>
      </c>
      <c r="G279">
        <v>35573</v>
      </c>
      <c r="H279">
        <v>2</v>
      </c>
      <c r="I279">
        <v>11.06</v>
      </c>
      <c r="J279" t="s">
        <v>557</v>
      </c>
      <c r="K279" t="s">
        <v>766</v>
      </c>
      <c r="L279" t="s">
        <v>555</v>
      </c>
      <c r="M279" t="s">
        <v>3</v>
      </c>
      <c r="N279" s="5">
        <v>13008</v>
      </c>
      <c r="O279" t="s">
        <v>6</v>
      </c>
      <c r="P279" t="str">
        <f t="shared" si="9"/>
        <v>00010525</v>
      </c>
      <c r="Q279" t="str">
        <f>VLOOKUP(H279,shippers!A:B,2,FALSE)</f>
        <v>United Package</v>
      </c>
    </row>
    <row r="280" spans="1:17" x14ac:dyDescent="0.25">
      <c r="A280">
        <v>10526</v>
      </c>
      <c r="B280" t="str">
        <f t="shared" si="8"/>
        <v>00010526</v>
      </c>
      <c r="C280" t="s">
        <v>72</v>
      </c>
      <c r="D280">
        <v>4</v>
      </c>
      <c r="E280">
        <v>35555</v>
      </c>
      <c r="F280">
        <v>35583</v>
      </c>
      <c r="G280">
        <v>35565</v>
      </c>
      <c r="H280">
        <v>2</v>
      </c>
      <c r="I280">
        <v>58.59</v>
      </c>
      <c r="J280" t="s">
        <v>71</v>
      </c>
      <c r="K280" t="s">
        <v>69</v>
      </c>
      <c r="L280" t="s">
        <v>68</v>
      </c>
      <c r="M280" t="s">
        <v>3</v>
      </c>
      <c r="N280" s="5">
        <v>90110</v>
      </c>
      <c r="O280" t="s">
        <v>13</v>
      </c>
      <c r="P280" t="str">
        <f t="shared" si="9"/>
        <v>00010526</v>
      </c>
      <c r="Q280" t="str">
        <f>VLOOKUP(H280,shippers!A:B,2,FALSE)</f>
        <v>United Package</v>
      </c>
    </row>
    <row r="281" spans="1:17" x14ac:dyDescent="0.25">
      <c r="A281">
        <v>10527</v>
      </c>
      <c r="B281" t="str">
        <f t="shared" si="8"/>
        <v>00010527</v>
      </c>
      <c r="C281" t="s">
        <v>228</v>
      </c>
      <c r="D281">
        <v>7</v>
      </c>
      <c r="E281">
        <v>35555</v>
      </c>
      <c r="F281">
        <v>35583</v>
      </c>
      <c r="G281">
        <v>35557</v>
      </c>
      <c r="H281">
        <v>1</v>
      </c>
      <c r="I281">
        <v>41.9</v>
      </c>
      <c r="J281" t="s">
        <v>227</v>
      </c>
      <c r="K281" t="s">
        <v>676</v>
      </c>
      <c r="L281" t="s">
        <v>225</v>
      </c>
      <c r="M281" t="s">
        <v>3</v>
      </c>
      <c r="N281" s="5">
        <v>1307</v>
      </c>
      <c r="O281" t="s">
        <v>21</v>
      </c>
      <c r="P281" t="str">
        <f t="shared" si="9"/>
        <v>00010527</v>
      </c>
      <c r="Q281" t="str">
        <f>VLOOKUP(H281,shippers!A:B,2,FALSE)</f>
        <v>Speedy Express</v>
      </c>
    </row>
    <row r="282" spans="1:17" x14ac:dyDescent="0.25">
      <c r="A282">
        <v>10528</v>
      </c>
      <c r="B282" t="str">
        <f t="shared" si="8"/>
        <v>00010528</v>
      </c>
      <c r="C282" t="s">
        <v>426</v>
      </c>
      <c r="D282">
        <v>6</v>
      </c>
      <c r="E282">
        <v>35556</v>
      </c>
      <c r="F282">
        <v>35570</v>
      </c>
      <c r="G282">
        <v>35559</v>
      </c>
      <c r="H282">
        <v>2</v>
      </c>
      <c r="I282">
        <v>3.35</v>
      </c>
      <c r="J282" t="s">
        <v>425</v>
      </c>
      <c r="K282" t="s">
        <v>423</v>
      </c>
      <c r="L282" t="s">
        <v>422</v>
      </c>
      <c r="M282" t="s">
        <v>19</v>
      </c>
      <c r="N282" s="5">
        <v>97403</v>
      </c>
      <c r="O282" t="s">
        <v>16</v>
      </c>
      <c r="P282" t="str">
        <f t="shared" si="9"/>
        <v>00010528</v>
      </c>
      <c r="Q282" t="str">
        <f>VLOOKUP(H282,shippers!A:B,2,FALSE)</f>
        <v>United Package</v>
      </c>
    </row>
    <row r="283" spans="1:17" x14ac:dyDescent="0.25">
      <c r="A283">
        <v>10529</v>
      </c>
      <c r="B283" t="str">
        <f t="shared" si="8"/>
        <v>00010529</v>
      </c>
      <c r="C283" t="s">
        <v>302</v>
      </c>
      <c r="D283">
        <v>5</v>
      </c>
      <c r="E283">
        <v>35557</v>
      </c>
      <c r="F283">
        <v>35585</v>
      </c>
      <c r="G283">
        <v>35559</v>
      </c>
      <c r="H283">
        <v>2</v>
      </c>
      <c r="I283">
        <v>66.69</v>
      </c>
      <c r="J283" t="s">
        <v>301</v>
      </c>
      <c r="K283" t="s">
        <v>299</v>
      </c>
      <c r="L283" t="s">
        <v>298</v>
      </c>
      <c r="M283" t="s">
        <v>3</v>
      </c>
      <c r="N283" s="5" t="s">
        <v>297</v>
      </c>
      <c r="O283" t="s">
        <v>138</v>
      </c>
      <c r="P283" t="str">
        <f t="shared" si="9"/>
        <v>00010529</v>
      </c>
      <c r="Q283" t="str">
        <f>VLOOKUP(H283,shippers!A:B,2,FALSE)</f>
        <v>United Package</v>
      </c>
    </row>
    <row r="284" spans="1:17" x14ac:dyDescent="0.25">
      <c r="A284">
        <v>10530</v>
      </c>
      <c r="B284" t="str">
        <f t="shared" si="8"/>
        <v>00010530</v>
      </c>
      <c r="C284" t="s">
        <v>251</v>
      </c>
      <c r="D284">
        <v>3</v>
      </c>
      <c r="E284">
        <v>35558</v>
      </c>
      <c r="F284">
        <v>35586</v>
      </c>
      <c r="G284">
        <v>35562</v>
      </c>
      <c r="H284">
        <v>2</v>
      </c>
      <c r="I284">
        <v>339.22</v>
      </c>
      <c r="J284" t="s">
        <v>250</v>
      </c>
      <c r="K284" t="s">
        <v>248</v>
      </c>
      <c r="L284" t="s">
        <v>247</v>
      </c>
      <c r="M284" t="s">
        <v>3</v>
      </c>
      <c r="N284" s="5">
        <v>5020</v>
      </c>
      <c r="O284" t="s">
        <v>246</v>
      </c>
      <c r="P284" t="str">
        <f t="shared" si="9"/>
        <v>00010530</v>
      </c>
      <c r="Q284" t="str">
        <f>VLOOKUP(H284,shippers!A:B,2,FALSE)</f>
        <v>United Package</v>
      </c>
    </row>
    <row r="285" spans="1:17" x14ac:dyDescent="0.25">
      <c r="A285">
        <v>10531</v>
      </c>
      <c r="B285" t="str">
        <f t="shared" si="8"/>
        <v>00010531</v>
      </c>
      <c r="C285" t="s">
        <v>277</v>
      </c>
      <c r="D285">
        <v>7</v>
      </c>
      <c r="E285">
        <v>35558</v>
      </c>
      <c r="F285">
        <v>35586</v>
      </c>
      <c r="G285">
        <v>35569</v>
      </c>
      <c r="H285">
        <v>1</v>
      </c>
      <c r="I285">
        <v>8.1199999999999992</v>
      </c>
      <c r="J285" t="s">
        <v>684</v>
      </c>
      <c r="K285" t="s">
        <v>275</v>
      </c>
      <c r="L285" t="s">
        <v>220</v>
      </c>
      <c r="M285" t="s">
        <v>3</v>
      </c>
      <c r="N285" s="5">
        <v>1010</v>
      </c>
      <c r="O285" t="s">
        <v>219</v>
      </c>
      <c r="P285" t="str">
        <f t="shared" si="9"/>
        <v>00010531</v>
      </c>
      <c r="Q285" t="str">
        <f>VLOOKUP(H285,shippers!A:B,2,FALSE)</f>
        <v>Speedy Express</v>
      </c>
    </row>
    <row r="286" spans="1:17" x14ac:dyDescent="0.25">
      <c r="A286">
        <v>10532</v>
      </c>
      <c r="B286" t="str">
        <f t="shared" si="8"/>
        <v>00010532</v>
      </c>
      <c r="C286" t="s">
        <v>497</v>
      </c>
      <c r="D286">
        <v>7</v>
      </c>
      <c r="E286">
        <v>35559</v>
      </c>
      <c r="F286">
        <v>35587</v>
      </c>
      <c r="G286">
        <v>35562</v>
      </c>
      <c r="H286">
        <v>3</v>
      </c>
      <c r="I286">
        <v>74.459999999999994</v>
      </c>
      <c r="J286" t="s">
        <v>496</v>
      </c>
      <c r="K286" t="s">
        <v>494</v>
      </c>
      <c r="L286" t="s">
        <v>28</v>
      </c>
      <c r="M286" t="s">
        <v>3</v>
      </c>
      <c r="N286" s="5" t="s">
        <v>493</v>
      </c>
      <c r="O286" t="s">
        <v>26</v>
      </c>
      <c r="P286" t="str">
        <f t="shared" si="9"/>
        <v>00010532</v>
      </c>
      <c r="Q286" t="str">
        <f>VLOOKUP(H286,shippers!A:B,2,FALSE)</f>
        <v>Federal Shipping</v>
      </c>
    </row>
    <row r="287" spans="1:17" x14ac:dyDescent="0.25">
      <c r="A287">
        <v>10533</v>
      </c>
      <c r="B287" t="str">
        <f t="shared" si="8"/>
        <v>00010533</v>
      </c>
      <c r="C287" t="s">
        <v>468</v>
      </c>
      <c r="D287">
        <v>8</v>
      </c>
      <c r="E287">
        <v>35562</v>
      </c>
      <c r="F287">
        <v>35590</v>
      </c>
      <c r="G287">
        <v>35572</v>
      </c>
      <c r="H287">
        <v>1</v>
      </c>
      <c r="I287">
        <v>188.04</v>
      </c>
      <c r="J287" t="s">
        <v>670</v>
      </c>
      <c r="K287" t="s">
        <v>669</v>
      </c>
      <c r="L287" t="s">
        <v>668</v>
      </c>
      <c r="M287" t="s">
        <v>3</v>
      </c>
      <c r="N287" s="5" t="s">
        <v>466</v>
      </c>
      <c r="O287" t="s">
        <v>18</v>
      </c>
      <c r="P287" t="str">
        <f t="shared" si="9"/>
        <v>00010533</v>
      </c>
      <c r="Q287" t="str">
        <f>VLOOKUP(H287,shippers!A:B,2,FALSE)</f>
        <v>Speedy Express</v>
      </c>
    </row>
    <row r="288" spans="1:17" x14ac:dyDescent="0.25">
      <c r="A288">
        <v>10534</v>
      </c>
      <c r="B288" t="str">
        <f t="shared" si="8"/>
        <v>00010534</v>
      </c>
      <c r="C288" t="s">
        <v>344</v>
      </c>
      <c r="D288">
        <v>8</v>
      </c>
      <c r="E288">
        <v>35562</v>
      </c>
      <c r="F288">
        <v>35590</v>
      </c>
      <c r="G288">
        <v>35564</v>
      </c>
      <c r="H288">
        <v>2</v>
      </c>
      <c r="I288">
        <v>27.94</v>
      </c>
      <c r="J288" t="s">
        <v>343</v>
      </c>
      <c r="K288" t="s">
        <v>341</v>
      </c>
      <c r="L288" t="s">
        <v>340</v>
      </c>
      <c r="M288" t="s">
        <v>3</v>
      </c>
      <c r="N288" s="5">
        <v>60528</v>
      </c>
      <c r="O288" t="s">
        <v>21</v>
      </c>
      <c r="P288" t="str">
        <f t="shared" si="9"/>
        <v>00010534</v>
      </c>
      <c r="Q288" t="str">
        <f>VLOOKUP(H288,shippers!A:B,2,FALSE)</f>
        <v>United Package</v>
      </c>
    </row>
    <row r="289" spans="1:17" x14ac:dyDescent="0.25">
      <c r="A289">
        <v>10535</v>
      </c>
      <c r="B289" t="str">
        <f t="shared" si="8"/>
        <v>00010535</v>
      </c>
      <c r="C289" t="s">
        <v>586</v>
      </c>
      <c r="D289">
        <v>4</v>
      </c>
      <c r="E289">
        <v>35563</v>
      </c>
      <c r="F289">
        <v>35591</v>
      </c>
      <c r="G289">
        <v>35571</v>
      </c>
      <c r="H289">
        <v>1</v>
      </c>
      <c r="I289">
        <v>15.64</v>
      </c>
      <c r="J289" t="s">
        <v>692</v>
      </c>
      <c r="K289" t="s">
        <v>584</v>
      </c>
      <c r="L289" t="s">
        <v>663</v>
      </c>
      <c r="M289" t="s">
        <v>3</v>
      </c>
      <c r="N289" s="5">
        <v>5023</v>
      </c>
      <c r="O289" t="s">
        <v>112</v>
      </c>
      <c r="P289" t="str">
        <f t="shared" si="9"/>
        <v>00010535</v>
      </c>
      <c r="Q289" t="str">
        <f>VLOOKUP(H289,shippers!A:B,2,FALSE)</f>
        <v>Speedy Express</v>
      </c>
    </row>
    <row r="290" spans="1:17" x14ac:dyDescent="0.25">
      <c r="A290">
        <v>10536</v>
      </c>
      <c r="B290" t="str">
        <f t="shared" si="8"/>
        <v>00010536</v>
      </c>
      <c r="C290" t="s">
        <v>344</v>
      </c>
      <c r="D290">
        <v>3</v>
      </c>
      <c r="E290">
        <v>35564</v>
      </c>
      <c r="F290">
        <v>35592</v>
      </c>
      <c r="G290">
        <v>35587</v>
      </c>
      <c r="H290">
        <v>2</v>
      </c>
      <c r="I290">
        <v>58.88</v>
      </c>
      <c r="J290" t="s">
        <v>343</v>
      </c>
      <c r="K290" t="s">
        <v>341</v>
      </c>
      <c r="L290" t="s">
        <v>340</v>
      </c>
      <c r="M290" t="s">
        <v>3</v>
      </c>
      <c r="N290" s="5">
        <v>60528</v>
      </c>
      <c r="O290" t="s">
        <v>21</v>
      </c>
      <c r="P290" t="str">
        <f t="shared" si="9"/>
        <v>00010536</v>
      </c>
      <c r="Q290" t="str">
        <f>VLOOKUP(H290,shippers!A:B,2,FALSE)</f>
        <v>United Package</v>
      </c>
    </row>
    <row r="291" spans="1:17" x14ac:dyDescent="0.25">
      <c r="A291">
        <v>10537</v>
      </c>
      <c r="B291" t="str">
        <f t="shared" si="8"/>
        <v>00010537</v>
      </c>
      <c r="C291" t="s">
        <v>192</v>
      </c>
      <c r="D291">
        <v>1</v>
      </c>
      <c r="E291">
        <v>35564</v>
      </c>
      <c r="F291">
        <v>35578</v>
      </c>
      <c r="G291">
        <v>35569</v>
      </c>
      <c r="H291">
        <v>1</v>
      </c>
      <c r="I291">
        <v>78.849999999999994</v>
      </c>
      <c r="J291" t="s">
        <v>191</v>
      </c>
      <c r="K291" t="s">
        <v>767</v>
      </c>
      <c r="L291" t="s">
        <v>661</v>
      </c>
      <c r="M291" t="s">
        <v>3</v>
      </c>
      <c r="N291" s="5">
        <v>1204</v>
      </c>
      <c r="O291" t="s">
        <v>188</v>
      </c>
      <c r="P291" t="str">
        <f t="shared" si="9"/>
        <v>00010537</v>
      </c>
      <c r="Q291" t="str">
        <f>VLOOKUP(H291,shippers!A:B,2,FALSE)</f>
        <v>Speedy Express</v>
      </c>
    </row>
    <row r="292" spans="1:17" x14ac:dyDescent="0.25">
      <c r="A292">
        <v>10538</v>
      </c>
      <c r="B292" t="str">
        <f t="shared" si="8"/>
        <v>00010538</v>
      </c>
      <c r="C292" t="s">
        <v>544</v>
      </c>
      <c r="D292">
        <v>9</v>
      </c>
      <c r="E292">
        <v>35565</v>
      </c>
      <c r="F292">
        <v>35593</v>
      </c>
      <c r="G292">
        <v>35566</v>
      </c>
      <c r="H292">
        <v>3</v>
      </c>
      <c r="I292">
        <v>4.87</v>
      </c>
      <c r="J292" t="s">
        <v>543</v>
      </c>
      <c r="K292" t="s">
        <v>541</v>
      </c>
      <c r="L292" t="s">
        <v>28</v>
      </c>
      <c r="M292" t="s">
        <v>3</v>
      </c>
      <c r="N292" s="5" t="s">
        <v>540</v>
      </c>
      <c r="O292" t="s">
        <v>26</v>
      </c>
      <c r="P292" t="str">
        <f t="shared" si="9"/>
        <v>00010538</v>
      </c>
      <c r="Q292" t="str">
        <f>VLOOKUP(H292,shippers!A:B,2,FALSE)</f>
        <v>Federal Shipping</v>
      </c>
    </row>
    <row r="293" spans="1:17" x14ac:dyDescent="0.25">
      <c r="A293">
        <v>10539</v>
      </c>
      <c r="B293" t="str">
        <f t="shared" si="8"/>
        <v>00010539</v>
      </c>
      <c r="C293" t="s">
        <v>544</v>
      </c>
      <c r="D293">
        <v>6</v>
      </c>
      <c r="E293">
        <v>35566</v>
      </c>
      <c r="F293">
        <v>35594</v>
      </c>
      <c r="G293">
        <v>35573</v>
      </c>
      <c r="H293">
        <v>3</v>
      </c>
      <c r="I293">
        <v>12.36</v>
      </c>
      <c r="J293" t="s">
        <v>543</v>
      </c>
      <c r="K293" t="s">
        <v>541</v>
      </c>
      <c r="L293" t="s">
        <v>28</v>
      </c>
      <c r="M293" t="s">
        <v>3</v>
      </c>
      <c r="N293" s="5" t="s">
        <v>540</v>
      </c>
      <c r="O293" t="s">
        <v>26</v>
      </c>
      <c r="P293" t="str">
        <f t="shared" si="9"/>
        <v>00010539</v>
      </c>
      <c r="Q293" t="str">
        <f>VLOOKUP(H293,shippers!A:B,2,FALSE)</f>
        <v>Federal Shipping</v>
      </c>
    </row>
    <row r="294" spans="1:17" x14ac:dyDescent="0.25">
      <c r="A294">
        <v>10540</v>
      </c>
      <c r="B294" t="str">
        <f t="shared" si="8"/>
        <v>00010540</v>
      </c>
      <c r="C294" t="s">
        <v>228</v>
      </c>
      <c r="D294">
        <v>3</v>
      </c>
      <c r="E294">
        <v>35569</v>
      </c>
      <c r="F294">
        <v>35597</v>
      </c>
      <c r="G294">
        <v>35594</v>
      </c>
      <c r="H294">
        <v>3</v>
      </c>
      <c r="I294">
        <v>1007.64</v>
      </c>
      <c r="J294" t="s">
        <v>227</v>
      </c>
      <c r="K294" t="s">
        <v>676</v>
      </c>
      <c r="L294" t="s">
        <v>225</v>
      </c>
      <c r="M294" t="s">
        <v>3</v>
      </c>
      <c r="N294" s="5">
        <v>1307</v>
      </c>
      <c r="O294" t="s">
        <v>21</v>
      </c>
      <c r="P294" t="str">
        <f t="shared" si="9"/>
        <v>00010540</v>
      </c>
      <c r="Q294" t="str">
        <f>VLOOKUP(H294,shippers!A:B,2,FALSE)</f>
        <v>Federal Shipping</v>
      </c>
    </row>
    <row r="295" spans="1:17" x14ac:dyDescent="0.25">
      <c r="A295">
        <v>10541</v>
      </c>
      <c r="B295" t="str">
        <f t="shared" si="8"/>
        <v>00010541</v>
      </c>
      <c r="C295" t="s">
        <v>413</v>
      </c>
      <c r="D295">
        <v>2</v>
      </c>
      <c r="E295">
        <v>35569</v>
      </c>
      <c r="F295">
        <v>35597</v>
      </c>
      <c r="G295">
        <v>35579</v>
      </c>
      <c r="H295">
        <v>1</v>
      </c>
      <c r="I295">
        <v>68.650000000000006</v>
      </c>
      <c r="J295" t="s">
        <v>412</v>
      </c>
      <c r="K295" t="s">
        <v>750</v>
      </c>
      <c r="L295" t="s">
        <v>196</v>
      </c>
      <c r="M295" t="s">
        <v>195</v>
      </c>
      <c r="N295" s="5" t="s">
        <v>410</v>
      </c>
      <c r="O295" t="s">
        <v>23</v>
      </c>
      <c r="P295" t="str">
        <f t="shared" si="9"/>
        <v>00010541</v>
      </c>
      <c r="Q295" t="str">
        <f>VLOOKUP(H295,shippers!A:B,2,FALSE)</f>
        <v>Speedy Express</v>
      </c>
    </row>
    <row r="296" spans="1:17" x14ac:dyDescent="0.25">
      <c r="A296">
        <v>10542</v>
      </c>
      <c r="B296" t="str">
        <f t="shared" si="8"/>
        <v>00010542</v>
      </c>
      <c r="C296" t="s">
        <v>378</v>
      </c>
      <c r="D296">
        <v>1</v>
      </c>
      <c r="E296">
        <v>35570</v>
      </c>
      <c r="F296">
        <v>35598</v>
      </c>
      <c r="G296">
        <v>35576</v>
      </c>
      <c r="H296">
        <v>3</v>
      </c>
      <c r="I296">
        <v>10.95</v>
      </c>
      <c r="J296" t="s">
        <v>675</v>
      </c>
      <c r="K296" t="s">
        <v>376</v>
      </c>
      <c r="L296" t="s">
        <v>375</v>
      </c>
      <c r="M296" t="s">
        <v>3</v>
      </c>
      <c r="N296" s="5">
        <v>14776</v>
      </c>
      <c r="O296" t="s">
        <v>21</v>
      </c>
      <c r="P296" t="str">
        <f t="shared" si="9"/>
        <v>00010542</v>
      </c>
      <c r="Q296" t="str">
        <f>VLOOKUP(H296,shippers!A:B,2,FALSE)</f>
        <v>Federal Shipping</v>
      </c>
    </row>
    <row r="297" spans="1:17" x14ac:dyDescent="0.25">
      <c r="A297">
        <v>10543</v>
      </c>
      <c r="B297" t="str">
        <f t="shared" si="8"/>
        <v>00010543</v>
      </c>
      <c r="C297" t="s">
        <v>330</v>
      </c>
      <c r="D297">
        <v>8</v>
      </c>
      <c r="E297">
        <v>35571</v>
      </c>
      <c r="F297">
        <v>35599</v>
      </c>
      <c r="G297">
        <v>35573</v>
      </c>
      <c r="H297">
        <v>2</v>
      </c>
      <c r="I297">
        <v>48.17</v>
      </c>
      <c r="J297" t="s">
        <v>329</v>
      </c>
      <c r="K297" t="s">
        <v>665</v>
      </c>
      <c r="L297" t="s">
        <v>328</v>
      </c>
      <c r="M297" t="s">
        <v>327</v>
      </c>
      <c r="N297" s="5">
        <v>3508</v>
      </c>
      <c r="O297" t="s">
        <v>318</v>
      </c>
      <c r="P297" t="str">
        <f t="shared" si="9"/>
        <v>00010543</v>
      </c>
      <c r="Q297" t="str">
        <f>VLOOKUP(H297,shippers!A:B,2,FALSE)</f>
        <v>United Package</v>
      </c>
    </row>
    <row r="298" spans="1:17" x14ac:dyDescent="0.25">
      <c r="A298">
        <v>10544</v>
      </c>
      <c r="B298" t="str">
        <f t="shared" si="8"/>
        <v>00010544</v>
      </c>
      <c r="C298" t="s">
        <v>315</v>
      </c>
      <c r="D298">
        <v>4</v>
      </c>
      <c r="E298">
        <v>35571</v>
      </c>
      <c r="F298">
        <v>35599</v>
      </c>
      <c r="G298">
        <v>35580</v>
      </c>
      <c r="H298">
        <v>1</v>
      </c>
      <c r="I298">
        <v>24.91</v>
      </c>
      <c r="J298" t="s">
        <v>314</v>
      </c>
      <c r="K298" t="s">
        <v>312</v>
      </c>
      <c r="L298" t="s">
        <v>131</v>
      </c>
      <c r="M298" t="s">
        <v>19</v>
      </c>
      <c r="N298" s="5">
        <v>97219</v>
      </c>
      <c r="O298" t="s">
        <v>16</v>
      </c>
      <c r="P298" t="str">
        <f t="shared" si="9"/>
        <v>00010544</v>
      </c>
      <c r="Q298" t="str">
        <f>VLOOKUP(H298,shippers!A:B,2,FALSE)</f>
        <v>Speedy Express</v>
      </c>
    </row>
    <row r="299" spans="1:17" x14ac:dyDescent="0.25">
      <c r="A299">
        <v>10545</v>
      </c>
      <c r="B299" t="str">
        <f t="shared" si="8"/>
        <v>00010545</v>
      </c>
      <c r="C299" t="s">
        <v>351</v>
      </c>
      <c r="D299">
        <v>8</v>
      </c>
      <c r="E299">
        <v>35572</v>
      </c>
      <c r="F299">
        <v>35600</v>
      </c>
      <c r="G299">
        <v>35607</v>
      </c>
      <c r="H299">
        <v>2</v>
      </c>
      <c r="I299">
        <v>11.92</v>
      </c>
      <c r="J299" t="s">
        <v>350</v>
      </c>
      <c r="K299" t="s">
        <v>348</v>
      </c>
      <c r="L299" t="s">
        <v>347</v>
      </c>
      <c r="M299" t="s">
        <v>54</v>
      </c>
      <c r="N299" s="5">
        <v>99362</v>
      </c>
      <c r="O299" t="s">
        <v>16</v>
      </c>
      <c r="P299" t="str">
        <f t="shared" si="9"/>
        <v>00010545</v>
      </c>
      <c r="Q299" t="str">
        <f>VLOOKUP(H299,shippers!A:B,2,FALSE)</f>
        <v>United Package</v>
      </c>
    </row>
    <row r="300" spans="1:17" x14ac:dyDescent="0.25">
      <c r="A300">
        <v>10546</v>
      </c>
      <c r="B300" t="str">
        <f t="shared" si="8"/>
        <v>00010546</v>
      </c>
      <c r="C300" t="s">
        <v>91</v>
      </c>
      <c r="D300">
        <v>1</v>
      </c>
      <c r="E300">
        <v>35573</v>
      </c>
      <c r="F300">
        <v>35601</v>
      </c>
      <c r="G300">
        <v>35577</v>
      </c>
      <c r="H300">
        <v>3</v>
      </c>
      <c r="I300">
        <v>194.72</v>
      </c>
      <c r="J300" t="s">
        <v>90</v>
      </c>
      <c r="K300" t="s">
        <v>781</v>
      </c>
      <c r="L300" t="s">
        <v>88</v>
      </c>
      <c r="M300" t="s">
        <v>3</v>
      </c>
      <c r="N300" s="5">
        <v>69004</v>
      </c>
      <c r="O300" t="s">
        <v>6</v>
      </c>
      <c r="P300" t="str">
        <f t="shared" si="9"/>
        <v>00010546</v>
      </c>
      <c r="Q300" t="str">
        <f>VLOOKUP(H300,shippers!A:B,2,FALSE)</f>
        <v>Federal Shipping</v>
      </c>
    </row>
    <row r="301" spans="1:17" x14ac:dyDescent="0.25">
      <c r="A301">
        <v>10547</v>
      </c>
      <c r="B301" t="str">
        <f t="shared" si="8"/>
        <v>00010547</v>
      </c>
      <c r="C301" t="s">
        <v>167</v>
      </c>
      <c r="D301">
        <v>3</v>
      </c>
      <c r="E301">
        <v>35573</v>
      </c>
      <c r="F301">
        <v>35601</v>
      </c>
      <c r="G301">
        <v>35583</v>
      </c>
      <c r="H301">
        <v>2</v>
      </c>
      <c r="I301">
        <v>178.43</v>
      </c>
      <c r="J301" t="s">
        <v>166</v>
      </c>
      <c r="K301" t="s">
        <v>164</v>
      </c>
      <c r="L301" t="s">
        <v>28</v>
      </c>
      <c r="M301" t="s">
        <v>3</v>
      </c>
      <c r="N301" s="5" t="s">
        <v>163</v>
      </c>
      <c r="O301" t="s">
        <v>26</v>
      </c>
      <c r="P301" t="str">
        <f t="shared" si="9"/>
        <v>00010547</v>
      </c>
      <c r="Q301" t="str">
        <f>VLOOKUP(H301,shippers!A:B,2,FALSE)</f>
        <v>United Package</v>
      </c>
    </row>
    <row r="302" spans="1:17" x14ac:dyDescent="0.25">
      <c r="A302">
        <v>10548</v>
      </c>
      <c r="B302" t="str">
        <f t="shared" si="8"/>
        <v>00010548</v>
      </c>
      <c r="C302" t="s">
        <v>120</v>
      </c>
      <c r="D302">
        <v>3</v>
      </c>
      <c r="E302">
        <v>35576</v>
      </c>
      <c r="F302">
        <v>35604</v>
      </c>
      <c r="G302">
        <v>35583</v>
      </c>
      <c r="H302">
        <v>2</v>
      </c>
      <c r="I302">
        <v>1.43</v>
      </c>
      <c r="J302" t="s">
        <v>687</v>
      </c>
      <c r="K302" t="s">
        <v>119</v>
      </c>
      <c r="L302" t="s">
        <v>686</v>
      </c>
      <c r="M302" t="s">
        <v>3</v>
      </c>
      <c r="N302" s="5">
        <v>44087</v>
      </c>
      <c r="O302" t="s">
        <v>21</v>
      </c>
      <c r="P302" t="str">
        <f t="shared" si="9"/>
        <v>00010548</v>
      </c>
      <c r="Q302" t="str">
        <f>VLOOKUP(H302,shippers!A:B,2,FALSE)</f>
        <v>United Package</v>
      </c>
    </row>
    <row r="303" spans="1:17" x14ac:dyDescent="0.25">
      <c r="A303">
        <v>10549</v>
      </c>
      <c r="B303" t="str">
        <f t="shared" si="8"/>
        <v>00010549</v>
      </c>
      <c r="C303" t="s">
        <v>228</v>
      </c>
      <c r="D303">
        <v>5</v>
      </c>
      <c r="E303">
        <v>35577</v>
      </c>
      <c r="F303">
        <v>35591</v>
      </c>
      <c r="G303">
        <v>35580</v>
      </c>
      <c r="H303">
        <v>1</v>
      </c>
      <c r="I303">
        <v>171.24</v>
      </c>
      <c r="J303" t="s">
        <v>227</v>
      </c>
      <c r="K303" t="s">
        <v>676</v>
      </c>
      <c r="L303" t="s">
        <v>225</v>
      </c>
      <c r="M303" t="s">
        <v>3</v>
      </c>
      <c r="N303" s="5">
        <v>1307</v>
      </c>
      <c r="O303" t="s">
        <v>21</v>
      </c>
      <c r="P303" t="str">
        <f t="shared" si="9"/>
        <v>00010549</v>
      </c>
      <c r="Q303" t="str">
        <f>VLOOKUP(H303,shippers!A:B,2,FALSE)</f>
        <v>Speedy Express</v>
      </c>
    </row>
    <row r="304" spans="1:17" x14ac:dyDescent="0.25">
      <c r="A304">
        <v>10550</v>
      </c>
      <c r="B304" t="str">
        <f t="shared" si="8"/>
        <v>00010550</v>
      </c>
      <c r="C304" t="s">
        <v>434</v>
      </c>
      <c r="D304">
        <v>7</v>
      </c>
      <c r="E304">
        <v>35578</v>
      </c>
      <c r="F304">
        <v>35606</v>
      </c>
      <c r="G304">
        <v>35587</v>
      </c>
      <c r="H304">
        <v>3</v>
      </c>
      <c r="I304">
        <v>4.32</v>
      </c>
      <c r="J304" t="s">
        <v>674</v>
      </c>
      <c r="K304" t="s">
        <v>748</v>
      </c>
      <c r="L304" t="s">
        <v>433</v>
      </c>
      <c r="M304" t="s">
        <v>3</v>
      </c>
      <c r="N304" s="5">
        <v>41101</v>
      </c>
      <c r="O304" t="s">
        <v>27</v>
      </c>
      <c r="P304" t="str">
        <f t="shared" si="9"/>
        <v>00010550</v>
      </c>
      <c r="Q304" t="str">
        <f>VLOOKUP(H304,shippers!A:B,2,FALSE)</f>
        <v>Federal Shipping</v>
      </c>
    </row>
    <row r="305" spans="1:17" x14ac:dyDescent="0.25">
      <c r="A305">
        <v>10551</v>
      </c>
      <c r="B305" t="str">
        <f t="shared" si="8"/>
        <v>00010551</v>
      </c>
      <c r="C305" t="s">
        <v>445</v>
      </c>
      <c r="D305">
        <v>4</v>
      </c>
      <c r="E305">
        <v>35578</v>
      </c>
      <c r="F305">
        <v>35620</v>
      </c>
      <c r="G305">
        <v>35587</v>
      </c>
      <c r="H305">
        <v>3</v>
      </c>
      <c r="I305">
        <v>72.95</v>
      </c>
      <c r="J305" t="s">
        <v>444</v>
      </c>
      <c r="K305" t="s">
        <v>442</v>
      </c>
      <c r="L305" t="s">
        <v>240</v>
      </c>
      <c r="M305" t="s">
        <v>3</v>
      </c>
      <c r="N305" s="5">
        <v>1675</v>
      </c>
      <c r="O305" t="s">
        <v>239</v>
      </c>
      <c r="P305" t="str">
        <f t="shared" si="9"/>
        <v>00010551</v>
      </c>
      <c r="Q305" t="str">
        <f>VLOOKUP(H305,shippers!A:B,2,FALSE)</f>
        <v>Federal Shipping</v>
      </c>
    </row>
    <row r="306" spans="1:17" x14ac:dyDescent="0.25">
      <c r="A306">
        <v>10552</v>
      </c>
      <c r="B306" t="str">
        <f t="shared" si="8"/>
        <v>00010552</v>
      </c>
      <c r="C306" t="s">
        <v>407</v>
      </c>
      <c r="D306">
        <v>2</v>
      </c>
      <c r="E306">
        <v>35579</v>
      </c>
      <c r="F306">
        <v>35607</v>
      </c>
      <c r="G306">
        <v>35586</v>
      </c>
      <c r="H306">
        <v>1</v>
      </c>
      <c r="I306">
        <v>83.22</v>
      </c>
      <c r="J306" t="s">
        <v>406</v>
      </c>
      <c r="K306" t="s">
        <v>405</v>
      </c>
      <c r="L306" t="s">
        <v>667</v>
      </c>
      <c r="M306" t="s">
        <v>666</v>
      </c>
      <c r="N306" s="5">
        <v>5022</v>
      </c>
      <c r="O306" t="s">
        <v>318</v>
      </c>
      <c r="P306" t="str">
        <f t="shared" si="9"/>
        <v>00010552</v>
      </c>
      <c r="Q306" t="str">
        <f>VLOOKUP(H306,shippers!A:B,2,FALSE)</f>
        <v>Speedy Express</v>
      </c>
    </row>
    <row r="307" spans="1:17" x14ac:dyDescent="0.25">
      <c r="A307">
        <v>10553</v>
      </c>
      <c r="B307" t="str">
        <f t="shared" si="8"/>
        <v>00010553</v>
      </c>
      <c r="C307" t="s">
        <v>72</v>
      </c>
      <c r="D307">
        <v>2</v>
      </c>
      <c r="E307">
        <v>35580</v>
      </c>
      <c r="F307">
        <v>35608</v>
      </c>
      <c r="G307">
        <v>35584</v>
      </c>
      <c r="H307">
        <v>2</v>
      </c>
      <c r="I307">
        <v>149.49</v>
      </c>
      <c r="J307" t="s">
        <v>71</v>
      </c>
      <c r="K307" t="s">
        <v>69</v>
      </c>
      <c r="L307" t="s">
        <v>68</v>
      </c>
      <c r="M307" t="s">
        <v>3</v>
      </c>
      <c r="N307" s="5">
        <v>90110</v>
      </c>
      <c r="O307" t="s">
        <v>13</v>
      </c>
      <c r="P307" t="str">
        <f t="shared" si="9"/>
        <v>00010553</v>
      </c>
      <c r="Q307" t="str">
        <f>VLOOKUP(H307,shippers!A:B,2,FALSE)</f>
        <v>United Package</v>
      </c>
    </row>
    <row r="308" spans="1:17" x14ac:dyDescent="0.25">
      <c r="A308">
        <v>10554</v>
      </c>
      <c r="B308" t="str">
        <f t="shared" si="8"/>
        <v>00010554</v>
      </c>
      <c r="C308" t="s">
        <v>264</v>
      </c>
      <c r="D308">
        <v>4</v>
      </c>
      <c r="E308">
        <v>35580</v>
      </c>
      <c r="F308">
        <v>35608</v>
      </c>
      <c r="G308">
        <v>35586</v>
      </c>
      <c r="H308">
        <v>3</v>
      </c>
      <c r="I308">
        <v>120.97</v>
      </c>
      <c r="J308" t="s">
        <v>678</v>
      </c>
      <c r="K308" t="s">
        <v>262</v>
      </c>
      <c r="L308" t="s">
        <v>677</v>
      </c>
      <c r="M308" t="s">
        <v>3</v>
      </c>
      <c r="N308" s="5">
        <v>50739</v>
      </c>
      <c r="O308" t="s">
        <v>21</v>
      </c>
      <c r="P308" t="str">
        <f t="shared" si="9"/>
        <v>00010554</v>
      </c>
      <c r="Q308" t="str">
        <f>VLOOKUP(H308,shippers!A:B,2,FALSE)</f>
        <v>Federal Shipping</v>
      </c>
    </row>
    <row r="309" spans="1:17" x14ac:dyDescent="0.25">
      <c r="A309">
        <v>10555</v>
      </c>
      <c r="B309" t="str">
        <f t="shared" si="8"/>
        <v>00010555</v>
      </c>
      <c r="C309" t="s">
        <v>174</v>
      </c>
      <c r="D309">
        <v>6</v>
      </c>
      <c r="E309">
        <v>35583</v>
      </c>
      <c r="F309">
        <v>35611</v>
      </c>
      <c r="G309">
        <v>35585</v>
      </c>
      <c r="H309">
        <v>3</v>
      </c>
      <c r="I309">
        <v>252.49</v>
      </c>
      <c r="J309" t="s">
        <v>173</v>
      </c>
      <c r="K309" t="s">
        <v>171</v>
      </c>
      <c r="L309" t="s">
        <v>170</v>
      </c>
      <c r="M309" t="s">
        <v>169</v>
      </c>
      <c r="N309" s="5">
        <v>83720</v>
      </c>
      <c r="O309" t="s">
        <v>16</v>
      </c>
      <c r="P309" t="str">
        <f t="shared" si="9"/>
        <v>00010555</v>
      </c>
      <c r="Q309" t="str">
        <f>VLOOKUP(H309,shippers!A:B,2,FALSE)</f>
        <v>Federal Shipping</v>
      </c>
    </row>
    <row r="310" spans="1:17" x14ac:dyDescent="0.25">
      <c r="A310">
        <v>10556</v>
      </c>
      <c r="B310" t="str">
        <f t="shared" si="8"/>
        <v>00010556</v>
      </c>
      <c r="C310" t="s">
        <v>160</v>
      </c>
      <c r="D310">
        <v>2</v>
      </c>
      <c r="E310">
        <v>35584</v>
      </c>
      <c r="F310">
        <v>35626</v>
      </c>
      <c r="G310">
        <v>35594</v>
      </c>
      <c r="H310">
        <v>1</v>
      </c>
      <c r="I310">
        <v>9.8000000000000007</v>
      </c>
      <c r="J310" t="s">
        <v>159</v>
      </c>
      <c r="K310" t="s">
        <v>662</v>
      </c>
      <c r="L310" t="s">
        <v>157</v>
      </c>
      <c r="M310" t="s">
        <v>3</v>
      </c>
      <c r="N310" s="5">
        <v>1734</v>
      </c>
      <c r="O310" t="s">
        <v>14</v>
      </c>
      <c r="P310" t="str">
        <f t="shared" si="9"/>
        <v>00010556</v>
      </c>
      <c r="Q310" t="str">
        <f>VLOOKUP(H310,shippers!A:B,2,FALSE)</f>
        <v>Speedy Express</v>
      </c>
    </row>
    <row r="311" spans="1:17" x14ac:dyDescent="0.25">
      <c r="A311">
        <v>10557</v>
      </c>
      <c r="B311" t="str">
        <f t="shared" si="8"/>
        <v>00010557</v>
      </c>
      <c r="C311" t="s">
        <v>344</v>
      </c>
      <c r="D311">
        <v>9</v>
      </c>
      <c r="E311">
        <v>35584</v>
      </c>
      <c r="F311">
        <v>35598</v>
      </c>
      <c r="G311">
        <v>35587</v>
      </c>
      <c r="H311">
        <v>2</v>
      </c>
      <c r="I311">
        <v>96.72</v>
      </c>
      <c r="J311" t="s">
        <v>343</v>
      </c>
      <c r="K311" t="s">
        <v>341</v>
      </c>
      <c r="L311" t="s">
        <v>340</v>
      </c>
      <c r="M311" t="s">
        <v>3</v>
      </c>
      <c r="N311" s="5">
        <v>60528</v>
      </c>
      <c r="O311" t="s">
        <v>21</v>
      </c>
      <c r="P311" t="str">
        <f t="shared" si="9"/>
        <v>00010557</v>
      </c>
      <c r="Q311" t="str">
        <f>VLOOKUP(H311,shippers!A:B,2,FALSE)</f>
        <v>United Package</v>
      </c>
    </row>
    <row r="312" spans="1:17" x14ac:dyDescent="0.25">
      <c r="A312">
        <v>10558</v>
      </c>
      <c r="B312" t="str">
        <f t="shared" si="8"/>
        <v>00010558</v>
      </c>
      <c r="C312" t="s">
        <v>582</v>
      </c>
      <c r="D312">
        <v>1</v>
      </c>
      <c r="E312">
        <v>35585</v>
      </c>
      <c r="F312">
        <v>35613</v>
      </c>
      <c r="G312">
        <v>35591</v>
      </c>
      <c r="H312">
        <v>2</v>
      </c>
      <c r="I312">
        <v>72.97</v>
      </c>
      <c r="J312" t="s">
        <v>581</v>
      </c>
      <c r="K312" t="s">
        <v>775</v>
      </c>
      <c r="L312" t="s">
        <v>774</v>
      </c>
      <c r="M312" t="s">
        <v>773</v>
      </c>
      <c r="N312" s="5" t="s">
        <v>772</v>
      </c>
      <c r="O312" t="s">
        <v>26</v>
      </c>
      <c r="P312" t="str">
        <f t="shared" si="9"/>
        <v>00010558</v>
      </c>
      <c r="Q312" t="str">
        <f>VLOOKUP(H312,shippers!A:B,2,FALSE)</f>
        <v>United Package</v>
      </c>
    </row>
    <row r="313" spans="1:17" x14ac:dyDescent="0.25">
      <c r="A313">
        <v>10559</v>
      </c>
      <c r="B313" t="str">
        <f t="shared" si="8"/>
        <v>00010559</v>
      </c>
      <c r="C313" t="s">
        <v>565</v>
      </c>
      <c r="D313">
        <v>6</v>
      </c>
      <c r="E313">
        <v>35586</v>
      </c>
      <c r="F313">
        <v>35614</v>
      </c>
      <c r="G313">
        <v>35594</v>
      </c>
      <c r="H313">
        <v>1</v>
      </c>
      <c r="I313">
        <v>8.0500000000000007</v>
      </c>
      <c r="J313" t="s">
        <v>784</v>
      </c>
      <c r="K313" t="s">
        <v>783</v>
      </c>
      <c r="L313" t="s">
        <v>564</v>
      </c>
      <c r="M313" t="s">
        <v>3</v>
      </c>
      <c r="N313" s="5">
        <v>67000</v>
      </c>
      <c r="O313" t="s">
        <v>6</v>
      </c>
      <c r="P313" t="str">
        <f t="shared" si="9"/>
        <v>00010559</v>
      </c>
      <c r="Q313" t="str">
        <f>VLOOKUP(H313,shippers!A:B,2,FALSE)</f>
        <v>Speedy Express</v>
      </c>
    </row>
    <row r="314" spans="1:17" x14ac:dyDescent="0.25">
      <c r="A314">
        <v>10560</v>
      </c>
      <c r="B314" t="str">
        <f t="shared" si="8"/>
        <v>00010560</v>
      </c>
      <c r="C314" t="s">
        <v>464</v>
      </c>
      <c r="D314">
        <v>8</v>
      </c>
      <c r="E314">
        <v>35587</v>
      </c>
      <c r="F314">
        <v>35615</v>
      </c>
      <c r="G314">
        <v>35590</v>
      </c>
      <c r="H314">
        <v>1</v>
      </c>
      <c r="I314">
        <v>36.65</v>
      </c>
      <c r="J314" t="s">
        <v>463</v>
      </c>
      <c r="K314" t="s">
        <v>461</v>
      </c>
      <c r="L314" t="s">
        <v>680</v>
      </c>
      <c r="M314" t="s">
        <v>3</v>
      </c>
      <c r="N314" s="5">
        <v>80805</v>
      </c>
      <c r="O314" t="s">
        <v>21</v>
      </c>
      <c r="P314" t="str">
        <f t="shared" si="9"/>
        <v>00010560</v>
      </c>
      <c r="Q314" t="str">
        <f>VLOOKUP(H314,shippers!A:B,2,FALSE)</f>
        <v>Speedy Express</v>
      </c>
    </row>
    <row r="315" spans="1:17" x14ac:dyDescent="0.25">
      <c r="A315">
        <v>10561</v>
      </c>
      <c r="B315" t="str">
        <f t="shared" si="8"/>
        <v>00010561</v>
      </c>
      <c r="C315" t="s">
        <v>468</v>
      </c>
      <c r="D315">
        <v>2</v>
      </c>
      <c r="E315">
        <v>35587</v>
      </c>
      <c r="F315">
        <v>35615</v>
      </c>
      <c r="G315">
        <v>35590</v>
      </c>
      <c r="H315">
        <v>2</v>
      </c>
      <c r="I315">
        <v>242.21</v>
      </c>
      <c r="J315" t="s">
        <v>670</v>
      </c>
      <c r="K315" t="s">
        <v>669</v>
      </c>
      <c r="L315" t="s">
        <v>668</v>
      </c>
      <c r="M315" t="s">
        <v>3</v>
      </c>
      <c r="N315" s="5" t="s">
        <v>466</v>
      </c>
      <c r="O315" t="s">
        <v>18</v>
      </c>
      <c r="P315" t="str">
        <f t="shared" si="9"/>
        <v>00010561</v>
      </c>
      <c r="Q315" t="str">
        <f>VLOOKUP(H315,shippers!A:B,2,FALSE)</f>
        <v>United Package</v>
      </c>
    </row>
    <row r="316" spans="1:17" x14ac:dyDescent="0.25">
      <c r="A316">
        <v>10562</v>
      </c>
      <c r="B316" t="str">
        <f t="shared" si="8"/>
        <v>00010562</v>
      </c>
      <c r="C316" t="s">
        <v>207</v>
      </c>
      <c r="D316">
        <v>1</v>
      </c>
      <c r="E316">
        <v>35590</v>
      </c>
      <c r="F316">
        <v>35618</v>
      </c>
      <c r="G316">
        <v>35593</v>
      </c>
      <c r="H316">
        <v>1</v>
      </c>
      <c r="I316">
        <v>22.95</v>
      </c>
      <c r="J316" t="s">
        <v>206</v>
      </c>
      <c r="K316" t="s">
        <v>204</v>
      </c>
      <c r="L316" t="s">
        <v>203</v>
      </c>
      <c r="M316" t="s">
        <v>3</v>
      </c>
      <c r="N316" s="5">
        <v>42100</v>
      </c>
      <c r="O316" t="s">
        <v>9</v>
      </c>
      <c r="P316" t="str">
        <f t="shared" si="9"/>
        <v>00010562</v>
      </c>
      <c r="Q316" t="str">
        <f>VLOOKUP(H316,shippers!A:B,2,FALSE)</f>
        <v>Speedy Express</v>
      </c>
    </row>
    <row r="317" spans="1:17" x14ac:dyDescent="0.25">
      <c r="A317">
        <v>10563</v>
      </c>
      <c r="B317" t="str">
        <f t="shared" si="8"/>
        <v>00010563</v>
      </c>
      <c r="C317" t="s">
        <v>200</v>
      </c>
      <c r="D317">
        <v>2</v>
      </c>
      <c r="E317">
        <v>35591</v>
      </c>
      <c r="F317">
        <v>35633</v>
      </c>
      <c r="G317">
        <v>35605</v>
      </c>
      <c r="H317">
        <v>2</v>
      </c>
      <c r="I317">
        <v>60.43</v>
      </c>
      <c r="J317" t="s">
        <v>199</v>
      </c>
      <c r="K317" t="s">
        <v>755</v>
      </c>
      <c r="L317" t="s">
        <v>196</v>
      </c>
      <c r="M317" t="s">
        <v>195</v>
      </c>
      <c r="N317" s="5" t="s">
        <v>194</v>
      </c>
      <c r="O317" t="s">
        <v>23</v>
      </c>
      <c r="P317" t="str">
        <f t="shared" si="9"/>
        <v>00010563</v>
      </c>
      <c r="Q317" t="str">
        <f>VLOOKUP(H317,shippers!A:B,2,FALSE)</f>
        <v>United Package</v>
      </c>
    </row>
    <row r="318" spans="1:17" x14ac:dyDescent="0.25">
      <c r="A318">
        <v>10564</v>
      </c>
      <c r="B318" t="str">
        <f t="shared" si="8"/>
        <v>00010564</v>
      </c>
      <c r="C318" t="s">
        <v>216</v>
      </c>
      <c r="D318">
        <v>4</v>
      </c>
      <c r="E318">
        <v>35591</v>
      </c>
      <c r="F318">
        <v>35619</v>
      </c>
      <c r="G318">
        <v>35597</v>
      </c>
      <c r="H318">
        <v>3</v>
      </c>
      <c r="I318">
        <v>13.75</v>
      </c>
      <c r="J318" t="s">
        <v>215</v>
      </c>
      <c r="K318" t="s">
        <v>212</v>
      </c>
      <c r="L318" t="s">
        <v>211</v>
      </c>
      <c r="M318" t="s">
        <v>210</v>
      </c>
      <c r="N318" s="5">
        <v>87110</v>
      </c>
      <c r="O318" t="s">
        <v>16</v>
      </c>
      <c r="P318" t="str">
        <f t="shared" si="9"/>
        <v>00010564</v>
      </c>
      <c r="Q318" t="str">
        <f>VLOOKUP(H318,shippers!A:B,2,FALSE)</f>
        <v>Federal Shipping</v>
      </c>
    </row>
    <row r="319" spans="1:17" x14ac:dyDescent="0.25">
      <c r="A319">
        <v>10565</v>
      </c>
      <c r="B319" t="str">
        <f t="shared" si="8"/>
        <v>00010565</v>
      </c>
      <c r="C319" t="s">
        <v>294</v>
      </c>
      <c r="D319">
        <v>8</v>
      </c>
      <c r="E319">
        <v>35592</v>
      </c>
      <c r="F319">
        <v>35620</v>
      </c>
      <c r="G319">
        <v>35599</v>
      </c>
      <c r="H319">
        <v>2</v>
      </c>
      <c r="I319">
        <v>7.15</v>
      </c>
      <c r="J319" t="s">
        <v>696</v>
      </c>
      <c r="K319" t="s">
        <v>293</v>
      </c>
      <c r="L319" t="s">
        <v>695</v>
      </c>
      <c r="M319" t="s">
        <v>694</v>
      </c>
      <c r="N319" s="5" t="s">
        <v>11</v>
      </c>
      <c r="O319" t="s">
        <v>4</v>
      </c>
      <c r="P319" t="str">
        <f t="shared" si="9"/>
        <v>00010565</v>
      </c>
      <c r="Q319" t="str">
        <f>VLOOKUP(H319,shippers!A:B,2,FALSE)</f>
        <v>United Package</v>
      </c>
    </row>
    <row r="320" spans="1:17" x14ac:dyDescent="0.25">
      <c r="A320">
        <v>10566</v>
      </c>
      <c r="B320" t="str">
        <f t="shared" si="8"/>
        <v>00010566</v>
      </c>
      <c r="C320" t="s">
        <v>565</v>
      </c>
      <c r="D320">
        <v>9</v>
      </c>
      <c r="E320">
        <v>35593</v>
      </c>
      <c r="F320">
        <v>35621</v>
      </c>
      <c r="G320">
        <v>35599</v>
      </c>
      <c r="H320">
        <v>1</v>
      </c>
      <c r="I320">
        <v>88.4</v>
      </c>
      <c r="J320" t="s">
        <v>784</v>
      </c>
      <c r="K320" t="s">
        <v>783</v>
      </c>
      <c r="L320" t="s">
        <v>564</v>
      </c>
      <c r="M320" t="s">
        <v>3</v>
      </c>
      <c r="N320" s="5">
        <v>67000</v>
      </c>
      <c r="O320" t="s">
        <v>6</v>
      </c>
      <c r="P320" t="str">
        <f t="shared" si="9"/>
        <v>00010566</v>
      </c>
      <c r="Q320" t="str">
        <f>VLOOKUP(H320,shippers!A:B,2,FALSE)</f>
        <v>Speedy Express</v>
      </c>
    </row>
    <row r="321" spans="1:17" x14ac:dyDescent="0.25">
      <c r="A321">
        <v>10567</v>
      </c>
      <c r="B321" t="str">
        <f t="shared" si="8"/>
        <v>00010567</v>
      </c>
      <c r="C321" t="s">
        <v>395</v>
      </c>
      <c r="D321">
        <v>1</v>
      </c>
      <c r="E321">
        <v>35593</v>
      </c>
      <c r="F321">
        <v>35621</v>
      </c>
      <c r="G321">
        <v>35598</v>
      </c>
      <c r="H321">
        <v>1</v>
      </c>
      <c r="I321">
        <v>33.97</v>
      </c>
      <c r="J321" t="s">
        <v>394</v>
      </c>
      <c r="K321" t="s">
        <v>392</v>
      </c>
      <c r="L321" t="s">
        <v>391</v>
      </c>
      <c r="M321" t="s">
        <v>390</v>
      </c>
      <c r="N321" s="5" t="s">
        <v>3</v>
      </c>
      <c r="O321" t="s">
        <v>389</v>
      </c>
      <c r="P321" t="str">
        <f t="shared" si="9"/>
        <v>00010567</v>
      </c>
      <c r="Q321" t="str">
        <f>VLOOKUP(H321,shippers!A:B,2,FALSE)</f>
        <v>Speedy Express</v>
      </c>
    </row>
    <row r="322" spans="1:17" x14ac:dyDescent="0.25">
      <c r="A322">
        <v>10568</v>
      </c>
      <c r="B322" t="str">
        <f t="shared" si="8"/>
        <v>00010568</v>
      </c>
      <c r="C322" t="s">
        <v>439</v>
      </c>
      <c r="D322">
        <v>3</v>
      </c>
      <c r="E322">
        <v>35594</v>
      </c>
      <c r="F322">
        <v>35622</v>
      </c>
      <c r="G322">
        <v>35620</v>
      </c>
      <c r="H322">
        <v>3</v>
      </c>
      <c r="I322">
        <v>6.54</v>
      </c>
      <c r="J322" t="s">
        <v>779</v>
      </c>
      <c r="K322" t="s">
        <v>747</v>
      </c>
      <c r="L322" t="s">
        <v>437</v>
      </c>
      <c r="M322" t="s">
        <v>3</v>
      </c>
      <c r="N322" s="5">
        <v>8022</v>
      </c>
      <c r="O322" t="s">
        <v>27</v>
      </c>
      <c r="P322" t="str">
        <f t="shared" si="9"/>
        <v>00010568</v>
      </c>
      <c r="Q322" t="str">
        <f>VLOOKUP(H322,shippers!A:B,2,FALSE)</f>
        <v>Federal Shipping</v>
      </c>
    </row>
    <row r="323" spans="1:17" x14ac:dyDescent="0.25">
      <c r="A323">
        <v>10569</v>
      </c>
      <c r="B323" t="str">
        <f t="shared" ref="B323:B386" si="10">TEXT(A323, "00000000")</f>
        <v>00010569</v>
      </c>
      <c r="C323" t="s">
        <v>216</v>
      </c>
      <c r="D323">
        <v>5</v>
      </c>
      <c r="E323">
        <v>35597</v>
      </c>
      <c r="F323">
        <v>35625</v>
      </c>
      <c r="G323">
        <v>35622</v>
      </c>
      <c r="H323">
        <v>1</v>
      </c>
      <c r="I323">
        <v>58.98</v>
      </c>
      <c r="J323" t="s">
        <v>215</v>
      </c>
      <c r="K323" t="s">
        <v>212</v>
      </c>
      <c r="L323" t="s">
        <v>211</v>
      </c>
      <c r="M323" t="s">
        <v>210</v>
      </c>
      <c r="N323" s="5">
        <v>87110</v>
      </c>
      <c r="O323" t="s">
        <v>16</v>
      </c>
      <c r="P323" t="str">
        <f t="shared" ref="P323:P386" si="11">TEXT(A323, "00000000")</f>
        <v>00010569</v>
      </c>
      <c r="Q323" t="str">
        <f>VLOOKUP(H323,shippers!A:B,2,FALSE)</f>
        <v>Speedy Express</v>
      </c>
    </row>
    <row r="324" spans="1:17" x14ac:dyDescent="0.25">
      <c r="A324">
        <v>10570</v>
      </c>
      <c r="B324" t="str">
        <f t="shared" si="10"/>
        <v>00010570</v>
      </c>
      <c r="C324" t="s">
        <v>294</v>
      </c>
      <c r="D324">
        <v>3</v>
      </c>
      <c r="E324">
        <v>35598</v>
      </c>
      <c r="F324">
        <v>35626</v>
      </c>
      <c r="G324">
        <v>35600</v>
      </c>
      <c r="H324">
        <v>3</v>
      </c>
      <c r="I324">
        <v>188.99</v>
      </c>
      <c r="J324" t="s">
        <v>696</v>
      </c>
      <c r="K324" t="s">
        <v>293</v>
      </c>
      <c r="L324" t="s">
        <v>695</v>
      </c>
      <c r="M324" t="s">
        <v>694</v>
      </c>
      <c r="N324" s="5" t="s">
        <v>11</v>
      </c>
      <c r="O324" t="s">
        <v>4</v>
      </c>
      <c r="P324" t="str">
        <f t="shared" si="11"/>
        <v>00010570</v>
      </c>
      <c r="Q324" t="str">
        <f>VLOOKUP(H324,shippers!A:B,2,FALSE)</f>
        <v>Federal Shipping</v>
      </c>
    </row>
    <row r="325" spans="1:17" x14ac:dyDescent="0.25">
      <c r="A325">
        <v>10571</v>
      </c>
      <c r="B325" t="str">
        <f t="shared" si="10"/>
        <v>00010571</v>
      </c>
      <c r="C325" t="s">
        <v>490</v>
      </c>
      <c r="D325">
        <v>8</v>
      </c>
      <c r="E325">
        <v>35598</v>
      </c>
      <c r="F325">
        <v>35640</v>
      </c>
      <c r="G325">
        <v>35615</v>
      </c>
      <c r="H325">
        <v>3</v>
      </c>
      <c r="I325">
        <v>26.06</v>
      </c>
      <c r="J325" t="s">
        <v>489</v>
      </c>
      <c r="K325" t="s">
        <v>487</v>
      </c>
      <c r="L325" t="s">
        <v>486</v>
      </c>
      <c r="M325" t="s">
        <v>3</v>
      </c>
      <c r="N325" s="5">
        <v>8010</v>
      </c>
      <c r="O325" t="s">
        <v>246</v>
      </c>
      <c r="P325" t="str">
        <f t="shared" si="11"/>
        <v>00010571</v>
      </c>
      <c r="Q325" t="str">
        <f>VLOOKUP(H325,shippers!A:B,2,FALSE)</f>
        <v>Federal Shipping</v>
      </c>
    </row>
    <row r="326" spans="1:17" x14ac:dyDescent="0.25">
      <c r="A326">
        <v>10572</v>
      </c>
      <c r="B326" t="str">
        <f t="shared" si="10"/>
        <v>00010572</v>
      </c>
      <c r="C326" t="s">
        <v>576</v>
      </c>
      <c r="D326">
        <v>3</v>
      </c>
      <c r="E326">
        <v>35599</v>
      </c>
      <c r="F326">
        <v>35627</v>
      </c>
      <c r="G326">
        <v>35606</v>
      </c>
      <c r="H326">
        <v>2</v>
      </c>
      <c r="I326">
        <v>116.43</v>
      </c>
      <c r="J326" t="s">
        <v>691</v>
      </c>
      <c r="K326" t="s">
        <v>690</v>
      </c>
      <c r="L326" t="s">
        <v>689</v>
      </c>
      <c r="M326" t="s">
        <v>3</v>
      </c>
      <c r="N326" s="5" t="s">
        <v>575</v>
      </c>
      <c r="O326" t="s">
        <v>18</v>
      </c>
      <c r="P326" t="str">
        <f t="shared" si="11"/>
        <v>00010572</v>
      </c>
      <c r="Q326" t="str">
        <f>VLOOKUP(H326,shippers!A:B,2,FALSE)</f>
        <v>United Package</v>
      </c>
    </row>
    <row r="327" spans="1:17" x14ac:dyDescent="0.25">
      <c r="A327">
        <v>10573</v>
      </c>
      <c r="B327" t="str">
        <f t="shared" si="10"/>
        <v>00010573</v>
      </c>
      <c r="C327" t="s">
        <v>586</v>
      </c>
      <c r="D327">
        <v>7</v>
      </c>
      <c r="E327">
        <v>35600</v>
      </c>
      <c r="F327">
        <v>35628</v>
      </c>
      <c r="G327">
        <v>35601</v>
      </c>
      <c r="H327">
        <v>3</v>
      </c>
      <c r="I327">
        <v>84.84</v>
      </c>
      <c r="J327" t="s">
        <v>692</v>
      </c>
      <c r="K327" t="s">
        <v>584</v>
      </c>
      <c r="L327" t="s">
        <v>663</v>
      </c>
      <c r="M327" t="s">
        <v>3</v>
      </c>
      <c r="N327" s="5">
        <v>5023</v>
      </c>
      <c r="O327" t="s">
        <v>112</v>
      </c>
      <c r="P327" t="str">
        <f t="shared" si="11"/>
        <v>00010573</v>
      </c>
      <c r="Q327" t="str">
        <f>VLOOKUP(H327,shippers!A:B,2,FALSE)</f>
        <v>Federal Shipping</v>
      </c>
    </row>
    <row r="328" spans="1:17" x14ac:dyDescent="0.25">
      <c r="A328">
        <v>10574</v>
      </c>
      <c r="B328" t="str">
        <f t="shared" si="10"/>
        <v>00010574</v>
      </c>
      <c r="C328" t="s">
        <v>105</v>
      </c>
      <c r="D328">
        <v>4</v>
      </c>
      <c r="E328">
        <v>35600</v>
      </c>
      <c r="F328">
        <v>35628</v>
      </c>
      <c r="G328">
        <v>35611</v>
      </c>
      <c r="H328">
        <v>2</v>
      </c>
      <c r="I328">
        <v>37.6</v>
      </c>
      <c r="J328" t="s">
        <v>104</v>
      </c>
      <c r="K328" t="s">
        <v>101</v>
      </c>
      <c r="L328" t="s">
        <v>100</v>
      </c>
      <c r="M328" t="s">
        <v>54</v>
      </c>
      <c r="N328" s="5">
        <v>98034</v>
      </c>
      <c r="O328" t="s">
        <v>16</v>
      </c>
      <c r="P328" t="str">
        <f t="shared" si="11"/>
        <v>00010574</v>
      </c>
      <c r="Q328" t="str">
        <f>VLOOKUP(H328,shippers!A:B,2,FALSE)</f>
        <v>United Package</v>
      </c>
    </row>
    <row r="329" spans="1:17" x14ac:dyDescent="0.25">
      <c r="A329">
        <v>10575</v>
      </c>
      <c r="B329" t="str">
        <f t="shared" si="10"/>
        <v>00010575</v>
      </c>
      <c r="C329" t="s">
        <v>290</v>
      </c>
      <c r="D329">
        <v>5</v>
      </c>
      <c r="E329">
        <v>35601</v>
      </c>
      <c r="F329">
        <v>35615</v>
      </c>
      <c r="G329">
        <v>35611</v>
      </c>
      <c r="H329">
        <v>1</v>
      </c>
      <c r="I329">
        <v>127.34</v>
      </c>
      <c r="J329" t="s">
        <v>289</v>
      </c>
      <c r="K329" t="s">
        <v>287</v>
      </c>
      <c r="L329" t="s">
        <v>286</v>
      </c>
      <c r="M329" t="s">
        <v>3</v>
      </c>
      <c r="N329" s="5">
        <v>4179</v>
      </c>
      <c r="O329" t="s">
        <v>21</v>
      </c>
      <c r="P329" t="str">
        <f t="shared" si="11"/>
        <v>00010575</v>
      </c>
      <c r="Q329" t="str">
        <f>VLOOKUP(H329,shippers!A:B,2,FALSE)</f>
        <v>Speedy Express</v>
      </c>
    </row>
    <row r="330" spans="1:17" x14ac:dyDescent="0.25">
      <c r="A330">
        <v>10576</v>
      </c>
      <c r="B330" t="str">
        <f t="shared" si="10"/>
        <v>00010576</v>
      </c>
      <c r="C330" t="s">
        <v>116</v>
      </c>
      <c r="D330">
        <v>3</v>
      </c>
      <c r="E330">
        <v>35604</v>
      </c>
      <c r="F330">
        <v>35618</v>
      </c>
      <c r="G330">
        <v>35611</v>
      </c>
      <c r="H330">
        <v>3</v>
      </c>
      <c r="I330">
        <v>18.559999999999999</v>
      </c>
      <c r="J330" t="s">
        <v>115</v>
      </c>
      <c r="K330" t="s">
        <v>113</v>
      </c>
      <c r="L330" t="s">
        <v>663</v>
      </c>
      <c r="M330" t="s">
        <v>3</v>
      </c>
      <c r="N330" s="5">
        <v>5033</v>
      </c>
      <c r="O330" t="s">
        <v>112</v>
      </c>
      <c r="P330" t="str">
        <f t="shared" si="11"/>
        <v>00010576</v>
      </c>
      <c r="Q330" t="str">
        <f>VLOOKUP(H330,shippers!A:B,2,FALSE)</f>
        <v>Federal Shipping</v>
      </c>
    </row>
    <row r="331" spans="1:17" x14ac:dyDescent="0.25">
      <c r="A331">
        <v>10577</v>
      </c>
      <c r="B331" t="str">
        <f t="shared" si="10"/>
        <v>00010577</v>
      </c>
      <c r="C331" t="s">
        <v>105</v>
      </c>
      <c r="D331">
        <v>9</v>
      </c>
      <c r="E331">
        <v>35604</v>
      </c>
      <c r="F331">
        <v>35646</v>
      </c>
      <c r="G331">
        <v>35611</v>
      </c>
      <c r="H331">
        <v>2</v>
      </c>
      <c r="I331">
        <v>25.41</v>
      </c>
      <c r="J331" t="s">
        <v>104</v>
      </c>
      <c r="K331" t="s">
        <v>101</v>
      </c>
      <c r="L331" t="s">
        <v>100</v>
      </c>
      <c r="M331" t="s">
        <v>54</v>
      </c>
      <c r="N331" s="5">
        <v>98034</v>
      </c>
      <c r="O331" t="s">
        <v>16</v>
      </c>
      <c r="P331" t="str">
        <f t="shared" si="11"/>
        <v>00010577</v>
      </c>
      <c r="Q331" t="str">
        <f>VLOOKUP(H331,shippers!A:B,2,FALSE)</f>
        <v>United Package</v>
      </c>
    </row>
    <row r="332" spans="1:17" x14ac:dyDescent="0.25">
      <c r="A332">
        <v>10578</v>
      </c>
      <c r="B332" t="str">
        <f t="shared" si="10"/>
        <v>00010578</v>
      </c>
      <c r="C332" t="s">
        <v>544</v>
      </c>
      <c r="D332">
        <v>4</v>
      </c>
      <c r="E332">
        <v>35605</v>
      </c>
      <c r="F332">
        <v>35633</v>
      </c>
      <c r="G332">
        <v>35636</v>
      </c>
      <c r="H332">
        <v>3</v>
      </c>
      <c r="I332">
        <v>29.6</v>
      </c>
      <c r="J332" t="s">
        <v>543</v>
      </c>
      <c r="K332" t="s">
        <v>541</v>
      </c>
      <c r="L332" t="s">
        <v>28</v>
      </c>
      <c r="M332" t="s">
        <v>3</v>
      </c>
      <c r="N332" s="5" t="s">
        <v>540</v>
      </c>
      <c r="O332" t="s">
        <v>26</v>
      </c>
      <c r="P332" t="str">
        <f t="shared" si="11"/>
        <v>00010578</v>
      </c>
      <c r="Q332" t="str">
        <f>VLOOKUP(H332,shippers!A:B,2,FALSE)</f>
        <v>Federal Shipping</v>
      </c>
    </row>
    <row r="333" spans="1:17" x14ac:dyDescent="0.25">
      <c r="A333">
        <v>10579</v>
      </c>
      <c r="B333" t="str">
        <f t="shared" si="10"/>
        <v>00010579</v>
      </c>
      <c r="C333" t="s">
        <v>337</v>
      </c>
      <c r="D333">
        <v>1</v>
      </c>
      <c r="E333">
        <v>35606</v>
      </c>
      <c r="F333">
        <v>35634</v>
      </c>
      <c r="G333">
        <v>35615</v>
      </c>
      <c r="H333">
        <v>2</v>
      </c>
      <c r="I333">
        <v>13.73</v>
      </c>
      <c r="J333" t="s">
        <v>336</v>
      </c>
      <c r="K333" t="s">
        <v>334</v>
      </c>
      <c r="L333" t="s">
        <v>333</v>
      </c>
      <c r="M333" t="s">
        <v>332</v>
      </c>
      <c r="N333" s="5">
        <v>94117</v>
      </c>
      <c r="O333" t="s">
        <v>16</v>
      </c>
      <c r="P333" t="str">
        <f t="shared" si="11"/>
        <v>00010579</v>
      </c>
      <c r="Q333" t="str">
        <f>VLOOKUP(H333,shippers!A:B,2,FALSE)</f>
        <v>United Package</v>
      </c>
    </row>
    <row r="334" spans="1:17" x14ac:dyDescent="0.25">
      <c r="A334">
        <v>10580</v>
      </c>
      <c r="B334" t="str">
        <f t="shared" si="10"/>
        <v>00010580</v>
      </c>
      <c r="C334" t="s">
        <v>264</v>
      </c>
      <c r="D334">
        <v>4</v>
      </c>
      <c r="E334">
        <v>35607</v>
      </c>
      <c r="F334">
        <v>35635</v>
      </c>
      <c r="G334">
        <v>35612</v>
      </c>
      <c r="H334">
        <v>3</v>
      </c>
      <c r="I334">
        <v>75.89</v>
      </c>
      <c r="J334" t="s">
        <v>678</v>
      </c>
      <c r="K334" t="s">
        <v>262</v>
      </c>
      <c r="L334" t="s">
        <v>677</v>
      </c>
      <c r="M334" t="s">
        <v>3</v>
      </c>
      <c r="N334" s="5">
        <v>50739</v>
      </c>
      <c r="O334" t="s">
        <v>21</v>
      </c>
      <c r="P334" t="str">
        <f t="shared" si="11"/>
        <v>00010580</v>
      </c>
      <c r="Q334" t="str">
        <f>VLOOKUP(H334,shippers!A:B,2,FALSE)</f>
        <v>Federal Shipping</v>
      </c>
    </row>
    <row r="335" spans="1:17" x14ac:dyDescent="0.25">
      <c r="A335">
        <v>10581</v>
      </c>
      <c r="B335" t="str">
        <f t="shared" si="10"/>
        <v>00010581</v>
      </c>
      <c r="C335" t="s">
        <v>483</v>
      </c>
      <c r="D335">
        <v>3</v>
      </c>
      <c r="E335">
        <v>35607</v>
      </c>
      <c r="F335">
        <v>35635</v>
      </c>
      <c r="G335">
        <v>35613</v>
      </c>
      <c r="H335">
        <v>1</v>
      </c>
      <c r="I335">
        <v>3.01</v>
      </c>
      <c r="J335" t="s">
        <v>482</v>
      </c>
      <c r="K335" t="s">
        <v>743</v>
      </c>
      <c r="L335" t="s">
        <v>24</v>
      </c>
      <c r="M335" t="s">
        <v>62</v>
      </c>
      <c r="N335" s="5" t="s">
        <v>480</v>
      </c>
      <c r="O335" t="s">
        <v>23</v>
      </c>
      <c r="P335" t="str">
        <f t="shared" si="11"/>
        <v>00010581</v>
      </c>
      <c r="Q335" t="str">
        <f>VLOOKUP(H335,shippers!A:B,2,FALSE)</f>
        <v>Speedy Express</v>
      </c>
    </row>
    <row r="336" spans="1:17" x14ac:dyDescent="0.25">
      <c r="A336">
        <v>10582</v>
      </c>
      <c r="B336" t="str">
        <f t="shared" si="10"/>
        <v>00010582</v>
      </c>
      <c r="C336" t="s">
        <v>572</v>
      </c>
      <c r="D336">
        <v>3</v>
      </c>
      <c r="E336">
        <v>35608</v>
      </c>
      <c r="F336">
        <v>35636</v>
      </c>
      <c r="G336">
        <v>35625</v>
      </c>
      <c r="H336">
        <v>2</v>
      </c>
      <c r="I336">
        <v>27.71</v>
      </c>
      <c r="J336" t="s">
        <v>571</v>
      </c>
      <c r="K336" t="s">
        <v>569</v>
      </c>
      <c r="L336" t="s">
        <v>568</v>
      </c>
      <c r="M336" t="s">
        <v>3</v>
      </c>
      <c r="N336" s="5">
        <v>68306</v>
      </c>
      <c r="O336" t="s">
        <v>21</v>
      </c>
      <c r="P336" t="str">
        <f t="shared" si="11"/>
        <v>00010582</v>
      </c>
      <c r="Q336" t="str">
        <f>VLOOKUP(H336,shippers!A:B,2,FALSE)</f>
        <v>United Package</v>
      </c>
    </row>
    <row r="337" spans="1:17" x14ac:dyDescent="0.25">
      <c r="A337">
        <v>10583</v>
      </c>
      <c r="B337" t="str">
        <f t="shared" si="10"/>
        <v>00010583</v>
      </c>
      <c r="C337" t="s">
        <v>72</v>
      </c>
      <c r="D337">
        <v>2</v>
      </c>
      <c r="E337">
        <v>35611</v>
      </c>
      <c r="F337">
        <v>35639</v>
      </c>
      <c r="G337">
        <v>35615</v>
      </c>
      <c r="H337">
        <v>2</v>
      </c>
      <c r="I337">
        <v>7.28</v>
      </c>
      <c r="J337" t="s">
        <v>71</v>
      </c>
      <c r="K337" t="s">
        <v>69</v>
      </c>
      <c r="L337" t="s">
        <v>68</v>
      </c>
      <c r="M337" t="s">
        <v>3</v>
      </c>
      <c r="N337" s="5">
        <v>90110</v>
      </c>
      <c r="O337" t="s">
        <v>13</v>
      </c>
      <c r="P337" t="str">
        <f t="shared" si="11"/>
        <v>00010583</v>
      </c>
      <c r="Q337" t="str">
        <f>VLOOKUP(H337,shippers!A:B,2,FALSE)</f>
        <v>United Package</v>
      </c>
    </row>
    <row r="338" spans="1:17" x14ac:dyDescent="0.25">
      <c r="A338">
        <v>10584</v>
      </c>
      <c r="B338" t="str">
        <f t="shared" si="10"/>
        <v>00010584</v>
      </c>
      <c r="C338" t="s">
        <v>565</v>
      </c>
      <c r="D338">
        <v>4</v>
      </c>
      <c r="E338">
        <v>35611</v>
      </c>
      <c r="F338">
        <v>35639</v>
      </c>
      <c r="G338">
        <v>35615</v>
      </c>
      <c r="H338">
        <v>1</v>
      </c>
      <c r="I338">
        <v>59.14</v>
      </c>
      <c r="J338" t="s">
        <v>784</v>
      </c>
      <c r="K338" t="s">
        <v>783</v>
      </c>
      <c r="L338" t="s">
        <v>564</v>
      </c>
      <c r="M338" t="s">
        <v>3</v>
      </c>
      <c r="N338" s="5">
        <v>67000</v>
      </c>
      <c r="O338" t="s">
        <v>6</v>
      </c>
      <c r="P338" t="str">
        <f t="shared" si="11"/>
        <v>00010584</v>
      </c>
      <c r="Q338" t="str">
        <f>VLOOKUP(H338,shippers!A:B,2,FALSE)</f>
        <v>Speedy Express</v>
      </c>
    </row>
    <row r="339" spans="1:17" x14ac:dyDescent="0.25">
      <c r="A339">
        <v>10585</v>
      </c>
      <c r="B339" t="str">
        <f t="shared" si="10"/>
        <v>00010585</v>
      </c>
      <c r="C339" t="s">
        <v>66</v>
      </c>
      <c r="D339">
        <v>7</v>
      </c>
      <c r="E339">
        <v>35612</v>
      </c>
      <c r="F339">
        <v>35640</v>
      </c>
      <c r="G339">
        <v>35621</v>
      </c>
      <c r="H339">
        <v>1</v>
      </c>
      <c r="I339">
        <v>13.41</v>
      </c>
      <c r="J339" t="s">
        <v>65</v>
      </c>
      <c r="K339" t="s">
        <v>761</v>
      </c>
      <c r="L339" t="s">
        <v>63</v>
      </c>
      <c r="M339" t="s">
        <v>62</v>
      </c>
      <c r="N339" s="5" t="s">
        <v>61</v>
      </c>
      <c r="O339" t="s">
        <v>23</v>
      </c>
      <c r="P339" t="str">
        <f t="shared" si="11"/>
        <v>00010585</v>
      </c>
      <c r="Q339" t="str">
        <f>VLOOKUP(H339,shippers!A:B,2,FALSE)</f>
        <v>Speedy Express</v>
      </c>
    </row>
    <row r="340" spans="1:17" x14ac:dyDescent="0.25">
      <c r="A340">
        <v>10586</v>
      </c>
      <c r="B340" t="str">
        <f t="shared" si="10"/>
        <v>00010586</v>
      </c>
      <c r="C340" t="s">
        <v>207</v>
      </c>
      <c r="D340">
        <v>9</v>
      </c>
      <c r="E340">
        <v>35613</v>
      </c>
      <c r="F340">
        <v>35641</v>
      </c>
      <c r="G340">
        <v>35620</v>
      </c>
      <c r="H340">
        <v>1</v>
      </c>
      <c r="I340">
        <v>0.48</v>
      </c>
      <c r="J340" t="s">
        <v>206</v>
      </c>
      <c r="K340" t="s">
        <v>204</v>
      </c>
      <c r="L340" t="s">
        <v>203</v>
      </c>
      <c r="M340" t="s">
        <v>3</v>
      </c>
      <c r="N340" s="5">
        <v>42100</v>
      </c>
      <c r="O340" t="s">
        <v>9</v>
      </c>
      <c r="P340" t="str">
        <f t="shared" si="11"/>
        <v>00010586</v>
      </c>
      <c r="Q340" t="str">
        <f>VLOOKUP(H340,shippers!A:B,2,FALSE)</f>
        <v>Speedy Express</v>
      </c>
    </row>
    <row r="341" spans="1:17" x14ac:dyDescent="0.25">
      <c r="A341">
        <v>10587</v>
      </c>
      <c r="B341" t="str">
        <f t="shared" si="10"/>
        <v>00010587</v>
      </c>
      <c r="C341" t="s">
        <v>237</v>
      </c>
      <c r="D341">
        <v>1</v>
      </c>
      <c r="E341">
        <v>35613</v>
      </c>
      <c r="F341">
        <v>35641</v>
      </c>
      <c r="G341">
        <v>35620</v>
      </c>
      <c r="H341">
        <v>1</v>
      </c>
      <c r="I341">
        <v>62.52</v>
      </c>
      <c r="J341" t="s">
        <v>683</v>
      </c>
      <c r="K341" t="s">
        <v>753</v>
      </c>
      <c r="L341" t="s">
        <v>196</v>
      </c>
      <c r="M341" t="s">
        <v>195</v>
      </c>
      <c r="N341" s="5" t="s">
        <v>235</v>
      </c>
      <c r="O341" t="s">
        <v>23</v>
      </c>
      <c r="P341" t="str">
        <f t="shared" si="11"/>
        <v>00010587</v>
      </c>
      <c r="Q341" t="str">
        <f>VLOOKUP(H341,shippers!A:B,2,FALSE)</f>
        <v>Speedy Express</v>
      </c>
    </row>
    <row r="342" spans="1:17" x14ac:dyDescent="0.25">
      <c r="A342">
        <v>10588</v>
      </c>
      <c r="B342" t="str">
        <f t="shared" si="10"/>
        <v>00010588</v>
      </c>
      <c r="C342" t="s">
        <v>228</v>
      </c>
      <c r="D342">
        <v>2</v>
      </c>
      <c r="E342">
        <v>35614</v>
      </c>
      <c r="F342">
        <v>35642</v>
      </c>
      <c r="G342">
        <v>35621</v>
      </c>
      <c r="H342">
        <v>3</v>
      </c>
      <c r="I342">
        <v>194.67</v>
      </c>
      <c r="J342" t="s">
        <v>227</v>
      </c>
      <c r="K342" t="s">
        <v>676</v>
      </c>
      <c r="L342" t="s">
        <v>225</v>
      </c>
      <c r="M342" t="s">
        <v>3</v>
      </c>
      <c r="N342" s="5">
        <v>1307</v>
      </c>
      <c r="O342" t="s">
        <v>21</v>
      </c>
      <c r="P342" t="str">
        <f t="shared" si="11"/>
        <v>00010588</v>
      </c>
      <c r="Q342" t="str">
        <f>VLOOKUP(H342,shippers!A:B,2,FALSE)</f>
        <v>Federal Shipping</v>
      </c>
    </row>
    <row r="343" spans="1:17" x14ac:dyDescent="0.25">
      <c r="A343">
        <v>10589</v>
      </c>
      <c r="B343" t="str">
        <f t="shared" si="10"/>
        <v>00010589</v>
      </c>
      <c r="C343" t="s">
        <v>426</v>
      </c>
      <c r="D343">
        <v>8</v>
      </c>
      <c r="E343">
        <v>35615</v>
      </c>
      <c r="F343">
        <v>35643</v>
      </c>
      <c r="G343">
        <v>35625</v>
      </c>
      <c r="H343">
        <v>2</v>
      </c>
      <c r="I343">
        <v>4.42</v>
      </c>
      <c r="J343" t="s">
        <v>425</v>
      </c>
      <c r="K343" t="s">
        <v>423</v>
      </c>
      <c r="L343" t="s">
        <v>422</v>
      </c>
      <c r="M343" t="s">
        <v>19</v>
      </c>
      <c r="N343" s="5">
        <v>97403</v>
      </c>
      <c r="O343" t="s">
        <v>16</v>
      </c>
      <c r="P343" t="str">
        <f t="shared" si="11"/>
        <v>00010589</v>
      </c>
      <c r="Q343" t="str">
        <f>VLOOKUP(H343,shippers!A:B,2,FALSE)</f>
        <v>United Package</v>
      </c>
    </row>
    <row r="344" spans="1:17" x14ac:dyDescent="0.25">
      <c r="A344">
        <v>10590</v>
      </c>
      <c r="B344" t="str">
        <f t="shared" si="10"/>
        <v>00010590</v>
      </c>
      <c r="C344" t="s">
        <v>294</v>
      </c>
      <c r="D344">
        <v>4</v>
      </c>
      <c r="E344">
        <v>35618</v>
      </c>
      <c r="F344">
        <v>35646</v>
      </c>
      <c r="G344">
        <v>35625</v>
      </c>
      <c r="H344">
        <v>3</v>
      </c>
      <c r="I344">
        <v>44.77</v>
      </c>
      <c r="J344" t="s">
        <v>696</v>
      </c>
      <c r="K344" t="s">
        <v>293</v>
      </c>
      <c r="L344" t="s">
        <v>695</v>
      </c>
      <c r="M344" t="s">
        <v>694</v>
      </c>
      <c r="N344" s="5" t="s">
        <v>11</v>
      </c>
      <c r="O344" t="s">
        <v>4</v>
      </c>
      <c r="P344" t="str">
        <f t="shared" si="11"/>
        <v>00010590</v>
      </c>
      <c r="Q344" t="str">
        <f>VLOOKUP(H344,shippers!A:B,2,FALSE)</f>
        <v>Federal Shipping</v>
      </c>
    </row>
    <row r="345" spans="1:17" x14ac:dyDescent="0.25">
      <c r="A345">
        <v>10591</v>
      </c>
      <c r="B345" t="str">
        <f t="shared" si="10"/>
        <v>00010591</v>
      </c>
      <c r="C345" t="s">
        <v>97</v>
      </c>
      <c r="D345">
        <v>1</v>
      </c>
      <c r="E345">
        <v>35618</v>
      </c>
      <c r="F345">
        <v>35632</v>
      </c>
      <c r="G345">
        <v>35627</v>
      </c>
      <c r="H345">
        <v>1</v>
      </c>
      <c r="I345">
        <v>55.92</v>
      </c>
      <c r="J345" t="s">
        <v>96</v>
      </c>
      <c r="K345" t="s">
        <v>94</v>
      </c>
      <c r="L345" t="s">
        <v>682</v>
      </c>
      <c r="M345" t="s">
        <v>3</v>
      </c>
      <c r="N345" s="5">
        <v>8200</v>
      </c>
      <c r="O345" t="s">
        <v>14</v>
      </c>
      <c r="P345" t="str">
        <f t="shared" si="11"/>
        <v>00010591</v>
      </c>
      <c r="Q345" t="str">
        <f>VLOOKUP(H345,shippers!A:B,2,FALSE)</f>
        <v>Speedy Express</v>
      </c>
    </row>
    <row r="346" spans="1:17" x14ac:dyDescent="0.25">
      <c r="A346">
        <v>10592</v>
      </c>
      <c r="B346" t="str">
        <f t="shared" si="10"/>
        <v>00010592</v>
      </c>
      <c r="C346" t="s">
        <v>344</v>
      </c>
      <c r="D346">
        <v>3</v>
      </c>
      <c r="E346">
        <v>35619</v>
      </c>
      <c r="F346">
        <v>35647</v>
      </c>
      <c r="G346">
        <v>35627</v>
      </c>
      <c r="H346">
        <v>1</v>
      </c>
      <c r="I346">
        <v>32.1</v>
      </c>
      <c r="J346" t="s">
        <v>343</v>
      </c>
      <c r="K346" t="s">
        <v>341</v>
      </c>
      <c r="L346" t="s">
        <v>340</v>
      </c>
      <c r="M346" t="s">
        <v>3</v>
      </c>
      <c r="N346" s="5">
        <v>60528</v>
      </c>
      <c r="O346" t="s">
        <v>21</v>
      </c>
      <c r="P346" t="str">
        <f t="shared" si="11"/>
        <v>00010592</v>
      </c>
      <c r="Q346" t="str">
        <f>VLOOKUP(H346,shippers!A:B,2,FALSE)</f>
        <v>Speedy Express</v>
      </c>
    </row>
    <row r="347" spans="1:17" x14ac:dyDescent="0.25">
      <c r="A347">
        <v>10593</v>
      </c>
      <c r="B347" t="str">
        <f t="shared" si="10"/>
        <v>00010593</v>
      </c>
      <c r="C347" t="s">
        <v>344</v>
      </c>
      <c r="D347">
        <v>7</v>
      </c>
      <c r="E347">
        <v>35620</v>
      </c>
      <c r="F347">
        <v>35648</v>
      </c>
      <c r="G347">
        <v>35655</v>
      </c>
      <c r="H347">
        <v>2</v>
      </c>
      <c r="I347">
        <v>174.2</v>
      </c>
      <c r="J347" t="s">
        <v>343</v>
      </c>
      <c r="K347" t="s">
        <v>341</v>
      </c>
      <c r="L347" t="s">
        <v>340</v>
      </c>
      <c r="M347" t="s">
        <v>3</v>
      </c>
      <c r="N347" s="5">
        <v>60528</v>
      </c>
      <c r="O347" t="s">
        <v>21</v>
      </c>
      <c r="P347" t="str">
        <f t="shared" si="11"/>
        <v>00010593</v>
      </c>
      <c r="Q347" t="str">
        <f>VLOOKUP(H347,shippers!A:B,2,FALSE)</f>
        <v>United Package</v>
      </c>
    </row>
    <row r="348" spans="1:17" x14ac:dyDescent="0.25">
      <c r="A348">
        <v>10594</v>
      </c>
      <c r="B348" t="str">
        <f t="shared" si="10"/>
        <v>00010594</v>
      </c>
      <c r="C348" t="s">
        <v>272</v>
      </c>
      <c r="D348">
        <v>3</v>
      </c>
      <c r="E348">
        <v>35620</v>
      </c>
      <c r="F348">
        <v>35648</v>
      </c>
      <c r="G348">
        <v>35627</v>
      </c>
      <c r="H348">
        <v>2</v>
      </c>
      <c r="I348">
        <v>5.24</v>
      </c>
      <c r="J348" t="s">
        <v>271</v>
      </c>
      <c r="K348" t="s">
        <v>269</v>
      </c>
      <c r="L348" t="s">
        <v>268</v>
      </c>
      <c r="M348" t="s">
        <v>267</v>
      </c>
      <c r="N348" s="5">
        <v>99508</v>
      </c>
      <c r="O348" t="s">
        <v>16</v>
      </c>
      <c r="P348" t="str">
        <f t="shared" si="11"/>
        <v>00010594</v>
      </c>
      <c r="Q348" t="str">
        <f>VLOOKUP(H348,shippers!A:B,2,FALSE)</f>
        <v>United Package</v>
      </c>
    </row>
    <row r="349" spans="1:17" x14ac:dyDescent="0.25">
      <c r="A349">
        <v>10595</v>
      </c>
      <c r="B349" t="str">
        <f t="shared" si="10"/>
        <v>00010595</v>
      </c>
      <c r="C349" t="s">
        <v>490</v>
      </c>
      <c r="D349">
        <v>2</v>
      </c>
      <c r="E349">
        <v>35621</v>
      </c>
      <c r="F349">
        <v>35649</v>
      </c>
      <c r="G349">
        <v>35625</v>
      </c>
      <c r="H349">
        <v>1</v>
      </c>
      <c r="I349">
        <v>96.78</v>
      </c>
      <c r="J349" t="s">
        <v>489</v>
      </c>
      <c r="K349" t="s">
        <v>487</v>
      </c>
      <c r="L349" t="s">
        <v>486</v>
      </c>
      <c r="M349" t="s">
        <v>3</v>
      </c>
      <c r="N349" s="5">
        <v>8010</v>
      </c>
      <c r="O349" t="s">
        <v>246</v>
      </c>
      <c r="P349" t="str">
        <f t="shared" si="11"/>
        <v>00010595</v>
      </c>
      <c r="Q349" t="str">
        <f>VLOOKUP(H349,shippers!A:B,2,FALSE)</f>
        <v>Speedy Express</v>
      </c>
    </row>
    <row r="350" spans="1:17" x14ac:dyDescent="0.25">
      <c r="A350">
        <v>10596</v>
      </c>
      <c r="B350" t="str">
        <f t="shared" si="10"/>
        <v>00010596</v>
      </c>
      <c r="C350" t="s">
        <v>59</v>
      </c>
      <c r="D350">
        <v>8</v>
      </c>
      <c r="E350">
        <v>35622</v>
      </c>
      <c r="F350">
        <v>35650</v>
      </c>
      <c r="G350">
        <v>35654</v>
      </c>
      <c r="H350">
        <v>1</v>
      </c>
      <c r="I350">
        <v>16.34</v>
      </c>
      <c r="J350" t="s">
        <v>58</v>
      </c>
      <c r="K350" t="s">
        <v>768</v>
      </c>
      <c r="L350" t="s">
        <v>55</v>
      </c>
      <c r="M350" t="s">
        <v>54</v>
      </c>
      <c r="N350" s="5">
        <v>98124</v>
      </c>
      <c r="O350" t="s">
        <v>16</v>
      </c>
      <c r="P350" t="str">
        <f t="shared" si="11"/>
        <v>00010596</v>
      </c>
      <c r="Q350" t="str">
        <f>VLOOKUP(H350,shippers!A:B,2,FALSE)</f>
        <v>Speedy Express</v>
      </c>
    </row>
    <row r="351" spans="1:17" x14ac:dyDescent="0.25">
      <c r="A351">
        <v>10597</v>
      </c>
      <c r="B351" t="str">
        <f t="shared" si="10"/>
        <v>00010597</v>
      </c>
      <c r="C351" t="s">
        <v>251</v>
      </c>
      <c r="D351">
        <v>7</v>
      </c>
      <c r="E351">
        <v>35622</v>
      </c>
      <c r="F351">
        <v>35650</v>
      </c>
      <c r="G351">
        <v>35629</v>
      </c>
      <c r="H351">
        <v>3</v>
      </c>
      <c r="I351">
        <v>35.119999999999997</v>
      </c>
      <c r="J351" t="s">
        <v>250</v>
      </c>
      <c r="K351" t="s">
        <v>248</v>
      </c>
      <c r="L351" t="s">
        <v>247</v>
      </c>
      <c r="M351" t="s">
        <v>3</v>
      </c>
      <c r="N351" s="5">
        <v>5020</v>
      </c>
      <c r="O351" t="s">
        <v>246</v>
      </c>
      <c r="P351" t="str">
        <f t="shared" si="11"/>
        <v>00010597</v>
      </c>
      <c r="Q351" t="str">
        <f>VLOOKUP(H351,shippers!A:B,2,FALSE)</f>
        <v>Federal Shipping</v>
      </c>
    </row>
    <row r="352" spans="1:17" x14ac:dyDescent="0.25">
      <c r="A352">
        <v>10598</v>
      </c>
      <c r="B352" t="str">
        <f t="shared" si="10"/>
        <v>00010598</v>
      </c>
      <c r="C352" t="s">
        <v>216</v>
      </c>
      <c r="D352">
        <v>1</v>
      </c>
      <c r="E352">
        <v>35625</v>
      </c>
      <c r="F352">
        <v>35653</v>
      </c>
      <c r="G352">
        <v>35629</v>
      </c>
      <c r="H352">
        <v>3</v>
      </c>
      <c r="I352">
        <v>44.42</v>
      </c>
      <c r="J352" t="s">
        <v>215</v>
      </c>
      <c r="K352" t="s">
        <v>212</v>
      </c>
      <c r="L352" t="s">
        <v>211</v>
      </c>
      <c r="M352" t="s">
        <v>210</v>
      </c>
      <c r="N352" s="5">
        <v>87110</v>
      </c>
      <c r="O352" t="s">
        <v>16</v>
      </c>
      <c r="P352" t="str">
        <f t="shared" si="11"/>
        <v>00010598</v>
      </c>
      <c r="Q352" t="str">
        <f>VLOOKUP(H352,shippers!A:B,2,FALSE)</f>
        <v>Federal Shipping</v>
      </c>
    </row>
    <row r="353" spans="1:17" x14ac:dyDescent="0.25">
      <c r="A353">
        <v>10599</v>
      </c>
      <c r="B353" t="str">
        <f t="shared" si="10"/>
        <v>00010599</v>
      </c>
      <c r="C353" t="s">
        <v>544</v>
      </c>
      <c r="D353">
        <v>6</v>
      </c>
      <c r="E353">
        <v>35626</v>
      </c>
      <c r="F353">
        <v>35668</v>
      </c>
      <c r="G353">
        <v>35632</v>
      </c>
      <c r="H353">
        <v>3</v>
      </c>
      <c r="I353">
        <v>29.98</v>
      </c>
      <c r="J353" t="s">
        <v>543</v>
      </c>
      <c r="K353" t="s">
        <v>541</v>
      </c>
      <c r="L353" t="s">
        <v>28</v>
      </c>
      <c r="M353" t="s">
        <v>3</v>
      </c>
      <c r="N353" s="5" t="s">
        <v>540</v>
      </c>
      <c r="O353" t="s">
        <v>26</v>
      </c>
      <c r="P353" t="str">
        <f t="shared" si="11"/>
        <v>00010599</v>
      </c>
      <c r="Q353" t="str">
        <f>VLOOKUP(H353,shippers!A:B,2,FALSE)</f>
        <v>Federal Shipping</v>
      </c>
    </row>
    <row r="354" spans="1:17" x14ac:dyDescent="0.25">
      <c r="A354">
        <v>10600</v>
      </c>
      <c r="B354" t="str">
        <f t="shared" si="10"/>
        <v>00010600</v>
      </c>
      <c r="C354" t="s">
        <v>402</v>
      </c>
      <c r="D354">
        <v>4</v>
      </c>
      <c r="E354">
        <v>35627</v>
      </c>
      <c r="F354">
        <v>35655</v>
      </c>
      <c r="G354">
        <v>35632</v>
      </c>
      <c r="H354">
        <v>1</v>
      </c>
      <c r="I354">
        <v>45.13</v>
      </c>
      <c r="J354" t="s">
        <v>401</v>
      </c>
      <c r="K354" t="s">
        <v>399</v>
      </c>
      <c r="L354" t="s">
        <v>398</v>
      </c>
      <c r="M354" t="s">
        <v>19</v>
      </c>
      <c r="N354" s="5">
        <v>97827</v>
      </c>
      <c r="O354" t="s">
        <v>16</v>
      </c>
      <c r="P354" t="str">
        <f t="shared" si="11"/>
        <v>00010600</v>
      </c>
      <c r="Q354" t="str">
        <f>VLOOKUP(H354,shippers!A:B,2,FALSE)</f>
        <v>Speedy Express</v>
      </c>
    </row>
    <row r="355" spans="1:17" x14ac:dyDescent="0.25">
      <c r="A355">
        <v>10601</v>
      </c>
      <c r="B355" t="str">
        <f t="shared" si="10"/>
        <v>00010601</v>
      </c>
      <c r="C355" t="s">
        <v>407</v>
      </c>
      <c r="D355">
        <v>7</v>
      </c>
      <c r="E355">
        <v>35627</v>
      </c>
      <c r="F355">
        <v>35669</v>
      </c>
      <c r="G355">
        <v>35633</v>
      </c>
      <c r="H355">
        <v>1</v>
      </c>
      <c r="I355">
        <v>58.3</v>
      </c>
      <c r="J355" t="s">
        <v>406</v>
      </c>
      <c r="K355" t="s">
        <v>405</v>
      </c>
      <c r="L355" t="s">
        <v>667</v>
      </c>
      <c r="M355" t="s">
        <v>666</v>
      </c>
      <c r="N355" s="5">
        <v>5022</v>
      </c>
      <c r="O355" t="s">
        <v>318</v>
      </c>
      <c r="P355" t="str">
        <f t="shared" si="11"/>
        <v>00010601</v>
      </c>
      <c r="Q355" t="str">
        <f>VLOOKUP(H355,shippers!A:B,2,FALSE)</f>
        <v>Speedy Express</v>
      </c>
    </row>
    <row r="356" spans="1:17" x14ac:dyDescent="0.25">
      <c r="A356">
        <v>10602</v>
      </c>
      <c r="B356" t="str">
        <f t="shared" si="10"/>
        <v>00010602</v>
      </c>
      <c r="C356" t="s">
        <v>97</v>
      </c>
      <c r="D356">
        <v>8</v>
      </c>
      <c r="E356">
        <v>35628</v>
      </c>
      <c r="F356">
        <v>35656</v>
      </c>
      <c r="G356">
        <v>35633</v>
      </c>
      <c r="H356">
        <v>2</v>
      </c>
      <c r="I356">
        <v>2.92</v>
      </c>
      <c r="J356" t="s">
        <v>96</v>
      </c>
      <c r="K356" t="s">
        <v>94</v>
      </c>
      <c r="L356" t="s">
        <v>682</v>
      </c>
      <c r="M356" t="s">
        <v>3</v>
      </c>
      <c r="N356" s="5">
        <v>8200</v>
      </c>
      <c r="O356" t="s">
        <v>14</v>
      </c>
      <c r="P356" t="str">
        <f t="shared" si="11"/>
        <v>00010602</v>
      </c>
      <c r="Q356" t="str">
        <f>VLOOKUP(H356,shippers!A:B,2,FALSE)</f>
        <v>United Package</v>
      </c>
    </row>
    <row r="357" spans="1:17" x14ac:dyDescent="0.25">
      <c r="A357">
        <v>10603</v>
      </c>
      <c r="B357" t="str">
        <f t="shared" si="10"/>
        <v>00010603</v>
      </c>
      <c r="C357" t="s">
        <v>174</v>
      </c>
      <c r="D357">
        <v>8</v>
      </c>
      <c r="E357">
        <v>35629</v>
      </c>
      <c r="F357">
        <v>35657</v>
      </c>
      <c r="G357">
        <v>35650</v>
      </c>
      <c r="H357">
        <v>2</v>
      </c>
      <c r="I357">
        <v>48.77</v>
      </c>
      <c r="J357" t="s">
        <v>173</v>
      </c>
      <c r="K357" t="s">
        <v>171</v>
      </c>
      <c r="L357" t="s">
        <v>170</v>
      </c>
      <c r="M357" t="s">
        <v>169</v>
      </c>
      <c r="N357" s="5">
        <v>83720</v>
      </c>
      <c r="O357" t="s">
        <v>16</v>
      </c>
      <c r="P357" t="str">
        <f t="shared" si="11"/>
        <v>00010603</v>
      </c>
      <c r="Q357" t="str">
        <f>VLOOKUP(H357,shippers!A:B,2,FALSE)</f>
        <v>United Package</v>
      </c>
    </row>
    <row r="358" spans="1:17" x14ac:dyDescent="0.25">
      <c r="A358">
        <v>10604</v>
      </c>
      <c r="B358" t="str">
        <f t="shared" si="10"/>
        <v>00010604</v>
      </c>
      <c r="C358" t="s">
        <v>445</v>
      </c>
      <c r="D358">
        <v>1</v>
      </c>
      <c r="E358">
        <v>35629</v>
      </c>
      <c r="F358">
        <v>35657</v>
      </c>
      <c r="G358">
        <v>35640</v>
      </c>
      <c r="H358">
        <v>1</v>
      </c>
      <c r="I358">
        <v>7.46</v>
      </c>
      <c r="J358" t="s">
        <v>444</v>
      </c>
      <c r="K358" t="s">
        <v>442</v>
      </c>
      <c r="L358" t="s">
        <v>240</v>
      </c>
      <c r="M358" t="s">
        <v>3</v>
      </c>
      <c r="N358" s="5">
        <v>1675</v>
      </c>
      <c r="O358" t="s">
        <v>239</v>
      </c>
      <c r="P358" t="str">
        <f t="shared" si="11"/>
        <v>00010604</v>
      </c>
      <c r="Q358" t="str">
        <f>VLOOKUP(H358,shippers!A:B,2,FALSE)</f>
        <v>Speedy Express</v>
      </c>
    </row>
    <row r="359" spans="1:17" x14ac:dyDescent="0.25">
      <c r="A359">
        <v>10605</v>
      </c>
      <c r="B359" t="str">
        <f t="shared" si="10"/>
        <v>00010605</v>
      </c>
      <c r="C359" t="s">
        <v>294</v>
      </c>
      <c r="D359">
        <v>1</v>
      </c>
      <c r="E359">
        <v>35632</v>
      </c>
      <c r="F359">
        <v>35660</v>
      </c>
      <c r="G359">
        <v>35640</v>
      </c>
      <c r="H359">
        <v>2</v>
      </c>
      <c r="I359">
        <v>379.13</v>
      </c>
      <c r="J359" t="s">
        <v>696</v>
      </c>
      <c r="K359" t="s">
        <v>293</v>
      </c>
      <c r="L359" t="s">
        <v>695</v>
      </c>
      <c r="M359" t="s">
        <v>694</v>
      </c>
      <c r="N359" s="5" t="s">
        <v>11</v>
      </c>
      <c r="O359" t="s">
        <v>4</v>
      </c>
      <c r="P359" t="str">
        <f t="shared" si="11"/>
        <v>00010605</v>
      </c>
      <c r="Q359" t="str">
        <f>VLOOKUP(H359,shippers!A:B,2,FALSE)</f>
        <v>United Package</v>
      </c>
    </row>
    <row r="360" spans="1:17" x14ac:dyDescent="0.25">
      <c r="A360">
        <v>10606</v>
      </c>
      <c r="B360" t="str">
        <f t="shared" si="10"/>
        <v>00010606</v>
      </c>
      <c r="C360" t="s">
        <v>110</v>
      </c>
      <c r="D360">
        <v>4</v>
      </c>
      <c r="E360">
        <v>35633</v>
      </c>
      <c r="F360">
        <v>35661</v>
      </c>
      <c r="G360">
        <v>35642</v>
      </c>
      <c r="H360">
        <v>3</v>
      </c>
      <c r="I360">
        <v>79.400000000000006</v>
      </c>
      <c r="J360" t="s">
        <v>782</v>
      </c>
      <c r="K360" t="s">
        <v>759</v>
      </c>
      <c r="L360" t="s">
        <v>24</v>
      </c>
      <c r="M360" t="s">
        <v>62</v>
      </c>
      <c r="N360" s="5" t="s">
        <v>108</v>
      </c>
      <c r="O360" t="s">
        <v>23</v>
      </c>
      <c r="P360" t="str">
        <f t="shared" si="11"/>
        <v>00010606</v>
      </c>
      <c r="Q360" t="str">
        <f>VLOOKUP(H360,shippers!A:B,2,FALSE)</f>
        <v>Federal Shipping</v>
      </c>
    </row>
    <row r="361" spans="1:17" x14ac:dyDescent="0.25">
      <c r="A361">
        <v>10607</v>
      </c>
      <c r="B361" t="str">
        <f t="shared" si="10"/>
        <v>00010607</v>
      </c>
      <c r="C361" t="s">
        <v>174</v>
      </c>
      <c r="D361">
        <v>5</v>
      </c>
      <c r="E361">
        <v>35633</v>
      </c>
      <c r="F361">
        <v>35661</v>
      </c>
      <c r="G361">
        <v>35636</v>
      </c>
      <c r="H361">
        <v>1</v>
      </c>
      <c r="I361">
        <v>200.24</v>
      </c>
      <c r="J361" t="s">
        <v>173</v>
      </c>
      <c r="K361" t="s">
        <v>171</v>
      </c>
      <c r="L361" t="s">
        <v>170</v>
      </c>
      <c r="M361" t="s">
        <v>169</v>
      </c>
      <c r="N361" s="5">
        <v>83720</v>
      </c>
      <c r="O361" t="s">
        <v>16</v>
      </c>
      <c r="P361" t="str">
        <f t="shared" si="11"/>
        <v>00010607</v>
      </c>
      <c r="Q361" t="str">
        <f>VLOOKUP(H361,shippers!A:B,2,FALSE)</f>
        <v>Speedy Express</v>
      </c>
    </row>
    <row r="362" spans="1:17" x14ac:dyDescent="0.25">
      <c r="A362">
        <v>10608</v>
      </c>
      <c r="B362" t="str">
        <f t="shared" si="10"/>
        <v>00010608</v>
      </c>
      <c r="C362" t="s">
        <v>120</v>
      </c>
      <c r="D362">
        <v>4</v>
      </c>
      <c r="E362">
        <v>35634</v>
      </c>
      <c r="F362">
        <v>35662</v>
      </c>
      <c r="G362">
        <v>35643</v>
      </c>
      <c r="H362">
        <v>2</v>
      </c>
      <c r="I362">
        <v>27.79</v>
      </c>
      <c r="J362" t="s">
        <v>687</v>
      </c>
      <c r="K362" t="s">
        <v>119</v>
      </c>
      <c r="L362" t="s">
        <v>686</v>
      </c>
      <c r="M362" t="s">
        <v>3</v>
      </c>
      <c r="N362" s="5">
        <v>44087</v>
      </c>
      <c r="O362" t="s">
        <v>21</v>
      </c>
      <c r="P362" t="str">
        <f t="shared" si="11"/>
        <v>00010608</v>
      </c>
      <c r="Q362" t="str">
        <f>VLOOKUP(H362,shippers!A:B,2,FALSE)</f>
        <v>United Package</v>
      </c>
    </row>
    <row r="363" spans="1:17" x14ac:dyDescent="0.25">
      <c r="A363">
        <v>10609</v>
      </c>
      <c r="B363" t="str">
        <f t="shared" si="10"/>
        <v>00010609</v>
      </c>
      <c r="C363" t="s">
        <v>502</v>
      </c>
      <c r="D363">
        <v>7</v>
      </c>
      <c r="E363">
        <v>35635</v>
      </c>
      <c r="F363">
        <v>35663</v>
      </c>
      <c r="G363">
        <v>35641</v>
      </c>
      <c r="H363">
        <v>2</v>
      </c>
      <c r="I363">
        <v>1.85</v>
      </c>
      <c r="J363" t="s">
        <v>501</v>
      </c>
      <c r="K363" t="s">
        <v>780</v>
      </c>
      <c r="L363" t="s">
        <v>455</v>
      </c>
      <c r="M363" t="s">
        <v>3</v>
      </c>
      <c r="N363" s="5">
        <v>44000</v>
      </c>
      <c r="O363" t="s">
        <v>6</v>
      </c>
      <c r="P363" t="str">
        <f t="shared" si="11"/>
        <v>00010609</v>
      </c>
      <c r="Q363" t="str">
        <f>VLOOKUP(H363,shippers!A:B,2,FALSE)</f>
        <v>United Package</v>
      </c>
    </row>
    <row r="364" spans="1:17" x14ac:dyDescent="0.25">
      <c r="A364">
        <v>10610</v>
      </c>
      <c r="B364" t="str">
        <f t="shared" si="10"/>
        <v>00010610</v>
      </c>
      <c r="C364" t="s">
        <v>367</v>
      </c>
      <c r="D364">
        <v>8</v>
      </c>
      <c r="E364">
        <v>35636</v>
      </c>
      <c r="F364">
        <v>35664</v>
      </c>
      <c r="G364">
        <v>35648</v>
      </c>
      <c r="H364">
        <v>1</v>
      </c>
      <c r="I364">
        <v>26.78</v>
      </c>
      <c r="J364" t="s">
        <v>366</v>
      </c>
      <c r="K364" t="s">
        <v>364</v>
      </c>
      <c r="L364" t="s">
        <v>363</v>
      </c>
      <c r="M364" t="s">
        <v>3</v>
      </c>
      <c r="N364" s="5">
        <v>31000</v>
      </c>
      <c r="O364" t="s">
        <v>6</v>
      </c>
      <c r="P364" t="str">
        <f t="shared" si="11"/>
        <v>00010610</v>
      </c>
      <c r="Q364" t="str">
        <f>VLOOKUP(H364,shippers!A:B,2,FALSE)</f>
        <v>Speedy Express</v>
      </c>
    </row>
    <row r="365" spans="1:17" x14ac:dyDescent="0.25">
      <c r="A365">
        <v>10611</v>
      </c>
      <c r="B365" t="str">
        <f t="shared" si="10"/>
        <v>00010611</v>
      </c>
      <c r="C365" t="s">
        <v>44</v>
      </c>
      <c r="D365">
        <v>6</v>
      </c>
      <c r="E365">
        <v>35636</v>
      </c>
      <c r="F365">
        <v>35664</v>
      </c>
      <c r="G365">
        <v>35643</v>
      </c>
      <c r="H365">
        <v>2</v>
      </c>
      <c r="I365">
        <v>80.650000000000006</v>
      </c>
      <c r="J365" t="s">
        <v>769</v>
      </c>
      <c r="K365" t="s">
        <v>41</v>
      </c>
      <c r="L365" t="s">
        <v>40</v>
      </c>
      <c r="M365" t="s">
        <v>3</v>
      </c>
      <c r="N365" s="5" t="s">
        <v>39</v>
      </c>
      <c r="O365" t="s">
        <v>38</v>
      </c>
      <c r="P365" t="str">
        <f t="shared" si="11"/>
        <v>00010611</v>
      </c>
      <c r="Q365" t="str">
        <f>VLOOKUP(H365,shippers!A:B,2,FALSE)</f>
        <v>United Package</v>
      </c>
    </row>
    <row r="366" spans="1:17" x14ac:dyDescent="0.25">
      <c r="A366">
        <v>10612</v>
      </c>
      <c r="B366" t="str">
        <f t="shared" si="10"/>
        <v>00010612</v>
      </c>
      <c r="C366" t="s">
        <v>174</v>
      </c>
      <c r="D366">
        <v>1</v>
      </c>
      <c r="E366">
        <v>35639</v>
      </c>
      <c r="F366">
        <v>35667</v>
      </c>
      <c r="G366">
        <v>35643</v>
      </c>
      <c r="H366">
        <v>2</v>
      </c>
      <c r="I366">
        <v>544.08000000000004</v>
      </c>
      <c r="J366" t="s">
        <v>173</v>
      </c>
      <c r="K366" t="s">
        <v>171</v>
      </c>
      <c r="L366" t="s">
        <v>170</v>
      </c>
      <c r="M366" t="s">
        <v>169</v>
      </c>
      <c r="N366" s="5">
        <v>83720</v>
      </c>
      <c r="O366" t="s">
        <v>16</v>
      </c>
      <c r="P366" t="str">
        <f t="shared" si="11"/>
        <v>00010612</v>
      </c>
      <c r="Q366" t="str">
        <f>VLOOKUP(H366,shippers!A:B,2,FALSE)</f>
        <v>United Package</v>
      </c>
    </row>
    <row r="367" spans="1:17" x14ac:dyDescent="0.25">
      <c r="A367">
        <v>10613</v>
      </c>
      <c r="B367" t="str">
        <f t="shared" si="10"/>
        <v>00010613</v>
      </c>
      <c r="C367" t="s">
        <v>407</v>
      </c>
      <c r="D367">
        <v>4</v>
      </c>
      <c r="E367">
        <v>35640</v>
      </c>
      <c r="F367">
        <v>35668</v>
      </c>
      <c r="G367">
        <v>35643</v>
      </c>
      <c r="H367">
        <v>2</v>
      </c>
      <c r="I367">
        <v>8.11</v>
      </c>
      <c r="J367" t="s">
        <v>406</v>
      </c>
      <c r="K367" t="s">
        <v>405</v>
      </c>
      <c r="L367" t="s">
        <v>667</v>
      </c>
      <c r="M367" t="s">
        <v>666</v>
      </c>
      <c r="N367" s="5">
        <v>5022</v>
      </c>
      <c r="O367" t="s">
        <v>318</v>
      </c>
      <c r="P367" t="str">
        <f t="shared" si="11"/>
        <v>00010613</v>
      </c>
      <c r="Q367" t="str">
        <f>VLOOKUP(H367,shippers!A:B,2,FALSE)</f>
        <v>United Package</v>
      </c>
    </row>
    <row r="368" spans="1:17" x14ac:dyDescent="0.25">
      <c r="A368">
        <v>10614</v>
      </c>
      <c r="B368" t="str">
        <f t="shared" si="10"/>
        <v>00010614</v>
      </c>
      <c r="C368" t="s">
        <v>572</v>
      </c>
      <c r="D368">
        <v>8</v>
      </c>
      <c r="E368">
        <v>35640</v>
      </c>
      <c r="F368">
        <v>35668</v>
      </c>
      <c r="G368">
        <v>35643</v>
      </c>
      <c r="H368">
        <v>3</v>
      </c>
      <c r="I368">
        <v>1.93</v>
      </c>
      <c r="J368" t="s">
        <v>571</v>
      </c>
      <c r="K368" t="s">
        <v>569</v>
      </c>
      <c r="L368" t="s">
        <v>568</v>
      </c>
      <c r="M368" t="s">
        <v>3</v>
      </c>
      <c r="N368" s="5">
        <v>68306</v>
      </c>
      <c r="O368" t="s">
        <v>21</v>
      </c>
      <c r="P368" t="str">
        <f t="shared" si="11"/>
        <v>00010614</v>
      </c>
      <c r="Q368" t="str">
        <f>VLOOKUP(H368,shippers!A:B,2,FALSE)</f>
        <v>Federal Shipping</v>
      </c>
    </row>
    <row r="369" spans="1:17" x14ac:dyDescent="0.25">
      <c r="A369">
        <v>10615</v>
      </c>
      <c r="B369" t="str">
        <f t="shared" si="10"/>
        <v>00010615</v>
      </c>
      <c r="C369" t="s">
        <v>51</v>
      </c>
      <c r="D369">
        <v>2</v>
      </c>
      <c r="E369">
        <v>35641</v>
      </c>
      <c r="F369">
        <v>35669</v>
      </c>
      <c r="G369">
        <v>35648</v>
      </c>
      <c r="H369">
        <v>3</v>
      </c>
      <c r="I369">
        <v>0.75</v>
      </c>
      <c r="J369" t="s">
        <v>50</v>
      </c>
      <c r="K369" t="s">
        <v>47</v>
      </c>
      <c r="L369" t="s">
        <v>46</v>
      </c>
      <c r="M369" t="s">
        <v>3</v>
      </c>
      <c r="N369" s="5">
        <v>21240</v>
      </c>
      <c r="O369" t="s">
        <v>13</v>
      </c>
      <c r="P369" t="str">
        <f t="shared" si="11"/>
        <v>00010615</v>
      </c>
      <c r="Q369" t="str">
        <f>VLOOKUP(H369,shippers!A:B,2,FALSE)</f>
        <v>Federal Shipping</v>
      </c>
    </row>
    <row r="370" spans="1:17" x14ac:dyDescent="0.25">
      <c r="A370">
        <v>10616</v>
      </c>
      <c r="B370" t="str">
        <f t="shared" si="10"/>
        <v>00010616</v>
      </c>
      <c r="C370" t="s">
        <v>426</v>
      </c>
      <c r="D370">
        <v>1</v>
      </c>
      <c r="E370">
        <v>35642</v>
      </c>
      <c r="F370">
        <v>35670</v>
      </c>
      <c r="G370">
        <v>35647</v>
      </c>
      <c r="H370">
        <v>2</v>
      </c>
      <c r="I370">
        <v>116.53</v>
      </c>
      <c r="J370" t="s">
        <v>425</v>
      </c>
      <c r="K370" t="s">
        <v>423</v>
      </c>
      <c r="L370" t="s">
        <v>422</v>
      </c>
      <c r="M370" t="s">
        <v>19</v>
      </c>
      <c r="N370" s="5">
        <v>97403</v>
      </c>
      <c r="O370" t="s">
        <v>16</v>
      </c>
      <c r="P370" t="str">
        <f t="shared" si="11"/>
        <v>00010616</v>
      </c>
      <c r="Q370" t="str">
        <f>VLOOKUP(H370,shippers!A:B,2,FALSE)</f>
        <v>United Package</v>
      </c>
    </row>
    <row r="371" spans="1:17" x14ac:dyDescent="0.25">
      <c r="A371">
        <v>10617</v>
      </c>
      <c r="B371" t="str">
        <f t="shared" si="10"/>
        <v>00010617</v>
      </c>
      <c r="C371" t="s">
        <v>426</v>
      </c>
      <c r="D371">
        <v>4</v>
      </c>
      <c r="E371">
        <v>35642</v>
      </c>
      <c r="F371">
        <v>35670</v>
      </c>
      <c r="G371">
        <v>35646</v>
      </c>
      <c r="H371">
        <v>2</v>
      </c>
      <c r="I371">
        <v>18.53</v>
      </c>
      <c r="J371" t="s">
        <v>425</v>
      </c>
      <c r="K371" t="s">
        <v>423</v>
      </c>
      <c r="L371" t="s">
        <v>422</v>
      </c>
      <c r="M371" t="s">
        <v>19</v>
      </c>
      <c r="N371" s="5">
        <v>97403</v>
      </c>
      <c r="O371" t="s">
        <v>16</v>
      </c>
      <c r="P371" t="str">
        <f t="shared" si="11"/>
        <v>00010617</v>
      </c>
      <c r="Q371" t="str">
        <f>VLOOKUP(H371,shippers!A:B,2,FALSE)</f>
        <v>United Package</v>
      </c>
    </row>
    <row r="372" spans="1:17" x14ac:dyDescent="0.25">
      <c r="A372">
        <v>10618</v>
      </c>
      <c r="B372" t="str">
        <f t="shared" si="10"/>
        <v>00010618</v>
      </c>
      <c r="C372" t="s">
        <v>294</v>
      </c>
      <c r="D372">
        <v>1</v>
      </c>
      <c r="E372">
        <v>35643</v>
      </c>
      <c r="F372">
        <v>35685</v>
      </c>
      <c r="G372">
        <v>35650</v>
      </c>
      <c r="H372">
        <v>1</v>
      </c>
      <c r="I372">
        <v>154.68</v>
      </c>
      <c r="J372" t="s">
        <v>696</v>
      </c>
      <c r="K372" t="s">
        <v>293</v>
      </c>
      <c r="L372" t="s">
        <v>695</v>
      </c>
      <c r="M372" t="s">
        <v>694</v>
      </c>
      <c r="N372" s="5" t="s">
        <v>11</v>
      </c>
      <c r="O372" t="s">
        <v>4</v>
      </c>
      <c r="P372" t="str">
        <f t="shared" si="11"/>
        <v>00010618</v>
      </c>
      <c r="Q372" t="str">
        <f>VLOOKUP(H372,shippers!A:B,2,FALSE)</f>
        <v>Speedy Express</v>
      </c>
    </row>
    <row r="373" spans="1:17" x14ac:dyDescent="0.25">
      <c r="A373">
        <v>10619</v>
      </c>
      <c r="B373" t="str">
        <f t="shared" si="10"/>
        <v>00010619</v>
      </c>
      <c r="C373" t="s">
        <v>294</v>
      </c>
      <c r="D373">
        <v>3</v>
      </c>
      <c r="E373">
        <v>35646</v>
      </c>
      <c r="F373">
        <v>35674</v>
      </c>
      <c r="G373">
        <v>35649</v>
      </c>
      <c r="H373">
        <v>3</v>
      </c>
      <c r="I373">
        <v>91.05</v>
      </c>
      <c r="J373" t="s">
        <v>696</v>
      </c>
      <c r="K373" t="s">
        <v>293</v>
      </c>
      <c r="L373" t="s">
        <v>695</v>
      </c>
      <c r="M373" t="s">
        <v>694</v>
      </c>
      <c r="N373" s="5" t="s">
        <v>11</v>
      </c>
      <c r="O373" t="s">
        <v>4</v>
      </c>
      <c r="P373" t="str">
        <f t="shared" si="11"/>
        <v>00010619</v>
      </c>
      <c r="Q373" t="str">
        <f>VLOOKUP(H373,shippers!A:B,2,FALSE)</f>
        <v>Federal Shipping</v>
      </c>
    </row>
    <row r="374" spans="1:17" x14ac:dyDescent="0.25">
      <c r="A374">
        <v>10620</v>
      </c>
      <c r="B374" t="str">
        <f t="shared" si="10"/>
        <v>00010620</v>
      </c>
      <c r="C374" t="s">
        <v>360</v>
      </c>
      <c r="D374">
        <v>2</v>
      </c>
      <c r="E374">
        <v>35647</v>
      </c>
      <c r="F374">
        <v>35675</v>
      </c>
      <c r="G374">
        <v>35656</v>
      </c>
      <c r="H374">
        <v>3</v>
      </c>
      <c r="I374">
        <v>0.94</v>
      </c>
      <c r="J374" t="s">
        <v>359</v>
      </c>
      <c r="K374" t="s">
        <v>785</v>
      </c>
      <c r="L374" t="s">
        <v>356</v>
      </c>
      <c r="M374" t="s">
        <v>355</v>
      </c>
      <c r="N374" s="5" t="s">
        <v>354</v>
      </c>
      <c r="O374" t="s">
        <v>4</v>
      </c>
      <c r="P374" t="str">
        <f t="shared" si="11"/>
        <v>00010620</v>
      </c>
      <c r="Q374" t="str">
        <f>VLOOKUP(H374,shippers!A:B,2,FALSE)</f>
        <v>Federal Shipping</v>
      </c>
    </row>
    <row r="375" spans="1:17" x14ac:dyDescent="0.25">
      <c r="A375">
        <v>10621</v>
      </c>
      <c r="B375" t="str">
        <f t="shared" si="10"/>
        <v>00010621</v>
      </c>
      <c r="C375" t="s">
        <v>386</v>
      </c>
      <c r="D375">
        <v>4</v>
      </c>
      <c r="E375">
        <v>35647</v>
      </c>
      <c r="F375">
        <v>35675</v>
      </c>
      <c r="G375">
        <v>35653</v>
      </c>
      <c r="H375">
        <v>2</v>
      </c>
      <c r="I375">
        <v>23.73</v>
      </c>
      <c r="J375" t="s">
        <v>385</v>
      </c>
      <c r="K375" t="s">
        <v>383</v>
      </c>
      <c r="L375" t="s">
        <v>382</v>
      </c>
      <c r="M375" t="s">
        <v>381</v>
      </c>
      <c r="N375" s="5" t="s">
        <v>380</v>
      </c>
      <c r="O375" t="s">
        <v>26</v>
      </c>
      <c r="P375" t="str">
        <f t="shared" si="11"/>
        <v>00010621</v>
      </c>
      <c r="Q375" t="str">
        <f>VLOOKUP(H375,shippers!A:B,2,FALSE)</f>
        <v>United Package</v>
      </c>
    </row>
    <row r="376" spans="1:17" x14ac:dyDescent="0.25">
      <c r="A376">
        <v>10622</v>
      </c>
      <c r="B376" t="str">
        <f t="shared" si="10"/>
        <v>00010622</v>
      </c>
      <c r="C376" t="s">
        <v>200</v>
      </c>
      <c r="D376">
        <v>4</v>
      </c>
      <c r="E376">
        <v>35648</v>
      </c>
      <c r="F376">
        <v>35676</v>
      </c>
      <c r="G376">
        <v>35653</v>
      </c>
      <c r="H376">
        <v>3</v>
      </c>
      <c r="I376">
        <v>50.97</v>
      </c>
      <c r="J376" t="s">
        <v>199</v>
      </c>
      <c r="K376" t="s">
        <v>755</v>
      </c>
      <c r="L376" t="s">
        <v>196</v>
      </c>
      <c r="M376" t="s">
        <v>195</v>
      </c>
      <c r="N376" s="5" t="s">
        <v>194</v>
      </c>
      <c r="O376" t="s">
        <v>23</v>
      </c>
      <c r="P376" t="str">
        <f t="shared" si="11"/>
        <v>00010622</v>
      </c>
      <c r="Q376" t="str">
        <f>VLOOKUP(H376,shippers!A:B,2,FALSE)</f>
        <v>Federal Shipping</v>
      </c>
    </row>
    <row r="377" spans="1:17" x14ac:dyDescent="0.25">
      <c r="A377">
        <v>10623</v>
      </c>
      <c r="B377" t="str">
        <f t="shared" si="10"/>
        <v>00010623</v>
      </c>
      <c r="C377" t="s">
        <v>464</v>
      </c>
      <c r="D377">
        <v>8</v>
      </c>
      <c r="E377">
        <v>35649</v>
      </c>
      <c r="F377">
        <v>35677</v>
      </c>
      <c r="G377">
        <v>35654</v>
      </c>
      <c r="H377">
        <v>2</v>
      </c>
      <c r="I377">
        <v>97.18</v>
      </c>
      <c r="J377" t="s">
        <v>463</v>
      </c>
      <c r="K377" t="s">
        <v>461</v>
      </c>
      <c r="L377" t="s">
        <v>680</v>
      </c>
      <c r="M377" t="s">
        <v>3</v>
      </c>
      <c r="N377" s="5">
        <v>80805</v>
      </c>
      <c r="O377" t="s">
        <v>21</v>
      </c>
      <c r="P377" t="str">
        <f t="shared" si="11"/>
        <v>00010623</v>
      </c>
      <c r="Q377" t="str">
        <f>VLOOKUP(H377,shippers!A:B,2,FALSE)</f>
        <v>United Package</v>
      </c>
    </row>
    <row r="378" spans="1:17" x14ac:dyDescent="0.25">
      <c r="A378">
        <v>10624</v>
      </c>
      <c r="B378" t="str">
        <f t="shared" si="10"/>
        <v>00010624</v>
      </c>
      <c r="C378" t="s">
        <v>129</v>
      </c>
      <c r="D378">
        <v>4</v>
      </c>
      <c r="E378">
        <v>35649</v>
      </c>
      <c r="F378">
        <v>35677</v>
      </c>
      <c r="G378">
        <v>35661</v>
      </c>
      <c r="H378">
        <v>2</v>
      </c>
      <c r="I378">
        <v>94.8</v>
      </c>
      <c r="J378" t="s">
        <v>128</v>
      </c>
      <c r="K378" t="s">
        <v>125</v>
      </c>
      <c r="L378" t="s">
        <v>124</v>
      </c>
      <c r="M378" t="s">
        <v>123</v>
      </c>
      <c r="N378" s="5">
        <v>59801</v>
      </c>
      <c r="O378" t="s">
        <v>16</v>
      </c>
      <c r="P378" t="str">
        <f t="shared" si="11"/>
        <v>00010624</v>
      </c>
      <c r="Q378" t="str">
        <f>VLOOKUP(H378,shippers!A:B,2,FALSE)</f>
        <v>United Package</v>
      </c>
    </row>
    <row r="379" spans="1:17" x14ac:dyDescent="0.25">
      <c r="A379">
        <v>10625</v>
      </c>
      <c r="B379" t="str">
        <f t="shared" si="10"/>
        <v>00010625</v>
      </c>
      <c r="C379" t="s">
        <v>591</v>
      </c>
      <c r="D379">
        <v>3</v>
      </c>
      <c r="E379">
        <v>35650</v>
      </c>
      <c r="F379">
        <v>35678</v>
      </c>
      <c r="G379">
        <v>35656</v>
      </c>
      <c r="H379">
        <v>1</v>
      </c>
      <c r="I379">
        <v>43.9</v>
      </c>
      <c r="J379" t="s">
        <v>590</v>
      </c>
      <c r="K379" t="s">
        <v>688</v>
      </c>
      <c r="L379" t="s">
        <v>663</v>
      </c>
      <c r="M379" t="s">
        <v>3</v>
      </c>
      <c r="N379" s="5">
        <v>5021</v>
      </c>
      <c r="O379" t="s">
        <v>112</v>
      </c>
      <c r="P379" t="str">
        <f t="shared" si="11"/>
        <v>00010625</v>
      </c>
      <c r="Q379" t="str">
        <f>VLOOKUP(H379,shippers!A:B,2,FALSE)</f>
        <v>Speedy Express</v>
      </c>
    </row>
    <row r="380" spans="1:17" x14ac:dyDescent="0.25">
      <c r="A380">
        <v>10626</v>
      </c>
      <c r="B380" t="str">
        <f t="shared" si="10"/>
        <v>00010626</v>
      </c>
      <c r="C380" t="s">
        <v>576</v>
      </c>
      <c r="D380">
        <v>1</v>
      </c>
      <c r="E380">
        <v>35653</v>
      </c>
      <c r="F380">
        <v>35681</v>
      </c>
      <c r="G380">
        <v>35662</v>
      </c>
      <c r="H380">
        <v>2</v>
      </c>
      <c r="I380">
        <v>138.69</v>
      </c>
      <c r="J380" t="s">
        <v>691</v>
      </c>
      <c r="K380" t="s">
        <v>690</v>
      </c>
      <c r="L380" t="s">
        <v>689</v>
      </c>
      <c r="M380" t="s">
        <v>3</v>
      </c>
      <c r="N380" s="5" t="s">
        <v>575</v>
      </c>
      <c r="O380" t="s">
        <v>18</v>
      </c>
      <c r="P380" t="str">
        <f t="shared" si="11"/>
        <v>00010626</v>
      </c>
      <c r="Q380" t="str">
        <f>VLOOKUP(H380,shippers!A:B,2,FALSE)</f>
        <v>United Package</v>
      </c>
    </row>
    <row r="381" spans="1:17" x14ac:dyDescent="0.25">
      <c r="A381">
        <v>10627</v>
      </c>
      <c r="B381" t="str">
        <f t="shared" si="10"/>
        <v>00010627</v>
      </c>
      <c r="C381" t="s">
        <v>174</v>
      </c>
      <c r="D381">
        <v>8</v>
      </c>
      <c r="E381">
        <v>35653</v>
      </c>
      <c r="F381">
        <v>35695</v>
      </c>
      <c r="G381">
        <v>35663</v>
      </c>
      <c r="H381">
        <v>3</v>
      </c>
      <c r="I381">
        <v>107.46</v>
      </c>
      <c r="J381" t="s">
        <v>173</v>
      </c>
      <c r="K381" t="s">
        <v>171</v>
      </c>
      <c r="L381" t="s">
        <v>170</v>
      </c>
      <c r="M381" t="s">
        <v>169</v>
      </c>
      <c r="N381" s="5">
        <v>83720</v>
      </c>
      <c r="O381" t="s">
        <v>16</v>
      </c>
      <c r="P381" t="str">
        <f t="shared" si="11"/>
        <v>00010627</v>
      </c>
      <c r="Q381" t="str">
        <f>VLOOKUP(H381,shippers!A:B,2,FALSE)</f>
        <v>Federal Shipping</v>
      </c>
    </row>
    <row r="382" spans="1:17" x14ac:dyDescent="0.25">
      <c r="A382">
        <v>10628</v>
      </c>
      <c r="B382" t="str">
        <f t="shared" si="10"/>
        <v>00010628</v>
      </c>
      <c r="C382" t="s">
        <v>565</v>
      </c>
      <c r="D382">
        <v>4</v>
      </c>
      <c r="E382">
        <v>35654</v>
      </c>
      <c r="F382">
        <v>35682</v>
      </c>
      <c r="G382">
        <v>35662</v>
      </c>
      <c r="H382">
        <v>3</v>
      </c>
      <c r="I382">
        <v>30.36</v>
      </c>
      <c r="J382" t="s">
        <v>784</v>
      </c>
      <c r="K382" t="s">
        <v>783</v>
      </c>
      <c r="L382" t="s">
        <v>564</v>
      </c>
      <c r="M382" t="s">
        <v>3</v>
      </c>
      <c r="N382" s="5">
        <v>67000</v>
      </c>
      <c r="O382" t="s">
        <v>6</v>
      </c>
      <c r="P382" t="str">
        <f t="shared" si="11"/>
        <v>00010628</v>
      </c>
      <c r="Q382" t="str">
        <f>VLOOKUP(H382,shippers!A:B,2,FALSE)</f>
        <v>Federal Shipping</v>
      </c>
    </row>
    <row r="383" spans="1:17" x14ac:dyDescent="0.25">
      <c r="A383">
        <v>10629</v>
      </c>
      <c r="B383" t="str">
        <f t="shared" si="10"/>
        <v>00010629</v>
      </c>
      <c r="C383" t="s">
        <v>434</v>
      </c>
      <c r="D383">
        <v>4</v>
      </c>
      <c r="E383">
        <v>35654</v>
      </c>
      <c r="F383">
        <v>35682</v>
      </c>
      <c r="G383">
        <v>35662</v>
      </c>
      <c r="H383">
        <v>3</v>
      </c>
      <c r="I383">
        <v>85.46</v>
      </c>
      <c r="J383" t="s">
        <v>674</v>
      </c>
      <c r="K383" t="s">
        <v>748</v>
      </c>
      <c r="L383" t="s">
        <v>433</v>
      </c>
      <c r="M383" t="s">
        <v>3</v>
      </c>
      <c r="N383" s="5">
        <v>41101</v>
      </c>
      <c r="O383" t="s">
        <v>27</v>
      </c>
      <c r="P383" t="str">
        <f t="shared" si="11"/>
        <v>00010629</v>
      </c>
      <c r="Q383" t="str">
        <f>VLOOKUP(H383,shippers!A:B,2,FALSE)</f>
        <v>Federal Shipping</v>
      </c>
    </row>
    <row r="384" spans="1:17" x14ac:dyDescent="0.25">
      <c r="A384">
        <v>10630</v>
      </c>
      <c r="B384" t="str">
        <f t="shared" si="10"/>
        <v>00010630</v>
      </c>
      <c r="C384" t="s">
        <v>378</v>
      </c>
      <c r="D384">
        <v>1</v>
      </c>
      <c r="E384">
        <v>35655</v>
      </c>
      <c r="F384">
        <v>35683</v>
      </c>
      <c r="G384">
        <v>35661</v>
      </c>
      <c r="H384">
        <v>2</v>
      </c>
      <c r="I384">
        <v>32.35</v>
      </c>
      <c r="J384" t="s">
        <v>675</v>
      </c>
      <c r="K384" t="s">
        <v>376</v>
      </c>
      <c r="L384" t="s">
        <v>375</v>
      </c>
      <c r="M384" t="s">
        <v>3</v>
      </c>
      <c r="N384" s="5">
        <v>14776</v>
      </c>
      <c r="O384" t="s">
        <v>21</v>
      </c>
      <c r="P384" t="str">
        <f t="shared" si="11"/>
        <v>00010630</v>
      </c>
      <c r="Q384" t="str">
        <f>VLOOKUP(H384,shippers!A:B,2,FALSE)</f>
        <v>United Package</v>
      </c>
    </row>
    <row r="385" spans="1:17" x14ac:dyDescent="0.25">
      <c r="A385">
        <v>10631</v>
      </c>
      <c r="B385" t="str">
        <f t="shared" si="10"/>
        <v>00010631</v>
      </c>
      <c r="C385" t="s">
        <v>367</v>
      </c>
      <c r="D385">
        <v>8</v>
      </c>
      <c r="E385">
        <v>35656</v>
      </c>
      <c r="F385">
        <v>35684</v>
      </c>
      <c r="G385">
        <v>35657</v>
      </c>
      <c r="H385">
        <v>1</v>
      </c>
      <c r="I385">
        <v>0.87</v>
      </c>
      <c r="J385" t="s">
        <v>366</v>
      </c>
      <c r="K385" t="s">
        <v>364</v>
      </c>
      <c r="L385" t="s">
        <v>363</v>
      </c>
      <c r="M385" t="s">
        <v>3</v>
      </c>
      <c r="N385" s="5">
        <v>31000</v>
      </c>
      <c r="O385" t="s">
        <v>6</v>
      </c>
      <c r="P385" t="str">
        <f t="shared" si="11"/>
        <v>00010631</v>
      </c>
      <c r="Q385" t="str">
        <f>VLOOKUP(H385,shippers!A:B,2,FALSE)</f>
        <v>Speedy Express</v>
      </c>
    </row>
    <row r="386" spans="1:17" x14ac:dyDescent="0.25">
      <c r="A386">
        <v>10632</v>
      </c>
      <c r="B386" t="str">
        <f t="shared" si="10"/>
        <v>00010632</v>
      </c>
      <c r="C386" t="s">
        <v>78</v>
      </c>
      <c r="D386">
        <v>8</v>
      </c>
      <c r="E386">
        <v>35656</v>
      </c>
      <c r="F386">
        <v>35684</v>
      </c>
      <c r="G386">
        <v>35661</v>
      </c>
      <c r="H386">
        <v>1</v>
      </c>
      <c r="I386">
        <v>41.38</v>
      </c>
      <c r="J386" t="s">
        <v>77</v>
      </c>
      <c r="K386" t="s">
        <v>76</v>
      </c>
      <c r="L386" t="s">
        <v>75</v>
      </c>
      <c r="M386" t="s">
        <v>3</v>
      </c>
      <c r="N386" s="5">
        <v>70563</v>
      </c>
      <c r="O386" t="s">
        <v>21</v>
      </c>
      <c r="P386" t="str">
        <f t="shared" si="11"/>
        <v>00010632</v>
      </c>
      <c r="Q386" t="str">
        <f>VLOOKUP(H386,shippers!A:B,2,FALSE)</f>
        <v>Speedy Express</v>
      </c>
    </row>
    <row r="387" spans="1:17" x14ac:dyDescent="0.25">
      <c r="A387">
        <v>10633</v>
      </c>
      <c r="B387" t="str">
        <f t="shared" ref="B387:B450" si="12">TEXT(A387, "00000000")</f>
        <v>00010633</v>
      </c>
      <c r="C387" t="s">
        <v>490</v>
      </c>
      <c r="D387">
        <v>7</v>
      </c>
      <c r="E387">
        <v>35657</v>
      </c>
      <c r="F387">
        <v>35685</v>
      </c>
      <c r="G387">
        <v>35660</v>
      </c>
      <c r="H387">
        <v>3</v>
      </c>
      <c r="I387">
        <v>477.9</v>
      </c>
      <c r="J387" t="s">
        <v>489</v>
      </c>
      <c r="K387" t="s">
        <v>487</v>
      </c>
      <c r="L387" t="s">
        <v>486</v>
      </c>
      <c r="M387" t="s">
        <v>3</v>
      </c>
      <c r="N387" s="5">
        <v>8010</v>
      </c>
      <c r="O387" t="s">
        <v>246</v>
      </c>
      <c r="P387" t="str">
        <f t="shared" ref="P387:P450" si="13">TEXT(A387, "00000000")</f>
        <v>00010633</v>
      </c>
      <c r="Q387" t="str">
        <f>VLOOKUP(H387,shippers!A:B,2,FALSE)</f>
        <v>Federal Shipping</v>
      </c>
    </row>
    <row r="388" spans="1:17" x14ac:dyDescent="0.25">
      <c r="A388">
        <v>10634</v>
      </c>
      <c r="B388" t="str">
        <f t="shared" si="12"/>
        <v>00010634</v>
      </c>
      <c r="C388" t="s">
        <v>473</v>
      </c>
      <c r="D388">
        <v>4</v>
      </c>
      <c r="E388">
        <v>35657</v>
      </c>
      <c r="F388">
        <v>35685</v>
      </c>
      <c r="G388">
        <v>35663</v>
      </c>
      <c r="H388">
        <v>3</v>
      </c>
      <c r="I388">
        <v>487.38</v>
      </c>
      <c r="J388" t="s">
        <v>472</v>
      </c>
      <c r="K388" t="s">
        <v>786</v>
      </c>
      <c r="L388" t="s">
        <v>471</v>
      </c>
      <c r="M388" t="s">
        <v>3</v>
      </c>
      <c r="N388" s="5">
        <v>59000</v>
      </c>
      <c r="O388" t="s">
        <v>6</v>
      </c>
      <c r="P388" t="str">
        <f t="shared" si="13"/>
        <v>00010634</v>
      </c>
      <c r="Q388" t="str">
        <f>VLOOKUP(H388,shippers!A:B,2,FALSE)</f>
        <v>Federal Shipping</v>
      </c>
    </row>
    <row r="389" spans="1:17" x14ac:dyDescent="0.25">
      <c r="A389">
        <v>10635</v>
      </c>
      <c r="B389" t="str">
        <f t="shared" si="12"/>
        <v>00010635</v>
      </c>
      <c r="C389" t="s">
        <v>309</v>
      </c>
      <c r="D389">
        <v>8</v>
      </c>
      <c r="E389">
        <v>35660</v>
      </c>
      <c r="F389">
        <v>35688</v>
      </c>
      <c r="G389">
        <v>35663</v>
      </c>
      <c r="H389">
        <v>3</v>
      </c>
      <c r="I389">
        <v>47.46</v>
      </c>
      <c r="J389" t="s">
        <v>308</v>
      </c>
      <c r="K389" t="s">
        <v>306</v>
      </c>
      <c r="L389" t="s">
        <v>305</v>
      </c>
      <c r="M389" t="s">
        <v>3</v>
      </c>
      <c r="N389" s="5">
        <v>24100</v>
      </c>
      <c r="O389" t="s">
        <v>9</v>
      </c>
      <c r="P389" t="str">
        <f t="shared" si="13"/>
        <v>00010635</v>
      </c>
      <c r="Q389" t="str">
        <f>VLOOKUP(H389,shippers!A:B,2,FALSE)</f>
        <v>Federal Shipping</v>
      </c>
    </row>
    <row r="390" spans="1:17" x14ac:dyDescent="0.25">
      <c r="A390">
        <v>10636</v>
      </c>
      <c r="B390" t="str">
        <f t="shared" si="12"/>
        <v>00010636</v>
      </c>
      <c r="C390" t="s">
        <v>72</v>
      </c>
      <c r="D390">
        <v>4</v>
      </c>
      <c r="E390">
        <v>35661</v>
      </c>
      <c r="F390">
        <v>35689</v>
      </c>
      <c r="G390">
        <v>35668</v>
      </c>
      <c r="H390">
        <v>1</v>
      </c>
      <c r="I390">
        <v>1.1499999999999999</v>
      </c>
      <c r="J390" t="s">
        <v>71</v>
      </c>
      <c r="K390" t="s">
        <v>69</v>
      </c>
      <c r="L390" t="s">
        <v>68</v>
      </c>
      <c r="M390" t="s">
        <v>3</v>
      </c>
      <c r="N390" s="5">
        <v>90110</v>
      </c>
      <c r="O390" t="s">
        <v>13</v>
      </c>
      <c r="P390" t="str">
        <f t="shared" si="13"/>
        <v>00010636</v>
      </c>
      <c r="Q390" t="str">
        <f>VLOOKUP(H390,shippers!A:B,2,FALSE)</f>
        <v>Speedy Express</v>
      </c>
    </row>
    <row r="391" spans="1:17" x14ac:dyDescent="0.25">
      <c r="A391">
        <v>10637</v>
      </c>
      <c r="B391" t="str">
        <f t="shared" si="12"/>
        <v>00010637</v>
      </c>
      <c r="C391" t="s">
        <v>232</v>
      </c>
      <c r="D391">
        <v>6</v>
      </c>
      <c r="E391">
        <v>35661</v>
      </c>
      <c r="F391">
        <v>35689</v>
      </c>
      <c r="G391">
        <v>35668</v>
      </c>
      <c r="H391">
        <v>1</v>
      </c>
      <c r="I391">
        <v>201.29</v>
      </c>
      <c r="J391" t="s">
        <v>231</v>
      </c>
      <c r="K391" t="s">
        <v>754</v>
      </c>
      <c r="L391" t="s">
        <v>24</v>
      </c>
      <c r="M391" t="s">
        <v>62</v>
      </c>
      <c r="N391" s="5" t="s">
        <v>230</v>
      </c>
      <c r="O391" t="s">
        <v>23</v>
      </c>
      <c r="P391" t="str">
        <f t="shared" si="13"/>
        <v>00010637</v>
      </c>
      <c r="Q391" t="str">
        <f>VLOOKUP(H391,shippers!A:B,2,FALSE)</f>
        <v>Speedy Express</v>
      </c>
    </row>
    <row r="392" spans="1:17" x14ac:dyDescent="0.25">
      <c r="A392">
        <v>10638</v>
      </c>
      <c r="B392" t="str">
        <f t="shared" si="12"/>
        <v>00010638</v>
      </c>
      <c r="C392" t="s">
        <v>324</v>
      </c>
      <c r="D392">
        <v>3</v>
      </c>
      <c r="E392">
        <v>35662</v>
      </c>
      <c r="F392">
        <v>35690</v>
      </c>
      <c r="G392">
        <v>35674</v>
      </c>
      <c r="H392">
        <v>1</v>
      </c>
      <c r="I392">
        <v>158.44</v>
      </c>
      <c r="J392" t="s">
        <v>323</v>
      </c>
      <c r="K392" t="s">
        <v>321</v>
      </c>
      <c r="L392" t="s">
        <v>320</v>
      </c>
      <c r="M392" t="s">
        <v>319</v>
      </c>
      <c r="N392" s="5">
        <v>4980</v>
      </c>
      <c r="O392" t="s">
        <v>318</v>
      </c>
      <c r="P392" t="str">
        <f t="shared" si="13"/>
        <v>00010638</v>
      </c>
      <c r="Q392" t="str">
        <f>VLOOKUP(H392,shippers!A:B,2,FALSE)</f>
        <v>Speedy Express</v>
      </c>
    </row>
    <row r="393" spans="1:17" x14ac:dyDescent="0.25">
      <c r="A393">
        <v>10639</v>
      </c>
      <c r="B393" t="str">
        <f t="shared" si="12"/>
        <v>00010639</v>
      </c>
      <c r="C393" t="s">
        <v>180</v>
      </c>
      <c r="D393">
        <v>7</v>
      </c>
      <c r="E393">
        <v>35662</v>
      </c>
      <c r="F393">
        <v>35690</v>
      </c>
      <c r="G393">
        <v>35669</v>
      </c>
      <c r="H393">
        <v>3</v>
      </c>
      <c r="I393">
        <v>38.64</v>
      </c>
      <c r="J393" t="s">
        <v>679</v>
      </c>
      <c r="K393" t="s">
        <v>178</v>
      </c>
      <c r="L393" t="s">
        <v>177</v>
      </c>
      <c r="M393" t="s">
        <v>3</v>
      </c>
      <c r="N393" s="5">
        <v>4110</v>
      </c>
      <c r="O393" t="s">
        <v>20</v>
      </c>
      <c r="P393" t="str">
        <f t="shared" si="13"/>
        <v>00010639</v>
      </c>
      <c r="Q393" t="str">
        <f>VLOOKUP(H393,shippers!A:B,2,FALSE)</f>
        <v>Federal Shipping</v>
      </c>
    </row>
    <row r="394" spans="1:17" x14ac:dyDescent="0.25">
      <c r="A394">
        <v>10640</v>
      </c>
      <c r="B394" t="str">
        <f t="shared" si="12"/>
        <v>00010640</v>
      </c>
      <c r="C394" t="s">
        <v>78</v>
      </c>
      <c r="D394">
        <v>4</v>
      </c>
      <c r="E394">
        <v>35663</v>
      </c>
      <c r="F394">
        <v>35691</v>
      </c>
      <c r="G394">
        <v>35670</v>
      </c>
      <c r="H394">
        <v>1</v>
      </c>
      <c r="I394">
        <v>23.55</v>
      </c>
      <c r="J394" t="s">
        <v>77</v>
      </c>
      <c r="K394" t="s">
        <v>76</v>
      </c>
      <c r="L394" t="s">
        <v>75</v>
      </c>
      <c r="M394" t="s">
        <v>3</v>
      </c>
      <c r="N394" s="5">
        <v>70563</v>
      </c>
      <c r="O394" t="s">
        <v>21</v>
      </c>
      <c r="P394" t="str">
        <f t="shared" si="13"/>
        <v>00010640</v>
      </c>
      <c r="Q394" t="str">
        <f>VLOOKUP(H394,shippers!A:B,2,FALSE)</f>
        <v>Speedy Express</v>
      </c>
    </row>
    <row r="395" spans="1:17" x14ac:dyDescent="0.25">
      <c r="A395">
        <v>10641</v>
      </c>
      <c r="B395" t="str">
        <f t="shared" si="12"/>
        <v>00010641</v>
      </c>
      <c r="C395" t="s">
        <v>407</v>
      </c>
      <c r="D395">
        <v>4</v>
      </c>
      <c r="E395">
        <v>35664</v>
      </c>
      <c r="F395">
        <v>35692</v>
      </c>
      <c r="G395">
        <v>35668</v>
      </c>
      <c r="H395">
        <v>2</v>
      </c>
      <c r="I395">
        <v>179.61</v>
      </c>
      <c r="J395" t="s">
        <v>406</v>
      </c>
      <c r="K395" t="s">
        <v>405</v>
      </c>
      <c r="L395" t="s">
        <v>667</v>
      </c>
      <c r="M395" t="s">
        <v>666</v>
      </c>
      <c r="N395" s="5">
        <v>5022</v>
      </c>
      <c r="O395" t="s">
        <v>318</v>
      </c>
      <c r="P395" t="str">
        <f t="shared" si="13"/>
        <v>00010641</v>
      </c>
      <c r="Q395" t="str">
        <f>VLOOKUP(H395,shippers!A:B,2,FALSE)</f>
        <v>United Package</v>
      </c>
    </row>
    <row r="396" spans="1:17" x14ac:dyDescent="0.25">
      <c r="A396">
        <v>10642</v>
      </c>
      <c r="B396" t="str">
        <f t="shared" si="12"/>
        <v>00010642</v>
      </c>
      <c r="C396" t="s">
        <v>160</v>
      </c>
      <c r="D396">
        <v>7</v>
      </c>
      <c r="E396">
        <v>35664</v>
      </c>
      <c r="F396">
        <v>35692</v>
      </c>
      <c r="G396">
        <v>35678</v>
      </c>
      <c r="H396">
        <v>3</v>
      </c>
      <c r="I396">
        <v>41.89</v>
      </c>
      <c r="J396" t="s">
        <v>159</v>
      </c>
      <c r="K396" t="s">
        <v>662</v>
      </c>
      <c r="L396" t="s">
        <v>157</v>
      </c>
      <c r="M396" t="s">
        <v>3</v>
      </c>
      <c r="N396" s="5">
        <v>1734</v>
      </c>
      <c r="O396" t="s">
        <v>14</v>
      </c>
      <c r="P396" t="str">
        <f t="shared" si="13"/>
        <v>00010642</v>
      </c>
      <c r="Q396" t="str">
        <f>VLOOKUP(H396,shippers!A:B,2,FALSE)</f>
        <v>Federal Shipping</v>
      </c>
    </row>
    <row r="397" spans="1:17" x14ac:dyDescent="0.25">
      <c r="A397">
        <v>10643</v>
      </c>
      <c r="B397" t="str">
        <f t="shared" si="12"/>
        <v>00010643</v>
      </c>
      <c r="C397" t="s">
        <v>597</v>
      </c>
      <c r="D397">
        <v>6</v>
      </c>
      <c r="E397">
        <v>35667</v>
      </c>
      <c r="F397">
        <v>35695</v>
      </c>
      <c r="G397">
        <v>35675</v>
      </c>
      <c r="H397">
        <v>1</v>
      </c>
      <c r="I397">
        <v>29.46</v>
      </c>
      <c r="J397" t="s">
        <v>596</v>
      </c>
      <c r="K397" t="s">
        <v>594</v>
      </c>
      <c r="L397" t="s">
        <v>22</v>
      </c>
      <c r="M397" t="s">
        <v>3</v>
      </c>
      <c r="N397" s="5">
        <v>12209</v>
      </c>
      <c r="O397" t="s">
        <v>21</v>
      </c>
      <c r="P397" t="str">
        <f t="shared" si="13"/>
        <v>00010643</v>
      </c>
      <c r="Q397" t="str">
        <f>VLOOKUP(H397,shippers!A:B,2,FALSE)</f>
        <v>Speedy Express</v>
      </c>
    </row>
    <row r="398" spans="1:17" x14ac:dyDescent="0.25">
      <c r="A398">
        <v>10644</v>
      </c>
      <c r="B398" t="str">
        <f t="shared" si="12"/>
        <v>00010644</v>
      </c>
      <c r="C398" t="s">
        <v>66</v>
      </c>
      <c r="D398">
        <v>3</v>
      </c>
      <c r="E398">
        <v>35667</v>
      </c>
      <c r="F398">
        <v>35695</v>
      </c>
      <c r="G398">
        <v>35674</v>
      </c>
      <c r="H398">
        <v>2</v>
      </c>
      <c r="I398">
        <v>0.14000000000000001</v>
      </c>
      <c r="J398" t="s">
        <v>65</v>
      </c>
      <c r="K398" t="s">
        <v>761</v>
      </c>
      <c r="L398" t="s">
        <v>63</v>
      </c>
      <c r="M398" t="s">
        <v>62</v>
      </c>
      <c r="N398" s="5" t="s">
        <v>61</v>
      </c>
      <c r="O398" t="s">
        <v>23</v>
      </c>
      <c r="P398" t="str">
        <f t="shared" si="13"/>
        <v>00010644</v>
      </c>
      <c r="Q398" t="str">
        <f>VLOOKUP(H398,shippers!A:B,2,FALSE)</f>
        <v>United Package</v>
      </c>
    </row>
    <row r="399" spans="1:17" x14ac:dyDescent="0.25">
      <c r="A399">
        <v>10645</v>
      </c>
      <c r="B399" t="str">
        <f t="shared" si="12"/>
        <v>00010645</v>
      </c>
      <c r="C399" t="s">
        <v>413</v>
      </c>
      <c r="D399">
        <v>4</v>
      </c>
      <c r="E399">
        <v>35668</v>
      </c>
      <c r="F399">
        <v>35696</v>
      </c>
      <c r="G399">
        <v>35675</v>
      </c>
      <c r="H399">
        <v>1</v>
      </c>
      <c r="I399">
        <v>12.41</v>
      </c>
      <c r="J399" t="s">
        <v>412</v>
      </c>
      <c r="K399" t="s">
        <v>750</v>
      </c>
      <c r="L399" t="s">
        <v>196</v>
      </c>
      <c r="M399" t="s">
        <v>195</v>
      </c>
      <c r="N399" s="5" t="s">
        <v>410</v>
      </c>
      <c r="O399" t="s">
        <v>23</v>
      </c>
      <c r="P399" t="str">
        <f t="shared" si="13"/>
        <v>00010645</v>
      </c>
      <c r="Q399" t="str">
        <f>VLOOKUP(H399,shippers!A:B,2,FALSE)</f>
        <v>Speedy Express</v>
      </c>
    </row>
    <row r="400" spans="1:17" x14ac:dyDescent="0.25">
      <c r="A400">
        <v>10646</v>
      </c>
      <c r="B400" t="str">
        <f t="shared" si="12"/>
        <v>00010646</v>
      </c>
      <c r="C400" t="s">
        <v>395</v>
      </c>
      <c r="D400">
        <v>9</v>
      </c>
      <c r="E400">
        <v>35669</v>
      </c>
      <c r="F400">
        <v>35711</v>
      </c>
      <c r="G400">
        <v>35676</v>
      </c>
      <c r="H400">
        <v>3</v>
      </c>
      <c r="I400">
        <v>142.33000000000001</v>
      </c>
      <c r="J400" t="s">
        <v>394</v>
      </c>
      <c r="K400" t="s">
        <v>392</v>
      </c>
      <c r="L400" t="s">
        <v>391</v>
      </c>
      <c r="M400" t="s">
        <v>390</v>
      </c>
      <c r="N400" s="5" t="s">
        <v>3</v>
      </c>
      <c r="O400" t="s">
        <v>389</v>
      </c>
      <c r="P400" t="str">
        <f t="shared" si="13"/>
        <v>00010646</v>
      </c>
      <c r="Q400" t="str">
        <f>VLOOKUP(H400,shippers!A:B,2,FALSE)</f>
        <v>Federal Shipping</v>
      </c>
    </row>
    <row r="401" spans="1:17" x14ac:dyDescent="0.25">
      <c r="A401">
        <v>10647</v>
      </c>
      <c r="B401" t="str">
        <f t="shared" si="12"/>
        <v>00010647</v>
      </c>
      <c r="C401" t="s">
        <v>237</v>
      </c>
      <c r="D401">
        <v>4</v>
      </c>
      <c r="E401">
        <v>35669</v>
      </c>
      <c r="F401">
        <v>35683</v>
      </c>
      <c r="G401">
        <v>35676</v>
      </c>
      <c r="H401">
        <v>2</v>
      </c>
      <c r="I401">
        <v>45.54</v>
      </c>
      <c r="J401" t="s">
        <v>683</v>
      </c>
      <c r="K401" t="s">
        <v>753</v>
      </c>
      <c r="L401" t="s">
        <v>196</v>
      </c>
      <c r="M401" t="s">
        <v>195</v>
      </c>
      <c r="N401" s="5" t="s">
        <v>235</v>
      </c>
      <c r="O401" t="s">
        <v>23</v>
      </c>
      <c r="P401" t="str">
        <f t="shared" si="13"/>
        <v>00010647</v>
      </c>
      <c r="Q401" t="str">
        <f>VLOOKUP(H401,shippers!A:B,2,FALSE)</f>
        <v>United Package</v>
      </c>
    </row>
    <row r="402" spans="1:17" x14ac:dyDescent="0.25">
      <c r="A402">
        <v>10648</v>
      </c>
      <c r="B402" t="str">
        <f t="shared" si="12"/>
        <v>00010648</v>
      </c>
      <c r="C402" t="s">
        <v>200</v>
      </c>
      <c r="D402">
        <v>5</v>
      </c>
      <c r="E402">
        <v>35670</v>
      </c>
      <c r="F402">
        <v>35712</v>
      </c>
      <c r="G402">
        <v>35682</v>
      </c>
      <c r="H402">
        <v>2</v>
      </c>
      <c r="I402">
        <v>14.25</v>
      </c>
      <c r="J402" t="s">
        <v>199</v>
      </c>
      <c r="K402" t="s">
        <v>755</v>
      </c>
      <c r="L402" t="s">
        <v>196</v>
      </c>
      <c r="M402" t="s">
        <v>195</v>
      </c>
      <c r="N402" s="5" t="s">
        <v>194</v>
      </c>
      <c r="O402" t="s">
        <v>23</v>
      </c>
      <c r="P402" t="str">
        <f t="shared" si="13"/>
        <v>00010648</v>
      </c>
      <c r="Q402" t="str">
        <f>VLOOKUP(H402,shippers!A:B,2,FALSE)</f>
        <v>United Package</v>
      </c>
    </row>
    <row r="403" spans="1:17" x14ac:dyDescent="0.25">
      <c r="A403">
        <v>10649</v>
      </c>
      <c r="B403" t="str">
        <f t="shared" si="12"/>
        <v>00010649</v>
      </c>
      <c r="C403" t="s">
        <v>302</v>
      </c>
      <c r="D403">
        <v>5</v>
      </c>
      <c r="E403">
        <v>35670</v>
      </c>
      <c r="F403">
        <v>35698</v>
      </c>
      <c r="G403">
        <v>35671</v>
      </c>
      <c r="H403">
        <v>3</v>
      </c>
      <c r="I403">
        <v>6.2</v>
      </c>
      <c r="J403" t="s">
        <v>301</v>
      </c>
      <c r="K403" t="s">
        <v>299</v>
      </c>
      <c r="L403" t="s">
        <v>298</v>
      </c>
      <c r="M403" t="s">
        <v>3</v>
      </c>
      <c r="N403" s="5" t="s">
        <v>297</v>
      </c>
      <c r="O403" t="s">
        <v>138</v>
      </c>
      <c r="P403" t="str">
        <f t="shared" si="13"/>
        <v>00010649</v>
      </c>
      <c r="Q403" t="str">
        <f>VLOOKUP(H403,shippers!A:B,2,FALSE)</f>
        <v>Federal Shipping</v>
      </c>
    </row>
    <row r="404" spans="1:17" x14ac:dyDescent="0.25">
      <c r="A404">
        <v>10650</v>
      </c>
      <c r="B404" t="str">
        <f t="shared" si="12"/>
        <v>00010650</v>
      </c>
      <c r="C404" t="s">
        <v>483</v>
      </c>
      <c r="D404">
        <v>5</v>
      </c>
      <c r="E404">
        <v>35671</v>
      </c>
      <c r="F404">
        <v>35699</v>
      </c>
      <c r="G404">
        <v>35676</v>
      </c>
      <c r="H404">
        <v>3</v>
      </c>
      <c r="I404">
        <v>176.81</v>
      </c>
      <c r="J404" t="s">
        <v>482</v>
      </c>
      <c r="K404" t="s">
        <v>743</v>
      </c>
      <c r="L404" t="s">
        <v>24</v>
      </c>
      <c r="M404" t="s">
        <v>62</v>
      </c>
      <c r="N404" s="5" t="s">
        <v>480</v>
      </c>
      <c r="O404" t="s">
        <v>23</v>
      </c>
      <c r="P404" t="str">
        <f t="shared" si="13"/>
        <v>00010650</v>
      </c>
      <c r="Q404" t="str">
        <f>VLOOKUP(H404,shippers!A:B,2,FALSE)</f>
        <v>Federal Shipping</v>
      </c>
    </row>
    <row r="405" spans="1:17" x14ac:dyDescent="0.25">
      <c r="A405">
        <v>10651</v>
      </c>
      <c r="B405" t="str">
        <f t="shared" si="12"/>
        <v>00010651</v>
      </c>
      <c r="C405" t="s">
        <v>78</v>
      </c>
      <c r="D405">
        <v>8</v>
      </c>
      <c r="E405">
        <v>35674</v>
      </c>
      <c r="F405">
        <v>35702</v>
      </c>
      <c r="G405">
        <v>35684</v>
      </c>
      <c r="H405">
        <v>2</v>
      </c>
      <c r="I405">
        <v>20.6</v>
      </c>
      <c r="J405" t="s">
        <v>77</v>
      </c>
      <c r="K405" t="s">
        <v>76</v>
      </c>
      <c r="L405" t="s">
        <v>75</v>
      </c>
      <c r="M405" t="s">
        <v>3</v>
      </c>
      <c r="N405" s="5">
        <v>70563</v>
      </c>
      <c r="O405" t="s">
        <v>21</v>
      </c>
      <c r="P405" t="str">
        <f t="shared" si="13"/>
        <v>00010651</v>
      </c>
      <c r="Q405" t="str">
        <f>VLOOKUP(H405,shippers!A:B,2,FALSE)</f>
        <v>United Package</v>
      </c>
    </row>
    <row r="406" spans="1:17" x14ac:dyDescent="0.25">
      <c r="A406">
        <v>10652</v>
      </c>
      <c r="B406" t="str">
        <f t="shared" si="12"/>
        <v>00010652</v>
      </c>
      <c r="C406" t="s">
        <v>431</v>
      </c>
      <c r="D406">
        <v>4</v>
      </c>
      <c r="E406">
        <v>35674</v>
      </c>
      <c r="F406">
        <v>35702</v>
      </c>
      <c r="G406">
        <v>35681</v>
      </c>
      <c r="H406">
        <v>2</v>
      </c>
      <c r="I406">
        <v>7.14</v>
      </c>
      <c r="J406" t="s">
        <v>430</v>
      </c>
      <c r="K406" t="s">
        <v>749</v>
      </c>
      <c r="L406" t="s">
        <v>429</v>
      </c>
      <c r="M406" t="s">
        <v>62</v>
      </c>
      <c r="N406" s="5" t="s">
        <v>428</v>
      </c>
      <c r="O406" t="s">
        <v>23</v>
      </c>
      <c r="P406" t="str">
        <f t="shared" si="13"/>
        <v>00010652</v>
      </c>
      <c r="Q406" t="str">
        <f>VLOOKUP(H406,shippers!A:B,2,FALSE)</f>
        <v>United Package</v>
      </c>
    </row>
    <row r="407" spans="1:17" x14ac:dyDescent="0.25">
      <c r="A407">
        <v>10653</v>
      </c>
      <c r="B407" t="str">
        <f t="shared" si="12"/>
        <v>00010653</v>
      </c>
      <c r="C407" t="s">
        <v>464</v>
      </c>
      <c r="D407">
        <v>1</v>
      </c>
      <c r="E407">
        <v>35675</v>
      </c>
      <c r="F407">
        <v>35703</v>
      </c>
      <c r="G407">
        <v>35692</v>
      </c>
      <c r="H407">
        <v>1</v>
      </c>
      <c r="I407">
        <v>93.25</v>
      </c>
      <c r="J407" t="s">
        <v>463</v>
      </c>
      <c r="K407" t="s">
        <v>461</v>
      </c>
      <c r="L407" t="s">
        <v>680</v>
      </c>
      <c r="M407" t="s">
        <v>3</v>
      </c>
      <c r="N407" s="5">
        <v>80805</v>
      </c>
      <c r="O407" t="s">
        <v>21</v>
      </c>
      <c r="P407" t="str">
        <f t="shared" si="13"/>
        <v>00010653</v>
      </c>
      <c r="Q407" t="str">
        <f>VLOOKUP(H407,shippers!A:B,2,FALSE)</f>
        <v>Speedy Express</v>
      </c>
    </row>
    <row r="408" spans="1:17" x14ac:dyDescent="0.25">
      <c r="A408">
        <v>10654</v>
      </c>
      <c r="B408" t="str">
        <f t="shared" si="12"/>
        <v>00010654</v>
      </c>
      <c r="C408" t="s">
        <v>576</v>
      </c>
      <c r="D408">
        <v>5</v>
      </c>
      <c r="E408">
        <v>35675</v>
      </c>
      <c r="F408">
        <v>35703</v>
      </c>
      <c r="G408">
        <v>35684</v>
      </c>
      <c r="H408">
        <v>1</v>
      </c>
      <c r="I408">
        <v>55.26</v>
      </c>
      <c r="J408" t="s">
        <v>691</v>
      </c>
      <c r="K408" t="s">
        <v>690</v>
      </c>
      <c r="L408" t="s">
        <v>689</v>
      </c>
      <c r="M408" t="s">
        <v>3</v>
      </c>
      <c r="N408" s="5" t="s">
        <v>575</v>
      </c>
      <c r="O408" t="s">
        <v>18</v>
      </c>
      <c r="P408" t="str">
        <f t="shared" si="13"/>
        <v>00010654</v>
      </c>
      <c r="Q408" t="str">
        <f>VLOOKUP(H408,shippers!A:B,2,FALSE)</f>
        <v>Speedy Express</v>
      </c>
    </row>
    <row r="409" spans="1:17" x14ac:dyDescent="0.25">
      <c r="A409">
        <v>10655</v>
      </c>
      <c r="B409" t="str">
        <f t="shared" si="12"/>
        <v>00010655</v>
      </c>
      <c r="C409" t="s">
        <v>207</v>
      </c>
      <c r="D409">
        <v>1</v>
      </c>
      <c r="E409">
        <v>35676</v>
      </c>
      <c r="F409">
        <v>35704</v>
      </c>
      <c r="G409">
        <v>35684</v>
      </c>
      <c r="H409">
        <v>2</v>
      </c>
      <c r="I409">
        <v>4.41</v>
      </c>
      <c r="J409" t="s">
        <v>206</v>
      </c>
      <c r="K409" t="s">
        <v>204</v>
      </c>
      <c r="L409" t="s">
        <v>203</v>
      </c>
      <c r="M409" t="s">
        <v>3</v>
      </c>
      <c r="N409" s="5">
        <v>42100</v>
      </c>
      <c r="O409" t="s">
        <v>9</v>
      </c>
      <c r="P409" t="str">
        <f t="shared" si="13"/>
        <v>00010655</v>
      </c>
      <c r="Q409" t="str">
        <f>VLOOKUP(H409,shippers!A:B,2,FALSE)</f>
        <v>United Package</v>
      </c>
    </row>
    <row r="410" spans="1:17" x14ac:dyDescent="0.25">
      <c r="A410">
        <v>10656</v>
      </c>
      <c r="B410" t="str">
        <f t="shared" si="12"/>
        <v>00010656</v>
      </c>
      <c r="C410" t="s">
        <v>426</v>
      </c>
      <c r="D410">
        <v>6</v>
      </c>
      <c r="E410">
        <v>35677</v>
      </c>
      <c r="F410">
        <v>35705</v>
      </c>
      <c r="G410">
        <v>35683</v>
      </c>
      <c r="H410">
        <v>1</v>
      </c>
      <c r="I410">
        <v>57.15</v>
      </c>
      <c r="J410" t="s">
        <v>425</v>
      </c>
      <c r="K410" t="s">
        <v>423</v>
      </c>
      <c r="L410" t="s">
        <v>422</v>
      </c>
      <c r="M410" t="s">
        <v>19</v>
      </c>
      <c r="N410" s="5">
        <v>97403</v>
      </c>
      <c r="O410" t="s">
        <v>16</v>
      </c>
      <c r="P410" t="str">
        <f t="shared" si="13"/>
        <v>00010656</v>
      </c>
      <c r="Q410" t="str">
        <f>VLOOKUP(H410,shippers!A:B,2,FALSE)</f>
        <v>Speedy Express</v>
      </c>
    </row>
    <row r="411" spans="1:17" x14ac:dyDescent="0.25">
      <c r="A411">
        <v>10657</v>
      </c>
      <c r="B411" t="str">
        <f t="shared" si="12"/>
        <v>00010657</v>
      </c>
      <c r="C411" t="s">
        <v>174</v>
      </c>
      <c r="D411">
        <v>2</v>
      </c>
      <c r="E411">
        <v>35677</v>
      </c>
      <c r="F411">
        <v>35705</v>
      </c>
      <c r="G411">
        <v>35688</v>
      </c>
      <c r="H411">
        <v>2</v>
      </c>
      <c r="I411">
        <v>352.69</v>
      </c>
      <c r="J411" t="s">
        <v>173</v>
      </c>
      <c r="K411" t="s">
        <v>171</v>
      </c>
      <c r="L411" t="s">
        <v>170</v>
      </c>
      <c r="M411" t="s">
        <v>169</v>
      </c>
      <c r="N411" s="5">
        <v>83720</v>
      </c>
      <c r="O411" t="s">
        <v>16</v>
      </c>
      <c r="P411" t="str">
        <f t="shared" si="13"/>
        <v>00010657</v>
      </c>
      <c r="Q411" t="str">
        <f>VLOOKUP(H411,shippers!A:B,2,FALSE)</f>
        <v>United Package</v>
      </c>
    </row>
    <row r="412" spans="1:17" x14ac:dyDescent="0.25">
      <c r="A412">
        <v>10658</v>
      </c>
      <c r="B412" t="str">
        <f t="shared" si="12"/>
        <v>00010658</v>
      </c>
      <c r="C412" t="s">
        <v>228</v>
      </c>
      <c r="D412">
        <v>4</v>
      </c>
      <c r="E412">
        <v>35678</v>
      </c>
      <c r="F412">
        <v>35706</v>
      </c>
      <c r="G412">
        <v>35681</v>
      </c>
      <c r="H412">
        <v>1</v>
      </c>
      <c r="I412">
        <v>364.15</v>
      </c>
      <c r="J412" t="s">
        <v>227</v>
      </c>
      <c r="K412" t="s">
        <v>676</v>
      </c>
      <c r="L412" t="s">
        <v>225</v>
      </c>
      <c r="M412" t="s">
        <v>3</v>
      </c>
      <c r="N412" s="5">
        <v>1307</v>
      </c>
      <c r="O412" t="s">
        <v>21</v>
      </c>
      <c r="P412" t="str">
        <f t="shared" si="13"/>
        <v>00010658</v>
      </c>
      <c r="Q412" t="str">
        <f>VLOOKUP(H412,shippers!A:B,2,FALSE)</f>
        <v>Speedy Express</v>
      </c>
    </row>
    <row r="413" spans="1:17" x14ac:dyDescent="0.25">
      <c r="A413">
        <v>10659</v>
      </c>
      <c r="B413" t="str">
        <f t="shared" si="12"/>
        <v>00010659</v>
      </c>
      <c r="C413" t="s">
        <v>232</v>
      </c>
      <c r="D413">
        <v>7</v>
      </c>
      <c r="E413">
        <v>35678</v>
      </c>
      <c r="F413">
        <v>35706</v>
      </c>
      <c r="G413">
        <v>35683</v>
      </c>
      <c r="H413">
        <v>2</v>
      </c>
      <c r="I413">
        <v>105.81</v>
      </c>
      <c r="J413" t="s">
        <v>231</v>
      </c>
      <c r="K413" t="s">
        <v>754</v>
      </c>
      <c r="L413" t="s">
        <v>24</v>
      </c>
      <c r="M413" t="s">
        <v>62</v>
      </c>
      <c r="N413" s="5" t="s">
        <v>230</v>
      </c>
      <c r="O413" t="s">
        <v>23</v>
      </c>
      <c r="P413" t="str">
        <f t="shared" si="13"/>
        <v>00010659</v>
      </c>
      <c r="Q413" t="str">
        <f>VLOOKUP(H413,shippers!A:B,2,FALSE)</f>
        <v>United Package</v>
      </c>
    </row>
    <row r="414" spans="1:17" x14ac:dyDescent="0.25">
      <c r="A414">
        <v>10660</v>
      </c>
      <c r="B414" t="str">
        <f t="shared" si="12"/>
        <v>00010660</v>
      </c>
      <c r="C414" t="s">
        <v>402</v>
      </c>
      <c r="D414">
        <v>8</v>
      </c>
      <c r="E414">
        <v>35681</v>
      </c>
      <c r="F414">
        <v>35709</v>
      </c>
      <c r="G414">
        <v>35718</v>
      </c>
      <c r="H414">
        <v>1</v>
      </c>
      <c r="I414">
        <v>111.29</v>
      </c>
      <c r="J414" t="s">
        <v>401</v>
      </c>
      <c r="K414" t="s">
        <v>399</v>
      </c>
      <c r="L414" t="s">
        <v>398</v>
      </c>
      <c r="M414" t="s">
        <v>19</v>
      </c>
      <c r="N414" s="5">
        <v>97827</v>
      </c>
      <c r="O414" t="s">
        <v>16</v>
      </c>
      <c r="P414" t="str">
        <f t="shared" si="13"/>
        <v>00010660</v>
      </c>
      <c r="Q414" t="str">
        <f>VLOOKUP(H414,shippers!A:B,2,FALSE)</f>
        <v>Speedy Express</v>
      </c>
    </row>
    <row r="415" spans="1:17" x14ac:dyDescent="0.25">
      <c r="A415">
        <v>10661</v>
      </c>
      <c r="B415" t="str">
        <f t="shared" si="12"/>
        <v>00010661</v>
      </c>
      <c r="C415" t="s">
        <v>395</v>
      </c>
      <c r="D415">
        <v>7</v>
      </c>
      <c r="E415">
        <v>35682</v>
      </c>
      <c r="F415">
        <v>35710</v>
      </c>
      <c r="G415">
        <v>35688</v>
      </c>
      <c r="H415">
        <v>3</v>
      </c>
      <c r="I415">
        <v>17.55</v>
      </c>
      <c r="J415" t="s">
        <v>394</v>
      </c>
      <c r="K415" t="s">
        <v>392</v>
      </c>
      <c r="L415" t="s">
        <v>391</v>
      </c>
      <c r="M415" t="s">
        <v>390</v>
      </c>
      <c r="N415" s="5" t="s">
        <v>3</v>
      </c>
      <c r="O415" t="s">
        <v>389</v>
      </c>
      <c r="P415" t="str">
        <f t="shared" si="13"/>
        <v>00010661</v>
      </c>
      <c r="Q415" t="str">
        <f>VLOOKUP(H415,shippers!A:B,2,FALSE)</f>
        <v>Federal Shipping</v>
      </c>
    </row>
    <row r="416" spans="1:17" x14ac:dyDescent="0.25">
      <c r="A416">
        <v>10662</v>
      </c>
      <c r="B416" t="str">
        <f t="shared" si="12"/>
        <v>00010662</v>
      </c>
      <c r="C416" t="s">
        <v>315</v>
      </c>
      <c r="D416">
        <v>3</v>
      </c>
      <c r="E416">
        <v>35682</v>
      </c>
      <c r="F416">
        <v>35710</v>
      </c>
      <c r="G416">
        <v>35691</v>
      </c>
      <c r="H416">
        <v>2</v>
      </c>
      <c r="I416">
        <v>1.28</v>
      </c>
      <c r="J416" t="s">
        <v>314</v>
      </c>
      <c r="K416" t="s">
        <v>312</v>
      </c>
      <c r="L416" t="s">
        <v>131</v>
      </c>
      <c r="M416" t="s">
        <v>19</v>
      </c>
      <c r="N416" s="5">
        <v>97219</v>
      </c>
      <c r="O416" t="s">
        <v>16</v>
      </c>
      <c r="P416" t="str">
        <f t="shared" si="13"/>
        <v>00010662</v>
      </c>
      <c r="Q416" t="str">
        <f>VLOOKUP(H416,shippers!A:B,2,FALSE)</f>
        <v>United Package</v>
      </c>
    </row>
    <row r="417" spans="1:17" x14ac:dyDescent="0.25">
      <c r="A417">
        <v>10663</v>
      </c>
      <c r="B417" t="str">
        <f t="shared" si="12"/>
        <v>00010663</v>
      </c>
      <c r="C417" t="s">
        <v>558</v>
      </c>
      <c r="D417">
        <v>2</v>
      </c>
      <c r="E417">
        <v>35683</v>
      </c>
      <c r="F417">
        <v>35697</v>
      </c>
      <c r="G417">
        <v>35706</v>
      </c>
      <c r="H417">
        <v>2</v>
      </c>
      <c r="I417">
        <v>113.15</v>
      </c>
      <c r="J417" t="s">
        <v>557</v>
      </c>
      <c r="K417" t="s">
        <v>766</v>
      </c>
      <c r="L417" t="s">
        <v>555</v>
      </c>
      <c r="M417" t="s">
        <v>3</v>
      </c>
      <c r="N417" s="5">
        <v>13008</v>
      </c>
      <c r="O417" t="s">
        <v>6</v>
      </c>
      <c r="P417" t="str">
        <f t="shared" si="13"/>
        <v>00010663</v>
      </c>
      <c r="Q417" t="str">
        <f>VLOOKUP(H417,shippers!A:B,2,FALSE)</f>
        <v>United Package</v>
      </c>
    </row>
    <row r="418" spans="1:17" x14ac:dyDescent="0.25">
      <c r="A418">
        <v>10664</v>
      </c>
      <c r="B418" t="str">
        <f t="shared" si="12"/>
        <v>00010664</v>
      </c>
      <c r="C418" t="s">
        <v>445</v>
      </c>
      <c r="D418">
        <v>1</v>
      </c>
      <c r="E418">
        <v>35683</v>
      </c>
      <c r="F418">
        <v>35711</v>
      </c>
      <c r="G418">
        <v>35692</v>
      </c>
      <c r="H418">
        <v>3</v>
      </c>
      <c r="I418">
        <v>1.27</v>
      </c>
      <c r="J418" t="s">
        <v>444</v>
      </c>
      <c r="K418" t="s">
        <v>442</v>
      </c>
      <c r="L418" t="s">
        <v>240</v>
      </c>
      <c r="M418" t="s">
        <v>3</v>
      </c>
      <c r="N418" s="5">
        <v>1675</v>
      </c>
      <c r="O418" t="s">
        <v>239</v>
      </c>
      <c r="P418" t="str">
        <f t="shared" si="13"/>
        <v>00010664</v>
      </c>
      <c r="Q418" t="str">
        <f>VLOOKUP(H418,shippers!A:B,2,FALSE)</f>
        <v>Federal Shipping</v>
      </c>
    </row>
    <row r="419" spans="1:17" x14ac:dyDescent="0.25">
      <c r="A419">
        <v>10665</v>
      </c>
      <c r="B419" t="str">
        <f t="shared" si="12"/>
        <v>00010665</v>
      </c>
      <c r="C419" t="s">
        <v>315</v>
      </c>
      <c r="D419">
        <v>1</v>
      </c>
      <c r="E419">
        <v>35684</v>
      </c>
      <c r="F419">
        <v>35712</v>
      </c>
      <c r="G419">
        <v>35690</v>
      </c>
      <c r="H419">
        <v>2</v>
      </c>
      <c r="I419">
        <v>26.31</v>
      </c>
      <c r="J419" t="s">
        <v>314</v>
      </c>
      <c r="K419" t="s">
        <v>312</v>
      </c>
      <c r="L419" t="s">
        <v>131</v>
      </c>
      <c r="M419" t="s">
        <v>19</v>
      </c>
      <c r="N419" s="5">
        <v>97219</v>
      </c>
      <c r="O419" t="s">
        <v>16</v>
      </c>
      <c r="P419" t="str">
        <f t="shared" si="13"/>
        <v>00010665</v>
      </c>
      <c r="Q419" t="str">
        <f>VLOOKUP(H419,shippers!A:B,2,FALSE)</f>
        <v>United Package</v>
      </c>
    </row>
    <row r="420" spans="1:17" x14ac:dyDescent="0.25">
      <c r="A420">
        <v>10666</v>
      </c>
      <c r="B420" t="str">
        <f t="shared" si="12"/>
        <v>00010666</v>
      </c>
      <c r="C420" t="s">
        <v>192</v>
      </c>
      <c r="D420">
        <v>7</v>
      </c>
      <c r="E420">
        <v>35685</v>
      </c>
      <c r="F420">
        <v>35713</v>
      </c>
      <c r="G420">
        <v>35695</v>
      </c>
      <c r="H420">
        <v>2</v>
      </c>
      <c r="I420">
        <v>232.42</v>
      </c>
      <c r="J420" t="s">
        <v>191</v>
      </c>
      <c r="K420" t="s">
        <v>767</v>
      </c>
      <c r="L420" t="s">
        <v>661</v>
      </c>
      <c r="M420" t="s">
        <v>3</v>
      </c>
      <c r="N420" s="5">
        <v>1204</v>
      </c>
      <c r="O420" t="s">
        <v>188</v>
      </c>
      <c r="P420" t="str">
        <f t="shared" si="13"/>
        <v>00010666</v>
      </c>
      <c r="Q420" t="str">
        <f>VLOOKUP(H420,shippers!A:B,2,FALSE)</f>
        <v>United Package</v>
      </c>
    </row>
    <row r="421" spans="1:17" x14ac:dyDescent="0.25">
      <c r="A421">
        <v>10667</v>
      </c>
      <c r="B421" t="str">
        <f t="shared" si="12"/>
        <v>00010667</v>
      </c>
      <c r="C421" t="s">
        <v>490</v>
      </c>
      <c r="D421">
        <v>7</v>
      </c>
      <c r="E421">
        <v>35685</v>
      </c>
      <c r="F421">
        <v>35713</v>
      </c>
      <c r="G421">
        <v>35692</v>
      </c>
      <c r="H421">
        <v>1</v>
      </c>
      <c r="I421">
        <v>78.09</v>
      </c>
      <c r="J421" t="s">
        <v>489</v>
      </c>
      <c r="K421" t="s">
        <v>487</v>
      </c>
      <c r="L421" t="s">
        <v>486</v>
      </c>
      <c r="M421" t="s">
        <v>3</v>
      </c>
      <c r="N421" s="5">
        <v>8010</v>
      </c>
      <c r="O421" t="s">
        <v>246</v>
      </c>
      <c r="P421" t="str">
        <f t="shared" si="13"/>
        <v>00010667</v>
      </c>
      <c r="Q421" t="str">
        <f>VLOOKUP(H421,shippers!A:B,2,FALSE)</f>
        <v>Speedy Express</v>
      </c>
    </row>
    <row r="422" spans="1:17" x14ac:dyDescent="0.25">
      <c r="A422">
        <v>10668</v>
      </c>
      <c r="B422" t="str">
        <f t="shared" si="12"/>
        <v>00010668</v>
      </c>
      <c r="C422" t="s">
        <v>78</v>
      </c>
      <c r="D422">
        <v>1</v>
      </c>
      <c r="E422">
        <v>35688</v>
      </c>
      <c r="F422">
        <v>35716</v>
      </c>
      <c r="G422">
        <v>35696</v>
      </c>
      <c r="H422">
        <v>2</v>
      </c>
      <c r="I422">
        <v>47.22</v>
      </c>
      <c r="J422" t="s">
        <v>77</v>
      </c>
      <c r="K422" t="s">
        <v>76</v>
      </c>
      <c r="L422" t="s">
        <v>75</v>
      </c>
      <c r="M422" t="s">
        <v>3</v>
      </c>
      <c r="N422" s="5">
        <v>70563</v>
      </c>
      <c r="O422" t="s">
        <v>21</v>
      </c>
      <c r="P422" t="str">
        <f t="shared" si="13"/>
        <v>00010668</v>
      </c>
      <c r="Q422" t="str">
        <f>VLOOKUP(H422,shippers!A:B,2,FALSE)</f>
        <v>United Package</v>
      </c>
    </row>
    <row r="423" spans="1:17" x14ac:dyDescent="0.25">
      <c r="A423">
        <v>10669</v>
      </c>
      <c r="B423" t="str">
        <f t="shared" si="12"/>
        <v>00010669</v>
      </c>
      <c r="C423" t="s">
        <v>160</v>
      </c>
      <c r="D423">
        <v>2</v>
      </c>
      <c r="E423">
        <v>35688</v>
      </c>
      <c r="F423">
        <v>35716</v>
      </c>
      <c r="G423">
        <v>35695</v>
      </c>
      <c r="H423">
        <v>1</v>
      </c>
      <c r="I423">
        <v>24.39</v>
      </c>
      <c r="J423" t="s">
        <v>159</v>
      </c>
      <c r="K423" t="s">
        <v>662</v>
      </c>
      <c r="L423" t="s">
        <v>157</v>
      </c>
      <c r="M423" t="s">
        <v>3</v>
      </c>
      <c r="N423" s="5">
        <v>1734</v>
      </c>
      <c r="O423" t="s">
        <v>14</v>
      </c>
      <c r="P423" t="str">
        <f t="shared" si="13"/>
        <v>00010669</v>
      </c>
      <c r="Q423" t="str">
        <f>VLOOKUP(H423,shippers!A:B,2,FALSE)</f>
        <v>Speedy Express</v>
      </c>
    </row>
    <row r="424" spans="1:17" x14ac:dyDescent="0.25">
      <c r="A424">
        <v>10670</v>
      </c>
      <c r="B424" t="str">
        <f t="shared" si="12"/>
        <v>00010670</v>
      </c>
      <c r="C424" t="s">
        <v>464</v>
      </c>
      <c r="D424">
        <v>4</v>
      </c>
      <c r="E424">
        <v>35689</v>
      </c>
      <c r="F424">
        <v>35717</v>
      </c>
      <c r="G424">
        <v>35691</v>
      </c>
      <c r="H424">
        <v>1</v>
      </c>
      <c r="I424">
        <v>203.48</v>
      </c>
      <c r="J424" t="s">
        <v>463</v>
      </c>
      <c r="K424" t="s">
        <v>461</v>
      </c>
      <c r="L424" t="s">
        <v>680</v>
      </c>
      <c r="M424" t="s">
        <v>3</v>
      </c>
      <c r="N424" s="5">
        <v>80805</v>
      </c>
      <c r="O424" t="s">
        <v>21</v>
      </c>
      <c r="P424" t="str">
        <f t="shared" si="13"/>
        <v>00010670</v>
      </c>
      <c r="Q424" t="str">
        <f>VLOOKUP(H424,shippers!A:B,2,FALSE)</f>
        <v>Speedy Express</v>
      </c>
    </row>
    <row r="425" spans="1:17" x14ac:dyDescent="0.25">
      <c r="A425">
        <v>10671</v>
      </c>
      <c r="B425" t="str">
        <f t="shared" si="12"/>
        <v>00010671</v>
      </c>
      <c r="C425" t="s">
        <v>458</v>
      </c>
      <c r="D425">
        <v>1</v>
      </c>
      <c r="E425">
        <v>35690</v>
      </c>
      <c r="F425">
        <v>35718</v>
      </c>
      <c r="G425">
        <v>35697</v>
      </c>
      <c r="H425">
        <v>1</v>
      </c>
      <c r="I425">
        <v>30.34</v>
      </c>
      <c r="J425" t="s">
        <v>457</v>
      </c>
      <c r="K425" t="s">
        <v>778</v>
      </c>
      <c r="L425" t="s">
        <v>455</v>
      </c>
      <c r="M425" t="s">
        <v>3</v>
      </c>
      <c r="N425" s="5">
        <v>44000</v>
      </c>
      <c r="O425" t="s">
        <v>6</v>
      </c>
      <c r="P425" t="str">
        <f t="shared" si="13"/>
        <v>00010671</v>
      </c>
      <c r="Q425" t="str">
        <f>VLOOKUP(H425,shippers!A:B,2,FALSE)</f>
        <v>Speedy Express</v>
      </c>
    </row>
    <row r="426" spans="1:17" x14ac:dyDescent="0.25">
      <c r="A426">
        <v>10672</v>
      </c>
      <c r="B426" t="str">
        <f t="shared" si="12"/>
        <v>00010672</v>
      </c>
      <c r="C426" t="s">
        <v>576</v>
      </c>
      <c r="D426">
        <v>9</v>
      </c>
      <c r="E426">
        <v>35690</v>
      </c>
      <c r="F426">
        <v>35704</v>
      </c>
      <c r="G426">
        <v>35699</v>
      </c>
      <c r="H426">
        <v>2</v>
      </c>
      <c r="I426">
        <v>95.75</v>
      </c>
      <c r="J426" t="s">
        <v>691</v>
      </c>
      <c r="K426" t="s">
        <v>690</v>
      </c>
      <c r="L426" t="s">
        <v>689</v>
      </c>
      <c r="M426" t="s">
        <v>3</v>
      </c>
      <c r="N426" s="5" t="s">
        <v>575</v>
      </c>
      <c r="O426" t="s">
        <v>18</v>
      </c>
      <c r="P426" t="str">
        <f t="shared" si="13"/>
        <v>00010672</v>
      </c>
      <c r="Q426" t="str">
        <f>VLOOKUP(H426,shippers!A:B,2,FALSE)</f>
        <v>United Package</v>
      </c>
    </row>
    <row r="427" spans="1:17" x14ac:dyDescent="0.25">
      <c r="A427">
        <v>10673</v>
      </c>
      <c r="B427" t="str">
        <f t="shared" si="12"/>
        <v>00010673</v>
      </c>
      <c r="C427" t="s">
        <v>51</v>
      </c>
      <c r="D427">
        <v>2</v>
      </c>
      <c r="E427">
        <v>35691</v>
      </c>
      <c r="F427">
        <v>35719</v>
      </c>
      <c r="G427">
        <v>35692</v>
      </c>
      <c r="H427">
        <v>1</v>
      </c>
      <c r="I427">
        <v>22.76</v>
      </c>
      <c r="J427" t="s">
        <v>50</v>
      </c>
      <c r="K427" t="s">
        <v>47</v>
      </c>
      <c r="L427" t="s">
        <v>46</v>
      </c>
      <c r="M427" t="s">
        <v>3</v>
      </c>
      <c r="N427" s="5">
        <v>21240</v>
      </c>
      <c r="O427" t="s">
        <v>13</v>
      </c>
      <c r="P427" t="str">
        <f t="shared" si="13"/>
        <v>00010673</v>
      </c>
      <c r="Q427" t="str">
        <f>VLOOKUP(H427,shippers!A:B,2,FALSE)</f>
        <v>Speedy Express</v>
      </c>
    </row>
    <row r="428" spans="1:17" x14ac:dyDescent="0.25">
      <c r="A428">
        <v>10674</v>
      </c>
      <c r="B428" t="str">
        <f t="shared" si="12"/>
        <v>00010674</v>
      </c>
      <c r="C428" t="s">
        <v>386</v>
      </c>
      <c r="D428">
        <v>4</v>
      </c>
      <c r="E428">
        <v>35691</v>
      </c>
      <c r="F428">
        <v>35719</v>
      </c>
      <c r="G428">
        <v>35703</v>
      </c>
      <c r="H428">
        <v>2</v>
      </c>
      <c r="I428">
        <v>0.9</v>
      </c>
      <c r="J428" t="s">
        <v>385</v>
      </c>
      <c r="K428" t="s">
        <v>383</v>
      </c>
      <c r="L428" t="s">
        <v>382</v>
      </c>
      <c r="M428" t="s">
        <v>381</v>
      </c>
      <c r="N428" s="5" t="s">
        <v>380</v>
      </c>
      <c r="O428" t="s">
        <v>26</v>
      </c>
      <c r="P428" t="str">
        <f t="shared" si="13"/>
        <v>00010674</v>
      </c>
      <c r="Q428" t="str">
        <f>VLOOKUP(H428,shippers!A:B,2,FALSE)</f>
        <v>United Package</v>
      </c>
    </row>
    <row r="429" spans="1:17" x14ac:dyDescent="0.25">
      <c r="A429">
        <v>10675</v>
      </c>
      <c r="B429" t="str">
        <f t="shared" si="12"/>
        <v>00010675</v>
      </c>
      <c r="C429" t="s">
        <v>464</v>
      </c>
      <c r="D429">
        <v>5</v>
      </c>
      <c r="E429">
        <v>35692</v>
      </c>
      <c r="F429">
        <v>35720</v>
      </c>
      <c r="G429">
        <v>35696</v>
      </c>
      <c r="H429">
        <v>2</v>
      </c>
      <c r="I429">
        <v>31.85</v>
      </c>
      <c r="J429" t="s">
        <v>463</v>
      </c>
      <c r="K429" t="s">
        <v>461</v>
      </c>
      <c r="L429" t="s">
        <v>680</v>
      </c>
      <c r="M429" t="s">
        <v>3</v>
      </c>
      <c r="N429" s="5">
        <v>80805</v>
      </c>
      <c r="O429" t="s">
        <v>21</v>
      </c>
      <c r="P429" t="str">
        <f t="shared" si="13"/>
        <v>00010675</v>
      </c>
      <c r="Q429" t="str">
        <f>VLOOKUP(H429,shippers!A:B,2,FALSE)</f>
        <v>United Package</v>
      </c>
    </row>
    <row r="430" spans="1:17" x14ac:dyDescent="0.25">
      <c r="A430">
        <v>10676</v>
      </c>
      <c r="B430" t="str">
        <f t="shared" si="12"/>
        <v>00010676</v>
      </c>
      <c r="C430" t="s">
        <v>116</v>
      </c>
      <c r="D430">
        <v>2</v>
      </c>
      <c r="E430">
        <v>35695</v>
      </c>
      <c r="F430">
        <v>35723</v>
      </c>
      <c r="G430">
        <v>35702</v>
      </c>
      <c r="H430">
        <v>2</v>
      </c>
      <c r="I430">
        <v>2.0099999999999998</v>
      </c>
      <c r="J430" t="s">
        <v>115</v>
      </c>
      <c r="K430" t="s">
        <v>113</v>
      </c>
      <c r="L430" t="s">
        <v>663</v>
      </c>
      <c r="M430" t="s">
        <v>3</v>
      </c>
      <c r="N430" s="5">
        <v>5033</v>
      </c>
      <c r="O430" t="s">
        <v>112</v>
      </c>
      <c r="P430" t="str">
        <f t="shared" si="13"/>
        <v>00010676</v>
      </c>
      <c r="Q430" t="str">
        <f>VLOOKUP(H430,shippers!A:B,2,FALSE)</f>
        <v>United Package</v>
      </c>
    </row>
    <row r="431" spans="1:17" x14ac:dyDescent="0.25">
      <c r="A431">
        <v>10677</v>
      </c>
      <c r="B431" t="str">
        <f t="shared" si="12"/>
        <v>00010677</v>
      </c>
      <c r="C431" t="s">
        <v>586</v>
      </c>
      <c r="D431">
        <v>1</v>
      </c>
      <c r="E431">
        <v>35695</v>
      </c>
      <c r="F431">
        <v>35723</v>
      </c>
      <c r="G431">
        <v>35699</v>
      </c>
      <c r="H431">
        <v>3</v>
      </c>
      <c r="I431">
        <v>4.03</v>
      </c>
      <c r="J431" t="s">
        <v>692</v>
      </c>
      <c r="K431" t="s">
        <v>584</v>
      </c>
      <c r="L431" t="s">
        <v>663</v>
      </c>
      <c r="M431" t="s">
        <v>3</v>
      </c>
      <c r="N431" s="5">
        <v>5023</v>
      </c>
      <c r="O431" t="s">
        <v>112</v>
      </c>
      <c r="P431" t="str">
        <f t="shared" si="13"/>
        <v>00010677</v>
      </c>
      <c r="Q431" t="str">
        <f>VLOOKUP(H431,shippers!A:B,2,FALSE)</f>
        <v>Federal Shipping</v>
      </c>
    </row>
    <row r="432" spans="1:17" x14ac:dyDescent="0.25">
      <c r="A432">
        <v>10678</v>
      </c>
      <c r="B432" t="str">
        <f t="shared" si="12"/>
        <v>00010678</v>
      </c>
      <c r="C432" t="s">
        <v>174</v>
      </c>
      <c r="D432">
        <v>7</v>
      </c>
      <c r="E432">
        <v>35696</v>
      </c>
      <c r="F432">
        <v>35724</v>
      </c>
      <c r="G432">
        <v>35719</v>
      </c>
      <c r="H432">
        <v>3</v>
      </c>
      <c r="I432">
        <v>388.98</v>
      </c>
      <c r="J432" t="s">
        <v>173</v>
      </c>
      <c r="K432" t="s">
        <v>171</v>
      </c>
      <c r="L432" t="s">
        <v>170</v>
      </c>
      <c r="M432" t="s">
        <v>169</v>
      </c>
      <c r="N432" s="5">
        <v>83720</v>
      </c>
      <c r="O432" t="s">
        <v>16</v>
      </c>
      <c r="P432" t="str">
        <f t="shared" si="13"/>
        <v>00010678</v>
      </c>
      <c r="Q432" t="str">
        <f>VLOOKUP(H432,shippers!A:B,2,FALSE)</f>
        <v>Federal Shipping</v>
      </c>
    </row>
    <row r="433" spans="1:17" x14ac:dyDescent="0.25">
      <c r="A433">
        <v>10679</v>
      </c>
      <c r="B433" t="str">
        <f t="shared" si="12"/>
        <v>00010679</v>
      </c>
      <c r="C433" t="s">
        <v>565</v>
      </c>
      <c r="D433">
        <v>8</v>
      </c>
      <c r="E433">
        <v>35696</v>
      </c>
      <c r="F433">
        <v>35724</v>
      </c>
      <c r="G433">
        <v>35703</v>
      </c>
      <c r="H433">
        <v>3</v>
      </c>
      <c r="I433">
        <v>27.94</v>
      </c>
      <c r="J433" t="s">
        <v>784</v>
      </c>
      <c r="K433" t="s">
        <v>783</v>
      </c>
      <c r="L433" t="s">
        <v>564</v>
      </c>
      <c r="M433" t="s">
        <v>3</v>
      </c>
      <c r="N433" s="5">
        <v>67000</v>
      </c>
      <c r="O433" t="s">
        <v>6</v>
      </c>
      <c r="P433" t="str">
        <f t="shared" si="13"/>
        <v>00010679</v>
      </c>
      <c r="Q433" t="str">
        <f>VLOOKUP(H433,shippers!A:B,2,FALSE)</f>
        <v>Federal Shipping</v>
      </c>
    </row>
    <row r="434" spans="1:17" x14ac:dyDescent="0.25">
      <c r="A434">
        <v>10680</v>
      </c>
      <c r="B434" t="str">
        <f t="shared" si="12"/>
        <v>00010680</v>
      </c>
      <c r="C434" t="s">
        <v>272</v>
      </c>
      <c r="D434">
        <v>1</v>
      </c>
      <c r="E434">
        <v>35697</v>
      </c>
      <c r="F434">
        <v>35725</v>
      </c>
      <c r="G434">
        <v>35699</v>
      </c>
      <c r="H434">
        <v>1</v>
      </c>
      <c r="I434">
        <v>26.61</v>
      </c>
      <c r="J434" t="s">
        <v>271</v>
      </c>
      <c r="K434" t="s">
        <v>269</v>
      </c>
      <c r="L434" t="s">
        <v>268</v>
      </c>
      <c r="M434" t="s">
        <v>267</v>
      </c>
      <c r="N434" s="5">
        <v>99508</v>
      </c>
      <c r="O434" t="s">
        <v>16</v>
      </c>
      <c r="P434" t="str">
        <f t="shared" si="13"/>
        <v>00010680</v>
      </c>
      <c r="Q434" t="str">
        <f>VLOOKUP(H434,shippers!A:B,2,FALSE)</f>
        <v>Speedy Express</v>
      </c>
    </row>
    <row r="435" spans="1:17" x14ac:dyDescent="0.25">
      <c r="A435">
        <v>10681</v>
      </c>
      <c r="B435" t="str">
        <f t="shared" si="12"/>
        <v>00010681</v>
      </c>
      <c r="C435" t="s">
        <v>426</v>
      </c>
      <c r="D435">
        <v>3</v>
      </c>
      <c r="E435">
        <v>35698</v>
      </c>
      <c r="F435">
        <v>35726</v>
      </c>
      <c r="G435">
        <v>35703</v>
      </c>
      <c r="H435">
        <v>3</v>
      </c>
      <c r="I435">
        <v>76.13</v>
      </c>
      <c r="J435" t="s">
        <v>425</v>
      </c>
      <c r="K435" t="s">
        <v>423</v>
      </c>
      <c r="L435" t="s">
        <v>422</v>
      </c>
      <c r="M435" t="s">
        <v>19</v>
      </c>
      <c r="N435" s="5">
        <v>97403</v>
      </c>
      <c r="O435" t="s">
        <v>16</v>
      </c>
      <c r="P435" t="str">
        <f t="shared" si="13"/>
        <v>00010681</v>
      </c>
      <c r="Q435" t="str">
        <f>VLOOKUP(H435,shippers!A:B,2,FALSE)</f>
        <v>Federal Shipping</v>
      </c>
    </row>
    <row r="436" spans="1:17" x14ac:dyDescent="0.25">
      <c r="A436">
        <v>10682</v>
      </c>
      <c r="B436" t="str">
        <f t="shared" si="12"/>
        <v>00010682</v>
      </c>
      <c r="C436" t="s">
        <v>586</v>
      </c>
      <c r="D436">
        <v>3</v>
      </c>
      <c r="E436">
        <v>35698</v>
      </c>
      <c r="F436">
        <v>35726</v>
      </c>
      <c r="G436">
        <v>35704</v>
      </c>
      <c r="H436">
        <v>2</v>
      </c>
      <c r="I436">
        <v>36.130000000000003</v>
      </c>
      <c r="J436" t="s">
        <v>692</v>
      </c>
      <c r="K436" t="s">
        <v>584</v>
      </c>
      <c r="L436" t="s">
        <v>663</v>
      </c>
      <c r="M436" t="s">
        <v>3</v>
      </c>
      <c r="N436" s="5">
        <v>5023</v>
      </c>
      <c r="O436" t="s">
        <v>112</v>
      </c>
      <c r="P436" t="str">
        <f t="shared" si="13"/>
        <v>00010682</v>
      </c>
      <c r="Q436" t="str">
        <f>VLOOKUP(H436,shippers!A:B,2,FALSE)</f>
        <v>United Package</v>
      </c>
    </row>
    <row r="437" spans="1:17" x14ac:dyDescent="0.25">
      <c r="A437">
        <v>10683</v>
      </c>
      <c r="B437" t="str">
        <f t="shared" si="12"/>
        <v>00010683</v>
      </c>
      <c r="C437" t="s">
        <v>502</v>
      </c>
      <c r="D437">
        <v>2</v>
      </c>
      <c r="E437">
        <v>35699</v>
      </c>
      <c r="F437">
        <v>35727</v>
      </c>
      <c r="G437">
        <v>35704</v>
      </c>
      <c r="H437">
        <v>1</v>
      </c>
      <c r="I437">
        <v>4.4000000000000004</v>
      </c>
      <c r="J437" t="s">
        <v>501</v>
      </c>
      <c r="K437" t="s">
        <v>780</v>
      </c>
      <c r="L437" t="s">
        <v>455</v>
      </c>
      <c r="M437" t="s">
        <v>3</v>
      </c>
      <c r="N437" s="5">
        <v>44000</v>
      </c>
      <c r="O437" t="s">
        <v>6</v>
      </c>
      <c r="P437" t="str">
        <f t="shared" si="13"/>
        <v>00010683</v>
      </c>
      <c r="Q437" t="str">
        <f>VLOOKUP(H437,shippers!A:B,2,FALSE)</f>
        <v>Speedy Express</v>
      </c>
    </row>
    <row r="438" spans="1:17" x14ac:dyDescent="0.25">
      <c r="A438">
        <v>10684</v>
      </c>
      <c r="B438" t="str">
        <f t="shared" si="12"/>
        <v>00010684</v>
      </c>
      <c r="C438" t="s">
        <v>264</v>
      </c>
      <c r="D438">
        <v>3</v>
      </c>
      <c r="E438">
        <v>35699</v>
      </c>
      <c r="F438">
        <v>35727</v>
      </c>
      <c r="G438">
        <v>35703</v>
      </c>
      <c r="H438">
        <v>1</v>
      </c>
      <c r="I438">
        <v>145.63</v>
      </c>
      <c r="J438" t="s">
        <v>678</v>
      </c>
      <c r="K438" t="s">
        <v>262</v>
      </c>
      <c r="L438" t="s">
        <v>677</v>
      </c>
      <c r="M438" t="s">
        <v>3</v>
      </c>
      <c r="N438" s="5">
        <v>50739</v>
      </c>
      <c r="O438" t="s">
        <v>21</v>
      </c>
      <c r="P438" t="str">
        <f t="shared" si="13"/>
        <v>00010684</v>
      </c>
      <c r="Q438" t="str">
        <f>VLOOKUP(H438,shippers!A:B,2,FALSE)</f>
        <v>Speedy Express</v>
      </c>
    </row>
    <row r="439" spans="1:17" x14ac:dyDescent="0.25">
      <c r="A439">
        <v>10685</v>
      </c>
      <c r="B439" t="str">
        <f t="shared" si="12"/>
        <v>00010685</v>
      </c>
      <c r="C439" t="s">
        <v>431</v>
      </c>
      <c r="D439">
        <v>4</v>
      </c>
      <c r="E439">
        <v>35702</v>
      </c>
      <c r="F439">
        <v>35716</v>
      </c>
      <c r="G439">
        <v>35706</v>
      </c>
      <c r="H439">
        <v>2</v>
      </c>
      <c r="I439">
        <v>33.75</v>
      </c>
      <c r="J439" t="s">
        <v>430</v>
      </c>
      <c r="K439" t="s">
        <v>749</v>
      </c>
      <c r="L439" t="s">
        <v>429</v>
      </c>
      <c r="M439" t="s">
        <v>62</v>
      </c>
      <c r="N439" s="5" t="s">
        <v>428</v>
      </c>
      <c r="O439" t="s">
        <v>23</v>
      </c>
      <c r="P439" t="str">
        <f t="shared" si="13"/>
        <v>00010685</v>
      </c>
      <c r="Q439" t="str">
        <f>VLOOKUP(H439,shippers!A:B,2,FALSE)</f>
        <v>United Package</v>
      </c>
    </row>
    <row r="440" spans="1:17" x14ac:dyDescent="0.25">
      <c r="A440">
        <v>10686</v>
      </c>
      <c r="B440" t="str">
        <f t="shared" si="12"/>
        <v>00010686</v>
      </c>
      <c r="C440" t="s">
        <v>251</v>
      </c>
      <c r="D440">
        <v>2</v>
      </c>
      <c r="E440">
        <v>35703</v>
      </c>
      <c r="F440">
        <v>35731</v>
      </c>
      <c r="G440">
        <v>35711</v>
      </c>
      <c r="H440">
        <v>1</v>
      </c>
      <c r="I440">
        <v>96.5</v>
      </c>
      <c r="J440" t="s">
        <v>250</v>
      </c>
      <c r="K440" t="s">
        <v>248</v>
      </c>
      <c r="L440" t="s">
        <v>247</v>
      </c>
      <c r="M440" t="s">
        <v>3</v>
      </c>
      <c r="N440" s="5">
        <v>5020</v>
      </c>
      <c r="O440" t="s">
        <v>246</v>
      </c>
      <c r="P440" t="str">
        <f t="shared" si="13"/>
        <v>00010686</v>
      </c>
      <c r="Q440" t="str">
        <f>VLOOKUP(H440,shippers!A:B,2,FALSE)</f>
        <v>Speedy Express</v>
      </c>
    </row>
    <row r="441" spans="1:17" x14ac:dyDescent="0.25">
      <c r="A441">
        <v>10687</v>
      </c>
      <c r="B441" t="str">
        <f t="shared" si="12"/>
        <v>00010687</v>
      </c>
      <c r="C441" t="s">
        <v>395</v>
      </c>
      <c r="D441">
        <v>9</v>
      </c>
      <c r="E441">
        <v>35703</v>
      </c>
      <c r="F441">
        <v>35731</v>
      </c>
      <c r="G441">
        <v>35733</v>
      </c>
      <c r="H441">
        <v>2</v>
      </c>
      <c r="I441">
        <v>296.43</v>
      </c>
      <c r="J441" t="s">
        <v>394</v>
      </c>
      <c r="K441" t="s">
        <v>392</v>
      </c>
      <c r="L441" t="s">
        <v>391</v>
      </c>
      <c r="M441" t="s">
        <v>390</v>
      </c>
      <c r="N441" s="5" t="s">
        <v>3</v>
      </c>
      <c r="O441" t="s">
        <v>389</v>
      </c>
      <c r="P441" t="str">
        <f t="shared" si="13"/>
        <v>00010687</v>
      </c>
      <c r="Q441" t="str">
        <f>VLOOKUP(H441,shippers!A:B,2,FALSE)</f>
        <v>United Package</v>
      </c>
    </row>
    <row r="442" spans="1:17" x14ac:dyDescent="0.25">
      <c r="A442">
        <v>10688</v>
      </c>
      <c r="B442" t="str">
        <f t="shared" si="12"/>
        <v>00010688</v>
      </c>
      <c r="C442" t="s">
        <v>97</v>
      </c>
      <c r="D442">
        <v>4</v>
      </c>
      <c r="E442">
        <v>35704</v>
      </c>
      <c r="F442">
        <v>35718</v>
      </c>
      <c r="G442">
        <v>35710</v>
      </c>
      <c r="H442">
        <v>2</v>
      </c>
      <c r="I442">
        <v>299.08999999999997</v>
      </c>
      <c r="J442" t="s">
        <v>96</v>
      </c>
      <c r="K442" t="s">
        <v>94</v>
      </c>
      <c r="L442" t="s">
        <v>682</v>
      </c>
      <c r="M442" t="s">
        <v>3</v>
      </c>
      <c r="N442" s="5">
        <v>8200</v>
      </c>
      <c r="O442" t="s">
        <v>14</v>
      </c>
      <c r="P442" t="str">
        <f t="shared" si="13"/>
        <v>00010688</v>
      </c>
      <c r="Q442" t="str">
        <f>VLOOKUP(H442,shippers!A:B,2,FALSE)</f>
        <v>United Package</v>
      </c>
    </row>
    <row r="443" spans="1:17" x14ac:dyDescent="0.25">
      <c r="A443">
        <v>10689</v>
      </c>
      <c r="B443" t="str">
        <f t="shared" si="12"/>
        <v>00010689</v>
      </c>
      <c r="C443" t="s">
        <v>576</v>
      </c>
      <c r="D443">
        <v>1</v>
      </c>
      <c r="E443">
        <v>35704</v>
      </c>
      <c r="F443">
        <v>35732</v>
      </c>
      <c r="G443">
        <v>35710</v>
      </c>
      <c r="H443">
        <v>2</v>
      </c>
      <c r="I443">
        <v>13.42</v>
      </c>
      <c r="J443" t="s">
        <v>691</v>
      </c>
      <c r="K443" t="s">
        <v>690</v>
      </c>
      <c r="L443" t="s">
        <v>689</v>
      </c>
      <c r="M443" t="s">
        <v>3</v>
      </c>
      <c r="N443" s="5" t="s">
        <v>575</v>
      </c>
      <c r="O443" t="s">
        <v>18</v>
      </c>
      <c r="P443" t="str">
        <f t="shared" si="13"/>
        <v>00010689</v>
      </c>
      <c r="Q443" t="str">
        <f>VLOOKUP(H443,shippers!A:B,2,FALSE)</f>
        <v>United Package</v>
      </c>
    </row>
    <row r="444" spans="1:17" x14ac:dyDescent="0.25">
      <c r="A444">
        <v>10690</v>
      </c>
      <c r="B444" t="str">
        <f t="shared" si="12"/>
        <v>00010690</v>
      </c>
      <c r="C444" t="s">
        <v>413</v>
      </c>
      <c r="D444">
        <v>1</v>
      </c>
      <c r="E444">
        <v>35705</v>
      </c>
      <c r="F444">
        <v>35733</v>
      </c>
      <c r="G444">
        <v>35706</v>
      </c>
      <c r="H444">
        <v>1</v>
      </c>
      <c r="I444">
        <v>15.8</v>
      </c>
      <c r="J444" t="s">
        <v>412</v>
      </c>
      <c r="K444" t="s">
        <v>750</v>
      </c>
      <c r="L444" t="s">
        <v>196</v>
      </c>
      <c r="M444" t="s">
        <v>195</v>
      </c>
      <c r="N444" s="5" t="s">
        <v>410</v>
      </c>
      <c r="O444" t="s">
        <v>23</v>
      </c>
      <c r="P444" t="str">
        <f t="shared" si="13"/>
        <v>00010690</v>
      </c>
      <c r="Q444" t="str">
        <f>VLOOKUP(H444,shippers!A:B,2,FALSE)</f>
        <v>Speedy Express</v>
      </c>
    </row>
    <row r="445" spans="1:17" x14ac:dyDescent="0.25">
      <c r="A445">
        <v>10691</v>
      </c>
      <c r="B445" t="str">
        <f t="shared" si="12"/>
        <v>00010691</v>
      </c>
      <c r="C445" t="s">
        <v>228</v>
      </c>
      <c r="D445">
        <v>2</v>
      </c>
      <c r="E445">
        <v>35706</v>
      </c>
      <c r="F445">
        <v>35748</v>
      </c>
      <c r="G445">
        <v>35725</v>
      </c>
      <c r="H445">
        <v>2</v>
      </c>
      <c r="I445">
        <v>810.05</v>
      </c>
      <c r="J445" t="s">
        <v>227</v>
      </c>
      <c r="K445" t="s">
        <v>676</v>
      </c>
      <c r="L445" t="s">
        <v>225</v>
      </c>
      <c r="M445" t="s">
        <v>3</v>
      </c>
      <c r="N445" s="5">
        <v>1307</v>
      </c>
      <c r="O445" t="s">
        <v>21</v>
      </c>
      <c r="P445" t="str">
        <f t="shared" si="13"/>
        <v>00010691</v>
      </c>
      <c r="Q445" t="str">
        <f>VLOOKUP(H445,shippers!A:B,2,FALSE)</f>
        <v>United Package</v>
      </c>
    </row>
    <row r="446" spans="1:17" x14ac:dyDescent="0.25">
      <c r="A446">
        <v>10692</v>
      </c>
      <c r="B446" t="str">
        <f t="shared" si="12"/>
        <v>00010692</v>
      </c>
      <c r="C446" t="s">
        <v>597</v>
      </c>
      <c r="D446">
        <v>4</v>
      </c>
      <c r="E446">
        <v>35706</v>
      </c>
      <c r="F446">
        <v>35734</v>
      </c>
      <c r="G446">
        <v>35716</v>
      </c>
      <c r="H446">
        <v>2</v>
      </c>
      <c r="I446">
        <v>61.02</v>
      </c>
      <c r="J446" t="s">
        <v>776</v>
      </c>
      <c r="K446" t="s">
        <v>594</v>
      </c>
      <c r="L446" t="s">
        <v>22</v>
      </c>
      <c r="M446" t="s">
        <v>3</v>
      </c>
      <c r="N446" s="5">
        <v>12209</v>
      </c>
      <c r="O446" t="s">
        <v>21</v>
      </c>
      <c r="P446" t="str">
        <f t="shared" si="13"/>
        <v>00010692</v>
      </c>
      <c r="Q446" t="str">
        <f>VLOOKUP(H446,shippers!A:B,2,FALSE)</f>
        <v>United Package</v>
      </c>
    </row>
    <row r="447" spans="1:17" x14ac:dyDescent="0.25">
      <c r="A447">
        <v>10693</v>
      </c>
      <c r="B447" t="str">
        <f t="shared" si="12"/>
        <v>00010693</v>
      </c>
      <c r="C447" t="s">
        <v>59</v>
      </c>
      <c r="D447">
        <v>3</v>
      </c>
      <c r="E447">
        <v>35709</v>
      </c>
      <c r="F447">
        <v>35723</v>
      </c>
      <c r="G447">
        <v>35713</v>
      </c>
      <c r="H447">
        <v>3</v>
      </c>
      <c r="I447">
        <v>139.34</v>
      </c>
      <c r="J447" t="s">
        <v>58</v>
      </c>
      <c r="K447" t="s">
        <v>768</v>
      </c>
      <c r="L447" t="s">
        <v>55</v>
      </c>
      <c r="M447" t="s">
        <v>54</v>
      </c>
      <c r="N447" s="5">
        <v>98124</v>
      </c>
      <c r="O447" t="s">
        <v>16</v>
      </c>
      <c r="P447" t="str">
        <f t="shared" si="13"/>
        <v>00010693</v>
      </c>
      <c r="Q447" t="str">
        <f>VLOOKUP(H447,shippers!A:B,2,FALSE)</f>
        <v>Federal Shipping</v>
      </c>
    </row>
    <row r="448" spans="1:17" x14ac:dyDescent="0.25">
      <c r="A448">
        <v>10694</v>
      </c>
      <c r="B448" t="str">
        <f t="shared" si="12"/>
        <v>00010694</v>
      </c>
      <c r="C448" t="s">
        <v>228</v>
      </c>
      <c r="D448">
        <v>8</v>
      </c>
      <c r="E448">
        <v>35709</v>
      </c>
      <c r="F448">
        <v>35737</v>
      </c>
      <c r="G448">
        <v>35712</v>
      </c>
      <c r="H448">
        <v>3</v>
      </c>
      <c r="I448">
        <v>398.36</v>
      </c>
      <c r="J448" t="s">
        <v>227</v>
      </c>
      <c r="K448" t="s">
        <v>676</v>
      </c>
      <c r="L448" t="s">
        <v>225</v>
      </c>
      <c r="M448" t="s">
        <v>3</v>
      </c>
      <c r="N448" s="5">
        <v>1307</v>
      </c>
      <c r="O448" t="s">
        <v>21</v>
      </c>
      <c r="P448" t="str">
        <f t="shared" si="13"/>
        <v>00010694</v>
      </c>
      <c r="Q448" t="str">
        <f>VLOOKUP(H448,shippers!A:B,2,FALSE)</f>
        <v>Federal Shipping</v>
      </c>
    </row>
    <row r="449" spans="1:17" x14ac:dyDescent="0.25">
      <c r="A449">
        <v>10695</v>
      </c>
      <c r="B449" t="str">
        <f t="shared" si="12"/>
        <v>00010695</v>
      </c>
      <c r="C449" t="s">
        <v>51</v>
      </c>
      <c r="D449">
        <v>7</v>
      </c>
      <c r="E449">
        <v>35710</v>
      </c>
      <c r="F449">
        <v>35752</v>
      </c>
      <c r="G449">
        <v>35717</v>
      </c>
      <c r="H449">
        <v>1</v>
      </c>
      <c r="I449">
        <v>16.72</v>
      </c>
      <c r="J449" t="s">
        <v>50</v>
      </c>
      <c r="K449" t="s">
        <v>47</v>
      </c>
      <c r="L449" t="s">
        <v>46</v>
      </c>
      <c r="M449" t="s">
        <v>3</v>
      </c>
      <c r="N449" s="5">
        <v>21240</v>
      </c>
      <c r="O449" t="s">
        <v>13</v>
      </c>
      <c r="P449" t="str">
        <f t="shared" si="13"/>
        <v>00010695</v>
      </c>
      <c r="Q449" t="str">
        <f>VLOOKUP(H449,shippers!A:B,2,FALSE)</f>
        <v>Speedy Express</v>
      </c>
    </row>
    <row r="450" spans="1:17" x14ac:dyDescent="0.25">
      <c r="A450">
        <v>10696</v>
      </c>
      <c r="B450" t="str">
        <f t="shared" si="12"/>
        <v>00010696</v>
      </c>
      <c r="C450" t="s">
        <v>59</v>
      </c>
      <c r="D450">
        <v>8</v>
      </c>
      <c r="E450">
        <v>35711</v>
      </c>
      <c r="F450">
        <v>35753</v>
      </c>
      <c r="G450">
        <v>35717</v>
      </c>
      <c r="H450">
        <v>3</v>
      </c>
      <c r="I450">
        <v>102.55</v>
      </c>
      <c r="J450" t="s">
        <v>58</v>
      </c>
      <c r="K450" t="s">
        <v>768</v>
      </c>
      <c r="L450" t="s">
        <v>55</v>
      </c>
      <c r="M450" t="s">
        <v>54</v>
      </c>
      <c r="N450" s="5">
        <v>98124</v>
      </c>
      <c r="O450" t="s">
        <v>16</v>
      </c>
      <c r="P450" t="str">
        <f t="shared" si="13"/>
        <v>00010696</v>
      </c>
      <c r="Q450" t="str">
        <f>VLOOKUP(H450,shippers!A:B,2,FALSE)</f>
        <v>Federal Shipping</v>
      </c>
    </row>
    <row r="451" spans="1:17" x14ac:dyDescent="0.25">
      <c r="A451">
        <v>10697</v>
      </c>
      <c r="B451" t="str">
        <f t="shared" ref="B451:B514" si="14">TEXT(A451, "00000000")</f>
        <v>00010697</v>
      </c>
      <c r="C451" t="s">
        <v>324</v>
      </c>
      <c r="D451">
        <v>3</v>
      </c>
      <c r="E451">
        <v>35711</v>
      </c>
      <c r="F451">
        <v>35739</v>
      </c>
      <c r="G451">
        <v>35717</v>
      </c>
      <c r="H451">
        <v>1</v>
      </c>
      <c r="I451">
        <v>45.52</v>
      </c>
      <c r="J451" t="s">
        <v>323</v>
      </c>
      <c r="K451" t="s">
        <v>321</v>
      </c>
      <c r="L451" t="s">
        <v>320</v>
      </c>
      <c r="M451" t="s">
        <v>319</v>
      </c>
      <c r="N451" s="5">
        <v>4980</v>
      </c>
      <c r="O451" t="s">
        <v>318</v>
      </c>
      <c r="P451" t="str">
        <f t="shared" ref="P451:P514" si="15">TEXT(A451, "00000000")</f>
        <v>00010697</v>
      </c>
      <c r="Q451" t="str">
        <f>VLOOKUP(H451,shippers!A:B,2,FALSE)</f>
        <v>Speedy Express</v>
      </c>
    </row>
    <row r="452" spans="1:17" x14ac:dyDescent="0.25">
      <c r="A452">
        <v>10698</v>
      </c>
      <c r="B452" t="str">
        <f t="shared" si="14"/>
        <v>00010698</v>
      </c>
      <c r="C452" t="s">
        <v>490</v>
      </c>
      <c r="D452">
        <v>4</v>
      </c>
      <c r="E452">
        <v>35712</v>
      </c>
      <c r="F452">
        <v>35740</v>
      </c>
      <c r="G452">
        <v>35720</v>
      </c>
      <c r="H452">
        <v>1</v>
      </c>
      <c r="I452">
        <v>272.47000000000003</v>
      </c>
      <c r="J452" t="s">
        <v>489</v>
      </c>
      <c r="K452" t="s">
        <v>487</v>
      </c>
      <c r="L452" t="s">
        <v>486</v>
      </c>
      <c r="M452" t="s">
        <v>3</v>
      </c>
      <c r="N452" s="5">
        <v>8010</v>
      </c>
      <c r="O452" t="s">
        <v>246</v>
      </c>
      <c r="P452" t="str">
        <f t="shared" si="15"/>
        <v>00010698</v>
      </c>
      <c r="Q452" t="str">
        <f>VLOOKUP(H452,shippers!A:B,2,FALSE)</f>
        <v>Speedy Express</v>
      </c>
    </row>
    <row r="453" spans="1:17" x14ac:dyDescent="0.25">
      <c r="A453">
        <v>10699</v>
      </c>
      <c r="B453" t="str">
        <f t="shared" si="14"/>
        <v>00010699</v>
      </c>
      <c r="C453" t="s">
        <v>290</v>
      </c>
      <c r="D453">
        <v>3</v>
      </c>
      <c r="E453">
        <v>35712</v>
      </c>
      <c r="F453">
        <v>35740</v>
      </c>
      <c r="G453">
        <v>35716</v>
      </c>
      <c r="H453">
        <v>3</v>
      </c>
      <c r="I453">
        <v>0.57999999999999996</v>
      </c>
      <c r="J453" t="s">
        <v>289</v>
      </c>
      <c r="K453" t="s">
        <v>287</v>
      </c>
      <c r="L453" t="s">
        <v>286</v>
      </c>
      <c r="M453" t="s">
        <v>3</v>
      </c>
      <c r="N453" s="5">
        <v>4179</v>
      </c>
      <c r="O453" t="s">
        <v>21</v>
      </c>
      <c r="P453" t="str">
        <f t="shared" si="15"/>
        <v>00010699</v>
      </c>
      <c r="Q453" t="str">
        <f>VLOOKUP(H453,shippers!A:B,2,FALSE)</f>
        <v>Federal Shipping</v>
      </c>
    </row>
    <row r="454" spans="1:17" x14ac:dyDescent="0.25">
      <c r="A454">
        <v>10700</v>
      </c>
      <c r="B454" t="str">
        <f t="shared" si="14"/>
        <v>00010700</v>
      </c>
      <c r="C454" t="s">
        <v>174</v>
      </c>
      <c r="D454">
        <v>3</v>
      </c>
      <c r="E454">
        <v>35713</v>
      </c>
      <c r="F454">
        <v>35741</v>
      </c>
      <c r="G454">
        <v>35719</v>
      </c>
      <c r="H454">
        <v>1</v>
      </c>
      <c r="I454">
        <v>65.099999999999994</v>
      </c>
      <c r="J454" t="s">
        <v>173</v>
      </c>
      <c r="K454" t="s">
        <v>171</v>
      </c>
      <c r="L454" t="s">
        <v>170</v>
      </c>
      <c r="M454" t="s">
        <v>169</v>
      </c>
      <c r="N454" s="5">
        <v>83720</v>
      </c>
      <c r="O454" t="s">
        <v>16</v>
      </c>
      <c r="P454" t="str">
        <f t="shared" si="15"/>
        <v>00010700</v>
      </c>
      <c r="Q454" t="str">
        <f>VLOOKUP(H454,shippers!A:B,2,FALSE)</f>
        <v>Speedy Express</v>
      </c>
    </row>
    <row r="455" spans="1:17" x14ac:dyDescent="0.25">
      <c r="A455">
        <v>10701</v>
      </c>
      <c r="B455" t="str">
        <f t="shared" si="14"/>
        <v>00010701</v>
      </c>
      <c r="C455" t="s">
        <v>395</v>
      </c>
      <c r="D455">
        <v>6</v>
      </c>
      <c r="E455">
        <v>35716</v>
      </c>
      <c r="F455">
        <v>35730</v>
      </c>
      <c r="G455">
        <v>35718</v>
      </c>
      <c r="H455">
        <v>3</v>
      </c>
      <c r="I455">
        <v>220.31</v>
      </c>
      <c r="J455" t="s">
        <v>394</v>
      </c>
      <c r="K455" t="s">
        <v>392</v>
      </c>
      <c r="L455" t="s">
        <v>391</v>
      </c>
      <c r="M455" t="s">
        <v>390</v>
      </c>
      <c r="N455" s="5" t="s">
        <v>3</v>
      </c>
      <c r="O455" t="s">
        <v>389</v>
      </c>
      <c r="P455" t="str">
        <f t="shared" si="15"/>
        <v>00010701</v>
      </c>
      <c r="Q455" t="str">
        <f>VLOOKUP(H455,shippers!A:B,2,FALSE)</f>
        <v>Federal Shipping</v>
      </c>
    </row>
    <row r="456" spans="1:17" x14ac:dyDescent="0.25">
      <c r="A456">
        <v>10702</v>
      </c>
      <c r="B456" t="str">
        <f t="shared" si="14"/>
        <v>00010702</v>
      </c>
      <c r="C456" t="s">
        <v>597</v>
      </c>
      <c r="D456">
        <v>4</v>
      </c>
      <c r="E456">
        <v>35716</v>
      </c>
      <c r="F456">
        <v>35758</v>
      </c>
      <c r="G456">
        <v>35724</v>
      </c>
      <c r="H456">
        <v>1</v>
      </c>
      <c r="I456">
        <v>23.94</v>
      </c>
      <c r="J456" t="s">
        <v>776</v>
      </c>
      <c r="K456" t="s">
        <v>594</v>
      </c>
      <c r="L456" t="s">
        <v>22</v>
      </c>
      <c r="M456" t="s">
        <v>3</v>
      </c>
      <c r="N456" s="5">
        <v>12209</v>
      </c>
      <c r="O456" t="s">
        <v>21</v>
      </c>
      <c r="P456" t="str">
        <f t="shared" si="15"/>
        <v>00010702</v>
      </c>
      <c r="Q456" t="str">
        <f>VLOOKUP(H456,shippers!A:B,2,FALSE)</f>
        <v>Speedy Express</v>
      </c>
    </row>
    <row r="457" spans="1:17" x14ac:dyDescent="0.25">
      <c r="A457">
        <v>10703</v>
      </c>
      <c r="B457" t="str">
        <f t="shared" si="14"/>
        <v>00010703</v>
      </c>
      <c r="C457" t="s">
        <v>468</v>
      </c>
      <c r="D457">
        <v>6</v>
      </c>
      <c r="E457">
        <v>35717</v>
      </c>
      <c r="F457">
        <v>35745</v>
      </c>
      <c r="G457">
        <v>35723</v>
      </c>
      <c r="H457">
        <v>2</v>
      </c>
      <c r="I457">
        <v>152.30000000000001</v>
      </c>
      <c r="J457" t="s">
        <v>670</v>
      </c>
      <c r="K457" t="s">
        <v>669</v>
      </c>
      <c r="L457" t="s">
        <v>668</v>
      </c>
      <c r="M457" t="s">
        <v>3</v>
      </c>
      <c r="N457" s="5" t="s">
        <v>466</v>
      </c>
      <c r="O457" t="s">
        <v>18</v>
      </c>
      <c r="P457" t="str">
        <f t="shared" si="15"/>
        <v>00010703</v>
      </c>
      <c r="Q457" t="str">
        <f>VLOOKUP(H457,shippers!A:B,2,FALSE)</f>
        <v>United Package</v>
      </c>
    </row>
    <row r="458" spans="1:17" x14ac:dyDescent="0.25">
      <c r="A458">
        <v>10704</v>
      </c>
      <c r="B458" t="str">
        <f t="shared" si="14"/>
        <v>00010704</v>
      </c>
      <c r="C458" t="s">
        <v>232</v>
      </c>
      <c r="D458">
        <v>6</v>
      </c>
      <c r="E458">
        <v>35717</v>
      </c>
      <c r="F458">
        <v>35745</v>
      </c>
      <c r="G458">
        <v>35741</v>
      </c>
      <c r="H458">
        <v>1</v>
      </c>
      <c r="I458">
        <v>4.78</v>
      </c>
      <c r="J458" t="s">
        <v>231</v>
      </c>
      <c r="K458" t="s">
        <v>754</v>
      </c>
      <c r="L458" t="s">
        <v>24</v>
      </c>
      <c r="M458" t="s">
        <v>62</v>
      </c>
      <c r="N458" s="5" t="s">
        <v>230</v>
      </c>
      <c r="O458" t="s">
        <v>23</v>
      </c>
      <c r="P458" t="str">
        <f t="shared" si="15"/>
        <v>00010704</v>
      </c>
      <c r="Q458" t="str">
        <f>VLOOKUP(H458,shippers!A:B,2,FALSE)</f>
        <v>Speedy Express</v>
      </c>
    </row>
    <row r="459" spans="1:17" x14ac:dyDescent="0.25">
      <c r="A459">
        <v>10705</v>
      </c>
      <c r="B459" t="str">
        <f t="shared" si="14"/>
        <v>00010705</v>
      </c>
      <c r="C459" t="s">
        <v>407</v>
      </c>
      <c r="D459">
        <v>9</v>
      </c>
      <c r="E459">
        <v>35718</v>
      </c>
      <c r="F459">
        <v>35746</v>
      </c>
      <c r="G459">
        <v>35752</v>
      </c>
      <c r="H459">
        <v>2</v>
      </c>
      <c r="I459">
        <v>3.52</v>
      </c>
      <c r="J459" t="s">
        <v>406</v>
      </c>
      <c r="K459" t="s">
        <v>405</v>
      </c>
      <c r="L459" t="s">
        <v>667</v>
      </c>
      <c r="M459" t="s">
        <v>666</v>
      </c>
      <c r="N459" s="5">
        <v>5022</v>
      </c>
      <c r="O459" t="s">
        <v>318</v>
      </c>
      <c r="P459" t="str">
        <f t="shared" si="15"/>
        <v>00010705</v>
      </c>
      <c r="Q459" t="str">
        <f>VLOOKUP(H459,shippers!A:B,2,FALSE)</f>
        <v>United Package</v>
      </c>
    </row>
    <row r="460" spans="1:17" x14ac:dyDescent="0.25">
      <c r="A460">
        <v>10706</v>
      </c>
      <c r="B460" t="str">
        <f t="shared" si="14"/>
        <v>00010706</v>
      </c>
      <c r="C460" t="s">
        <v>272</v>
      </c>
      <c r="D460">
        <v>8</v>
      </c>
      <c r="E460">
        <v>35719</v>
      </c>
      <c r="F460">
        <v>35747</v>
      </c>
      <c r="G460">
        <v>35724</v>
      </c>
      <c r="H460">
        <v>3</v>
      </c>
      <c r="I460">
        <v>135.63</v>
      </c>
      <c r="J460" t="s">
        <v>271</v>
      </c>
      <c r="K460" t="s">
        <v>269</v>
      </c>
      <c r="L460" t="s">
        <v>268</v>
      </c>
      <c r="M460" t="s">
        <v>267</v>
      </c>
      <c r="N460" s="5">
        <v>99508</v>
      </c>
      <c r="O460" t="s">
        <v>16</v>
      </c>
      <c r="P460" t="str">
        <f t="shared" si="15"/>
        <v>00010706</v>
      </c>
      <c r="Q460" t="str">
        <f>VLOOKUP(H460,shippers!A:B,2,FALSE)</f>
        <v>Federal Shipping</v>
      </c>
    </row>
    <row r="461" spans="1:17" x14ac:dyDescent="0.25">
      <c r="A461">
        <v>10707</v>
      </c>
      <c r="B461" t="str">
        <f t="shared" si="14"/>
        <v>00010707</v>
      </c>
      <c r="C461" t="s">
        <v>582</v>
      </c>
      <c r="D461">
        <v>4</v>
      </c>
      <c r="E461">
        <v>35719</v>
      </c>
      <c r="F461">
        <v>35733</v>
      </c>
      <c r="G461">
        <v>35726</v>
      </c>
      <c r="H461">
        <v>3</v>
      </c>
      <c r="I461">
        <v>21.74</v>
      </c>
      <c r="J461" t="s">
        <v>581</v>
      </c>
      <c r="K461" t="s">
        <v>775</v>
      </c>
      <c r="L461" t="s">
        <v>774</v>
      </c>
      <c r="M461" t="s">
        <v>773</v>
      </c>
      <c r="N461" s="5" t="s">
        <v>772</v>
      </c>
      <c r="O461" t="s">
        <v>26</v>
      </c>
      <c r="P461" t="str">
        <f t="shared" si="15"/>
        <v>00010707</v>
      </c>
      <c r="Q461" t="str">
        <f>VLOOKUP(H461,shippers!A:B,2,FALSE)</f>
        <v>Federal Shipping</v>
      </c>
    </row>
    <row r="462" spans="1:17" x14ac:dyDescent="0.25">
      <c r="A462">
        <v>10708</v>
      </c>
      <c r="B462" t="str">
        <f t="shared" si="14"/>
        <v>00010708</v>
      </c>
      <c r="C462" t="s">
        <v>135</v>
      </c>
      <c r="D462">
        <v>6</v>
      </c>
      <c r="E462">
        <v>35720</v>
      </c>
      <c r="F462">
        <v>35762</v>
      </c>
      <c r="G462">
        <v>35739</v>
      </c>
      <c r="H462">
        <v>2</v>
      </c>
      <c r="I462">
        <v>2.96</v>
      </c>
      <c r="J462" t="s">
        <v>134</v>
      </c>
      <c r="K462" t="s">
        <v>132</v>
      </c>
      <c r="L462" t="s">
        <v>131</v>
      </c>
      <c r="M462" t="s">
        <v>19</v>
      </c>
      <c r="N462" s="5">
        <v>97201</v>
      </c>
      <c r="O462" t="s">
        <v>16</v>
      </c>
      <c r="P462" t="str">
        <f t="shared" si="15"/>
        <v>00010708</v>
      </c>
      <c r="Q462" t="str">
        <f>VLOOKUP(H462,shippers!A:B,2,FALSE)</f>
        <v>United Package</v>
      </c>
    </row>
    <row r="463" spans="1:17" x14ac:dyDescent="0.25">
      <c r="A463">
        <v>10709</v>
      </c>
      <c r="B463" t="str">
        <f t="shared" si="14"/>
        <v>00010709</v>
      </c>
      <c r="C463" t="s">
        <v>431</v>
      </c>
      <c r="D463">
        <v>1</v>
      </c>
      <c r="E463">
        <v>35720</v>
      </c>
      <c r="F463">
        <v>35748</v>
      </c>
      <c r="G463">
        <v>35754</v>
      </c>
      <c r="H463">
        <v>3</v>
      </c>
      <c r="I463">
        <v>210.8</v>
      </c>
      <c r="J463" t="s">
        <v>430</v>
      </c>
      <c r="K463" t="s">
        <v>749</v>
      </c>
      <c r="L463" t="s">
        <v>429</v>
      </c>
      <c r="M463" t="s">
        <v>62</v>
      </c>
      <c r="N463" s="5" t="s">
        <v>428</v>
      </c>
      <c r="O463" t="s">
        <v>23</v>
      </c>
      <c r="P463" t="str">
        <f t="shared" si="15"/>
        <v>00010709</v>
      </c>
      <c r="Q463" t="str">
        <f>VLOOKUP(H463,shippers!A:B,2,FALSE)</f>
        <v>Federal Shipping</v>
      </c>
    </row>
    <row r="464" spans="1:17" x14ac:dyDescent="0.25">
      <c r="A464">
        <v>10710</v>
      </c>
      <c r="B464" t="str">
        <f t="shared" si="14"/>
        <v>00010710</v>
      </c>
      <c r="C464" t="s">
        <v>452</v>
      </c>
      <c r="D464">
        <v>1</v>
      </c>
      <c r="E464">
        <v>35723</v>
      </c>
      <c r="F464">
        <v>35751</v>
      </c>
      <c r="G464">
        <v>35726</v>
      </c>
      <c r="H464">
        <v>1</v>
      </c>
      <c r="I464">
        <v>4.9800000000000004</v>
      </c>
      <c r="J464" t="s">
        <v>451</v>
      </c>
      <c r="K464" t="s">
        <v>449</v>
      </c>
      <c r="L464" t="s">
        <v>448</v>
      </c>
      <c r="M464" t="s">
        <v>3</v>
      </c>
      <c r="N464" s="5">
        <v>10100</v>
      </c>
      <c r="O464" t="s">
        <v>9</v>
      </c>
      <c r="P464" t="str">
        <f t="shared" si="15"/>
        <v>00010710</v>
      </c>
      <c r="Q464" t="str">
        <f>VLOOKUP(H464,shippers!A:B,2,FALSE)</f>
        <v>Speedy Express</v>
      </c>
    </row>
    <row r="465" spans="1:17" x14ac:dyDescent="0.25">
      <c r="A465">
        <v>10711</v>
      </c>
      <c r="B465" t="str">
        <f t="shared" si="14"/>
        <v>00010711</v>
      </c>
      <c r="C465" t="s">
        <v>174</v>
      </c>
      <c r="D465">
        <v>5</v>
      </c>
      <c r="E465">
        <v>35724</v>
      </c>
      <c r="F465">
        <v>35766</v>
      </c>
      <c r="G465">
        <v>35732</v>
      </c>
      <c r="H465">
        <v>2</v>
      </c>
      <c r="I465">
        <v>52.41</v>
      </c>
      <c r="J465" t="s">
        <v>173</v>
      </c>
      <c r="K465" t="s">
        <v>171</v>
      </c>
      <c r="L465" t="s">
        <v>170</v>
      </c>
      <c r="M465" t="s">
        <v>169</v>
      </c>
      <c r="N465" s="5">
        <v>83720</v>
      </c>
      <c r="O465" t="s">
        <v>16</v>
      </c>
      <c r="P465" t="str">
        <f t="shared" si="15"/>
        <v>00010711</v>
      </c>
      <c r="Q465" t="str">
        <f>VLOOKUP(H465,shippers!A:B,2,FALSE)</f>
        <v>United Package</v>
      </c>
    </row>
    <row r="466" spans="1:17" x14ac:dyDescent="0.25">
      <c r="A466">
        <v>10712</v>
      </c>
      <c r="B466" t="str">
        <f t="shared" si="14"/>
        <v>00010712</v>
      </c>
      <c r="C466" t="s">
        <v>395</v>
      </c>
      <c r="D466">
        <v>3</v>
      </c>
      <c r="E466">
        <v>35724</v>
      </c>
      <c r="F466">
        <v>35752</v>
      </c>
      <c r="G466">
        <v>35734</v>
      </c>
      <c r="H466">
        <v>1</v>
      </c>
      <c r="I466">
        <v>89.93</v>
      </c>
      <c r="J466" t="s">
        <v>394</v>
      </c>
      <c r="K466" t="s">
        <v>392</v>
      </c>
      <c r="L466" t="s">
        <v>391</v>
      </c>
      <c r="M466" t="s">
        <v>390</v>
      </c>
      <c r="N466" s="5" t="s">
        <v>3</v>
      </c>
      <c r="O466" t="s">
        <v>389</v>
      </c>
      <c r="P466" t="str">
        <f t="shared" si="15"/>
        <v>00010712</v>
      </c>
      <c r="Q466" t="str">
        <f>VLOOKUP(H466,shippers!A:B,2,FALSE)</f>
        <v>Speedy Express</v>
      </c>
    </row>
    <row r="467" spans="1:17" x14ac:dyDescent="0.25">
      <c r="A467">
        <v>10713</v>
      </c>
      <c r="B467" t="str">
        <f t="shared" si="14"/>
        <v>00010713</v>
      </c>
      <c r="C467" t="s">
        <v>174</v>
      </c>
      <c r="D467">
        <v>1</v>
      </c>
      <c r="E467">
        <v>35725</v>
      </c>
      <c r="F467">
        <v>35753</v>
      </c>
      <c r="G467">
        <v>35727</v>
      </c>
      <c r="H467">
        <v>1</v>
      </c>
      <c r="I467">
        <v>167.05</v>
      </c>
      <c r="J467" t="s">
        <v>173</v>
      </c>
      <c r="K467" t="s">
        <v>171</v>
      </c>
      <c r="L467" t="s">
        <v>170</v>
      </c>
      <c r="M467" t="s">
        <v>169</v>
      </c>
      <c r="N467" s="5">
        <v>83720</v>
      </c>
      <c r="O467" t="s">
        <v>16</v>
      </c>
      <c r="P467" t="str">
        <f t="shared" si="15"/>
        <v>00010713</v>
      </c>
      <c r="Q467" t="str">
        <f>VLOOKUP(H467,shippers!A:B,2,FALSE)</f>
        <v>Speedy Express</v>
      </c>
    </row>
    <row r="468" spans="1:17" x14ac:dyDescent="0.25">
      <c r="A468">
        <v>10714</v>
      </c>
      <c r="B468" t="str">
        <f t="shared" si="14"/>
        <v>00010714</v>
      </c>
      <c r="C468" t="s">
        <v>174</v>
      </c>
      <c r="D468">
        <v>5</v>
      </c>
      <c r="E468">
        <v>35725</v>
      </c>
      <c r="F468">
        <v>35753</v>
      </c>
      <c r="G468">
        <v>35730</v>
      </c>
      <c r="H468">
        <v>3</v>
      </c>
      <c r="I468">
        <v>24.49</v>
      </c>
      <c r="J468" t="s">
        <v>173</v>
      </c>
      <c r="K468" t="s">
        <v>171</v>
      </c>
      <c r="L468" t="s">
        <v>170</v>
      </c>
      <c r="M468" t="s">
        <v>169</v>
      </c>
      <c r="N468" s="5">
        <v>83720</v>
      </c>
      <c r="O468" t="s">
        <v>16</v>
      </c>
      <c r="P468" t="str">
        <f t="shared" si="15"/>
        <v>00010714</v>
      </c>
      <c r="Q468" t="str">
        <f>VLOOKUP(H468,shippers!A:B,2,FALSE)</f>
        <v>Federal Shipping</v>
      </c>
    </row>
    <row r="469" spans="1:17" x14ac:dyDescent="0.25">
      <c r="A469">
        <v>10715</v>
      </c>
      <c r="B469" t="str">
        <f t="shared" si="14"/>
        <v>00010715</v>
      </c>
      <c r="C469" t="s">
        <v>558</v>
      </c>
      <c r="D469">
        <v>3</v>
      </c>
      <c r="E469">
        <v>35726</v>
      </c>
      <c r="F469">
        <v>35740</v>
      </c>
      <c r="G469">
        <v>35732</v>
      </c>
      <c r="H469">
        <v>1</v>
      </c>
      <c r="I469">
        <v>63.2</v>
      </c>
      <c r="J469" t="s">
        <v>557</v>
      </c>
      <c r="K469" t="s">
        <v>766</v>
      </c>
      <c r="L469" t="s">
        <v>555</v>
      </c>
      <c r="M469" t="s">
        <v>3</v>
      </c>
      <c r="N469" s="5">
        <v>13008</v>
      </c>
      <c r="O469" t="s">
        <v>6</v>
      </c>
      <c r="P469" t="str">
        <f t="shared" si="15"/>
        <v>00010715</v>
      </c>
      <c r="Q469" t="str">
        <f>VLOOKUP(H469,shippers!A:B,2,FALSE)</f>
        <v>Speedy Express</v>
      </c>
    </row>
    <row r="470" spans="1:17" x14ac:dyDescent="0.25">
      <c r="A470">
        <v>10716</v>
      </c>
      <c r="B470" t="str">
        <f t="shared" si="14"/>
        <v>00010716</v>
      </c>
      <c r="C470" t="s">
        <v>223</v>
      </c>
      <c r="D470">
        <v>4</v>
      </c>
      <c r="E470">
        <v>35727</v>
      </c>
      <c r="F470">
        <v>35755</v>
      </c>
      <c r="G470">
        <v>35730</v>
      </c>
      <c r="H470">
        <v>2</v>
      </c>
      <c r="I470">
        <v>22.57</v>
      </c>
      <c r="J470" t="s">
        <v>222</v>
      </c>
      <c r="K470" t="s">
        <v>221</v>
      </c>
      <c r="L470" t="s">
        <v>220</v>
      </c>
      <c r="M470" t="s">
        <v>3</v>
      </c>
      <c r="N470" s="5">
        <v>1010</v>
      </c>
      <c r="O470" t="s">
        <v>219</v>
      </c>
      <c r="P470" t="str">
        <f t="shared" si="15"/>
        <v>00010716</v>
      </c>
      <c r="Q470" t="str">
        <f>VLOOKUP(H470,shippers!A:B,2,FALSE)</f>
        <v>United Package</v>
      </c>
    </row>
    <row r="471" spans="1:17" x14ac:dyDescent="0.25">
      <c r="A471">
        <v>10717</v>
      </c>
      <c r="B471" t="str">
        <f t="shared" si="14"/>
        <v>00010717</v>
      </c>
      <c r="C471" t="s">
        <v>464</v>
      </c>
      <c r="D471">
        <v>1</v>
      </c>
      <c r="E471">
        <v>35727</v>
      </c>
      <c r="F471">
        <v>35755</v>
      </c>
      <c r="G471">
        <v>35732</v>
      </c>
      <c r="H471">
        <v>2</v>
      </c>
      <c r="I471">
        <v>59.25</v>
      </c>
      <c r="J471" t="s">
        <v>463</v>
      </c>
      <c r="K471" t="s">
        <v>461</v>
      </c>
      <c r="L471" t="s">
        <v>680</v>
      </c>
      <c r="M471" t="s">
        <v>3</v>
      </c>
      <c r="N471" s="5">
        <v>80805</v>
      </c>
      <c r="O471" t="s">
        <v>21</v>
      </c>
      <c r="P471" t="str">
        <f t="shared" si="15"/>
        <v>00010717</v>
      </c>
      <c r="Q471" t="str">
        <f>VLOOKUP(H471,shippers!A:B,2,FALSE)</f>
        <v>United Package</v>
      </c>
    </row>
    <row r="472" spans="1:17" x14ac:dyDescent="0.25">
      <c r="A472">
        <v>10718</v>
      </c>
      <c r="B472" t="str">
        <f t="shared" si="14"/>
        <v>00010718</v>
      </c>
      <c r="C472" t="s">
        <v>378</v>
      </c>
      <c r="D472">
        <v>1</v>
      </c>
      <c r="E472">
        <v>35730</v>
      </c>
      <c r="F472">
        <v>35758</v>
      </c>
      <c r="G472">
        <v>35732</v>
      </c>
      <c r="H472">
        <v>3</v>
      </c>
      <c r="I472">
        <v>170.88</v>
      </c>
      <c r="J472" t="s">
        <v>675</v>
      </c>
      <c r="K472" t="s">
        <v>376</v>
      </c>
      <c r="L472" t="s">
        <v>375</v>
      </c>
      <c r="M472" t="s">
        <v>3</v>
      </c>
      <c r="N472" s="5">
        <v>14776</v>
      </c>
      <c r="O472" t="s">
        <v>21</v>
      </c>
      <c r="P472" t="str">
        <f t="shared" si="15"/>
        <v>00010718</v>
      </c>
      <c r="Q472" t="str">
        <f>VLOOKUP(H472,shippers!A:B,2,FALSE)</f>
        <v>Federal Shipping</v>
      </c>
    </row>
    <row r="473" spans="1:17" x14ac:dyDescent="0.25">
      <c r="A473">
        <v>10719</v>
      </c>
      <c r="B473" t="str">
        <f t="shared" si="14"/>
        <v>00010719</v>
      </c>
      <c r="C473" t="s">
        <v>337</v>
      </c>
      <c r="D473">
        <v>8</v>
      </c>
      <c r="E473">
        <v>35730</v>
      </c>
      <c r="F473">
        <v>35758</v>
      </c>
      <c r="G473">
        <v>35739</v>
      </c>
      <c r="H473">
        <v>2</v>
      </c>
      <c r="I473">
        <v>51.44</v>
      </c>
      <c r="J473" t="s">
        <v>336</v>
      </c>
      <c r="K473" t="s">
        <v>334</v>
      </c>
      <c r="L473" t="s">
        <v>333</v>
      </c>
      <c r="M473" t="s">
        <v>332</v>
      </c>
      <c r="N473" s="5">
        <v>94117</v>
      </c>
      <c r="O473" t="s">
        <v>16</v>
      </c>
      <c r="P473" t="str">
        <f t="shared" si="15"/>
        <v>00010719</v>
      </c>
      <c r="Q473" t="str">
        <f>VLOOKUP(H473,shippers!A:B,2,FALSE)</f>
        <v>United Package</v>
      </c>
    </row>
    <row r="474" spans="1:17" x14ac:dyDescent="0.25">
      <c r="A474">
        <v>10720</v>
      </c>
      <c r="B474" t="str">
        <f t="shared" si="14"/>
        <v>00010720</v>
      </c>
      <c r="C474" t="s">
        <v>237</v>
      </c>
      <c r="D474">
        <v>8</v>
      </c>
      <c r="E474">
        <v>35731</v>
      </c>
      <c r="F474">
        <v>35745</v>
      </c>
      <c r="G474">
        <v>35739</v>
      </c>
      <c r="H474">
        <v>2</v>
      </c>
      <c r="I474">
        <v>9.5299999999999994</v>
      </c>
      <c r="J474" t="s">
        <v>683</v>
      </c>
      <c r="K474" t="s">
        <v>753</v>
      </c>
      <c r="L474" t="s">
        <v>196</v>
      </c>
      <c r="M474" t="s">
        <v>195</v>
      </c>
      <c r="N474" s="5" t="s">
        <v>235</v>
      </c>
      <c r="O474" t="s">
        <v>23</v>
      </c>
      <c r="P474" t="str">
        <f t="shared" si="15"/>
        <v>00010720</v>
      </c>
      <c r="Q474" t="str">
        <f>VLOOKUP(H474,shippers!A:B,2,FALSE)</f>
        <v>United Package</v>
      </c>
    </row>
    <row r="475" spans="1:17" x14ac:dyDescent="0.25">
      <c r="A475">
        <v>10721</v>
      </c>
      <c r="B475" t="str">
        <f t="shared" si="14"/>
        <v>00010721</v>
      </c>
      <c r="C475" t="s">
        <v>228</v>
      </c>
      <c r="D475">
        <v>5</v>
      </c>
      <c r="E475">
        <v>35732</v>
      </c>
      <c r="F475">
        <v>35760</v>
      </c>
      <c r="G475">
        <v>35734</v>
      </c>
      <c r="H475">
        <v>3</v>
      </c>
      <c r="I475">
        <v>48.92</v>
      </c>
      <c r="J475" t="s">
        <v>227</v>
      </c>
      <c r="K475" t="s">
        <v>676</v>
      </c>
      <c r="L475" t="s">
        <v>225</v>
      </c>
      <c r="M475" t="s">
        <v>3</v>
      </c>
      <c r="N475" s="5">
        <v>1307</v>
      </c>
      <c r="O475" t="s">
        <v>21</v>
      </c>
      <c r="P475" t="str">
        <f t="shared" si="15"/>
        <v>00010721</v>
      </c>
      <c r="Q475" t="str">
        <f>VLOOKUP(H475,shippers!A:B,2,FALSE)</f>
        <v>Federal Shipping</v>
      </c>
    </row>
    <row r="476" spans="1:17" x14ac:dyDescent="0.25">
      <c r="A476">
        <v>10722</v>
      </c>
      <c r="B476" t="str">
        <f t="shared" si="14"/>
        <v>00010722</v>
      </c>
      <c r="C476" t="s">
        <v>174</v>
      </c>
      <c r="D476">
        <v>8</v>
      </c>
      <c r="E476">
        <v>35732</v>
      </c>
      <c r="F476">
        <v>35774</v>
      </c>
      <c r="G476">
        <v>35738</v>
      </c>
      <c r="H476">
        <v>1</v>
      </c>
      <c r="I476">
        <v>74.58</v>
      </c>
      <c r="J476" t="s">
        <v>173</v>
      </c>
      <c r="K476" t="s">
        <v>171</v>
      </c>
      <c r="L476" t="s">
        <v>170</v>
      </c>
      <c r="M476" t="s">
        <v>169</v>
      </c>
      <c r="N476" s="5">
        <v>83720</v>
      </c>
      <c r="O476" t="s">
        <v>16</v>
      </c>
      <c r="P476" t="str">
        <f t="shared" si="15"/>
        <v>00010722</v>
      </c>
      <c r="Q476" t="str">
        <f>VLOOKUP(H476,shippers!A:B,2,FALSE)</f>
        <v>Speedy Express</v>
      </c>
    </row>
    <row r="477" spans="1:17" x14ac:dyDescent="0.25">
      <c r="A477">
        <v>10723</v>
      </c>
      <c r="B477" t="str">
        <f t="shared" si="14"/>
        <v>00010723</v>
      </c>
      <c r="C477" t="s">
        <v>59</v>
      </c>
      <c r="D477">
        <v>3</v>
      </c>
      <c r="E477">
        <v>35733</v>
      </c>
      <c r="F477">
        <v>35761</v>
      </c>
      <c r="G477">
        <v>35759</v>
      </c>
      <c r="H477">
        <v>1</v>
      </c>
      <c r="I477">
        <v>21.72</v>
      </c>
      <c r="J477" t="s">
        <v>58</v>
      </c>
      <c r="K477" t="s">
        <v>768</v>
      </c>
      <c r="L477" t="s">
        <v>55</v>
      </c>
      <c r="M477" t="s">
        <v>54</v>
      </c>
      <c r="N477" s="5">
        <v>98124</v>
      </c>
      <c r="O477" t="s">
        <v>16</v>
      </c>
      <c r="P477" t="str">
        <f t="shared" si="15"/>
        <v>00010723</v>
      </c>
      <c r="Q477" t="str">
        <f>VLOOKUP(H477,shippers!A:B,2,FALSE)</f>
        <v>Speedy Express</v>
      </c>
    </row>
    <row r="478" spans="1:17" x14ac:dyDescent="0.25">
      <c r="A478">
        <v>10724</v>
      </c>
      <c r="B478" t="str">
        <f t="shared" si="14"/>
        <v>00010724</v>
      </c>
      <c r="C478" t="s">
        <v>294</v>
      </c>
      <c r="D478">
        <v>8</v>
      </c>
      <c r="E478">
        <v>35733</v>
      </c>
      <c r="F478">
        <v>35775</v>
      </c>
      <c r="G478">
        <v>35739</v>
      </c>
      <c r="H478">
        <v>2</v>
      </c>
      <c r="I478">
        <v>57.75</v>
      </c>
      <c r="J478" t="s">
        <v>696</v>
      </c>
      <c r="K478" t="s">
        <v>293</v>
      </c>
      <c r="L478" t="s">
        <v>695</v>
      </c>
      <c r="M478" t="s">
        <v>694</v>
      </c>
      <c r="N478" s="5" t="s">
        <v>11</v>
      </c>
      <c r="O478" t="s">
        <v>4</v>
      </c>
      <c r="P478" t="str">
        <f t="shared" si="15"/>
        <v>00010724</v>
      </c>
      <c r="Q478" t="str">
        <f>VLOOKUP(H478,shippers!A:B,2,FALSE)</f>
        <v>United Package</v>
      </c>
    </row>
    <row r="479" spans="1:17" x14ac:dyDescent="0.25">
      <c r="A479">
        <v>10725</v>
      </c>
      <c r="B479" t="str">
        <f t="shared" si="14"/>
        <v>00010725</v>
      </c>
      <c r="C479" t="s">
        <v>483</v>
      </c>
      <c r="D479">
        <v>4</v>
      </c>
      <c r="E479">
        <v>35734</v>
      </c>
      <c r="F479">
        <v>35762</v>
      </c>
      <c r="G479">
        <v>35739</v>
      </c>
      <c r="H479">
        <v>3</v>
      </c>
      <c r="I479">
        <v>10.83</v>
      </c>
      <c r="J479" t="s">
        <v>482</v>
      </c>
      <c r="K479" t="s">
        <v>743</v>
      </c>
      <c r="L479" t="s">
        <v>24</v>
      </c>
      <c r="M479" t="s">
        <v>62</v>
      </c>
      <c r="N479" s="5" t="s">
        <v>480</v>
      </c>
      <c r="O479" t="s">
        <v>23</v>
      </c>
      <c r="P479" t="str">
        <f t="shared" si="15"/>
        <v>00010725</v>
      </c>
      <c r="Q479" t="str">
        <f>VLOOKUP(H479,shippers!A:B,2,FALSE)</f>
        <v>Federal Shipping</v>
      </c>
    </row>
    <row r="480" spans="1:17" x14ac:dyDescent="0.25">
      <c r="A480">
        <v>10726</v>
      </c>
      <c r="B480" t="str">
        <f t="shared" si="14"/>
        <v>00010726</v>
      </c>
      <c r="C480" t="s">
        <v>497</v>
      </c>
      <c r="D480">
        <v>4</v>
      </c>
      <c r="E480">
        <v>35737</v>
      </c>
      <c r="F480">
        <v>35751</v>
      </c>
      <c r="G480">
        <v>35769</v>
      </c>
      <c r="H480">
        <v>1</v>
      </c>
      <c r="I480">
        <v>16.559999999999999</v>
      </c>
      <c r="J480" t="s">
        <v>496</v>
      </c>
      <c r="K480" t="s">
        <v>494</v>
      </c>
      <c r="L480" t="s">
        <v>28</v>
      </c>
      <c r="M480" t="s">
        <v>3</v>
      </c>
      <c r="N480" s="5" t="s">
        <v>493</v>
      </c>
      <c r="O480" t="s">
        <v>26</v>
      </c>
      <c r="P480" t="str">
        <f t="shared" si="15"/>
        <v>00010726</v>
      </c>
      <c r="Q480" t="str">
        <f>VLOOKUP(H480,shippers!A:B,2,FALSE)</f>
        <v>Speedy Express</v>
      </c>
    </row>
    <row r="481" spans="1:17" x14ac:dyDescent="0.25">
      <c r="A481">
        <v>10727</v>
      </c>
      <c r="B481" t="str">
        <f t="shared" si="14"/>
        <v>00010727</v>
      </c>
      <c r="C481" t="s">
        <v>207</v>
      </c>
      <c r="D481">
        <v>2</v>
      </c>
      <c r="E481">
        <v>35737</v>
      </c>
      <c r="F481">
        <v>35765</v>
      </c>
      <c r="G481">
        <v>35769</v>
      </c>
      <c r="H481">
        <v>1</v>
      </c>
      <c r="I481">
        <v>89.9</v>
      </c>
      <c r="J481" t="s">
        <v>206</v>
      </c>
      <c r="K481" t="s">
        <v>204</v>
      </c>
      <c r="L481" t="s">
        <v>203</v>
      </c>
      <c r="M481" t="s">
        <v>3</v>
      </c>
      <c r="N481" s="5">
        <v>42100</v>
      </c>
      <c r="O481" t="s">
        <v>9</v>
      </c>
      <c r="P481" t="str">
        <f t="shared" si="15"/>
        <v>00010727</v>
      </c>
      <c r="Q481" t="str">
        <f>VLOOKUP(H481,shippers!A:B,2,FALSE)</f>
        <v>Speedy Express</v>
      </c>
    </row>
    <row r="482" spans="1:17" x14ac:dyDescent="0.25">
      <c r="A482">
        <v>10728</v>
      </c>
      <c r="B482" t="str">
        <f t="shared" si="14"/>
        <v>00010728</v>
      </c>
      <c r="C482" t="s">
        <v>232</v>
      </c>
      <c r="D482">
        <v>4</v>
      </c>
      <c r="E482">
        <v>35738</v>
      </c>
      <c r="F482">
        <v>35766</v>
      </c>
      <c r="G482">
        <v>35745</v>
      </c>
      <c r="H482">
        <v>2</v>
      </c>
      <c r="I482">
        <v>58.33</v>
      </c>
      <c r="J482" t="s">
        <v>231</v>
      </c>
      <c r="K482" t="s">
        <v>754</v>
      </c>
      <c r="L482" t="s">
        <v>24</v>
      </c>
      <c r="M482" t="s">
        <v>62</v>
      </c>
      <c r="N482" s="5" t="s">
        <v>230</v>
      </c>
      <c r="O482" t="s">
        <v>23</v>
      </c>
      <c r="P482" t="str">
        <f t="shared" si="15"/>
        <v>00010728</v>
      </c>
      <c r="Q482" t="str">
        <f>VLOOKUP(H482,shippers!A:B,2,FALSE)</f>
        <v>United Package</v>
      </c>
    </row>
    <row r="483" spans="1:17" x14ac:dyDescent="0.25">
      <c r="A483">
        <v>10729</v>
      </c>
      <c r="B483" t="str">
        <f t="shared" si="14"/>
        <v>00010729</v>
      </c>
      <c r="C483" t="s">
        <v>324</v>
      </c>
      <c r="D483">
        <v>8</v>
      </c>
      <c r="E483">
        <v>35738</v>
      </c>
      <c r="F483">
        <v>35780</v>
      </c>
      <c r="G483">
        <v>35748</v>
      </c>
      <c r="H483">
        <v>3</v>
      </c>
      <c r="I483">
        <v>141.06</v>
      </c>
      <c r="J483" t="s">
        <v>323</v>
      </c>
      <c r="K483" t="s">
        <v>321</v>
      </c>
      <c r="L483" t="s">
        <v>320</v>
      </c>
      <c r="M483" t="s">
        <v>319</v>
      </c>
      <c r="N483" s="5">
        <v>4980</v>
      </c>
      <c r="O483" t="s">
        <v>318</v>
      </c>
      <c r="P483" t="str">
        <f t="shared" si="15"/>
        <v>00010729</v>
      </c>
      <c r="Q483" t="str">
        <f>VLOOKUP(H483,shippers!A:B,2,FALSE)</f>
        <v>Federal Shipping</v>
      </c>
    </row>
    <row r="484" spans="1:17" x14ac:dyDescent="0.25">
      <c r="A484">
        <v>10730</v>
      </c>
      <c r="B484" t="str">
        <f t="shared" si="14"/>
        <v>00010730</v>
      </c>
      <c r="C484" t="s">
        <v>558</v>
      </c>
      <c r="D484">
        <v>5</v>
      </c>
      <c r="E484">
        <v>35739</v>
      </c>
      <c r="F484">
        <v>35767</v>
      </c>
      <c r="G484">
        <v>35748</v>
      </c>
      <c r="H484">
        <v>1</v>
      </c>
      <c r="I484">
        <v>20.12</v>
      </c>
      <c r="J484" t="s">
        <v>557</v>
      </c>
      <c r="K484" t="s">
        <v>766</v>
      </c>
      <c r="L484" t="s">
        <v>555</v>
      </c>
      <c r="M484" t="s">
        <v>3</v>
      </c>
      <c r="N484" s="5">
        <v>13008</v>
      </c>
      <c r="O484" t="s">
        <v>6</v>
      </c>
      <c r="P484" t="str">
        <f t="shared" si="15"/>
        <v>00010730</v>
      </c>
      <c r="Q484" t="str">
        <f>VLOOKUP(H484,shippers!A:B,2,FALSE)</f>
        <v>Speedy Express</v>
      </c>
    </row>
    <row r="485" spans="1:17" x14ac:dyDescent="0.25">
      <c r="A485">
        <v>10731</v>
      </c>
      <c r="B485" t="str">
        <f t="shared" si="14"/>
        <v>00010731</v>
      </c>
      <c r="C485" t="s">
        <v>526</v>
      </c>
      <c r="D485">
        <v>7</v>
      </c>
      <c r="E485">
        <v>35740</v>
      </c>
      <c r="F485">
        <v>35768</v>
      </c>
      <c r="G485">
        <v>35748</v>
      </c>
      <c r="H485">
        <v>1</v>
      </c>
      <c r="I485">
        <v>96.65</v>
      </c>
      <c r="J485" t="s">
        <v>525</v>
      </c>
      <c r="K485" t="s">
        <v>771</v>
      </c>
      <c r="L485" t="s">
        <v>522</v>
      </c>
      <c r="M485" t="s">
        <v>3</v>
      </c>
      <c r="N485" s="5">
        <v>3012</v>
      </c>
      <c r="O485" t="s">
        <v>188</v>
      </c>
      <c r="P485" t="str">
        <f t="shared" si="15"/>
        <v>00010731</v>
      </c>
      <c r="Q485" t="str">
        <f>VLOOKUP(H485,shippers!A:B,2,FALSE)</f>
        <v>Speedy Express</v>
      </c>
    </row>
    <row r="486" spans="1:17" x14ac:dyDescent="0.25">
      <c r="A486">
        <v>10732</v>
      </c>
      <c r="B486" t="str">
        <f t="shared" si="14"/>
        <v>00010732</v>
      </c>
      <c r="C486" t="s">
        <v>558</v>
      </c>
      <c r="D486">
        <v>3</v>
      </c>
      <c r="E486">
        <v>35740</v>
      </c>
      <c r="F486">
        <v>35768</v>
      </c>
      <c r="G486">
        <v>35741</v>
      </c>
      <c r="H486">
        <v>1</v>
      </c>
      <c r="I486">
        <v>16.97</v>
      </c>
      <c r="J486" t="s">
        <v>557</v>
      </c>
      <c r="K486" t="s">
        <v>766</v>
      </c>
      <c r="L486" t="s">
        <v>555</v>
      </c>
      <c r="M486" t="s">
        <v>3</v>
      </c>
      <c r="N486" s="5">
        <v>13008</v>
      </c>
      <c r="O486" t="s">
        <v>6</v>
      </c>
      <c r="P486" t="str">
        <f t="shared" si="15"/>
        <v>00010732</v>
      </c>
      <c r="Q486" t="str">
        <f>VLOOKUP(H486,shippers!A:B,2,FALSE)</f>
        <v>Speedy Express</v>
      </c>
    </row>
    <row r="487" spans="1:17" x14ac:dyDescent="0.25">
      <c r="A487">
        <v>10733</v>
      </c>
      <c r="B487" t="str">
        <f t="shared" si="14"/>
        <v>00010733</v>
      </c>
      <c r="C487" t="s">
        <v>576</v>
      </c>
      <c r="D487">
        <v>1</v>
      </c>
      <c r="E487">
        <v>35741</v>
      </c>
      <c r="F487">
        <v>35769</v>
      </c>
      <c r="G487">
        <v>35744</v>
      </c>
      <c r="H487">
        <v>3</v>
      </c>
      <c r="I487">
        <v>110.11</v>
      </c>
      <c r="J487" t="s">
        <v>691</v>
      </c>
      <c r="K487" t="s">
        <v>690</v>
      </c>
      <c r="L487" t="s">
        <v>689</v>
      </c>
      <c r="M487" t="s">
        <v>3</v>
      </c>
      <c r="N487" s="5" t="s">
        <v>575</v>
      </c>
      <c r="O487" t="s">
        <v>18</v>
      </c>
      <c r="P487" t="str">
        <f t="shared" si="15"/>
        <v>00010733</v>
      </c>
      <c r="Q487" t="str">
        <f>VLOOKUP(H487,shippers!A:B,2,FALSE)</f>
        <v>Federal Shipping</v>
      </c>
    </row>
    <row r="488" spans="1:17" x14ac:dyDescent="0.25">
      <c r="A488">
        <v>10734</v>
      </c>
      <c r="B488" t="str">
        <f t="shared" si="14"/>
        <v>00010734</v>
      </c>
      <c r="C488" t="s">
        <v>431</v>
      </c>
      <c r="D488">
        <v>2</v>
      </c>
      <c r="E488">
        <v>35741</v>
      </c>
      <c r="F488">
        <v>35769</v>
      </c>
      <c r="G488">
        <v>35746</v>
      </c>
      <c r="H488">
        <v>3</v>
      </c>
      <c r="I488">
        <v>1.63</v>
      </c>
      <c r="J488" t="s">
        <v>430</v>
      </c>
      <c r="K488" t="s">
        <v>749</v>
      </c>
      <c r="L488" t="s">
        <v>429</v>
      </c>
      <c r="M488" t="s">
        <v>62</v>
      </c>
      <c r="N488" s="5" t="s">
        <v>428</v>
      </c>
      <c r="O488" t="s">
        <v>23</v>
      </c>
      <c r="P488" t="str">
        <f t="shared" si="15"/>
        <v>00010734</v>
      </c>
      <c r="Q488" t="str">
        <f>VLOOKUP(H488,shippers!A:B,2,FALSE)</f>
        <v>Federal Shipping</v>
      </c>
    </row>
    <row r="489" spans="1:17" x14ac:dyDescent="0.25">
      <c r="A489">
        <v>10735</v>
      </c>
      <c r="B489" t="str">
        <f t="shared" si="14"/>
        <v>00010735</v>
      </c>
      <c r="C489" t="s">
        <v>337</v>
      </c>
      <c r="D489">
        <v>6</v>
      </c>
      <c r="E489">
        <v>35744</v>
      </c>
      <c r="F489">
        <v>35772</v>
      </c>
      <c r="G489">
        <v>35755</v>
      </c>
      <c r="H489">
        <v>2</v>
      </c>
      <c r="I489">
        <v>45.97</v>
      </c>
      <c r="J489" t="s">
        <v>336</v>
      </c>
      <c r="K489" t="s">
        <v>334</v>
      </c>
      <c r="L489" t="s">
        <v>333</v>
      </c>
      <c r="M489" t="s">
        <v>332</v>
      </c>
      <c r="N489" s="5">
        <v>94117</v>
      </c>
      <c r="O489" t="s">
        <v>16</v>
      </c>
      <c r="P489" t="str">
        <f t="shared" si="15"/>
        <v>00010735</v>
      </c>
      <c r="Q489" t="str">
        <f>VLOOKUP(H489,shippers!A:B,2,FALSE)</f>
        <v>United Package</v>
      </c>
    </row>
    <row r="490" spans="1:17" x14ac:dyDescent="0.25">
      <c r="A490">
        <v>10736</v>
      </c>
      <c r="B490" t="str">
        <f t="shared" si="14"/>
        <v>00010736</v>
      </c>
      <c r="C490" t="s">
        <v>395</v>
      </c>
      <c r="D490">
        <v>9</v>
      </c>
      <c r="E490">
        <v>35745</v>
      </c>
      <c r="F490">
        <v>35773</v>
      </c>
      <c r="G490">
        <v>35755</v>
      </c>
      <c r="H490">
        <v>2</v>
      </c>
      <c r="I490">
        <v>44.1</v>
      </c>
      <c r="J490" t="s">
        <v>394</v>
      </c>
      <c r="K490" t="s">
        <v>392</v>
      </c>
      <c r="L490" t="s">
        <v>391</v>
      </c>
      <c r="M490" t="s">
        <v>390</v>
      </c>
      <c r="N490" s="5" t="s">
        <v>3</v>
      </c>
      <c r="O490" t="s">
        <v>389</v>
      </c>
      <c r="P490" t="str">
        <f t="shared" si="15"/>
        <v>00010736</v>
      </c>
      <c r="Q490" t="str">
        <f>VLOOKUP(H490,shippers!A:B,2,FALSE)</f>
        <v>United Package</v>
      </c>
    </row>
    <row r="491" spans="1:17" x14ac:dyDescent="0.25">
      <c r="A491">
        <v>10737</v>
      </c>
      <c r="B491" t="str">
        <f t="shared" si="14"/>
        <v>00010737</v>
      </c>
      <c r="C491" t="s">
        <v>85</v>
      </c>
      <c r="D491">
        <v>2</v>
      </c>
      <c r="E491">
        <v>35745</v>
      </c>
      <c r="F491">
        <v>35773</v>
      </c>
      <c r="G491">
        <v>35752</v>
      </c>
      <c r="H491">
        <v>2</v>
      </c>
      <c r="I491">
        <v>7.79</v>
      </c>
      <c r="J491" t="s">
        <v>84</v>
      </c>
      <c r="K491" t="s">
        <v>82</v>
      </c>
      <c r="L491" t="s">
        <v>81</v>
      </c>
      <c r="M491" t="s">
        <v>3</v>
      </c>
      <c r="N491" s="5">
        <v>51100</v>
      </c>
      <c r="O491" t="s">
        <v>6</v>
      </c>
      <c r="P491" t="str">
        <f t="shared" si="15"/>
        <v>00010737</v>
      </c>
      <c r="Q491" t="str">
        <f>VLOOKUP(H491,shippers!A:B,2,FALSE)</f>
        <v>United Package</v>
      </c>
    </row>
    <row r="492" spans="1:17" x14ac:dyDescent="0.25">
      <c r="A492">
        <v>10738</v>
      </c>
      <c r="B492" t="str">
        <f t="shared" si="14"/>
        <v>00010738</v>
      </c>
      <c r="C492" t="s">
        <v>154</v>
      </c>
      <c r="D492">
        <v>2</v>
      </c>
      <c r="E492">
        <v>35746</v>
      </c>
      <c r="F492">
        <v>35774</v>
      </c>
      <c r="G492">
        <v>35752</v>
      </c>
      <c r="H492">
        <v>1</v>
      </c>
      <c r="I492">
        <v>2.91</v>
      </c>
      <c r="J492" t="s">
        <v>671</v>
      </c>
      <c r="K492" t="s">
        <v>770</v>
      </c>
      <c r="L492" t="s">
        <v>17</v>
      </c>
      <c r="M492" t="s">
        <v>3</v>
      </c>
      <c r="N492" s="5">
        <v>75016</v>
      </c>
      <c r="O492" t="s">
        <v>6</v>
      </c>
      <c r="P492" t="str">
        <f t="shared" si="15"/>
        <v>00010738</v>
      </c>
      <c r="Q492" t="str">
        <f>VLOOKUP(H492,shippers!A:B,2,FALSE)</f>
        <v>Speedy Express</v>
      </c>
    </row>
    <row r="493" spans="1:17" x14ac:dyDescent="0.25">
      <c r="A493">
        <v>10739</v>
      </c>
      <c r="B493" t="str">
        <f t="shared" si="14"/>
        <v>00010739</v>
      </c>
      <c r="C493" t="s">
        <v>85</v>
      </c>
      <c r="D493">
        <v>3</v>
      </c>
      <c r="E493">
        <v>35746</v>
      </c>
      <c r="F493">
        <v>35774</v>
      </c>
      <c r="G493">
        <v>35751</v>
      </c>
      <c r="H493">
        <v>3</v>
      </c>
      <c r="I493">
        <v>11.08</v>
      </c>
      <c r="J493" t="s">
        <v>84</v>
      </c>
      <c r="K493" t="s">
        <v>82</v>
      </c>
      <c r="L493" t="s">
        <v>81</v>
      </c>
      <c r="M493" t="s">
        <v>3</v>
      </c>
      <c r="N493" s="5">
        <v>51100</v>
      </c>
      <c r="O493" t="s">
        <v>6</v>
      </c>
      <c r="P493" t="str">
        <f t="shared" si="15"/>
        <v>00010739</v>
      </c>
      <c r="Q493" t="str">
        <f>VLOOKUP(H493,shippers!A:B,2,FALSE)</f>
        <v>Federal Shipping</v>
      </c>
    </row>
    <row r="494" spans="1:17" x14ac:dyDescent="0.25">
      <c r="A494">
        <v>10740</v>
      </c>
      <c r="B494" t="str">
        <f t="shared" si="14"/>
        <v>00010740</v>
      </c>
      <c r="C494" t="s">
        <v>59</v>
      </c>
      <c r="D494">
        <v>4</v>
      </c>
      <c r="E494">
        <v>35747</v>
      </c>
      <c r="F494">
        <v>35775</v>
      </c>
      <c r="G494">
        <v>35759</v>
      </c>
      <c r="H494">
        <v>2</v>
      </c>
      <c r="I494">
        <v>81.88</v>
      </c>
      <c r="J494" t="s">
        <v>58</v>
      </c>
      <c r="K494" t="s">
        <v>768</v>
      </c>
      <c r="L494" t="s">
        <v>55</v>
      </c>
      <c r="M494" t="s">
        <v>54</v>
      </c>
      <c r="N494" s="5">
        <v>98124</v>
      </c>
      <c r="O494" t="s">
        <v>16</v>
      </c>
      <c r="P494" t="str">
        <f t="shared" si="15"/>
        <v>00010740</v>
      </c>
      <c r="Q494" t="str">
        <f>VLOOKUP(H494,shippers!A:B,2,FALSE)</f>
        <v>United Package</v>
      </c>
    </row>
    <row r="495" spans="1:17" x14ac:dyDescent="0.25">
      <c r="A495">
        <v>10741</v>
      </c>
      <c r="B495" t="str">
        <f t="shared" si="14"/>
        <v>00010741</v>
      </c>
      <c r="C495" t="s">
        <v>582</v>
      </c>
      <c r="D495">
        <v>4</v>
      </c>
      <c r="E495">
        <v>35748</v>
      </c>
      <c r="F495">
        <v>35762</v>
      </c>
      <c r="G495">
        <v>35752</v>
      </c>
      <c r="H495">
        <v>3</v>
      </c>
      <c r="I495">
        <v>10.96</v>
      </c>
      <c r="J495" t="s">
        <v>581</v>
      </c>
      <c r="K495" t="s">
        <v>775</v>
      </c>
      <c r="L495" t="s">
        <v>774</v>
      </c>
      <c r="M495" t="s">
        <v>773</v>
      </c>
      <c r="N495" s="5" t="s">
        <v>772</v>
      </c>
      <c r="O495" t="s">
        <v>26</v>
      </c>
      <c r="P495" t="str">
        <f t="shared" si="15"/>
        <v>00010741</v>
      </c>
      <c r="Q495" t="str">
        <f>VLOOKUP(H495,shippers!A:B,2,FALSE)</f>
        <v>Federal Shipping</v>
      </c>
    </row>
    <row r="496" spans="1:17" x14ac:dyDescent="0.25">
      <c r="A496">
        <v>10742</v>
      </c>
      <c r="B496" t="str">
        <f t="shared" si="14"/>
        <v>00010742</v>
      </c>
      <c r="C496" t="s">
        <v>552</v>
      </c>
      <c r="D496">
        <v>3</v>
      </c>
      <c r="E496">
        <v>35748</v>
      </c>
      <c r="F496">
        <v>35776</v>
      </c>
      <c r="G496">
        <v>35752</v>
      </c>
      <c r="H496">
        <v>3</v>
      </c>
      <c r="I496">
        <v>243.73</v>
      </c>
      <c r="J496" t="s">
        <v>551</v>
      </c>
      <c r="K496" t="s">
        <v>549</v>
      </c>
      <c r="L496" t="s">
        <v>548</v>
      </c>
      <c r="M496" t="s">
        <v>355</v>
      </c>
      <c r="N496" s="5" t="s">
        <v>547</v>
      </c>
      <c r="O496" t="s">
        <v>4</v>
      </c>
      <c r="P496" t="str">
        <f t="shared" si="15"/>
        <v>00010742</v>
      </c>
      <c r="Q496" t="str">
        <f>VLOOKUP(H496,shippers!A:B,2,FALSE)</f>
        <v>Federal Shipping</v>
      </c>
    </row>
    <row r="497" spans="1:17" x14ac:dyDescent="0.25">
      <c r="A497">
        <v>10743</v>
      </c>
      <c r="B497" t="str">
        <f t="shared" si="14"/>
        <v>00010743</v>
      </c>
      <c r="C497" t="s">
        <v>582</v>
      </c>
      <c r="D497">
        <v>1</v>
      </c>
      <c r="E497">
        <v>35751</v>
      </c>
      <c r="F497">
        <v>35779</v>
      </c>
      <c r="G497">
        <v>35755</v>
      </c>
      <c r="H497">
        <v>2</v>
      </c>
      <c r="I497">
        <v>23.72</v>
      </c>
      <c r="J497" t="s">
        <v>581</v>
      </c>
      <c r="K497" t="s">
        <v>775</v>
      </c>
      <c r="L497" t="s">
        <v>774</v>
      </c>
      <c r="M497" t="s">
        <v>773</v>
      </c>
      <c r="N497" s="5" t="s">
        <v>772</v>
      </c>
      <c r="O497" t="s">
        <v>26</v>
      </c>
      <c r="P497" t="str">
        <f t="shared" si="15"/>
        <v>00010743</v>
      </c>
      <c r="Q497" t="str">
        <f>VLOOKUP(H497,shippers!A:B,2,FALSE)</f>
        <v>United Package</v>
      </c>
    </row>
    <row r="498" spans="1:17" x14ac:dyDescent="0.25">
      <c r="A498">
        <v>10744</v>
      </c>
      <c r="B498" t="str">
        <f t="shared" si="14"/>
        <v>00010744</v>
      </c>
      <c r="C498" t="s">
        <v>97</v>
      </c>
      <c r="D498">
        <v>6</v>
      </c>
      <c r="E498">
        <v>35751</v>
      </c>
      <c r="F498">
        <v>35779</v>
      </c>
      <c r="G498">
        <v>35758</v>
      </c>
      <c r="H498">
        <v>1</v>
      </c>
      <c r="I498">
        <v>69.19</v>
      </c>
      <c r="J498" t="s">
        <v>96</v>
      </c>
      <c r="K498" t="s">
        <v>94</v>
      </c>
      <c r="L498" t="s">
        <v>682</v>
      </c>
      <c r="M498" t="s">
        <v>3</v>
      </c>
      <c r="N498" s="5">
        <v>8200</v>
      </c>
      <c r="O498" t="s">
        <v>14</v>
      </c>
      <c r="P498" t="str">
        <f t="shared" si="15"/>
        <v>00010744</v>
      </c>
      <c r="Q498" t="str">
        <f>VLOOKUP(H498,shippers!A:B,2,FALSE)</f>
        <v>Speedy Express</v>
      </c>
    </row>
    <row r="499" spans="1:17" x14ac:dyDescent="0.25">
      <c r="A499">
        <v>10745</v>
      </c>
      <c r="B499" t="str">
        <f t="shared" si="14"/>
        <v>00010745</v>
      </c>
      <c r="C499" t="s">
        <v>228</v>
      </c>
      <c r="D499">
        <v>9</v>
      </c>
      <c r="E499">
        <v>35752</v>
      </c>
      <c r="F499">
        <v>35780</v>
      </c>
      <c r="G499">
        <v>35761</v>
      </c>
      <c r="H499">
        <v>1</v>
      </c>
      <c r="I499">
        <v>3.52</v>
      </c>
      <c r="J499" t="s">
        <v>227</v>
      </c>
      <c r="K499" t="s">
        <v>676</v>
      </c>
      <c r="L499" t="s">
        <v>225</v>
      </c>
      <c r="M499" t="s">
        <v>3</v>
      </c>
      <c r="N499" s="5">
        <v>1307</v>
      </c>
      <c r="O499" t="s">
        <v>21</v>
      </c>
      <c r="P499" t="str">
        <f t="shared" si="15"/>
        <v>00010745</v>
      </c>
      <c r="Q499" t="str">
        <f>VLOOKUP(H499,shippers!A:B,2,FALSE)</f>
        <v>Speedy Express</v>
      </c>
    </row>
    <row r="500" spans="1:17" x14ac:dyDescent="0.25">
      <c r="A500">
        <v>10746</v>
      </c>
      <c r="B500" t="str">
        <f t="shared" si="14"/>
        <v>00010746</v>
      </c>
      <c r="C500" t="s">
        <v>526</v>
      </c>
      <c r="D500">
        <v>1</v>
      </c>
      <c r="E500">
        <v>35753</v>
      </c>
      <c r="F500">
        <v>35781</v>
      </c>
      <c r="G500">
        <v>35755</v>
      </c>
      <c r="H500">
        <v>3</v>
      </c>
      <c r="I500">
        <v>31.43</v>
      </c>
      <c r="J500" t="s">
        <v>525</v>
      </c>
      <c r="K500" t="s">
        <v>771</v>
      </c>
      <c r="L500" t="s">
        <v>522</v>
      </c>
      <c r="M500" t="s">
        <v>3</v>
      </c>
      <c r="N500" s="5">
        <v>3012</v>
      </c>
      <c r="O500" t="s">
        <v>188</v>
      </c>
      <c r="P500" t="str">
        <f t="shared" si="15"/>
        <v>00010746</v>
      </c>
      <c r="Q500" t="str">
        <f>VLOOKUP(H500,shippers!A:B,2,FALSE)</f>
        <v>Federal Shipping</v>
      </c>
    </row>
    <row r="501" spans="1:17" x14ac:dyDescent="0.25">
      <c r="A501">
        <v>10747</v>
      </c>
      <c r="B501" t="str">
        <f t="shared" si="14"/>
        <v>00010747</v>
      </c>
      <c r="C501" t="s">
        <v>251</v>
      </c>
      <c r="D501">
        <v>6</v>
      </c>
      <c r="E501">
        <v>35753</v>
      </c>
      <c r="F501">
        <v>35781</v>
      </c>
      <c r="G501">
        <v>35760</v>
      </c>
      <c r="H501">
        <v>1</v>
      </c>
      <c r="I501">
        <v>117.33</v>
      </c>
      <c r="J501" t="s">
        <v>250</v>
      </c>
      <c r="K501" t="s">
        <v>248</v>
      </c>
      <c r="L501" t="s">
        <v>247</v>
      </c>
      <c r="M501" t="s">
        <v>3</v>
      </c>
      <c r="N501" s="5">
        <v>5020</v>
      </c>
      <c r="O501" t="s">
        <v>246</v>
      </c>
      <c r="P501" t="str">
        <f t="shared" si="15"/>
        <v>00010747</v>
      </c>
      <c r="Q501" t="str">
        <f>VLOOKUP(H501,shippers!A:B,2,FALSE)</f>
        <v>Speedy Express</v>
      </c>
    </row>
    <row r="502" spans="1:17" x14ac:dyDescent="0.25">
      <c r="A502">
        <v>10748</v>
      </c>
      <c r="B502" t="str">
        <f t="shared" si="14"/>
        <v>00010748</v>
      </c>
      <c r="C502" t="s">
        <v>174</v>
      </c>
      <c r="D502">
        <v>3</v>
      </c>
      <c r="E502">
        <v>35754</v>
      </c>
      <c r="F502">
        <v>35782</v>
      </c>
      <c r="G502">
        <v>35762</v>
      </c>
      <c r="H502">
        <v>1</v>
      </c>
      <c r="I502">
        <v>232.55</v>
      </c>
      <c r="J502" t="s">
        <v>173</v>
      </c>
      <c r="K502" t="s">
        <v>171</v>
      </c>
      <c r="L502" t="s">
        <v>170</v>
      </c>
      <c r="M502" t="s">
        <v>169</v>
      </c>
      <c r="N502" s="5">
        <v>83720</v>
      </c>
      <c r="O502" t="s">
        <v>16</v>
      </c>
      <c r="P502" t="str">
        <f t="shared" si="15"/>
        <v>00010748</v>
      </c>
      <c r="Q502" t="str">
        <f>VLOOKUP(H502,shippers!A:B,2,FALSE)</f>
        <v>Speedy Express</v>
      </c>
    </row>
    <row r="503" spans="1:17" x14ac:dyDescent="0.25">
      <c r="A503">
        <v>10749</v>
      </c>
      <c r="B503" t="str">
        <f t="shared" si="14"/>
        <v>00010749</v>
      </c>
      <c r="C503" t="s">
        <v>386</v>
      </c>
      <c r="D503">
        <v>4</v>
      </c>
      <c r="E503">
        <v>35754</v>
      </c>
      <c r="F503">
        <v>35782</v>
      </c>
      <c r="G503">
        <v>35783</v>
      </c>
      <c r="H503">
        <v>2</v>
      </c>
      <c r="I503">
        <v>61.53</v>
      </c>
      <c r="J503" t="s">
        <v>385</v>
      </c>
      <c r="K503" t="s">
        <v>383</v>
      </c>
      <c r="L503" t="s">
        <v>382</v>
      </c>
      <c r="M503" t="s">
        <v>381</v>
      </c>
      <c r="N503" s="5" t="s">
        <v>380</v>
      </c>
      <c r="O503" t="s">
        <v>26</v>
      </c>
      <c r="P503" t="str">
        <f t="shared" si="15"/>
        <v>00010749</v>
      </c>
      <c r="Q503" t="str">
        <f>VLOOKUP(H503,shippers!A:B,2,FALSE)</f>
        <v>United Package</v>
      </c>
    </row>
    <row r="504" spans="1:17" x14ac:dyDescent="0.25">
      <c r="A504">
        <v>10750</v>
      </c>
      <c r="B504" t="str">
        <f t="shared" si="14"/>
        <v>00010750</v>
      </c>
      <c r="C504" t="s">
        <v>72</v>
      </c>
      <c r="D504">
        <v>9</v>
      </c>
      <c r="E504">
        <v>35755</v>
      </c>
      <c r="F504">
        <v>35783</v>
      </c>
      <c r="G504">
        <v>35758</v>
      </c>
      <c r="H504">
        <v>1</v>
      </c>
      <c r="I504">
        <v>79.3</v>
      </c>
      <c r="J504" t="s">
        <v>71</v>
      </c>
      <c r="K504" t="s">
        <v>69</v>
      </c>
      <c r="L504" t="s">
        <v>68</v>
      </c>
      <c r="M504" t="s">
        <v>3</v>
      </c>
      <c r="N504" s="5">
        <v>90110</v>
      </c>
      <c r="O504" t="s">
        <v>13</v>
      </c>
      <c r="P504" t="str">
        <f t="shared" si="15"/>
        <v>00010750</v>
      </c>
      <c r="Q504" t="str">
        <f>VLOOKUP(H504,shippers!A:B,2,FALSE)</f>
        <v>Speedy Express</v>
      </c>
    </row>
    <row r="505" spans="1:17" x14ac:dyDescent="0.25">
      <c r="A505">
        <v>10751</v>
      </c>
      <c r="B505" t="str">
        <f t="shared" si="14"/>
        <v>00010751</v>
      </c>
      <c r="C505" t="s">
        <v>192</v>
      </c>
      <c r="D505">
        <v>3</v>
      </c>
      <c r="E505">
        <v>35758</v>
      </c>
      <c r="F505">
        <v>35786</v>
      </c>
      <c r="G505">
        <v>35767</v>
      </c>
      <c r="H505">
        <v>3</v>
      </c>
      <c r="I505">
        <v>130.79</v>
      </c>
      <c r="J505" t="s">
        <v>191</v>
      </c>
      <c r="K505" t="s">
        <v>767</v>
      </c>
      <c r="L505" t="s">
        <v>661</v>
      </c>
      <c r="M505" t="s">
        <v>3</v>
      </c>
      <c r="N505" s="5">
        <v>1204</v>
      </c>
      <c r="O505" t="s">
        <v>188</v>
      </c>
      <c r="P505" t="str">
        <f t="shared" si="15"/>
        <v>00010751</v>
      </c>
      <c r="Q505" t="str">
        <f>VLOOKUP(H505,shippers!A:B,2,FALSE)</f>
        <v>Federal Shipping</v>
      </c>
    </row>
    <row r="506" spans="1:17" x14ac:dyDescent="0.25">
      <c r="A506">
        <v>10752</v>
      </c>
      <c r="B506" t="str">
        <f t="shared" si="14"/>
        <v>00010752</v>
      </c>
      <c r="C506" t="s">
        <v>284</v>
      </c>
      <c r="D506">
        <v>2</v>
      </c>
      <c r="E506">
        <v>35758</v>
      </c>
      <c r="F506">
        <v>35786</v>
      </c>
      <c r="G506">
        <v>35762</v>
      </c>
      <c r="H506">
        <v>3</v>
      </c>
      <c r="I506">
        <v>1.39</v>
      </c>
      <c r="J506" t="s">
        <v>283</v>
      </c>
      <c r="K506" t="s">
        <v>281</v>
      </c>
      <c r="L506" t="s">
        <v>28</v>
      </c>
      <c r="M506" t="s">
        <v>3</v>
      </c>
      <c r="N506" s="5" t="s">
        <v>280</v>
      </c>
      <c r="O506" t="s">
        <v>26</v>
      </c>
      <c r="P506" t="str">
        <f t="shared" si="15"/>
        <v>00010752</v>
      </c>
      <c r="Q506" t="str">
        <f>VLOOKUP(H506,shippers!A:B,2,FALSE)</f>
        <v>Federal Shipping</v>
      </c>
    </row>
    <row r="507" spans="1:17" x14ac:dyDescent="0.25">
      <c r="A507">
        <v>10753</v>
      </c>
      <c r="B507" t="str">
        <f t="shared" si="14"/>
        <v>00010753</v>
      </c>
      <c r="C507" t="s">
        <v>452</v>
      </c>
      <c r="D507">
        <v>3</v>
      </c>
      <c r="E507">
        <v>35759</v>
      </c>
      <c r="F507">
        <v>35787</v>
      </c>
      <c r="G507">
        <v>35761</v>
      </c>
      <c r="H507">
        <v>1</v>
      </c>
      <c r="I507">
        <v>7.7</v>
      </c>
      <c r="J507" t="s">
        <v>451</v>
      </c>
      <c r="K507" t="s">
        <v>449</v>
      </c>
      <c r="L507" t="s">
        <v>448</v>
      </c>
      <c r="M507" t="s">
        <v>3</v>
      </c>
      <c r="N507" s="5">
        <v>10100</v>
      </c>
      <c r="O507" t="s">
        <v>9</v>
      </c>
      <c r="P507" t="str">
        <f t="shared" si="15"/>
        <v>00010753</v>
      </c>
      <c r="Q507" t="str">
        <f>VLOOKUP(H507,shippers!A:B,2,FALSE)</f>
        <v>Speedy Express</v>
      </c>
    </row>
    <row r="508" spans="1:17" x14ac:dyDescent="0.25">
      <c r="A508">
        <v>10754</v>
      </c>
      <c r="B508" t="str">
        <f t="shared" si="14"/>
        <v>00010754</v>
      </c>
      <c r="C508" t="s">
        <v>309</v>
      </c>
      <c r="D508">
        <v>6</v>
      </c>
      <c r="E508">
        <v>35759</v>
      </c>
      <c r="F508">
        <v>35787</v>
      </c>
      <c r="G508">
        <v>35761</v>
      </c>
      <c r="H508">
        <v>3</v>
      </c>
      <c r="I508">
        <v>2.38</v>
      </c>
      <c r="J508" t="s">
        <v>308</v>
      </c>
      <c r="K508" t="s">
        <v>306</v>
      </c>
      <c r="L508" t="s">
        <v>305</v>
      </c>
      <c r="M508" t="s">
        <v>3</v>
      </c>
      <c r="N508" s="5">
        <v>24100</v>
      </c>
      <c r="O508" t="s">
        <v>9</v>
      </c>
      <c r="P508" t="str">
        <f t="shared" si="15"/>
        <v>00010754</v>
      </c>
      <c r="Q508" t="str">
        <f>VLOOKUP(H508,shippers!A:B,2,FALSE)</f>
        <v>Federal Shipping</v>
      </c>
    </row>
    <row r="509" spans="1:17" x14ac:dyDescent="0.25">
      <c r="A509">
        <v>10755</v>
      </c>
      <c r="B509" t="str">
        <f t="shared" si="14"/>
        <v>00010755</v>
      </c>
      <c r="C509" t="s">
        <v>558</v>
      </c>
      <c r="D509">
        <v>4</v>
      </c>
      <c r="E509">
        <v>35760</v>
      </c>
      <c r="F509">
        <v>35788</v>
      </c>
      <c r="G509">
        <v>35762</v>
      </c>
      <c r="H509">
        <v>2</v>
      </c>
      <c r="I509">
        <v>16.71</v>
      </c>
      <c r="J509" t="s">
        <v>557</v>
      </c>
      <c r="K509" t="s">
        <v>766</v>
      </c>
      <c r="L509" t="s">
        <v>555</v>
      </c>
      <c r="M509" t="s">
        <v>3</v>
      </c>
      <c r="N509" s="5">
        <v>13008</v>
      </c>
      <c r="O509" t="s">
        <v>6</v>
      </c>
      <c r="P509" t="str">
        <f t="shared" si="15"/>
        <v>00010755</v>
      </c>
      <c r="Q509" t="str">
        <f>VLOOKUP(H509,shippers!A:B,2,FALSE)</f>
        <v>United Package</v>
      </c>
    </row>
    <row r="510" spans="1:17" x14ac:dyDescent="0.25">
      <c r="A510">
        <v>10756</v>
      </c>
      <c r="B510" t="str">
        <f t="shared" si="14"/>
        <v>00010756</v>
      </c>
      <c r="C510" t="s">
        <v>150</v>
      </c>
      <c r="D510">
        <v>8</v>
      </c>
      <c r="E510">
        <v>35761</v>
      </c>
      <c r="F510">
        <v>35789</v>
      </c>
      <c r="G510">
        <v>35766</v>
      </c>
      <c r="H510">
        <v>2</v>
      </c>
      <c r="I510">
        <v>73.209999999999994</v>
      </c>
      <c r="J510" t="s">
        <v>149</v>
      </c>
      <c r="K510" t="s">
        <v>147</v>
      </c>
      <c r="L510" t="s">
        <v>146</v>
      </c>
      <c r="M510" t="s">
        <v>145</v>
      </c>
      <c r="N510" s="5">
        <v>82520</v>
      </c>
      <c r="O510" t="s">
        <v>16</v>
      </c>
      <c r="P510" t="str">
        <f t="shared" si="15"/>
        <v>00010756</v>
      </c>
      <c r="Q510" t="str">
        <f>VLOOKUP(H510,shippers!A:B,2,FALSE)</f>
        <v>United Package</v>
      </c>
    </row>
    <row r="511" spans="1:17" x14ac:dyDescent="0.25">
      <c r="A511">
        <v>10757</v>
      </c>
      <c r="B511" t="str">
        <f t="shared" si="14"/>
        <v>00010757</v>
      </c>
      <c r="C511" t="s">
        <v>174</v>
      </c>
      <c r="D511">
        <v>6</v>
      </c>
      <c r="E511">
        <v>35761</v>
      </c>
      <c r="F511">
        <v>35789</v>
      </c>
      <c r="G511">
        <v>35779</v>
      </c>
      <c r="H511">
        <v>1</v>
      </c>
      <c r="I511">
        <v>8.19</v>
      </c>
      <c r="J511" t="s">
        <v>173</v>
      </c>
      <c r="K511" t="s">
        <v>171</v>
      </c>
      <c r="L511" t="s">
        <v>170</v>
      </c>
      <c r="M511" t="s">
        <v>169</v>
      </c>
      <c r="N511" s="5">
        <v>83720</v>
      </c>
      <c r="O511" t="s">
        <v>16</v>
      </c>
      <c r="P511" t="str">
        <f t="shared" si="15"/>
        <v>00010757</v>
      </c>
      <c r="Q511" t="str">
        <f>VLOOKUP(H511,shippers!A:B,2,FALSE)</f>
        <v>Speedy Express</v>
      </c>
    </row>
    <row r="512" spans="1:17" x14ac:dyDescent="0.25">
      <c r="A512">
        <v>10758</v>
      </c>
      <c r="B512" t="str">
        <f t="shared" si="14"/>
        <v>00010758</v>
      </c>
      <c r="C512" t="s">
        <v>192</v>
      </c>
      <c r="D512">
        <v>3</v>
      </c>
      <c r="E512">
        <v>35762</v>
      </c>
      <c r="F512">
        <v>35790</v>
      </c>
      <c r="G512">
        <v>35768</v>
      </c>
      <c r="H512">
        <v>3</v>
      </c>
      <c r="I512">
        <v>138.16999999999999</v>
      </c>
      <c r="J512" t="s">
        <v>191</v>
      </c>
      <c r="K512" t="s">
        <v>767</v>
      </c>
      <c r="L512" t="s">
        <v>661</v>
      </c>
      <c r="M512" t="s">
        <v>3</v>
      </c>
      <c r="N512" s="5">
        <v>1204</v>
      </c>
      <c r="O512" t="s">
        <v>188</v>
      </c>
      <c r="P512" t="str">
        <f t="shared" si="15"/>
        <v>00010758</v>
      </c>
      <c r="Q512" t="str">
        <f>VLOOKUP(H512,shippers!A:B,2,FALSE)</f>
        <v>Federal Shipping</v>
      </c>
    </row>
    <row r="513" spans="1:17" x14ac:dyDescent="0.25">
      <c r="A513">
        <v>10759</v>
      </c>
      <c r="B513" t="str">
        <f t="shared" si="14"/>
        <v>00010759</v>
      </c>
      <c r="C513" t="s">
        <v>591</v>
      </c>
      <c r="D513">
        <v>3</v>
      </c>
      <c r="E513">
        <v>35762</v>
      </c>
      <c r="F513">
        <v>35790</v>
      </c>
      <c r="G513">
        <v>35776</v>
      </c>
      <c r="H513">
        <v>3</v>
      </c>
      <c r="I513">
        <v>11.99</v>
      </c>
      <c r="J513" t="s">
        <v>590</v>
      </c>
      <c r="K513" t="s">
        <v>688</v>
      </c>
      <c r="L513" t="s">
        <v>663</v>
      </c>
      <c r="M513" t="s">
        <v>3</v>
      </c>
      <c r="N513" s="5">
        <v>5021</v>
      </c>
      <c r="O513" t="s">
        <v>112</v>
      </c>
      <c r="P513" t="str">
        <f t="shared" si="15"/>
        <v>00010759</v>
      </c>
      <c r="Q513" t="str">
        <f>VLOOKUP(H513,shippers!A:B,2,FALSE)</f>
        <v>Federal Shipping</v>
      </c>
    </row>
    <row r="514" spans="1:17" x14ac:dyDescent="0.25">
      <c r="A514">
        <v>10760</v>
      </c>
      <c r="B514" t="str">
        <f t="shared" si="14"/>
        <v>00010760</v>
      </c>
      <c r="C514" t="s">
        <v>302</v>
      </c>
      <c r="D514">
        <v>4</v>
      </c>
      <c r="E514">
        <v>35765</v>
      </c>
      <c r="F514">
        <v>35793</v>
      </c>
      <c r="G514">
        <v>35774</v>
      </c>
      <c r="H514">
        <v>1</v>
      </c>
      <c r="I514">
        <v>155.63999999999999</v>
      </c>
      <c r="J514" t="s">
        <v>301</v>
      </c>
      <c r="K514" t="s">
        <v>299</v>
      </c>
      <c r="L514" t="s">
        <v>298</v>
      </c>
      <c r="M514" t="s">
        <v>3</v>
      </c>
      <c r="N514" s="5" t="s">
        <v>297</v>
      </c>
      <c r="O514" t="s">
        <v>138</v>
      </c>
      <c r="P514" t="str">
        <f t="shared" si="15"/>
        <v>00010760</v>
      </c>
      <c r="Q514" t="str">
        <f>VLOOKUP(H514,shippers!A:B,2,FALSE)</f>
        <v>Speedy Express</v>
      </c>
    </row>
    <row r="515" spans="1:17" x14ac:dyDescent="0.25">
      <c r="A515">
        <v>10761</v>
      </c>
      <c r="B515" t="str">
        <f t="shared" ref="B515:B578" si="16">TEXT(A515, "00000000")</f>
        <v>00010761</v>
      </c>
      <c r="C515" t="s">
        <v>216</v>
      </c>
      <c r="D515">
        <v>5</v>
      </c>
      <c r="E515">
        <v>35766</v>
      </c>
      <c r="F515">
        <v>35794</v>
      </c>
      <c r="G515">
        <v>35772</v>
      </c>
      <c r="H515">
        <v>2</v>
      </c>
      <c r="I515">
        <v>18.66</v>
      </c>
      <c r="J515" t="s">
        <v>215</v>
      </c>
      <c r="K515" t="s">
        <v>212</v>
      </c>
      <c r="L515" t="s">
        <v>211</v>
      </c>
      <c r="M515" t="s">
        <v>210</v>
      </c>
      <c r="N515" s="5">
        <v>87110</v>
      </c>
      <c r="O515" t="s">
        <v>16</v>
      </c>
      <c r="P515" t="str">
        <f t="shared" ref="P515:P578" si="17">TEXT(A515, "00000000")</f>
        <v>00010761</v>
      </c>
      <c r="Q515" t="str">
        <f>VLOOKUP(H515,shippers!A:B,2,FALSE)</f>
        <v>United Package</v>
      </c>
    </row>
    <row r="516" spans="1:17" x14ac:dyDescent="0.25">
      <c r="A516">
        <v>10762</v>
      </c>
      <c r="B516" t="str">
        <f t="shared" si="16"/>
        <v>00010762</v>
      </c>
      <c r="C516" t="s">
        <v>468</v>
      </c>
      <c r="D516">
        <v>3</v>
      </c>
      <c r="E516">
        <v>35766</v>
      </c>
      <c r="F516">
        <v>35794</v>
      </c>
      <c r="G516">
        <v>35773</v>
      </c>
      <c r="H516">
        <v>1</v>
      </c>
      <c r="I516">
        <v>328.74</v>
      </c>
      <c r="J516" t="s">
        <v>670</v>
      </c>
      <c r="K516" t="s">
        <v>669</v>
      </c>
      <c r="L516" t="s">
        <v>668</v>
      </c>
      <c r="M516" t="s">
        <v>3</v>
      </c>
      <c r="N516" s="5" t="s">
        <v>466</v>
      </c>
      <c r="O516" t="s">
        <v>18</v>
      </c>
      <c r="P516" t="str">
        <f t="shared" si="17"/>
        <v>00010762</v>
      </c>
      <c r="Q516" t="str">
        <f>VLOOKUP(H516,shippers!A:B,2,FALSE)</f>
        <v>Speedy Express</v>
      </c>
    </row>
    <row r="517" spans="1:17" x14ac:dyDescent="0.25">
      <c r="A517">
        <v>10763</v>
      </c>
      <c r="B517" t="str">
        <f t="shared" si="16"/>
        <v>00010763</v>
      </c>
      <c r="C517" t="s">
        <v>473</v>
      </c>
      <c r="D517">
        <v>3</v>
      </c>
      <c r="E517">
        <v>35767</v>
      </c>
      <c r="F517">
        <v>35795</v>
      </c>
      <c r="G517">
        <v>35772</v>
      </c>
      <c r="H517">
        <v>3</v>
      </c>
      <c r="I517">
        <v>37.35</v>
      </c>
      <c r="J517" t="s">
        <v>472</v>
      </c>
      <c r="K517" t="s">
        <v>786</v>
      </c>
      <c r="L517" t="s">
        <v>471</v>
      </c>
      <c r="M517" t="s">
        <v>3</v>
      </c>
      <c r="N517" s="5">
        <v>59000</v>
      </c>
      <c r="O517" t="s">
        <v>6</v>
      </c>
      <c r="P517" t="str">
        <f t="shared" si="17"/>
        <v>00010763</v>
      </c>
      <c r="Q517" t="str">
        <f>VLOOKUP(H517,shippers!A:B,2,FALSE)</f>
        <v>Federal Shipping</v>
      </c>
    </row>
    <row r="518" spans="1:17" x14ac:dyDescent="0.25">
      <c r="A518">
        <v>10764</v>
      </c>
      <c r="B518" t="str">
        <f t="shared" si="16"/>
        <v>00010764</v>
      </c>
      <c r="C518" t="s">
        <v>490</v>
      </c>
      <c r="D518">
        <v>6</v>
      </c>
      <c r="E518">
        <v>35767</v>
      </c>
      <c r="F518">
        <v>35795</v>
      </c>
      <c r="G518">
        <v>35772</v>
      </c>
      <c r="H518">
        <v>3</v>
      </c>
      <c r="I518">
        <v>145.44999999999999</v>
      </c>
      <c r="J518" t="s">
        <v>489</v>
      </c>
      <c r="K518" t="s">
        <v>487</v>
      </c>
      <c r="L518" t="s">
        <v>486</v>
      </c>
      <c r="M518" t="s">
        <v>3</v>
      </c>
      <c r="N518" s="5">
        <v>8010</v>
      </c>
      <c r="O518" t="s">
        <v>246</v>
      </c>
      <c r="P518" t="str">
        <f t="shared" si="17"/>
        <v>00010764</v>
      </c>
      <c r="Q518" t="str">
        <f>VLOOKUP(H518,shippers!A:B,2,FALSE)</f>
        <v>Federal Shipping</v>
      </c>
    </row>
    <row r="519" spans="1:17" x14ac:dyDescent="0.25">
      <c r="A519">
        <v>10765</v>
      </c>
      <c r="B519" t="str">
        <f t="shared" si="16"/>
        <v>00010765</v>
      </c>
      <c r="C519" t="s">
        <v>228</v>
      </c>
      <c r="D519">
        <v>3</v>
      </c>
      <c r="E519">
        <v>35768</v>
      </c>
      <c r="F519">
        <v>35796</v>
      </c>
      <c r="G519">
        <v>35773</v>
      </c>
      <c r="H519">
        <v>3</v>
      </c>
      <c r="I519">
        <v>42.74</v>
      </c>
      <c r="J519" t="s">
        <v>227</v>
      </c>
      <c r="K519" t="s">
        <v>676</v>
      </c>
      <c r="L519" t="s">
        <v>225</v>
      </c>
      <c r="M519" t="s">
        <v>3</v>
      </c>
      <c r="N519" s="5">
        <v>1307</v>
      </c>
      <c r="O519" t="s">
        <v>21</v>
      </c>
      <c r="P519" t="str">
        <f t="shared" si="17"/>
        <v>00010765</v>
      </c>
      <c r="Q519" t="str">
        <f>VLOOKUP(H519,shippers!A:B,2,FALSE)</f>
        <v>Federal Shipping</v>
      </c>
    </row>
    <row r="520" spans="1:17" x14ac:dyDescent="0.25">
      <c r="A520">
        <v>10766</v>
      </c>
      <c r="B520" t="str">
        <f t="shared" si="16"/>
        <v>00010766</v>
      </c>
      <c r="C520" t="s">
        <v>264</v>
      </c>
      <c r="D520">
        <v>4</v>
      </c>
      <c r="E520">
        <v>35769</v>
      </c>
      <c r="F520">
        <v>35797</v>
      </c>
      <c r="G520">
        <v>35773</v>
      </c>
      <c r="H520">
        <v>1</v>
      </c>
      <c r="I520">
        <v>157.55000000000001</v>
      </c>
      <c r="J520" t="s">
        <v>678</v>
      </c>
      <c r="K520" t="s">
        <v>262</v>
      </c>
      <c r="L520" t="s">
        <v>677</v>
      </c>
      <c r="M520" t="s">
        <v>3</v>
      </c>
      <c r="N520" s="5">
        <v>50739</v>
      </c>
      <c r="O520" t="s">
        <v>21</v>
      </c>
      <c r="P520" t="str">
        <f t="shared" si="17"/>
        <v>00010766</v>
      </c>
      <c r="Q520" t="str">
        <f>VLOOKUP(H520,shippers!A:B,2,FALSE)</f>
        <v>Speedy Express</v>
      </c>
    </row>
    <row r="521" spans="1:17" x14ac:dyDescent="0.25">
      <c r="A521">
        <v>10767</v>
      </c>
      <c r="B521" t="str">
        <f t="shared" si="16"/>
        <v>00010767</v>
      </c>
      <c r="C521" t="s">
        <v>142</v>
      </c>
      <c r="D521">
        <v>4</v>
      </c>
      <c r="E521">
        <v>35769</v>
      </c>
      <c r="F521">
        <v>35797</v>
      </c>
      <c r="G521">
        <v>35779</v>
      </c>
      <c r="H521">
        <v>3</v>
      </c>
      <c r="I521">
        <v>1.59</v>
      </c>
      <c r="J521" t="s">
        <v>673</v>
      </c>
      <c r="K521" t="s">
        <v>758</v>
      </c>
      <c r="L521" t="s">
        <v>140</v>
      </c>
      <c r="M521" t="s">
        <v>3</v>
      </c>
      <c r="N521" s="5" t="s">
        <v>139</v>
      </c>
      <c r="O521" t="s">
        <v>138</v>
      </c>
      <c r="P521" t="str">
        <f t="shared" si="17"/>
        <v>00010767</v>
      </c>
      <c r="Q521" t="str">
        <f>VLOOKUP(H521,shippers!A:B,2,FALSE)</f>
        <v>Federal Shipping</v>
      </c>
    </row>
    <row r="522" spans="1:17" x14ac:dyDescent="0.25">
      <c r="A522">
        <v>10768</v>
      </c>
      <c r="B522" t="str">
        <f t="shared" si="16"/>
        <v>00010768</v>
      </c>
      <c r="C522" t="s">
        <v>582</v>
      </c>
      <c r="D522">
        <v>3</v>
      </c>
      <c r="E522">
        <v>35772</v>
      </c>
      <c r="F522">
        <v>35800</v>
      </c>
      <c r="G522">
        <v>35779</v>
      </c>
      <c r="H522">
        <v>2</v>
      </c>
      <c r="I522">
        <v>146.32</v>
      </c>
      <c r="J522" t="s">
        <v>581</v>
      </c>
      <c r="K522" t="s">
        <v>775</v>
      </c>
      <c r="L522" t="s">
        <v>774</v>
      </c>
      <c r="M522" t="s">
        <v>773</v>
      </c>
      <c r="N522" s="5" t="s">
        <v>772</v>
      </c>
      <c r="O522" t="s">
        <v>26</v>
      </c>
      <c r="P522" t="str">
        <f t="shared" si="17"/>
        <v>00010768</v>
      </c>
      <c r="Q522" t="str">
        <f>VLOOKUP(H522,shippers!A:B,2,FALSE)</f>
        <v>United Package</v>
      </c>
    </row>
    <row r="523" spans="1:17" x14ac:dyDescent="0.25">
      <c r="A523">
        <v>10769</v>
      </c>
      <c r="B523" t="str">
        <f t="shared" si="16"/>
        <v>00010769</v>
      </c>
      <c r="C523" t="s">
        <v>97</v>
      </c>
      <c r="D523">
        <v>3</v>
      </c>
      <c r="E523">
        <v>35772</v>
      </c>
      <c r="F523">
        <v>35800</v>
      </c>
      <c r="G523">
        <v>35776</v>
      </c>
      <c r="H523">
        <v>1</v>
      </c>
      <c r="I523">
        <v>65.06</v>
      </c>
      <c r="J523" t="s">
        <v>96</v>
      </c>
      <c r="K523" t="s">
        <v>94</v>
      </c>
      <c r="L523" t="s">
        <v>682</v>
      </c>
      <c r="M523" t="s">
        <v>3</v>
      </c>
      <c r="N523" s="5">
        <v>8200</v>
      </c>
      <c r="O523" t="s">
        <v>14</v>
      </c>
      <c r="P523" t="str">
        <f t="shared" si="17"/>
        <v>00010769</v>
      </c>
      <c r="Q523" t="str">
        <f>VLOOKUP(H523,shippers!A:B,2,FALSE)</f>
        <v>Speedy Express</v>
      </c>
    </row>
    <row r="524" spans="1:17" x14ac:dyDescent="0.25">
      <c r="A524">
        <v>10770</v>
      </c>
      <c r="B524" t="str">
        <f t="shared" si="16"/>
        <v>00010770</v>
      </c>
      <c r="C524" t="s">
        <v>413</v>
      </c>
      <c r="D524">
        <v>8</v>
      </c>
      <c r="E524">
        <v>35773</v>
      </c>
      <c r="F524">
        <v>35801</v>
      </c>
      <c r="G524">
        <v>35781</v>
      </c>
      <c r="H524">
        <v>3</v>
      </c>
      <c r="I524">
        <v>5.32</v>
      </c>
      <c r="J524" t="s">
        <v>412</v>
      </c>
      <c r="K524" t="s">
        <v>750</v>
      </c>
      <c r="L524" t="s">
        <v>196</v>
      </c>
      <c r="M524" t="s">
        <v>195</v>
      </c>
      <c r="N524" s="5" t="s">
        <v>410</v>
      </c>
      <c r="O524" t="s">
        <v>23</v>
      </c>
      <c r="P524" t="str">
        <f t="shared" si="17"/>
        <v>00010770</v>
      </c>
      <c r="Q524" t="str">
        <f>VLOOKUP(H524,shippers!A:B,2,FALSE)</f>
        <v>Federal Shipping</v>
      </c>
    </row>
    <row r="525" spans="1:17" x14ac:dyDescent="0.25">
      <c r="A525">
        <v>10771</v>
      </c>
      <c r="B525" t="str">
        <f t="shared" si="16"/>
        <v>00010771</v>
      </c>
      <c r="C525" t="s">
        <v>490</v>
      </c>
      <c r="D525">
        <v>9</v>
      </c>
      <c r="E525">
        <v>35774</v>
      </c>
      <c r="F525">
        <v>35802</v>
      </c>
      <c r="G525">
        <v>35797</v>
      </c>
      <c r="H525">
        <v>2</v>
      </c>
      <c r="I525">
        <v>11.19</v>
      </c>
      <c r="J525" t="s">
        <v>489</v>
      </c>
      <c r="K525" t="s">
        <v>487</v>
      </c>
      <c r="L525" t="s">
        <v>486</v>
      </c>
      <c r="M525" t="s">
        <v>3</v>
      </c>
      <c r="N525" s="5">
        <v>8010</v>
      </c>
      <c r="O525" t="s">
        <v>246</v>
      </c>
      <c r="P525" t="str">
        <f t="shared" si="17"/>
        <v>00010771</v>
      </c>
      <c r="Q525" t="str">
        <f>VLOOKUP(H525,shippers!A:B,2,FALSE)</f>
        <v>United Package</v>
      </c>
    </row>
    <row r="526" spans="1:17" x14ac:dyDescent="0.25">
      <c r="A526">
        <v>10772</v>
      </c>
      <c r="B526" t="str">
        <f t="shared" si="16"/>
        <v>00010772</v>
      </c>
      <c r="C526" t="s">
        <v>344</v>
      </c>
      <c r="D526">
        <v>3</v>
      </c>
      <c r="E526">
        <v>35774</v>
      </c>
      <c r="F526">
        <v>35802</v>
      </c>
      <c r="G526">
        <v>35783</v>
      </c>
      <c r="H526">
        <v>2</v>
      </c>
      <c r="I526">
        <v>91.28</v>
      </c>
      <c r="J526" t="s">
        <v>343</v>
      </c>
      <c r="K526" t="s">
        <v>341</v>
      </c>
      <c r="L526" t="s">
        <v>340</v>
      </c>
      <c r="M526" t="s">
        <v>3</v>
      </c>
      <c r="N526" s="5">
        <v>60528</v>
      </c>
      <c r="O526" t="s">
        <v>21</v>
      </c>
      <c r="P526" t="str">
        <f t="shared" si="17"/>
        <v>00010772</v>
      </c>
      <c r="Q526" t="str">
        <f>VLOOKUP(H526,shippers!A:B,2,FALSE)</f>
        <v>United Package</v>
      </c>
    </row>
    <row r="527" spans="1:17" x14ac:dyDescent="0.25">
      <c r="A527">
        <v>10773</v>
      </c>
      <c r="B527" t="str">
        <f t="shared" si="16"/>
        <v>00010773</v>
      </c>
      <c r="C527" t="s">
        <v>490</v>
      </c>
      <c r="D527">
        <v>1</v>
      </c>
      <c r="E527">
        <v>35775</v>
      </c>
      <c r="F527">
        <v>35803</v>
      </c>
      <c r="G527">
        <v>35780</v>
      </c>
      <c r="H527">
        <v>3</v>
      </c>
      <c r="I527">
        <v>96.43</v>
      </c>
      <c r="J527" t="s">
        <v>489</v>
      </c>
      <c r="K527" t="s">
        <v>487</v>
      </c>
      <c r="L527" t="s">
        <v>486</v>
      </c>
      <c r="M527" t="s">
        <v>3</v>
      </c>
      <c r="N527" s="5">
        <v>8010</v>
      </c>
      <c r="O527" t="s">
        <v>246</v>
      </c>
      <c r="P527" t="str">
        <f t="shared" si="17"/>
        <v>00010773</v>
      </c>
      <c r="Q527" t="str">
        <f>VLOOKUP(H527,shippers!A:B,2,FALSE)</f>
        <v>Federal Shipping</v>
      </c>
    </row>
    <row r="528" spans="1:17" x14ac:dyDescent="0.25">
      <c r="A528">
        <v>10774</v>
      </c>
      <c r="B528" t="str">
        <f t="shared" si="16"/>
        <v>00010774</v>
      </c>
      <c r="C528" t="s">
        <v>468</v>
      </c>
      <c r="D528">
        <v>4</v>
      </c>
      <c r="E528">
        <v>35775</v>
      </c>
      <c r="F528">
        <v>35789</v>
      </c>
      <c r="G528">
        <v>35776</v>
      </c>
      <c r="H528">
        <v>1</v>
      </c>
      <c r="I528">
        <v>48.2</v>
      </c>
      <c r="J528" t="s">
        <v>670</v>
      </c>
      <c r="K528" t="s">
        <v>669</v>
      </c>
      <c r="L528" t="s">
        <v>668</v>
      </c>
      <c r="M528" t="s">
        <v>3</v>
      </c>
      <c r="N528" s="5" t="s">
        <v>466</v>
      </c>
      <c r="O528" t="s">
        <v>18</v>
      </c>
      <c r="P528" t="str">
        <f t="shared" si="17"/>
        <v>00010774</v>
      </c>
      <c r="Q528" t="str">
        <f>VLOOKUP(H528,shippers!A:B,2,FALSE)</f>
        <v>Speedy Express</v>
      </c>
    </row>
    <row r="529" spans="1:17" x14ac:dyDescent="0.25">
      <c r="A529">
        <v>10775</v>
      </c>
      <c r="B529" t="str">
        <f t="shared" si="16"/>
        <v>00010775</v>
      </c>
      <c r="C529" t="s">
        <v>129</v>
      </c>
      <c r="D529">
        <v>7</v>
      </c>
      <c r="E529">
        <v>35776</v>
      </c>
      <c r="F529">
        <v>35804</v>
      </c>
      <c r="G529">
        <v>35790</v>
      </c>
      <c r="H529">
        <v>1</v>
      </c>
      <c r="I529">
        <v>20.25</v>
      </c>
      <c r="J529" t="s">
        <v>128</v>
      </c>
      <c r="K529" t="s">
        <v>125</v>
      </c>
      <c r="L529" t="s">
        <v>124</v>
      </c>
      <c r="M529" t="s">
        <v>123</v>
      </c>
      <c r="N529" s="5">
        <v>59801</v>
      </c>
      <c r="O529" t="s">
        <v>16</v>
      </c>
      <c r="P529" t="str">
        <f t="shared" si="17"/>
        <v>00010775</v>
      </c>
      <c r="Q529" t="str">
        <f>VLOOKUP(H529,shippers!A:B,2,FALSE)</f>
        <v>Speedy Express</v>
      </c>
    </row>
    <row r="530" spans="1:17" x14ac:dyDescent="0.25">
      <c r="A530">
        <v>10776</v>
      </c>
      <c r="B530" t="str">
        <f t="shared" si="16"/>
        <v>00010776</v>
      </c>
      <c r="C530" t="s">
        <v>490</v>
      </c>
      <c r="D530">
        <v>1</v>
      </c>
      <c r="E530">
        <v>35779</v>
      </c>
      <c r="F530">
        <v>35807</v>
      </c>
      <c r="G530">
        <v>35782</v>
      </c>
      <c r="H530">
        <v>3</v>
      </c>
      <c r="I530">
        <v>351.53</v>
      </c>
      <c r="J530" t="s">
        <v>489</v>
      </c>
      <c r="K530" t="s">
        <v>487</v>
      </c>
      <c r="L530" t="s">
        <v>486</v>
      </c>
      <c r="M530" t="s">
        <v>3</v>
      </c>
      <c r="N530" s="5">
        <v>8010</v>
      </c>
      <c r="O530" t="s">
        <v>246</v>
      </c>
      <c r="P530" t="str">
        <f t="shared" si="17"/>
        <v>00010776</v>
      </c>
      <c r="Q530" t="str">
        <f>VLOOKUP(H530,shippers!A:B,2,FALSE)</f>
        <v>Federal Shipping</v>
      </c>
    </row>
    <row r="531" spans="1:17" x14ac:dyDescent="0.25">
      <c r="A531">
        <v>10777</v>
      </c>
      <c r="B531" t="str">
        <f t="shared" si="16"/>
        <v>00010777</v>
      </c>
      <c r="C531" t="s">
        <v>431</v>
      </c>
      <c r="D531">
        <v>7</v>
      </c>
      <c r="E531">
        <v>35779</v>
      </c>
      <c r="F531">
        <v>35793</v>
      </c>
      <c r="G531">
        <v>35816</v>
      </c>
      <c r="H531">
        <v>2</v>
      </c>
      <c r="I531">
        <v>3.01</v>
      </c>
      <c r="J531" t="s">
        <v>430</v>
      </c>
      <c r="K531" t="s">
        <v>749</v>
      </c>
      <c r="L531" t="s">
        <v>429</v>
      </c>
      <c r="M531" t="s">
        <v>62</v>
      </c>
      <c r="N531" s="5" t="s">
        <v>428</v>
      </c>
      <c r="O531" t="s">
        <v>23</v>
      </c>
      <c r="P531" t="str">
        <f t="shared" si="17"/>
        <v>00010777</v>
      </c>
      <c r="Q531" t="str">
        <f>VLOOKUP(H531,shippers!A:B,2,FALSE)</f>
        <v>United Package</v>
      </c>
    </row>
    <row r="532" spans="1:17" x14ac:dyDescent="0.25">
      <c r="A532">
        <v>10778</v>
      </c>
      <c r="B532" t="str">
        <f t="shared" si="16"/>
        <v>00010778</v>
      </c>
      <c r="C532" t="s">
        <v>576</v>
      </c>
      <c r="D532">
        <v>3</v>
      </c>
      <c r="E532">
        <v>35780</v>
      </c>
      <c r="F532">
        <v>35808</v>
      </c>
      <c r="G532">
        <v>35788</v>
      </c>
      <c r="H532">
        <v>1</v>
      </c>
      <c r="I532">
        <v>6.79</v>
      </c>
      <c r="J532" t="s">
        <v>691</v>
      </c>
      <c r="K532" t="s">
        <v>690</v>
      </c>
      <c r="L532" t="s">
        <v>689</v>
      </c>
      <c r="M532" t="s">
        <v>3</v>
      </c>
      <c r="N532" s="5" t="s">
        <v>575</v>
      </c>
      <c r="O532" t="s">
        <v>18</v>
      </c>
      <c r="P532" t="str">
        <f t="shared" si="17"/>
        <v>00010778</v>
      </c>
      <c r="Q532" t="str">
        <f>VLOOKUP(H532,shippers!A:B,2,FALSE)</f>
        <v>Speedy Express</v>
      </c>
    </row>
    <row r="533" spans="1:17" x14ac:dyDescent="0.25">
      <c r="A533">
        <v>10779</v>
      </c>
      <c r="B533" t="str">
        <f t="shared" si="16"/>
        <v>00010779</v>
      </c>
      <c r="C533" t="s">
        <v>290</v>
      </c>
      <c r="D533">
        <v>3</v>
      </c>
      <c r="E533">
        <v>35780</v>
      </c>
      <c r="F533">
        <v>35808</v>
      </c>
      <c r="G533">
        <v>35809</v>
      </c>
      <c r="H533">
        <v>2</v>
      </c>
      <c r="I533">
        <v>58.13</v>
      </c>
      <c r="J533" t="s">
        <v>289</v>
      </c>
      <c r="K533" t="s">
        <v>287</v>
      </c>
      <c r="L533" t="s">
        <v>286</v>
      </c>
      <c r="M533" t="s">
        <v>3</v>
      </c>
      <c r="N533" s="5">
        <v>4179</v>
      </c>
      <c r="O533" t="s">
        <v>21</v>
      </c>
      <c r="P533" t="str">
        <f t="shared" si="17"/>
        <v>00010779</v>
      </c>
      <c r="Q533" t="str">
        <f>VLOOKUP(H533,shippers!A:B,2,FALSE)</f>
        <v>United Package</v>
      </c>
    </row>
    <row r="534" spans="1:17" x14ac:dyDescent="0.25">
      <c r="A534">
        <v>10780</v>
      </c>
      <c r="B534" t="str">
        <f t="shared" si="16"/>
        <v>00010780</v>
      </c>
      <c r="C534" t="s">
        <v>330</v>
      </c>
      <c r="D534">
        <v>2</v>
      </c>
      <c r="E534">
        <v>35780</v>
      </c>
      <c r="F534">
        <v>35794</v>
      </c>
      <c r="G534">
        <v>35789</v>
      </c>
      <c r="H534">
        <v>1</v>
      </c>
      <c r="I534">
        <v>42.13</v>
      </c>
      <c r="J534" t="s">
        <v>329</v>
      </c>
      <c r="K534" t="s">
        <v>665</v>
      </c>
      <c r="L534" t="s">
        <v>328</v>
      </c>
      <c r="M534" t="s">
        <v>327</v>
      </c>
      <c r="N534" s="5">
        <v>3508</v>
      </c>
      <c r="O534" t="s">
        <v>318</v>
      </c>
      <c r="P534" t="str">
        <f t="shared" si="17"/>
        <v>00010780</v>
      </c>
      <c r="Q534" t="str">
        <f>VLOOKUP(H534,shippers!A:B,2,FALSE)</f>
        <v>Speedy Express</v>
      </c>
    </row>
    <row r="535" spans="1:17" x14ac:dyDescent="0.25">
      <c r="A535">
        <v>10781</v>
      </c>
      <c r="B535" t="str">
        <f t="shared" si="16"/>
        <v>00010781</v>
      </c>
      <c r="C535" t="s">
        <v>72</v>
      </c>
      <c r="D535">
        <v>2</v>
      </c>
      <c r="E535">
        <v>35781</v>
      </c>
      <c r="F535">
        <v>35809</v>
      </c>
      <c r="G535">
        <v>35783</v>
      </c>
      <c r="H535">
        <v>3</v>
      </c>
      <c r="I535">
        <v>73.16</v>
      </c>
      <c r="J535" t="s">
        <v>71</v>
      </c>
      <c r="K535" t="s">
        <v>69</v>
      </c>
      <c r="L535" t="s">
        <v>68</v>
      </c>
      <c r="M535" t="s">
        <v>3</v>
      </c>
      <c r="N535" s="5">
        <v>90110</v>
      </c>
      <c r="O535" t="s">
        <v>13</v>
      </c>
      <c r="P535" t="str">
        <f t="shared" si="17"/>
        <v>00010781</v>
      </c>
      <c r="Q535" t="str">
        <f>VLOOKUP(H535,shippers!A:B,2,FALSE)</f>
        <v>Federal Shipping</v>
      </c>
    </row>
    <row r="536" spans="1:17" x14ac:dyDescent="0.25">
      <c r="A536">
        <v>10782</v>
      </c>
      <c r="B536" t="str">
        <f t="shared" si="16"/>
        <v>00010782</v>
      </c>
      <c r="C536" t="s">
        <v>538</v>
      </c>
      <c r="D536">
        <v>9</v>
      </c>
      <c r="E536">
        <v>35781</v>
      </c>
      <c r="F536">
        <v>35809</v>
      </c>
      <c r="G536">
        <v>35786</v>
      </c>
      <c r="H536">
        <v>3</v>
      </c>
      <c r="I536">
        <v>1.1000000000000001</v>
      </c>
      <c r="J536" t="s">
        <v>537</v>
      </c>
      <c r="K536" t="s">
        <v>535</v>
      </c>
      <c r="L536" t="s">
        <v>220</v>
      </c>
      <c r="M536" t="s">
        <v>3</v>
      </c>
      <c r="N536" s="5">
        <v>1010</v>
      </c>
      <c r="O536" t="s">
        <v>219</v>
      </c>
      <c r="P536" t="str">
        <f t="shared" si="17"/>
        <v>00010782</v>
      </c>
      <c r="Q536" t="str">
        <f>VLOOKUP(H536,shippers!A:B,2,FALSE)</f>
        <v>Federal Shipping</v>
      </c>
    </row>
    <row r="537" spans="1:17" x14ac:dyDescent="0.25">
      <c r="A537">
        <v>10783</v>
      </c>
      <c r="B537" t="str">
        <f t="shared" si="16"/>
        <v>00010783</v>
      </c>
      <c r="C537" t="s">
        <v>413</v>
      </c>
      <c r="D537">
        <v>4</v>
      </c>
      <c r="E537">
        <v>35782</v>
      </c>
      <c r="F537">
        <v>35810</v>
      </c>
      <c r="G537">
        <v>35783</v>
      </c>
      <c r="H537">
        <v>2</v>
      </c>
      <c r="I537">
        <v>124.98</v>
      </c>
      <c r="J537" t="s">
        <v>412</v>
      </c>
      <c r="K537" t="s">
        <v>750</v>
      </c>
      <c r="L537" t="s">
        <v>196</v>
      </c>
      <c r="M537" t="s">
        <v>195</v>
      </c>
      <c r="N537" s="5" t="s">
        <v>410</v>
      </c>
      <c r="O537" t="s">
        <v>23</v>
      </c>
      <c r="P537" t="str">
        <f t="shared" si="17"/>
        <v>00010783</v>
      </c>
      <c r="Q537" t="str">
        <f>VLOOKUP(H537,shippers!A:B,2,FALSE)</f>
        <v>United Package</v>
      </c>
    </row>
    <row r="538" spans="1:17" x14ac:dyDescent="0.25">
      <c r="A538">
        <v>10784</v>
      </c>
      <c r="B538" t="str">
        <f t="shared" si="16"/>
        <v>00010784</v>
      </c>
      <c r="C538" t="s">
        <v>309</v>
      </c>
      <c r="D538">
        <v>4</v>
      </c>
      <c r="E538">
        <v>35782</v>
      </c>
      <c r="F538">
        <v>35810</v>
      </c>
      <c r="G538">
        <v>35786</v>
      </c>
      <c r="H538">
        <v>3</v>
      </c>
      <c r="I538">
        <v>70.09</v>
      </c>
      <c r="J538" t="s">
        <v>308</v>
      </c>
      <c r="K538" t="s">
        <v>306</v>
      </c>
      <c r="L538" t="s">
        <v>305</v>
      </c>
      <c r="M538" t="s">
        <v>3</v>
      </c>
      <c r="N538" s="5">
        <v>24100</v>
      </c>
      <c r="O538" t="s">
        <v>9</v>
      </c>
      <c r="P538" t="str">
        <f t="shared" si="17"/>
        <v>00010784</v>
      </c>
      <c r="Q538" t="str">
        <f>VLOOKUP(H538,shippers!A:B,2,FALSE)</f>
        <v>Federal Shipping</v>
      </c>
    </row>
    <row r="539" spans="1:17" x14ac:dyDescent="0.25">
      <c r="A539">
        <v>10785</v>
      </c>
      <c r="B539" t="str">
        <f t="shared" si="16"/>
        <v>00010785</v>
      </c>
      <c r="C539" t="s">
        <v>420</v>
      </c>
      <c r="D539">
        <v>1</v>
      </c>
      <c r="E539">
        <v>35782</v>
      </c>
      <c r="F539">
        <v>35810</v>
      </c>
      <c r="G539">
        <v>35788</v>
      </c>
      <c r="H539">
        <v>3</v>
      </c>
      <c r="I539">
        <v>1.51</v>
      </c>
      <c r="J539" t="s">
        <v>419</v>
      </c>
      <c r="K539" t="s">
        <v>693</v>
      </c>
      <c r="L539" t="s">
        <v>417</v>
      </c>
      <c r="M539" t="s">
        <v>416</v>
      </c>
      <c r="N539" s="5">
        <v>1081</v>
      </c>
      <c r="O539" t="s">
        <v>318</v>
      </c>
      <c r="P539" t="str">
        <f t="shared" si="17"/>
        <v>00010785</v>
      </c>
      <c r="Q539" t="str">
        <f>VLOOKUP(H539,shippers!A:B,2,FALSE)</f>
        <v>Federal Shipping</v>
      </c>
    </row>
    <row r="540" spans="1:17" x14ac:dyDescent="0.25">
      <c r="A540">
        <v>10786</v>
      </c>
      <c r="B540" t="str">
        <f t="shared" si="16"/>
        <v>00010786</v>
      </c>
      <c r="C540" t="s">
        <v>232</v>
      </c>
      <c r="D540">
        <v>8</v>
      </c>
      <c r="E540">
        <v>35783</v>
      </c>
      <c r="F540">
        <v>35811</v>
      </c>
      <c r="G540">
        <v>35787</v>
      </c>
      <c r="H540">
        <v>1</v>
      </c>
      <c r="I540">
        <v>110.87</v>
      </c>
      <c r="J540" t="s">
        <v>231</v>
      </c>
      <c r="K540" t="s">
        <v>754</v>
      </c>
      <c r="L540" t="s">
        <v>24</v>
      </c>
      <c r="M540" t="s">
        <v>62</v>
      </c>
      <c r="N540" s="5" t="s">
        <v>230</v>
      </c>
      <c r="O540" t="s">
        <v>23</v>
      </c>
      <c r="P540" t="str">
        <f t="shared" si="17"/>
        <v>00010786</v>
      </c>
      <c r="Q540" t="str">
        <f>VLOOKUP(H540,shippers!A:B,2,FALSE)</f>
        <v>Speedy Express</v>
      </c>
    </row>
    <row r="541" spans="1:17" x14ac:dyDescent="0.25">
      <c r="A541">
        <v>10787</v>
      </c>
      <c r="B541" t="str">
        <f t="shared" si="16"/>
        <v>00010787</v>
      </c>
      <c r="C541" t="s">
        <v>367</v>
      </c>
      <c r="D541">
        <v>2</v>
      </c>
      <c r="E541">
        <v>35783</v>
      </c>
      <c r="F541">
        <v>35797</v>
      </c>
      <c r="G541">
        <v>35790</v>
      </c>
      <c r="H541">
        <v>1</v>
      </c>
      <c r="I541">
        <v>249.93</v>
      </c>
      <c r="J541" t="s">
        <v>366</v>
      </c>
      <c r="K541" t="s">
        <v>364</v>
      </c>
      <c r="L541" t="s">
        <v>363</v>
      </c>
      <c r="M541" t="s">
        <v>3</v>
      </c>
      <c r="N541" s="5">
        <v>31000</v>
      </c>
      <c r="O541" t="s">
        <v>6</v>
      </c>
      <c r="P541" t="str">
        <f t="shared" si="17"/>
        <v>00010787</v>
      </c>
      <c r="Q541" t="str">
        <f>VLOOKUP(H541,shippers!A:B,2,FALSE)</f>
        <v>Speedy Express</v>
      </c>
    </row>
    <row r="542" spans="1:17" x14ac:dyDescent="0.25">
      <c r="A542">
        <v>10788</v>
      </c>
      <c r="B542" t="str">
        <f t="shared" si="16"/>
        <v>00010788</v>
      </c>
      <c r="C542" t="s">
        <v>228</v>
      </c>
      <c r="D542">
        <v>1</v>
      </c>
      <c r="E542">
        <v>35786</v>
      </c>
      <c r="F542">
        <v>35814</v>
      </c>
      <c r="G542">
        <v>35814</v>
      </c>
      <c r="H542">
        <v>2</v>
      </c>
      <c r="I542">
        <v>42.7</v>
      </c>
      <c r="J542" t="s">
        <v>227</v>
      </c>
      <c r="K542" t="s">
        <v>676</v>
      </c>
      <c r="L542" t="s">
        <v>225</v>
      </c>
      <c r="M542" t="s">
        <v>3</v>
      </c>
      <c r="N542" s="5">
        <v>1307</v>
      </c>
      <c r="O542" t="s">
        <v>21</v>
      </c>
      <c r="P542" t="str">
        <f t="shared" si="17"/>
        <v>00010788</v>
      </c>
      <c r="Q542" t="str">
        <f>VLOOKUP(H542,shippers!A:B,2,FALSE)</f>
        <v>United Package</v>
      </c>
    </row>
    <row r="543" spans="1:17" x14ac:dyDescent="0.25">
      <c r="A543">
        <v>10789</v>
      </c>
      <c r="B543" t="str">
        <f t="shared" si="16"/>
        <v>00010789</v>
      </c>
      <c r="C543" t="s">
        <v>473</v>
      </c>
      <c r="D543">
        <v>1</v>
      </c>
      <c r="E543">
        <v>35786</v>
      </c>
      <c r="F543">
        <v>35814</v>
      </c>
      <c r="G543">
        <v>35795</v>
      </c>
      <c r="H543">
        <v>2</v>
      </c>
      <c r="I543">
        <v>100.6</v>
      </c>
      <c r="J543" t="s">
        <v>472</v>
      </c>
      <c r="K543" t="s">
        <v>786</v>
      </c>
      <c r="L543" t="s">
        <v>471</v>
      </c>
      <c r="M543" t="s">
        <v>3</v>
      </c>
      <c r="N543" s="5">
        <v>59000</v>
      </c>
      <c r="O543" t="s">
        <v>6</v>
      </c>
      <c r="P543" t="str">
        <f t="shared" si="17"/>
        <v>00010789</v>
      </c>
      <c r="Q543" t="str">
        <f>VLOOKUP(H543,shippers!A:B,2,FALSE)</f>
        <v>United Package</v>
      </c>
    </row>
    <row r="544" spans="1:17" x14ac:dyDescent="0.25">
      <c r="A544">
        <v>10790</v>
      </c>
      <c r="B544" t="str">
        <f t="shared" si="16"/>
        <v>00010790</v>
      </c>
      <c r="C544" t="s">
        <v>431</v>
      </c>
      <c r="D544">
        <v>6</v>
      </c>
      <c r="E544">
        <v>35786</v>
      </c>
      <c r="F544">
        <v>35814</v>
      </c>
      <c r="G544">
        <v>35790</v>
      </c>
      <c r="H544">
        <v>1</v>
      </c>
      <c r="I544">
        <v>28.23</v>
      </c>
      <c r="J544" t="s">
        <v>430</v>
      </c>
      <c r="K544" t="s">
        <v>749</v>
      </c>
      <c r="L544" t="s">
        <v>429</v>
      </c>
      <c r="M544" t="s">
        <v>62</v>
      </c>
      <c r="N544" s="5" t="s">
        <v>428</v>
      </c>
      <c r="O544" t="s">
        <v>23</v>
      </c>
      <c r="P544" t="str">
        <f t="shared" si="17"/>
        <v>00010790</v>
      </c>
      <c r="Q544" t="str">
        <f>VLOOKUP(H544,shippers!A:B,2,FALSE)</f>
        <v>Speedy Express</v>
      </c>
    </row>
    <row r="545" spans="1:17" x14ac:dyDescent="0.25">
      <c r="A545">
        <v>10791</v>
      </c>
      <c r="B545" t="str">
        <f t="shared" si="16"/>
        <v>00010791</v>
      </c>
      <c r="C545" t="s">
        <v>464</v>
      </c>
      <c r="D545">
        <v>6</v>
      </c>
      <c r="E545">
        <v>35787</v>
      </c>
      <c r="F545">
        <v>35815</v>
      </c>
      <c r="G545">
        <v>35796</v>
      </c>
      <c r="H545">
        <v>2</v>
      </c>
      <c r="I545">
        <v>16.850000000000001</v>
      </c>
      <c r="J545" t="s">
        <v>463</v>
      </c>
      <c r="K545" t="s">
        <v>461</v>
      </c>
      <c r="L545" t="s">
        <v>680</v>
      </c>
      <c r="M545" t="s">
        <v>3</v>
      </c>
      <c r="N545" s="5">
        <v>80805</v>
      </c>
      <c r="O545" t="s">
        <v>21</v>
      </c>
      <c r="P545" t="str">
        <f t="shared" si="17"/>
        <v>00010791</v>
      </c>
      <c r="Q545" t="str">
        <f>VLOOKUP(H545,shippers!A:B,2,FALSE)</f>
        <v>United Package</v>
      </c>
    </row>
    <row r="546" spans="1:17" x14ac:dyDescent="0.25">
      <c r="A546">
        <v>10792</v>
      </c>
      <c r="B546" t="str">
        <f t="shared" si="16"/>
        <v>00010792</v>
      </c>
      <c r="C546" t="s">
        <v>44</v>
      </c>
      <c r="D546">
        <v>1</v>
      </c>
      <c r="E546">
        <v>35787</v>
      </c>
      <c r="F546">
        <v>35815</v>
      </c>
      <c r="G546">
        <v>35795</v>
      </c>
      <c r="H546">
        <v>3</v>
      </c>
      <c r="I546">
        <v>23.79</v>
      </c>
      <c r="J546" t="s">
        <v>769</v>
      </c>
      <c r="K546" t="s">
        <v>41</v>
      </c>
      <c r="L546" t="s">
        <v>40</v>
      </c>
      <c r="M546" t="s">
        <v>3</v>
      </c>
      <c r="N546" s="5" t="s">
        <v>39</v>
      </c>
      <c r="O546" t="s">
        <v>38</v>
      </c>
      <c r="P546" t="str">
        <f t="shared" si="17"/>
        <v>00010792</v>
      </c>
      <c r="Q546" t="str">
        <f>VLOOKUP(H546,shippers!A:B,2,FALSE)</f>
        <v>Federal Shipping</v>
      </c>
    </row>
    <row r="547" spans="1:17" x14ac:dyDescent="0.25">
      <c r="A547">
        <v>10793</v>
      </c>
      <c r="B547" t="str">
        <f t="shared" si="16"/>
        <v>00010793</v>
      </c>
      <c r="C547" t="s">
        <v>582</v>
      </c>
      <c r="D547">
        <v>3</v>
      </c>
      <c r="E547">
        <v>35788</v>
      </c>
      <c r="F547">
        <v>35816</v>
      </c>
      <c r="G547">
        <v>35803</v>
      </c>
      <c r="H547">
        <v>3</v>
      </c>
      <c r="I547">
        <v>4.5199999999999996</v>
      </c>
      <c r="J547" t="s">
        <v>581</v>
      </c>
      <c r="K547" t="s">
        <v>775</v>
      </c>
      <c r="L547" t="s">
        <v>774</v>
      </c>
      <c r="M547" t="s">
        <v>773</v>
      </c>
      <c r="N547" s="5" t="s">
        <v>772</v>
      </c>
      <c r="O547" t="s">
        <v>26</v>
      </c>
      <c r="P547" t="str">
        <f t="shared" si="17"/>
        <v>00010793</v>
      </c>
      <c r="Q547" t="str">
        <f>VLOOKUP(H547,shippers!A:B,2,FALSE)</f>
        <v>Federal Shipping</v>
      </c>
    </row>
    <row r="548" spans="1:17" x14ac:dyDescent="0.25">
      <c r="A548">
        <v>10794</v>
      </c>
      <c r="B548" t="str">
        <f t="shared" si="16"/>
        <v>00010794</v>
      </c>
      <c r="C548" t="s">
        <v>237</v>
      </c>
      <c r="D548">
        <v>6</v>
      </c>
      <c r="E548">
        <v>35788</v>
      </c>
      <c r="F548">
        <v>35816</v>
      </c>
      <c r="G548">
        <v>35797</v>
      </c>
      <c r="H548">
        <v>1</v>
      </c>
      <c r="I548">
        <v>21.49</v>
      </c>
      <c r="J548" t="s">
        <v>683</v>
      </c>
      <c r="K548" t="s">
        <v>753</v>
      </c>
      <c r="L548" t="s">
        <v>196</v>
      </c>
      <c r="M548" t="s">
        <v>195</v>
      </c>
      <c r="N548" s="5" t="s">
        <v>235</v>
      </c>
      <c r="O548" t="s">
        <v>23</v>
      </c>
      <c r="P548" t="str">
        <f t="shared" si="17"/>
        <v>00010794</v>
      </c>
      <c r="Q548" t="str">
        <f>VLOOKUP(H548,shippers!A:B,2,FALSE)</f>
        <v>Speedy Express</v>
      </c>
    </row>
    <row r="549" spans="1:17" x14ac:dyDescent="0.25">
      <c r="A549">
        <v>10795</v>
      </c>
      <c r="B549" t="str">
        <f t="shared" si="16"/>
        <v>00010795</v>
      </c>
      <c r="C549" t="s">
        <v>490</v>
      </c>
      <c r="D549">
        <v>8</v>
      </c>
      <c r="E549">
        <v>35788</v>
      </c>
      <c r="F549">
        <v>35816</v>
      </c>
      <c r="G549">
        <v>35815</v>
      </c>
      <c r="H549">
        <v>2</v>
      </c>
      <c r="I549">
        <v>126.66</v>
      </c>
      <c r="J549" t="s">
        <v>489</v>
      </c>
      <c r="K549" t="s">
        <v>487</v>
      </c>
      <c r="L549" t="s">
        <v>486</v>
      </c>
      <c r="M549" t="s">
        <v>3</v>
      </c>
      <c r="N549" s="5">
        <v>8010</v>
      </c>
      <c r="O549" t="s">
        <v>246</v>
      </c>
      <c r="P549" t="str">
        <f t="shared" si="17"/>
        <v>00010795</v>
      </c>
      <c r="Q549" t="str">
        <f>VLOOKUP(H549,shippers!A:B,2,FALSE)</f>
        <v>United Package</v>
      </c>
    </row>
    <row r="550" spans="1:17" x14ac:dyDescent="0.25">
      <c r="A550">
        <v>10796</v>
      </c>
      <c r="B550" t="str">
        <f t="shared" si="16"/>
        <v>00010796</v>
      </c>
      <c r="C550" t="s">
        <v>407</v>
      </c>
      <c r="D550">
        <v>3</v>
      </c>
      <c r="E550">
        <v>35789</v>
      </c>
      <c r="F550">
        <v>35817</v>
      </c>
      <c r="G550">
        <v>35809</v>
      </c>
      <c r="H550">
        <v>1</v>
      </c>
      <c r="I550">
        <v>26.52</v>
      </c>
      <c r="J550" t="s">
        <v>406</v>
      </c>
      <c r="K550" t="s">
        <v>405</v>
      </c>
      <c r="L550" t="s">
        <v>667</v>
      </c>
      <c r="M550" t="s">
        <v>666</v>
      </c>
      <c r="N550" s="5">
        <v>5022</v>
      </c>
      <c r="O550" t="s">
        <v>318</v>
      </c>
      <c r="P550" t="str">
        <f t="shared" si="17"/>
        <v>00010796</v>
      </c>
      <c r="Q550" t="str">
        <f>VLOOKUP(H550,shippers!A:B,2,FALSE)</f>
        <v>Speedy Express</v>
      </c>
    </row>
    <row r="551" spans="1:17" x14ac:dyDescent="0.25">
      <c r="A551">
        <v>10797</v>
      </c>
      <c r="B551" t="str">
        <f t="shared" si="16"/>
        <v>00010797</v>
      </c>
      <c r="C551" t="s">
        <v>509</v>
      </c>
      <c r="D551">
        <v>7</v>
      </c>
      <c r="E551">
        <v>35789</v>
      </c>
      <c r="F551">
        <v>35817</v>
      </c>
      <c r="G551">
        <v>35800</v>
      </c>
      <c r="H551">
        <v>2</v>
      </c>
      <c r="I551">
        <v>33.35</v>
      </c>
      <c r="J551" t="s">
        <v>508</v>
      </c>
      <c r="K551" t="s">
        <v>506</v>
      </c>
      <c r="L551" t="s">
        <v>505</v>
      </c>
      <c r="M551" t="s">
        <v>3</v>
      </c>
      <c r="N551" s="5">
        <v>52066</v>
      </c>
      <c r="O551" t="s">
        <v>21</v>
      </c>
      <c r="P551" t="str">
        <f t="shared" si="17"/>
        <v>00010797</v>
      </c>
      <c r="Q551" t="str">
        <f>VLOOKUP(H551,shippers!A:B,2,FALSE)</f>
        <v>United Package</v>
      </c>
    </row>
    <row r="552" spans="1:17" x14ac:dyDescent="0.25">
      <c r="A552">
        <v>10798</v>
      </c>
      <c r="B552" t="str">
        <f t="shared" si="16"/>
        <v>00010798</v>
      </c>
      <c r="C552" t="s">
        <v>386</v>
      </c>
      <c r="D552">
        <v>2</v>
      </c>
      <c r="E552">
        <v>35790</v>
      </c>
      <c r="F552">
        <v>35818</v>
      </c>
      <c r="G552">
        <v>35800</v>
      </c>
      <c r="H552">
        <v>1</v>
      </c>
      <c r="I552">
        <v>2.33</v>
      </c>
      <c r="J552" t="s">
        <v>385</v>
      </c>
      <c r="K552" t="s">
        <v>383</v>
      </c>
      <c r="L552" t="s">
        <v>382</v>
      </c>
      <c r="M552" t="s">
        <v>381</v>
      </c>
      <c r="N552" s="5" t="s">
        <v>380</v>
      </c>
      <c r="O552" t="s">
        <v>26</v>
      </c>
      <c r="P552" t="str">
        <f t="shared" si="17"/>
        <v>00010798</v>
      </c>
      <c r="Q552" t="str">
        <f>VLOOKUP(H552,shippers!A:B,2,FALSE)</f>
        <v>Speedy Express</v>
      </c>
    </row>
    <row r="553" spans="1:17" x14ac:dyDescent="0.25">
      <c r="A553">
        <v>10799</v>
      </c>
      <c r="B553" t="str">
        <f t="shared" si="16"/>
        <v>00010799</v>
      </c>
      <c r="C553" t="s">
        <v>378</v>
      </c>
      <c r="D553">
        <v>9</v>
      </c>
      <c r="E553">
        <v>35790</v>
      </c>
      <c r="F553">
        <v>35832</v>
      </c>
      <c r="G553">
        <v>35800</v>
      </c>
      <c r="H553">
        <v>3</v>
      </c>
      <c r="I553">
        <v>30.76</v>
      </c>
      <c r="J553" t="s">
        <v>675</v>
      </c>
      <c r="K553" t="s">
        <v>376</v>
      </c>
      <c r="L553" t="s">
        <v>375</v>
      </c>
      <c r="M553" t="s">
        <v>3</v>
      </c>
      <c r="N553" s="5">
        <v>14776</v>
      </c>
      <c r="O553" t="s">
        <v>21</v>
      </c>
      <c r="P553" t="str">
        <f t="shared" si="17"/>
        <v>00010799</v>
      </c>
      <c r="Q553" t="str">
        <f>VLOOKUP(H553,shippers!A:B,2,FALSE)</f>
        <v>Federal Shipping</v>
      </c>
    </row>
    <row r="554" spans="1:17" x14ac:dyDescent="0.25">
      <c r="A554">
        <v>10800</v>
      </c>
      <c r="B554" t="str">
        <f t="shared" si="16"/>
        <v>00010800</v>
      </c>
      <c r="C554" t="s">
        <v>167</v>
      </c>
      <c r="D554">
        <v>1</v>
      </c>
      <c r="E554">
        <v>35790</v>
      </c>
      <c r="F554">
        <v>35818</v>
      </c>
      <c r="G554">
        <v>35800</v>
      </c>
      <c r="H554">
        <v>3</v>
      </c>
      <c r="I554">
        <v>137.44</v>
      </c>
      <c r="J554" t="s">
        <v>166</v>
      </c>
      <c r="K554" t="s">
        <v>164</v>
      </c>
      <c r="L554" t="s">
        <v>28</v>
      </c>
      <c r="M554" t="s">
        <v>3</v>
      </c>
      <c r="N554" s="5" t="s">
        <v>163</v>
      </c>
      <c r="O554" t="s">
        <v>26</v>
      </c>
      <c r="P554" t="str">
        <f t="shared" si="17"/>
        <v>00010800</v>
      </c>
      <c r="Q554" t="str">
        <f>VLOOKUP(H554,shippers!A:B,2,FALSE)</f>
        <v>Federal Shipping</v>
      </c>
    </row>
    <row r="555" spans="1:17" x14ac:dyDescent="0.25">
      <c r="A555">
        <v>10801</v>
      </c>
      <c r="B555" t="str">
        <f t="shared" si="16"/>
        <v>00010801</v>
      </c>
      <c r="C555" t="s">
        <v>561</v>
      </c>
      <c r="D555">
        <v>4</v>
      </c>
      <c r="E555">
        <v>35793</v>
      </c>
      <c r="F555">
        <v>35821</v>
      </c>
      <c r="G555">
        <v>35795</v>
      </c>
      <c r="H555">
        <v>2</v>
      </c>
      <c r="I555">
        <v>97.09</v>
      </c>
      <c r="J555" t="s">
        <v>685</v>
      </c>
      <c r="K555" t="s">
        <v>739</v>
      </c>
      <c r="L555" t="s">
        <v>183</v>
      </c>
      <c r="M555" t="s">
        <v>3</v>
      </c>
      <c r="N555" s="5">
        <v>28023</v>
      </c>
      <c r="O555" t="s">
        <v>27</v>
      </c>
      <c r="P555" t="str">
        <f t="shared" si="17"/>
        <v>00010801</v>
      </c>
      <c r="Q555" t="str">
        <f>VLOOKUP(H555,shippers!A:B,2,FALSE)</f>
        <v>United Package</v>
      </c>
    </row>
    <row r="556" spans="1:17" x14ac:dyDescent="0.25">
      <c r="A556">
        <v>10802</v>
      </c>
      <c r="B556" t="str">
        <f t="shared" si="16"/>
        <v>00010802</v>
      </c>
      <c r="C556" t="s">
        <v>160</v>
      </c>
      <c r="D556">
        <v>4</v>
      </c>
      <c r="E556">
        <v>35793</v>
      </c>
      <c r="F556">
        <v>35821</v>
      </c>
      <c r="G556">
        <v>35797</v>
      </c>
      <c r="H556">
        <v>2</v>
      </c>
      <c r="I556">
        <v>257.26</v>
      </c>
      <c r="J556" t="s">
        <v>159</v>
      </c>
      <c r="K556" t="s">
        <v>662</v>
      </c>
      <c r="L556" t="s">
        <v>157</v>
      </c>
      <c r="M556" t="s">
        <v>3</v>
      </c>
      <c r="N556" s="5">
        <v>1734</v>
      </c>
      <c r="O556" t="s">
        <v>14</v>
      </c>
      <c r="P556" t="str">
        <f t="shared" si="17"/>
        <v>00010802</v>
      </c>
      <c r="Q556" t="str">
        <f>VLOOKUP(H556,shippers!A:B,2,FALSE)</f>
        <v>United Package</v>
      </c>
    </row>
    <row r="557" spans="1:17" x14ac:dyDescent="0.25">
      <c r="A557">
        <v>10803</v>
      </c>
      <c r="B557" t="str">
        <f t="shared" si="16"/>
        <v>00010803</v>
      </c>
      <c r="C557" t="s">
        <v>66</v>
      </c>
      <c r="D557">
        <v>4</v>
      </c>
      <c r="E557">
        <v>35794</v>
      </c>
      <c r="F557">
        <v>35822</v>
      </c>
      <c r="G557">
        <v>35801</v>
      </c>
      <c r="H557">
        <v>1</v>
      </c>
      <c r="I557">
        <v>55.23</v>
      </c>
      <c r="J557" t="s">
        <v>65</v>
      </c>
      <c r="K557" t="s">
        <v>761</v>
      </c>
      <c r="L557" t="s">
        <v>63</v>
      </c>
      <c r="M557" t="s">
        <v>62</v>
      </c>
      <c r="N557" s="5" t="s">
        <v>61</v>
      </c>
      <c r="O557" t="s">
        <v>23</v>
      </c>
      <c r="P557" t="str">
        <f t="shared" si="17"/>
        <v>00010803</v>
      </c>
      <c r="Q557" t="str">
        <f>VLOOKUP(H557,shippers!A:B,2,FALSE)</f>
        <v>Speedy Express</v>
      </c>
    </row>
    <row r="558" spans="1:17" x14ac:dyDescent="0.25">
      <c r="A558">
        <v>10804</v>
      </c>
      <c r="B558" t="str">
        <f t="shared" si="16"/>
        <v>00010804</v>
      </c>
      <c r="C558" t="s">
        <v>167</v>
      </c>
      <c r="D558">
        <v>6</v>
      </c>
      <c r="E558">
        <v>35794</v>
      </c>
      <c r="F558">
        <v>35822</v>
      </c>
      <c r="G558">
        <v>35802</v>
      </c>
      <c r="H558">
        <v>2</v>
      </c>
      <c r="I558">
        <v>27.33</v>
      </c>
      <c r="J558" t="s">
        <v>166</v>
      </c>
      <c r="K558" t="s">
        <v>164</v>
      </c>
      <c r="L558" t="s">
        <v>28</v>
      </c>
      <c r="M558" t="s">
        <v>3</v>
      </c>
      <c r="N558" s="5" t="s">
        <v>163</v>
      </c>
      <c r="O558" t="s">
        <v>26</v>
      </c>
      <c r="P558" t="str">
        <f t="shared" si="17"/>
        <v>00010804</v>
      </c>
      <c r="Q558" t="str">
        <f>VLOOKUP(H558,shippers!A:B,2,FALSE)</f>
        <v>United Package</v>
      </c>
    </row>
    <row r="559" spans="1:17" x14ac:dyDescent="0.25">
      <c r="A559">
        <v>10805</v>
      </c>
      <c r="B559" t="str">
        <f t="shared" si="16"/>
        <v>00010805</v>
      </c>
      <c r="C559" t="s">
        <v>135</v>
      </c>
      <c r="D559">
        <v>2</v>
      </c>
      <c r="E559">
        <v>35794</v>
      </c>
      <c r="F559">
        <v>35822</v>
      </c>
      <c r="G559">
        <v>35804</v>
      </c>
      <c r="H559">
        <v>3</v>
      </c>
      <c r="I559">
        <v>237.34</v>
      </c>
      <c r="J559" t="s">
        <v>134</v>
      </c>
      <c r="K559" t="s">
        <v>132</v>
      </c>
      <c r="L559" t="s">
        <v>131</v>
      </c>
      <c r="M559" t="s">
        <v>19</v>
      </c>
      <c r="N559" s="5">
        <v>97201</v>
      </c>
      <c r="O559" t="s">
        <v>16</v>
      </c>
      <c r="P559" t="str">
        <f t="shared" si="17"/>
        <v>00010805</v>
      </c>
      <c r="Q559" t="str">
        <f>VLOOKUP(H559,shippers!A:B,2,FALSE)</f>
        <v>Federal Shipping</v>
      </c>
    </row>
    <row r="560" spans="1:17" x14ac:dyDescent="0.25">
      <c r="A560">
        <v>10806</v>
      </c>
      <c r="B560" t="str">
        <f t="shared" si="16"/>
        <v>00010806</v>
      </c>
      <c r="C560" t="s">
        <v>91</v>
      </c>
      <c r="D560">
        <v>3</v>
      </c>
      <c r="E560">
        <v>35795</v>
      </c>
      <c r="F560">
        <v>35823</v>
      </c>
      <c r="G560">
        <v>35800</v>
      </c>
      <c r="H560">
        <v>2</v>
      </c>
      <c r="I560">
        <v>22.11</v>
      </c>
      <c r="J560" t="s">
        <v>90</v>
      </c>
      <c r="K560" t="s">
        <v>781</v>
      </c>
      <c r="L560" t="s">
        <v>88</v>
      </c>
      <c r="M560" t="s">
        <v>3</v>
      </c>
      <c r="N560" s="5">
        <v>69004</v>
      </c>
      <c r="O560" t="s">
        <v>6</v>
      </c>
      <c r="P560" t="str">
        <f t="shared" si="17"/>
        <v>00010806</v>
      </c>
      <c r="Q560" t="str">
        <f>VLOOKUP(H560,shippers!A:B,2,FALSE)</f>
        <v>United Package</v>
      </c>
    </row>
    <row r="561" spans="1:17" x14ac:dyDescent="0.25">
      <c r="A561">
        <v>10807</v>
      </c>
      <c r="B561" t="str">
        <f t="shared" si="16"/>
        <v>00010807</v>
      </c>
      <c r="C561" t="s">
        <v>452</v>
      </c>
      <c r="D561">
        <v>4</v>
      </c>
      <c r="E561">
        <v>35795</v>
      </c>
      <c r="F561">
        <v>35823</v>
      </c>
      <c r="G561">
        <v>35825</v>
      </c>
      <c r="H561">
        <v>1</v>
      </c>
      <c r="I561">
        <v>1.36</v>
      </c>
      <c r="J561" t="s">
        <v>451</v>
      </c>
      <c r="K561" t="s">
        <v>449</v>
      </c>
      <c r="L561" t="s">
        <v>448</v>
      </c>
      <c r="M561" t="s">
        <v>3</v>
      </c>
      <c r="N561" s="5">
        <v>10100</v>
      </c>
      <c r="O561" t="s">
        <v>9</v>
      </c>
      <c r="P561" t="str">
        <f t="shared" si="17"/>
        <v>00010807</v>
      </c>
      <c r="Q561" t="str">
        <f>VLOOKUP(H561,shippers!A:B,2,FALSE)</f>
        <v>Speedy Express</v>
      </c>
    </row>
    <row r="562" spans="1:17" x14ac:dyDescent="0.25">
      <c r="A562">
        <v>10808</v>
      </c>
      <c r="B562" t="str">
        <f t="shared" si="16"/>
        <v>00010808</v>
      </c>
      <c r="C562" t="s">
        <v>272</v>
      </c>
      <c r="D562">
        <v>2</v>
      </c>
      <c r="E562">
        <v>35796</v>
      </c>
      <c r="F562">
        <v>35824</v>
      </c>
      <c r="G562">
        <v>35804</v>
      </c>
      <c r="H562">
        <v>3</v>
      </c>
      <c r="I562">
        <v>45.53</v>
      </c>
      <c r="J562" t="s">
        <v>271</v>
      </c>
      <c r="K562" t="s">
        <v>269</v>
      </c>
      <c r="L562" t="s">
        <v>268</v>
      </c>
      <c r="M562" t="s">
        <v>267</v>
      </c>
      <c r="N562" s="5">
        <v>99508</v>
      </c>
      <c r="O562" t="s">
        <v>16</v>
      </c>
      <c r="P562" t="str">
        <f t="shared" si="17"/>
        <v>00010808</v>
      </c>
      <c r="Q562" t="str">
        <f>VLOOKUP(H562,shippers!A:B,2,FALSE)</f>
        <v>Federal Shipping</v>
      </c>
    </row>
    <row r="563" spans="1:17" x14ac:dyDescent="0.25">
      <c r="A563">
        <v>10809</v>
      </c>
      <c r="B563" t="str">
        <f t="shared" si="16"/>
        <v>00010809</v>
      </c>
      <c r="C563" t="s">
        <v>66</v>
      </c>
      <c r="D563">
        <v>7</v>
      </c>
      <c r="E563">
        <v>35796</v>
      </c>
      <c r="F563">
        <v>35824</v>
      </c>
      <c r="G563">
        <v>35802</v>
      </c>
      <c r="H563">
        <v>1</v>
      </c>
      <c r="I563">
        <v>4.87</v>
      </c>
      <c r="J563" t="s">
        <v>65</v>
      </c>
      <c r="K563" t="s">
        <v>761</v>
      </c>
      <c r="L563" t="s">
        <v>63</v>
      </c>
      <c r="M563" t="s">
        <v>62</v>
      </c>
      <c r="N563" s="5" t="s">
        <v>61</v>
      </c>
      <c r="O563" t="s">
        <v>23</v>
      </c>
      <c r="P563" t="str">
        <f t="shared" si="17"/>
        <v>00010809</v>
      </c>
      <c r="Q563" t="str">
        <f>VLOOKUP(H563,shippers!A:B,2,FALSE)</f>
        <v>Speedy Express</v>
      </c>
    </row>
    <row r="564" spans="1:17" x14ac:dyDescent="0.25">
      <c r="A564">
        <v>10810</v>
      </c>
      <c r="B564" t="str">
        <f t="shared" si="16"/>
        <v>00010810</v>
      </c>
      <c r="C564" t="s">
        <v>360</v>
      </c>
      <c r="D564">
        <v>2</v>
      </c>
      <c r="E564">
        <v>35796</v>
      </c>
      <c r="F564">
        <v>35824</v>
      </c>
      <c r="G564">
        <v>35802</v>
      </c>
      <c r="H564">
        <v>3</v>
      </c>
      <c r="I564">
        <v>4.33</v>
      </c>
      <c r="J564" t="s">
        <v>359</v>
      </c>
      <c r="K564" t="s">
        <v>785</v>
      </c>
      <c r="L564" t="s">
        <v>356</v>
      </c>
      <c r="M564" t="s">
        <v>355</v>
      </c>
      <c r="N564" s="5" t="s">
        <v>354</v>
      </c>
      <c r="O564" t="s">
        <v>4</v>
      </c>
      <c r="P564" t="str">
        <f t="shared" si="17"/>
        <v>00010810</v>
      </c>
      <c r="Q564" t="str">
        <f>VLOOKUP(H564,shippers!A:B,2,FALSE)</f>
        <v>Federal Shipping</v>
      </c>
    </row>
    <row r="565" spans="1:17" x14ac:dyDescent="0.25">
      <c r="A565">
        <v>10811</v>
      </c>
      <c r="B565" t="str">
        <f t="shared" si="16"/>
        <v>00010811</v>
      </c>
      <c r="C565" t="s">
        <v>324</v>
      </c>
      <c r="D565">
        <v>8</v>
      </c>
      <c r="E565">
        <v>35797</v>
      </c>
      <c r="F565">
        <v>35825</v>
      </c>
      <c r="G565">
        <v>35803</v>
      </c>
      <c r="H565">
        <v>1</v>
      </c>
      <c r="I565">
        <v>31.22</v>
      </c>
      <c r="J565" t="s">
        <v>323</v>
      </c>
      <c r="K565" t="s">
        <v>321</v>
      </c>
      <c r="L565" t="s">
        <v>320</v>
      </c>
      <c r="M565" t="s">
        <v>319</v>
      </c>
      <c r="N565" s="5">
        <v>4980</v>
      </c>
      <c r="O565" t="s">
        <v>318</v>
      </c>
      <c r="P565" t="str">
        <f t="shared" si="17"/>
        <v>00010811</v>
      </c>
      <c r="Q565" t="str">
        <f>VLOOKUP(H565,shippers!A:B,2,FALSE)</f>
        <v>Speedy Express</v>
      </c>
    </row>
    <row r="566" spans="1:17" x14ac:dyDescent="0.25">
      <c r="A566">
        <v>10812</v>
      </c>
      <c r="B566" t="str">
        <f t="shared" si="16"/>
        <v>00010812</v>
      </c>
      <c r="C566" t="s">
        <v>207</v>
      </c>
      <c r="D566">
        <v>5</v>
      </c>
      <c r="E566">
        <v>35797</v>
      </c>
      <c r="F566">
        <v>35825</v>
      </c>
      <c r="G566">
        <v>35807</v>
      </c>
      <c r="H566">
        <v>1</v>
      </c>
      <c r="I566">
        <v>59.78</v>
      </c>
      <c r="J566" t="s">
        <v>206</v>
      </c>
      <c r="K566" t="s">
        <v>204</v>
      </c>
      <c r="L566" t="s">
        <v>203</v>
      </c>
      <c r="M566" t="s">
        <v>3</v>
      </c>
      <c r="N566" s="5">
        <v>42100</v>
      </c>
      <c r="O566" t="s">
        <v>9</v>
      </c>
      <c r="P566" t="str">
        <f t="shared" si="17"/>
        <v>00010812</v>
      </c>
      <c r="Q566" t="str">
        <f>VLOOKUP(H566,shippers!A:B,2,FALSE)</f>
        <v>Speedy Express</v>
      </c>
    </row>
    <row r="567" spans="1:17" x14ac:dyDescent="0.25">
      <c r="A567">
        <v>10813</v>
      </c>
      <c r="B567" t="str">
        <f t="shared" si="16"/>
        <v>00010813</v>
      </c>
      <c r="C567" t="s">
        <v>200</v>
      </c>
      <c r="D567">
        <v>1</v>
      </c>
      <c r="E567">
        <v>35800</v>
      </c>
      <c r="F567">
        <v>35828</v>
      </c>
      <c r="G567">
        <v>35804</v>
      </c>
      <c r="H567">
        <v>1</v>
      </c>
      <c r="I567">
        <v>47.38</v>
      </c>
      <c r="J567" t="s">
        <v>199</v>
      </c>
      <c r="K567" t="s">
        <v>755</v>
      </c>
      <c r="L567" t="s">
        <v>196</v>
      </c>
      <c r="M567" t="s">
        <v>195</v>
      </c>
      <c r="N567" s="5" t="s">
        <v>194</v>
      </c>
      <c r="O567" t="s">
        <v>23</v>
      </c>
      <c r="P567" t="str">
        <f t="shared" si="17"/>
        <v>00010813</v>
      </c>
      <c r="Q567" t="str">
        <f>VLOOKUP(H567,shippers!A:B,2,FALSE)</f>
        <v>Speedy Express</v>
      </c>
    </row>
    <row r="568" spans="1:17" x14ac:dyDescent="0.25">
      <c r="A568">
        <v>10814</v>
      </c>
      <c r="B568" t="str">
        <f t="shared" si="16"/>
        <v>00010814</v>
      </c>
      <c r="C568" t="s">
        <v>91</v>
      </c>
      <c r="D568">
        <v>3</v>
      </c>
      <c r="E568">
        <v>35800</v>
      </c>
      <c r="F568">
        <v>35828</v>
      </c>
      <c r="G568">
        <v>35809</v>
      </c>
      <c r="H568">
        <v>3</v>
      </c>
      <c r="I568">
        <v>130.94</v>
      </c>
      <c r="J568" t="s">
        <v>90</v>
      </c>
      <c r="K568" t="s">
        <v>781</v>
      </c>
      <c r="L568" t="s">
        <v>88</v>
      </c>
      <c r="M568" t="s">
        <v>3</v>
      </c>
      <c r="N568" s="5">
        <v>69004</v>
      </c>
      <c r="O568" t="s">
        <v>6</v>
      </c>
      <c r="P568" t="str">
        <f t="shared" si="17"/>
        <v>00010814</v>
      </c>
      <c r="Q568" t="str">
        <f>VLOOKUP(H568,shippers!A:B,2,FALSE)</f>
        <v>Federal Shipping</v>
      </c>
    </row>
    <row r="569" spans="1:17" x14ac:dyDescent="0.25">
      <c r="A569">
        <v>10815</v>
      </c>
      <c r="B569" t="str">
        <f t="shared" si="16"/>
        <v>00010815</v>
      </c>
      <c r="C569" t="s">
        <v>174</v>
      </c>
      <c r="D569">
        <v>2</v>
      </c>
      <c r="E569">
        <v>35800</v>
      </c>
      <c r="F569">
        <v>35828</v>
      </c>
      <c r="G569">
        <v>35809</v>
      </c>
      <c r="H569">
        <v>3</v>
      </c>
      <c r="I569">
        <v>14.62</v>
      </c>
      <c r="J569" t="s">
        <v>173</v>
      </c>
      <c r="K569" t="s">
        <v>171</v>
      </c>
      <c r="L569" t="s">
        <v>170</v>
      </c>
      <c r="M569" t="s">
        <v>169</v>
      </c>
      <c r="N569" s="5">
        <v>83720</v>
      </c>
      <c r="O569" t="s">
        <v>16</v>
      </c>
      <c r="P569" t="str">
        <f t="shared" si="17"/>
        <v>00010815</v>
      </c>
      <c r="Q569" t="str">
        <f>VLOOKUP(H569,shippers!A:B,2,FALSE)</f>
        <v>Federal Shipping</v>
      </c>
    </row>
    <row r="570" spans="1:17" x14ac:dyDescent="0.25">
      <c r="A570">
        <v>10816</v>
      </c>
      <c r="B570" t="str">
        <f t="shared" si="16"/>
        <v>00010816</v>
      </c>
      <c r="C570" t="s">
        <v>426</v>
      </c>
      <c r="D570">
        <v>4</v>
      </c>
      <c r="E570">
        <v>35801</v>
      </c>
      <c r="F570">
        <v>35829</v>
      </c>
      <c r="G570">
        <v>35830</v>
      </c>
      <c r="H570">
        <v>2</v>
      </c>
      <c r="I570">
        <v>719.78</v>
      </c>
      <c r="J570" t="s">
        <v>425</v>
      </c>
      <c r="K570" t="s">
        <v>423</v>
      </c>
      <c r="L570" t="s">
        <v>422</v>
      </c>
      <c r="M570" t="s">
        <v>19</v>
      </c>
      <c r="N570" s="5">
        <v>97403</v>
      </c>
      <c r="O570" t="s">
        <v>16</v>
      </c>
      <c r="P570" t="str">
        <f t="shared" si="17"/>
        <v>00010816</v>
      </c>
      <c r="Q570" t="str">
        <f>VLOOKUP(H570,shippers!A:B,2,FALSE)</f>
        <v>United Package</v>
      </c>
    </row>
    <row r="571" spans="1:17" x14ac:dyDescent="0.25">
      <c r="A571">
        <v>10817</v>
      </c>
      <c r="B571" t="str">
        <f t="shared" si="16"/>
        <v>00010817</v>
      </c>
      <c r="C571" t="s">
        <v>378</v>
      </c>
      <c r="D571">
        <v>3</v>
      </c>
      <c r="E571">
        <v>35801</v>
      </c>
      <c r="F571">
        <v>35815</v>
      </c>
      <c r="G571">
        <v>35808</v>
      </c>
      <c r="H571">
        <v>2</v>
      </c>
      <c r="I571">
        <v>306.07</v>
      </c>
      <c r="J571" t="s">
        <v>675</v>
      </c>
      <c r="K571" t="s">
        <v>376</v>
      </c>
      <c r="L571" t="s">
        <v>375</v>
      </c>
      <c r="M571" t="s">
        <v>3</v>
      </c>
      <c r="N571" s="5">
        <v>14776</v>
      </c>
      <c r="O571" t="s">
        <v>21</v>
      </c>
      <c r="P571" t="str">
        <f t="shared" si="17"/>
        <v>00010817</v>
      </c>
      <c r="Q571" t="str">
        <f>VLOOKUP(H571,shippers!A:B,2,FALSE)</f>
        <v>United Package</v>
      </c>
    </row>
    <row r="572" spans="1:17" x14ac:dyDescent="0.25">
      <c r="A572">
        <v>10818</v>
      </c>
      <c r="B572" t="str">
        <f t="shared" si="16"/>
        <v>00010818</v>
      </c>
      <c r="C572" t="s">
        <v>309</v>
      </c>
      <c r="D572">
        <v>7</v>
      </c>
      <c r="E572">
        <v>35802</v>
      </c>
      <c r="F572">
        <v>35830</v>
      </c>
      <c r="G572">
        <v>35807</v>
      </c>
      <c r="H572">
        <v>3</v>
      </c>
      <c r="I572">
        <v>65.48</v>
      </c>
      <c r="J572" t="s">
        <v>308</v>
      </c>
      <c r="K572" t="s">
        <v>306</v>
      </c>
      <c r="L572" t="s">
        <v>305</v>
      </c>
      <c r="M572" t="s">
        <v>3</v>
      </c>
      <c r="N572" s="5">
        <v>24100</v>
      </c>
      <c r="O572" t="s">
        <v>9</v>
      </c>
      <c r="P572" t="str">
        <f t="shared" si="17"/>
        <v>00010818</v>
      </c>
      <c r="Q572" t="str">
        <f>VLOOKUP(H572,shippers!A:B,2,FALSE)</f>
        <v>Federal Shipping</v>
      </c>
    </row>
    <row r="573" spans="1:17" x14ac:dyDescent="0.25">
      <c r="A573">
        <v>10819</v>
      </c>
      <c r="B573" t="str">
        <f t="shared" si="16"/>
        <v>00010819</v>
      </c>
      <c r="C573" t="s">
        <v>538</v>
      </c>
      <c r="D573">
        <v>2</v>
      </c>
      <c r="E573">
        <v>35802</v>
      </c>
      <c r="F573">
        <v>35830</v>
      </c>
      <c r="G573">
        <v>35811</v>
      </c>
      <c r="H573">
        <v>3</v>
      </c>
      <c r="I573">
        <v>19.760000000000002</v>
      </c>
      <c r="J573" t="s">
        <v>537</v>
      </c>
      <c r="K573" t="s">
        <v>535</v>
      </c>
      <c r="L573" t="s">
        <v>220</v>
      </c>
      <c r="M573" t="s">
        <v>3</v>
      </c>
      <c r="N573" s="5">
        <v>1010</v>
      </c>
      <c r="O573" t="s">
        <v>219</v>
      </c>
      <c r="P573" t="str">
        <f t="shared" si="17"/>
        <v>00010819</v>
      </c>
      <c r="Q573" t="str">
        <f>VLOOKUP(H573,shippers!A:B,2,FALSE)</f>
        <v>Federal Shipping</v>
      </c>
    </row>
    <row r="574" spans="1:17" x14ac:dyDescent="0.25">
      <c r="A574">
        <v>10820</v>
      </c>
      <c r="B574" t="str">
        <f t="shared" si="16"/>
        <v>00010820</v>
      </c>
      <c r="C574" t="s">
        <v>216</v>
      </c>
      <c r="D574">
        <v>3</v>
      </c>
      <c r="E574">
        <v>35802</v>
      </c>
      <c r="F574">
        <v>35830</v>
      </c>
      <c r="G574">
        <v>35808</v>
      </c>
      <c r="H574">
        <v>2</v>
      </c>
      <c r="I574">
        <v>37.520000000000003</v>
      </c>
      <c r="J574" t="s">
        <v>215</v>
      </c>
      <c r="K574" t="s">
        <v>212</v>
      </c>
      <c r="L574" t="s">
        <v>211</v>
      </c>
      <c r="M574" t="s">
        <v>210</v>
      </c>
      <c r="N574" s="5">
        <v>87110</v>
      </c>
      <c r="O574" t="s">
        <v>16</v>
      </c>
      <c r="P574" t="str">
        <f t="shared" si="17"/>
        <v>00010820</v>
      </c>
      <c r="Q574" t="str">
        <f>VLOOKUP(H574,shippers!A:B,2,FALSE)</f>
        <v>United Package</v>
      </c>
    </row>
    <row r="575" spans="1:17" x14ac:dyDescent="0.25">
      <c r="A575">
        <v>10821</v>
      </c>
      <c r="B575" t="str">
        <f t="shared" si="16"/>
        <v>00010821</v>
      </c>
      <c r="C575" t="s">
        <v>150</v>
      </c>
      <c r="D575">
        <v>1</v>
      </c>
      <c r="E575">
        <v>35803</v>
      </c>
      <c r="F575">
        <v>35831</v>
      </c>
      <c r="G575">
        <v>35810</v>
      </c>
      <c r="H575">
        <v>1</v>
      </c>
      <c r="I575">
        <v>36.68</v>
      </c>
      <c r="J575" t="s">
        <v>149</v>
      </c>
      <c r="K575" t="s">
        <v>147</v>
      </c>
      <c r="L575" t="s">
        <v>146</v>
      </c>
      <c r="M575" t="s">
        <v>145</v>
      </c>
      <c r="N575" s="5">
        <v>82520</v>
      </c>
      <c r="O575" t="s">
        <v>16</v>
      </c>
      <c r="P575" t="str">
        <f t="shared" si="17"/>
        <v>00010821</v>
      </c>
      <c r="Q575" t="str">
        <f>VLOOKUP(H575,shippers!A:B,2,FALSE)</f>
        <v>Speedy Express</v>
      </c>
    </row>
    <row r="576" spans="1:17" x14ac:dyDescent="0.25">
      <c r="A576">
        <v>10822</v>
      </c>
      <c r="B576" t="str">
        <f t="shared" si="16"/>
        <v>00010822</v>
      </c>
      <c r="C576" t="s">
        <v>105</v>
      </c>
      <c r="D576">
        <v>6</v>
      </c>
      <c r="E576">
        <v>35803</v>
      </c>
      <c r="F576">
        <v>35831</v>
      </c>
      <c r="G576">
        <v>35811</v>
      </c>
      <c r="H576">
        <v>3</v>
      </c>
      <c r="I576">
        <v>7</v>
      </c>
      <c r="J576" t="s">
        <v>104</v>
      </c>
      <c r="K576" t="s">
        <v>101</v>
      </c>
      <c r="L576" t="s">
        <v>100</v>
      </c>
      <c r="M576" t="s">
        <v>54</v>
      </c>
      <c r="N576" s="5">
        <v>98034</v>
      </c>
      <c r="O576" t="s">
        <v>16</v>
      </c>
      <c r="P576" t="str">
        <f t="shared" si="17"/>
        <v>00010822</v>
      </c>
      <c r="Q576" t="str">
        <f>VLOOKUP(H576,shippers!A:B,2,FALSE)</f>
        <v>Federal Shipping</v>
      </c>
    </row>
    <row r="577" spans="1:17" x14ac:dyDescent="0.25">
      <c r="A577">
        <v>10823</v>
      </c>
      <c r="B577" t="str">
        <f t="shared" si="16"/>
        <v>00010823</v>
      </c>
      <c r="C577" t="s">
        <v>330</v>
      </c>
      <c r="D577">
        <v>5</v>
      </c>
      <c r="E577">
        <v>35804</v>
      </c>
      <c r="F577">
        <v>35832</v>
      </c>
      <c r="G577">
        <v>35808</v>
      </c>
      <c r="H577">
        <v>2</v>
      </c>
      <c r="I577">
        <v>163.97</v>
      </c>
      <c r="J577" t="s">
        <v>329</v>
      </c>
      <c r="K577" t="s">
        <v>665</v>
      </c>
      <c r="L577" t="s">
        <v>328</v>
      </c>
      <c r="M577" t="s">
        <v>327</v>
      </c>
      <c r="N577" s="5">
        <v>3508</v>
      </c>
      <c r="O577" t="s">
        <v>318</v>
      </c>
      <c r="P577" t="str">
        <f t="shared" si="17"/>
        <v>00010823</v>
      </c>
      <c r="Q577" t="str">
        <f>VLOOKUP(H577,shippers!A:B,2,FALSE)</f>
        <v>United Package</v>
      </c>
    </row>
    <row r="578" spans="1:17" x14ac:dyDescent="0.25">
      <c r="A578">
        <v>10824</v>
      </c>
      <c r="B578" t="str">
        <f t="shared" si="16"/>
        <v>00010824</v>
      </c>
      <c r="C578" t="s">
        <v>468</v>
      </c>
      <c r="D578">
        <v>8</v>
      </c>
      <c r="E578">
        <v>35804</v>
      </c>
      <c r="F578">
        <v>35832</v>
      </c>
      <c r="G578">
        <v>35825</v>
      </c>
      <c r="H578">
        <v>1</v>
      </c>
      <c r="I578">
        <v>1.23</v>
      </c>
      <c r="J578" t="s">
        <v>670</v>
      </c>
      <c r="K578" t="s">
        <v>669</v>
      </c>
      <c r="L578" t="s">
        <v>668</v>
      </c>
      <c r="M578" t="s">
        <v>3</v>
      </c>
      <c r="N578" s="5" t="s">
        <v>466</v>
      </c>
      <c r="O578" t="s">
        <v>18</v>
      </c>
      <c r="P578" t="str">
        <f t="shared" si="17"/>
        <v>00010824</v>
      </c>
      <c r="Q578" t="str">
        <f>VLOOKUP(H578,shippers!A:B,2,FALSE)</f>
        <v>Speedy Express</v>
      </c>
    </row>
    <row r="579" spans="1:17" x14ac:dyDescent="0.25">
      <c r="A579">
        <v>10825</v>
      </c>
      <c r="B579" t="str">
        <f t="shared" ref="B579:B642" si="18">TEXT(A579, "00000000")</f>
        <v>00010825</v>
      </c>
      <c r="C579" t="s">
        <v>509</v>
      </c>
      <c r="D579">
        <v>1</v>
      </c>
      <c r="E579">
        <v>35804</v>
      </c>
      <c r="F579">
        <v>35832</v>
      </c>
      <c r="G579">
        <v>35809</v>
      </c>
      <c r="H579">
        <v>1</v>
      </c>
      <c r="I579">
        <v>79.25</v>
      </c>
      <c r="J579" t="s">
        <v>508</v>
      </c>
      <c r="K579" t="s">
        <v>506</v>
      </c>
      <c r="L579" t="s">
        <v>505</v>
      </c>
      <c r="M579" t="s">
        <v>3</v>
      </c>
      <c r="N579" s="5">
        <v>52066</v>
      </c>
      <c r="O579" t="s">
        <v>21</v>
      </c>
      <c r="P579" t="str">
        <f t="shared" ref="P579:P642" si="19">TEXT(A579, "00000000")</f>
        <v>00010825</v>
      </c>
      <c r="Q579" t="str">
        <f>VLOOKUP(H579,shippers!A:B,2,FALSE)</f>
        <v>Speedy Express</v>
      </c>
    </row>
    <row r="580" spans="1:17" x14ac:dyDescent="0.25">
      <c r="A580">
        <v>10826</v>
      </c>
      <c r="B580" t="str">
        <f t="shared" si="18"/>
        <v>00010826</v>
      </c>
      <c r="C580" t="s">
        <v>565</v>
      </c>
      <c r="D580">
        <v>6</v>
      </c>
      <c r="E580">
        <v>35807</v>
      </c>
      <c r="F580">
        <v>35835</v>
      </c>
      <c r="G580">
        <v>35832</v>
      </c>
      <c r="H580">
        <v>1</v>
      </c>
      <c r="I580">
        <v>7.09</v>
      </c>
      <c r="J580" t="s">
        <v>784</v>
      </c>
      <c r="K580" t="s">
        <v>783</v>
      </c>
      <c r="L580" t="s">
        <v>564</v>
      </c>
      <c r="M580" t="s">
        <v>3</v>
      </c>
      <c r="N580" s="5">
        <v>67000</v>
      </c>
      <c r="O580" t="s">
        <v>6</v>
      </c>
      <c r="P580" t="str">
        <f t="shared" si="19"/>
        <v>00010826</v>
      </c>
      <c r="Q580" t="str">
        <f>VLOOKUP(H580,shippers!A:B,2,FALSE)</f>
        <v>Speedy Express</v>
      </c>
    </row>
    <row r="581" spans="1:17" x14ac:dyDescent="0.25">
      <c r="A581">
        <v>10827</v>
      </c>
      <c r="B581" t="str">
        <f t="shared" si="18"/>
        <v>00010827</v>
      </c>
      <c r="C581" t="s">
        <v>558</v>
      </c>
      <c r="D581">
        <v>1</v>
      </c>
      <c r="E581">
        <v>35807</v>
      </c>
      <c r="F581">
        <v>35821</v>
      </c>
      <c r="G581">
        <v>35832</v>
      </c>
      <c r="H581">
        <v>2</v>
      </c>
      <c r="I581">
        <v>63.54</v>
      </c>
      <c r="J581" t="s">
        <v>557</v>
      </c>
      <c r="K581" t="s">
        <v>766</v>
      </c>
      <c r="L581" t="s">
        <v>555</v>
      </c>
      <c r="M581" t="s">
        <v>3</v>
      </c>
      <c r="N581" s="5">
        <v>13008</v>
      </c>
      <c r="O581" t="s">
        <v>6</v>
      </c>
      <c r="P581" t="str">
        <f t="shared" si="19"/>
        <v>00010827</v>
      </c>
      <c r="Q581" t="str">
        <f>VLOOKUP(H581,shippers!A:B,2,FALSE)</f>
        <v>United Package</v>
      </c>
    </row>
    <row r="582" spans="1:17" x14ac:dyDescent="0.25">
      <c r="A582">
        <v>10828</v>
      </c>
      <c r="B582" t="str">
        <f t="shared" si="18"/>
        <v>00010828</v>
      </c>
      <c r="C582" t="s">
        <v>223</v>
      </c>
      <c r="D582">
        <v>9</v>
      </c>
      <c r="E582">
        <v>35808</v>
      </c>
      <c r="F582">
        <v>35822</v>
      </c>
      <c r="G582">
        <v>35830</v>
      </c>
      <c r="H582">
        <v>1</v>
      </c>
      <c r="I582">
        <v>90.85</v>
      </c>
      <c r="J582" t="s">
        <v>222</v>
      </c>
      <c r="K582" t="s">
        <v>221</v>
      </c>
      <c r="L582" t="s">
        <v>220</v>
      </c>
      <c r="M582" t="s">
        <v>3</v>
      </c>
      <c r="N582" s="5">
        <v>1010</v>
      </c>
      <c r="O582" t="s">
        <v>219</v>
      </c>
      <c r="P582" t="str">
        <f t="shared" si="19"/>
        <v>00010828</v>
      </c>
      <c r="Q582" t="str">
        <f>VLOOKUP(H582,shippers!A:B,2,FALSE)</f>
        <v>Speedy Express</v>
      </c>
    </row>
    <row r="583" spans="1:17" x14ac:dyDescent="0.25">
      <c r="A583">
        <v>10829</v>
      </c>
      <c r="B583" t="str">
        <f t="shared" si="18"/>
        <v>00010829</v>
      </c>
      <c r="C583" t="s">
        <v>386</v>
      </c>
      <c r="D583">
        <v>9</v>
      </c>
      <c r="E583">
        <v>35808</v>
      </c>
      <c r="F583">
        <v>35836</v>
      </c>
      <c r="G583">
        <v>35818</v>
      </c>
      <c r="H583">
        <v>1</v>
      </c>
      <c r="I583">
        <v>154.72</v>
      </c>
      <c r="J583" t="s">
        <v>385</v>
      </c>
      <c r="K583" t="s">
        <v>383</v>
      </c>
      <c r="L583" t="s">
        <v>382</v>
      </c>
      <c r="M583" t="s">
        <v>381</v>
      </c>
      <c r="N583" s="5" t="s">
        <v>380</v>
      </c>
      <c r="O583" t="s">
        <v>26</v>
      </c>
      <c r="P583" t="str">
        <f t="shared" si="19"/>
        <v>00010829</v>
      </c>
      <c r="Q583" t="str">
        <f>VLOOKUP(H583,shippers!A:B,2,FALSE)</f>
        <v>Speedy Express</v>
      </c>
    </row>
    <row r="584" spans="1:17" x14ac:dyDescent="0.25">
      <c r="A584">
        <v>10830</v>
      </c>
      <c r="B584" t="str">
        <f t="shared" si="18"/>
        <v>00010830</v>
      </c>
      <c r="C584" t="s">
        <v>110</v>
      </c>
      <c r="D584">
        <v>4</v>
      </c>
      <c r="E584">
        <v>35808</v>
      </c>
      <c r="F584">
        <v>35850</v>
      </c>
      <c r="G584">
        <v>35816</v>
      </c>
      <c r="H584">
        <v>2</v>
      </c>
      <c r="I584">
        <v>81.83</v>
      </c>
      <c r="J584" t="s">
        <v>782</v>
      </c>
      <c r="K584" t="s">
        <v>759</v>
      </c>
      <c r="L584" t="s">
        <v>24</v>
      </c>
      <c r="M584" t="s">
        <v>62</v>
      </c>
      <c r="N584" s="5" t="s">
        <v>108</v>
      </c>
      <c r="O584" t="s">
        <v>23</v>
      </c>
      <c r="P584" t="str">
        <f t="shared" si="19"/>
        <v>00010830</v>
      </c>
      <c r="Q584" t="str">
        <f>VLOOKUP(H584,shippers!A:B,2,FALSE)</f>
        <v>United Package</v>
      </c>
    </row>
    <row r="585" spans="1:17" x14ac:dyDescent="0.25">
      <c r="A585">
        <v>10831</v>
      </c>
      <c r="B585" t="str">
        <f t="shared" si="18"/>
        <v>00010831</v>
      </c>
      <c r="C585" t="s">
        <v>180</v>
      </c>
      <c r="D585">
        <v>3</v>
      </c>
      <c r="E585">
        <v>35809</v>
      </c>
      <c r="F585">
        <v>35837</v>
      </c>
      <c r="G585">
        <v>35818</v>
      </c>
      <c r="H585">
        <v>2</v>
      </c>
      <c r="I585">
        <v>72.19</v>
      </c>
      <c r="J585" t="s">
        <v>679</v>
      </c>
      <c r="K585" t="s">
        <v>178</v>
      </c>
      <c r="L585" t="s">
        <v>177</v>
      </c>
      <c r="M585" t="s">
        <v>3</v>
      </c>
      <c r="N585" s="5">
        <v>4110</v>
      </c>
      <c r="O585" t="s">
        <v>20</v>
      </c>
      <c r="P585" t="str">
        <f t="shared" si="19"/>
        <v>00010831</v>
      </c>
      <c r="Q585" t="str">
        <f>VLOOKUP(H585,shippers!A:B,2,FALSE)</f>
        <v>United Package</v>
      </c>
    </row>
    <row r="586" spans="1:17" x14ac:dyDescent="0.25">
      <c r="A586">
        <v>10832</v>
      </c>
      <c r="B586" t="str">
        <f t="shared" si="18"/>
        <v>00010832</v>
      </c>
      <c r="C586" t="s">
        <v>367</v>
      </c>
      <c r="D586">
        <v>2</v>
      </c>
      <c r="E586">
        <v>35809</v>
      </c>
      <c r="F586">
        <v>35837</v>
      </c>
      <c r="G586">
        <v>35814</v>
      </c>
      <c r="H586">
        <v>2</v>
      </c>
      <c r="I586">
        <v>43.26</v>
      </c>
      <c r="J586" t="s">
        <v>366</v>
      </c>
      <c r="K586" t="s">
        <v>364</v>
      </c>
      <c r="L586" t="s">
        <v>363</v>
      </c>
      <c r="M586" t="s">
        <v>3</v>
      </c>
      <c r="N586" s="5">
        <v>31000</v>
      </c>
      <c r="O586" t="s">
        <v>6</v>
      </c>
      <c r="P586" t="str">
        <f t="shared" si="19"/>
        <v>00010832</v>
      </c>
      <c r="Q586" t="str">
        <f>VLOOKUP(H586,shippers!A:B,2,FALSE)</f>
        <v>United Package</v>
      </c>
    </row>
    <row r="587" spans="1:17" x14ac:dyDescent="0.25">
      <c r="A587">
        <v>10833</v>
      </c>
      <c r="B587" t="str">
        <f t="shared" si="18"/>
        <v>00010833</v>
      </c>
      <c r="C587" t="s">
        <v>264</v>
      </c>
      <c r="D587">
        <v>6</v>
      </c>
      <c r="E587">
        <v>35810</v>
      </c>
      <c r="F587">
        <v>35838</v>
      </c>
      <c r="G587">
        <v>35818</v>
      </c>
      <c r="H587">
        <v>2</v>
      </c>
      <c r="I587">
        <v>71.489999999999995</v>
      </c>
      <c r="J587" t="s">
        <v>678</v>
      </c>
      <c r="K587" t="s">
        <v>262</v>
      </c>
      <c r="L587" t="s">
        <v>677</v>
      </c>
      <c r="M587" t="s">
        <v>3</v>
      </c>
      <c r="N587" s="5">
        <v>50739</v>
      </c>
      <c r="O587" t="s">
        <v>21</v>
      </c>
      <c r="P587" t="str">
        <f t="shared" si="19"/>
        <v>00010833</v>
      </c>
      <c r="Q587" t="str">
        <f>VLOOKUP(H587,shippers!A:B,2,FALSE)</f>
        <v>United Package</v>
      </c>
    </row>
    <row r="588" spans="1:17" x14ac:dyDescent="0.25">
      <c r="A588">
        <v>10834</v>
      </c>
      <c r="B588" t="str">
        <f t="shared" si="18"/>
        <v>00010834</v>
      </c>
      <c r="C588" t="s">
        <v>110</v>
      </c>
      <c r="D588">
        <v>1</v>
      </c>
      <c r="E588">
        <v>35810</v>
      </c>
      <c r="F588">
        <v>35838</v>
      </c>
      <c r="G588">
        <v>35814</v>
      </c>
      <c r="H588">
        <v>3</v>
      </c>
      <c r="I588">
        <v>29.78</v>
      </c>
      <c r="J588" t="s">
        <v>782</v>
      </c>
      <c r="K588" t="s">
        <v>759</v>
      </c>
      <c r="L588" t="s">
        <v>24</v>
      </c>
      <c r="M588" t="s">
        <v>62</v>
      </c>
      <c r="N588" s="5" t="s">
        <v>108</v>
      </c>
      <c r="O588" t="s">
        <v>23</v>
      </c>
      <c r="P588" t="str">
        <f t="shared" si="19"/>
        <v>00010834</v>
      </c>
      <c r="Q588" t="str">
        <f>VLOOKUP(H588,shippers!A:B,2,FALSE)</f>
        <v>Federal Shipping</v>
      </c>
    </row>
    <row r="589" spans="1:17" x14ac:dyDescent="0.25">
      <c r="A589">
        <v>10835</v>
      </c>
      <c r="B589" t="str">
        <f t="shared" si="18"/>
        <v>00010835</v>
      </c>
      <c r="C589" t="s">
        <v>597</v>
      </c>
      <c r="D589">
        <v>1</v>
      </c>
      <c r="E589">
        <v>35810</v>
      </c>
      <c r="F589">
        <v>35838</v>
      </c>
      <c r="G589">
        <v>35816</v>
      </c>
      <c r="H589">
        <v>3</v>
      </c>
      <c r="I589">
        <v>69.53</v>
      </c>
      <c r="J589" t="s">
        <v>776</v>
      </c>
      <c r="K589" t="s">
        <v>594</v>
      </c>
      <c r="L589" t="s">
        <v>22</v>
      </c>
      <c r="M589" t="s">
        <v>3</v>
      </c>
      <c r="N589" s="5">
        <v>12209</v>
      </c>
      <c r="O589" t="s">
        <v>21</v>
      </c>
      <c r="P589" t="str">
        <f t="shared" si="19"/>
        <v>00010835</v>
      </c>
      <c r="Q589" t="str">
        <f>VLOOKUP(H589,shippers!A:B,2,FALSE)</f>
        <v>Federal Shipping</v>
      </c>
    </row>
    <row r="590" spans="1:17" x14ac:dyDescent="0.25">
      <c r="A590">
        <v>10836</v>
      </c>
      <c r="B590" t="str">
        <f t="shared" si="18"/>
        <v>00010836</v>
      </c>
      <c r="C590" t="s">
        <v>490</v>
      </c>
      <c r="D590">
        <v>7</v>
      </c>
      <c r="E590">
        <v>35811</v>
      </c>
      <c r="F590">
        <v>35839</v>
      </c>
      <c r="G590">
        <v>35816</v>
      </c>
      <c r="H590">
        <v>1</v>
      </c>
      <c r="I590">
        <v>411.88</v>
      </c>
      <c r="J590" t="s">
        <v>489</v>
      </c>
      <c r="K590" t="s">
        <v>487</v>
      </c>
      <c r="L590" t="s">
        <v>486</v>
      </c>
      <c r="M590" t="s">
        <v>3</v>
      </c>
      <c r="N590" s="5">
        <v>8010</v>
      </c>
      <c r="O590" t="s">
        <v>246</v>
      </c>
      <c r="P590" t="str">
        <f t="shared" si="19"/>
        <v>00010836</v>
      </c>
      <c r="Q590" t="str">
        <f>VLOOKUP(H590,shippers!A:B,2,FALSE)</f>
        <v>Speedy Express</v>
      </c>
    </row>
    <row r="591" spans="1:17" x14ac:dyDescent="0.25">
      <c r="A591">
        <v>10837</v>
      </c>
      <c r="B591" t="str">
        <f t="shared" si="18"/>
        <v>00010837</v>
      </c>
      <c r="C591" t="s">
        <v>576</v>
      </c>
      <c r="D591">
        <v>9</v>
      </c>
      <c r="E591">
        <v>35811</v>
      </c>
      <c r="F591">
        <v>35839</v>
      </c>
      <c r="G591">
        <v>35818</v>
      </c>
      <c r="H591">
        <v>3</v>
      </c>
      <c r="I591">
        <v>13.32</v>
      </c>
      <c r="J591" t="s">
        <v>691</v>
      </c>
      <c r="K591" t="s">
        <v>690</v>
      </c>
      <c r="L591" t="s">
        <v>689</v>
      </c>
      <c r="M591" t="s">
        <v>3</v>
      </c>
      <c r="N591" s="5" t="s">
        <v>575</v>
      </c>
      <c r="O591" t="s">
        <v>18</v>
      </c>
      <c r="P591" t="str">
        <f t="shared" si="19"/>
        <v>00010837</v>
      </c>
      <c r="Q591" t="str">
        <f>VLOOKUP(H591,shippers!A:B,2,FALSE)</f>
        <v>Federal Shipping</v>
      </c>
    </row>
    <row r="592" spans="1:17" x14ac:dyDescent="0.25">
      <c r="A592">
        <v>10838</v>
      </c>
      <c r="B592" t="str">
        <f t="shared" si="18"/>
        <v>00010838</v>
      </c>
      <c r="C592" t="s">
        <v>324</v>
      </c>
      <c r="D592">
        <v>3</v>
      </c>
      <c r="E592">
        <v>35814</v>
      </c>
      <c r="F592">
        <v>35842</v>
      </c>
      <c r="G592">
        <v>35818</v>
      </c>
      <c r="H592">
        <v>3</v>
      </c>
      <c r="I592">
        <v>59.28</v>
      </c>
      <c r="J592" t="s">
        <v>323</v>
      </c>
      <c r="K592" t="s">
        <v>321</v>
      </c>
      <c r="L592" t="s">
        <v>320</v>
      </c>
      <c r="M592" t="s">
        <v>319</v>
      </c>
      <c r="N592" s="5">
        <v>4980</v>
      </c>
      <c r="O592" t="s">
        <v>318</v>
      </c>
      <c r="P592" t="str">
        <f t="shared" si="19"/>
        <v>00010838</v>
      </c>
      <c r="Q592" t="str">
        <f>VLOOKUP(H592,shippers!A:B,2,FALSE)</f>
        <v>Federal Shipping</v>
      </c>
    </row>
    <row r="593" spans="1:17" x14ac:dyDescent="0.25">
      <c r="A593">
        <v>10839</v>
      </c>
      <c r="B593" t="str">
        <f t="shared" si="18"/>
        <v>00010839</v>
      </c>
      <c r="C593" t="s">
        <v>110</v>
      </c>
      <c r="D593">
        <v>3</v>
      </c>
      <c r="E593">
        <v>35814</v>
      </c>
      <c r="F593">
        <v>35842</v>
      </c>
      <c r="G593">
        <v>35817</v>
      </c>
      <c r="H593">
        <v>3</v>
      </c>
      <c r="I593">
        <v>35.43</v>
      </c>
      <c r="J593" t="s">
        <v>782</v>
      </c>
      <c r="K593" t="s">
        <v>759</v>
      </c>
      <c r="L593" t="s">
        <v>24</v>
      </c>
      <c r="M593" t="s">
        <v>62</v>
      </c>
      <c r="N593" s="5" t="s">
        <v>108</v>
      </c>
      <c r="O593" t="s">
        <v>23</v>
      </c>
      <c r="P593" t="str">
        <f t="shared" si="19"/>
        <v>00010839</v>
      </c>
      <c r="Q593" t="str">
        <f>VLOOKUP(H593,shippers!A:B,2,FALSE)</f>
        <v>Federal Shipping</v>
      </c>
    </row>
    <row r="594" spans="1:17" x14ac:dyDescent="0.25">
      <c r="A594">
        <v>10840</v>
      </c>
      <c r="B594" t="str">
        <f t="shared" si="18"/>
        <v>00010840</v>
      </c>
      <c r="C594" t="s">
        <v>324</v>
      </c>
      <c r="D594">
        <v>4</v>
      </c>
      <c r="E594">
        <v>35814</v>
      </c>
      <c r="F594">
        <v>35856</v>
      </c>
      <c r="G594">
        <v>35842</v>
      </c>
      <c r="H594">
        <v>2</v>
      </c>
      <c r="I594">
        <v>2.71</v>
      </c>
      <c r="J594" t="s">
        <v>323</v>
      </c>
      <c r="K594" t="s">
        <v>321</v>
      </c>
      <c r="L594" t="s">
        <v>320</v>
      </c>
      <c r="M594" t="s">
        <v>319</v>
      </c>
      <c r="N594" s="5">
        <v>4980</v>
      </c>
      <c r="O594" t="s">
        <v>318</v>
      </c>
      <c r="P594" t="str">
        <f t="shared" si="19"/>
        <v>00010840</v>
      </c>
      <c r="Q594" t="str">
        <f>VLOOKUP(H594,shippers!A:B,2,FALSE)</f>
        <v>United Package</v>
      </c>
    </row>
    <row r="595" spans="1:17" x14ac:dyDescent="0.25">
      <c r="A595">
        <v>10841</v>
      </c>
      <c r="B595" t="str">
        <f t="shared" si="18"/>
        <v>00010841</v>
      </c>
      <c r="C595" t="s">
        <v>142</v>
      </c>
      <c r="D595">
        <v>5</v>
      </c>
      <c r="E595">
        <v>35815</v>
      </c>
      <c r="F595">
        <v>35843</v>
      </c>
      <c r="G595">
        <v>35824</v>
      </c>
      <c r="H595">
        <v>2</v>
      </c>
      <c r="I595">
        <v>424.3</v>
      </c>
      <c r="J595" t="s">
        <v>673</v>
      </c>
      <c r="K595" t="s">
        <v>758</v>
      </c>
      <c r="L595" t="s">
        <v>140</v>
      </c>
      <c r="M595" t="s">
        <v>3</v>
      </c>
      <c r="N595" s="5" t="s">
        <v>139</v>
      </c>
      <c r="O595" t="s">
        <v>138</v>
      </c>
      <c r="P595" t="str">
        <f t="shared" si="19"/>
        <v>00010841</v>
      </c>
      <c r="Q595" t="str">
        <f>VLOOKUP(H595,shippers!A:B,2,FALSE)</f>
        <v>United Package</v>
      </c>
    </row>
    <row r="596" spans="1:17" x14ac:dyDescent="0.25">
      <c r="A596">
        <v>10842</v>
      </c>
      <c r="B596" t="str">
        <f t="shared" si="18"/>
        <v>00010842</v>
      </c>
      <c r="C596" t="s">
        <v>116</v>
      </c>
      <c r="D596">
        <v>1</v>
      </c>
      <c r="E596">
        <v>35815</v>
      </c>
      <c r="F596">
        <v>35843</v>
      </c>
      <c r="G596">
        <v>35824</v>
      </c>
      <c r="H596">
        <v>3</v>
      </c>
      <c r="I596">
        <v>54.42</v>
      </c>
      <c r="J596" t="s">
        <v>115</v>
      </c>
      <c r="K596" t="s">
        <v>113</v>
      </c>
      <c r="L596" t="s">
        <v>663</v>
      </c>
      <c r="M596" t="s">
        <v>3</v>
      </c>
      <c r="N596" s="5">
        <v>5033</v>
      </c>
      <c r="O596" t="s">
        <v>112</v>
      </c>
      <c r="P596" t="str">
        <f t="shared" si="19"/>
        <v>00010842</v>
      </c>
      <c r="Q596" t="str">
        <f>VLOOKUP(H596,shippers!A:B,2,FALSE)</f>
        <v>Federal Shipping</v>
      </c>
    </row>
    <row r="597" spans="1:17" x14ac:dyDescent="0.25">
      <c r="A597">
        <v>10843</v>
      </c>
      <c r="B597" t="str">
        <f t="shared" si="18"/>
        <v>00010843</v>
      </c>
      <c r="C597" t="s">
        <v>91</v>
      </c>
      <c r="D597">
        <v>4</v>
      </c>
      <c r="E597">
        <v>35816</v>
      </c>
      <c r="F597">
        <v>35844</v>
      </c>
      <c r="G597">
        <v>35821</v>
      </c>
      <c r="H597">
        <v>2</v>
      </c>
      <c r="I597">
        <v>9.26</v>
      </c>
      <c r="J597" t="s">
        <v>90</v>
      </c>
      <c r="K597" t="s">
        <v>781</v>
      </c>
      <c r="L597" t="s">
        <v>88</v>
      </c>
      <c r="M597" t="s">
        <v>3</v>
      </c>
      <c r="N597" s="5">
        <v>69004</v>
      </c>
      <c r="O597" t="s">
        <v>6</v>
      </c>
      <c r="P597" t="str">
        <f t="shared" si="19"/>
        <v>00010843</v>
      </c>
      <c r="Q597" t="str">
        <f>VLOOKUP(H597,shippers!A:B,2,FALSE)</f>
        <v>United Package</v>
      </c>
    </row>
    <row r="598" spans="1:17" x14ac:dyDescent="0.25">
      <c r="A598">
        <v>10844</v>
      </c>
      <c r="B598" t="str">
        <f t="shared" si="18"/>
        <v>00010844</v>
      </c>
      <c r="C598" t="s">
        <v>251</v>
      </c>
      <c r="D598">
        <v>8</v>
      </c>
      <c r="E598">
        <v>35816</v>
      </c>
      <c r="F598">
        <v>35844</v>
      </c>
      <c r="G598">
        <v>35821</v>
      </c>
      <c r="H598">
        <v>2</v>
      </c>
      <c r="I598">
        <v>25.22</v>
      </c>
      <c r="J598" t="s">
        <v>250</v>
      </c>
      <c r="K598" t="s">
        <v>248</v>
      </c>
      <c r="L598" t="s">
        <v>247</v>
      </c>
      <c r="M598" t="s">
        <v>3</v>
      </c>
      <c r="N598" s="5">
        <v>5020</v>
      </c>
      <c r="O598" t="s">
        <v>246</v>
      </c>
      <c r="P598" t="str">
        <f t="shared" si="19"/>
        <v>00010844</v>
      </c>
      <c r="Q598" t="str">
        <f>VLOOKUP(H598,shippers!A:B,2,FALSE)</f>
        <v>United Package</v>
      </c>
    </row>
    <row r="599" spans="1:17" x14ac:dyDescent="0.25">
      <c r="A599">
        <v>10845</v>
      </c>
      <c r="B599" t="str">
        <f t="shared" si="18"/>
        <v>00010845</v>
      </c>
      <c r="C599" t="s">
        <v>228</v>
      </c>
      <c r="D599">
        <v>8</v>
      </c>
      <c r="E599">
        <v>35816</v>
      </c>
      <c r="F599">
        <v>35830</v>
      </c>
      <c r="G599">
        <v>35825</v>
      </c>
      <c r="H599">
        <v>1</v>
      </c>
      <c r="I599">
        <v>212.98</v>
      </c>
      <c r="J599" t="s">
        <v>227</v>
      </c>
      <c r="K599" t="s">
        <v>676</v>
      </c>
      <c r="L599" t="s">
        <v>225</v>
      </c>
      <c r="M599" t="s">
        <v>3</v>
      </c>
      <c r="N599" s="5">
        <v>1307</v>
      </c>
      <c r="O599" t="s">
        <v>21</v>
      </c>
      <c r="P599" t="str">
        <f t="shared" si="19"/>
        <v>00010845</v>
      </c>
      <c r="Q599" t="str">
        <f>VLOOKUP(H599,shippers!A:B,2,FALSE)</f>
        <v>Speedy Express</v>
      </c>
    </row>
    <row r="600" spans="1:17" x14ac:dyDescent="0.25">
      <c r="A600">
        <v>10846</v>
      </c>
      <c r="B600" t="str">
        <f t="shared" si="18"/>
        <v>00010846</v>
      </c>
      <c r="C600" t="s">
        <v>142</v>
      </c>
      <c r="D600">
        <v>2</v>
      </c>
      <c r="E600">
        <v>35817</v>
      </c>
      <c r="F600">
        <v>35859</v>
      </c>
      <c r="G600">
        <v>35818</v>
      </c>
      <c r="H600">
        <v>3</v>
      </c>
      <c r="I600">
        <v>56.46</v>
      </c>
      <c r="J600" t="s">
        <v>673</v>
      </c>
      <c r="K600" t="s">
        <v>758</v>
      </c>
      <c r="L600" t="s">
        <v>140</v>
      </c>
      <c r="M600" t="s">
        <v>3</v>
      </c>
      <c r="N600" s="5" t="s">
        <v>139</v>
      </c>
      <c r="O600" t="s">
        <v>138</v>
      </c>
      <c r="P600" t="str">
        <f t="shared" si="19"/>
        <v>00010846</v>
      </c>
      <c r="Q600" t="str">
        <f>VLOOKUP(H600,shippers!A:B,2,FALSE)</f>
        <v>Federal Shipping</v>
      </c>
    </row>
    <row r="601" spans="1:17" x14ac:dyDescent="0.25">
      <c r="A601">
        <v>10847</v>
      </c>
      <c r="B601" t="str">
        <f t="shared" si="18"/>
        <v>00010847</v>
      </c>
      <c r="C601" t="s">
        <v>174</v>
      </c>
      <c r="D601">
        <v>4</v>
      </c>
      <c r="E601">
        <v>35817</v>
      </c>
      <c r="F601">
        <v>35831</v>
      </c>
      <c r="G601">
        <v>35836</v>
      </c>
      <c r="H601">
        <v>3</v>
      </c>
      <c r="I601">
        <v>487.57</v>
      </c>
      <c r="J601" t="s">
        <v>173</v>
      </c>
      <c r="K601" t="s">
        <v>171</v>
      </c>
      <c r="L601" t="s">
        <v>170</v>
      </c>
      <c r="M601" t="s">
        <v>169</v>
      </c>
      <c r="N601" s="5">
        <v>83720</v>
      </c>
      <c r="O601" t="s">
        <v>16</v>
      </c>
      <c r="P601" t="str">
        <f t="shared" si="19"/>
        <v>00010847</v>
      </c>
      <c r="Q601" t="str">
        <f>VLOOKUP(H601,shippers!A:B,2,FALSE)</f>
        <v>Federal Shipping</v>
      </c>
    </row>
    <row r="602" spans="1:17" x14ac:dyDescent="0.25">
      <c r="A602">
        <v>10848</v>
      </c>
      <c r="B602" t="str">
        <f t="shared" si="18"/>
        <v>00010848</v>
      </c>
      <c r="C602" t="s">
        <v>516</v>
      </c>
      <c r="D602">
        <v>7</v>
      </c>
      <c r="E602">
        <v>35818</v>
      </c>
      <c r="F602">
        <v>35846</v>
      </c>
      <c r="G602">
        <v>35824</v>
      </c>
      <c r="H602">
        <v>2</v>
      </c>
      <c r="I602">
        <v>38.24</v>
      </c>
      <c r="J602" t="s">
        <v>515</v>
      </c>
      <c r="K602" t="s">
        <v>513</v>
      </c>
      <c r="L602" t="s">
        <v>28</v>
      </c>
      <c r="M602" t="s">
        <v>3</v>
      </c>
      <c r="N602" s="5" t="s">
        <v>512</v>
      </c>
      <c r="O602" t="s">
        <v>26</v>
      </c>
      <c r="P602" t="str">
        <f t="shared" si="19"/>
        <v>00010848</v>
      </c>
      <c r="Q602" t="str">
        <f>VLOOKUP(H602,shippers!A:B,2,FALSE)</f>
        <v>United Package</v>
      </c>
    </row>
    <row r="603" spans="1:17" x14ac:dyDescent="0.25">
      <c r="A603">
        <v>10849</v>
      </c>
      <c r="B603" t="str">
        <f t="shared" si="18"/>
        <v>00010849</v>
      </c>
      <c r="C603" t="s">
        <v>378</v>
      </c>
      <c r="D603">
        <v>9</v>
      </c>
      <c r="E603">
        <v>35818</v>
      </c>
      <c r="F603">
        <v>35846</v>
      </c>
      <c r="G603">
        <v>35825</v>
      </c>
      <c r="H603">
        <v>2</v>
      </c>
      <c r="I603">
        <v>0.56000000000000005</v>
      </c>
      <c r="J603" t="s">
        <v>675</v>
      </c>
      <c r="K603" t="s">
        <v>376</v>
      </c>
      <c r="L603" t="s">
        <v>375</v>
      </c>
      <c r="M603" t="s">
        <v>3</v>
      </c>
      <c r="N603" s="5">
        <v>14776</v>
      </c>
      <c r="O603" t="s">
        <v>21</v>
      </c>
      <c r="P603" t="str">
        <f t="shared" si="19"/>
        <v>00010849</v>
      </c>
      <c r="Q603" t="str">
        <f>VLOOKUP(H603,shippers!A:B,2,FALSE)</f>
        <v>United Package</v>
      </c>
    </row>
    <row r="604" spans="1:17" x14ac:dyDescent="0.25">
      <c r="A604">
        <v>10850</v>
      </c>
      <c r="B604" t="str">
        <f t="shared" si="18"/>
        <v>00010850</v>
      </c>
      <c r="C604" t="s">
        <v>91</v>
      </c>
      <c r="D604">
        <v>1</v>
      </c>
      <c r="E604">
        <v>35818</v>
      </c>
      <c r="F604">
        <v>35860</v>
      </c>
      <c r="G604">
        <v>35825</v>
      </c>
      <c r="H604">
        <v>1</v>
      </c>
      <c r="I604">
        <v>49.19</v>
      </c>
      <c r="J604" t="s">
        <v>90</v>
      </c>
      <c r="K604" t="s">
        <v>781</v>
      </c>
      <c r="L604" t="s">
        <v>88</v>
      </c>
      <c r="M604" t="s">
        <v>3</v>
      </c>
      <c r="N604" s="5">
        <v>69004</v>
      </c>
      <c r="O604" t="s">
        <v>6</v>
      </c>
      <c r="P604" t="str">
        <f t="shared" si="19"/>
        <v>00010850</v>
      </c>
      <c r="Q604" t="str">
        <f>VLOOKUP(H604,shippers!A:B,2,FALSE)</f>
        <v>Speedy Express</v>
      </c>
    </row>
    <row r="605" spans="1:17" x14ac:dyDescent="0.25">
      <c r="A605">
        <v>10851</v>
      </c>
      <c r="B605" t="str">
        <f t="shared" si="18"/>
        <v>00010851</v>
      </c>
      <c r="C605" t="s">
        <v>200</v>
      </c>
      <c r="D605">
        <v>5</v>
      </c>
      <c r="E605">
        <v>35821</v>
      </c>
      <c r="F605">
        <v>35849</v>
      </c>
      <c r="G605">
        <v>35828</v>
      </c>
      <c r="H605">
        <v>1</v>
      </c>
      <c r="I605">
        <v>160.55000000000001</v>
      </c>
      <c r="J605" t="s">
        <v>199</v>
      </c>
      <c r="K605" t="s">
        <v>755</v>
      </c>
      <c r="L605" t="s">
        <v>196</v>
      </c>
      <c r="M605" t="s">
        <v>195</v>
      </c>
      <c r="N605" s="5" t="s">
        <v>194</v>
      </c>
      <c r="O605" t="s">
        <v>23</v>
      </c>
      <c r="P605" t="str">
        <f t="shared" si="19"/>
        <v>00010851</v>
      </c>
      <c r="Q605" t="str">
        <f>VLOOKUP(H605,shippers!A:B,2,FALSE)</f>
        <v>Speedy Express</v>
      </c>
    </row>
    <row r="606" spans="1:17" x14ac:dyDescent="0.25">
      <c r="A606">
        <v>10852</v>
      </c>
      <c r="B606" t="str">
        <f t="shared" si="18"/>
        <v>00010852</v>
      </c>
      <c r="C606" t="s">
        <v>216</v>
      </c>
      <c r="D606">
        <v>8</v>
      </c>
      <c r="E606">
        <v>35821</v>
      </c>
      <c r="F606">
        <v>35835</v>
      </c>
      <c r="G606">
        <v>35825</v>
      </c>
      <c r="H606">
        <v>1</v>
      </c>
      <c r="I606">
        <v>174.05</v>
      </c>
      <c r="J606" t="s">
        <v>215</v>
      </c>
      <c r="K606" t="s">
        <v>212</v>
      </c>
      <c r="L606" t="s">
        <v>211</v>
      </c>
      <c r="M606" t="s">
        <v>210</v>
      </c>
      <c r="N606" s="5">
        <v>87110</v>
      </c>
      <c r="O606" t="s">
        <v>16</v>
      </c>
      <c r="P606" t="str">
        <f t="shared" si="19"/>
        <v>00010852</v>
      </c>
      <c r="Q606" t="str">
        <f>VLOOKUP(H606,shippers!A:B,2,FALSE)</f>
        <v>Speedy Express</v>
      </c>
    </row>
    <row r="607" spans="1:17" x14ac:dyDescent="0.25">
      <c r="A607">
        <v>10853</v>
      </c>
      <c r="B607" t="str">
        <f t="shared" si="18"/>
        <v>00010853</v>
      </c>
      <c r="C607" t="s">
        <v>572</v>
      </c>
      <c r="D607">
        <v>9</v>
      </c>
      <c r="E607">
        <v>35822</v>
      </c>
      <c r="F607">
        <v>35850</v>
      </c>
      <c r="G607">
        <v>35829</v>
      </c>
      <c r="H607">
        <v>2</v>
      </c>
      <c r="I607">
        <v>53.83</v>
      </c>
      <c r="J607" t="s">
        <v>571</v>
      </c>
      <c r="K607" t="s">
        <v>569</v>
      </c>
      <c r="L607" t="s">
        <v>568</v>
      </c>
      <c r="M607" t="s">
        <v>3</v>
      </c>
      <c r="N607" s="5">
        <v>68306</v>
      </c>
      <c r="O607" t="s">
        <v>21</v>
      </c>
      <c r="P607" t="str">
        <f t="shared" si="19"/>
        <v>00010853</v>
      </c>
      <c r="Q607" t="str">
        <f>VLOOKUP(H607,shippers!A:B,2,FALSE)</f>
        <v>United Package</v>
      </c>
    </row>
    <row r="608" spans="1:17" x14ac:dyDescent="0.25">
      <c r="A608">
        <v>10854</v>
      </c>
      <c r="B608" t="str">
        <f t="shared" si="18"/>
        <v>00010854</v>
      </c>
      <c r="C608" t="s">
        <v>490</v>
      </c>
      <c r="D608">
        <v>3</v>
      </c>
      <c r="E608">
        <v>35822</v>
      </c>
      <c r="F608">
        <v>35850</v>
      </c>
      <c r="G608">
        <v>35831</v>
      </c>
      <c r="H608">
        <v>2</v>
      </c>
      <c r="I608">
        <v>100.22</v>
      </c>
      <c r="J608" t="s">
        <v>489</v>
      </c>
      <c r="K608" t="s">
        <v>487</v>
      </c>
      <c r="L608" t="s">
        <v>486</v>
      </c>
      <c r="M608" t="s">
        <v>3</v>
      </c>
      <c r="N608" s="5">
        <v>8010</v>
      </c>
      <c r="O608" t="s">
        <v>246</v>
      </c>
      <c r="P608" t="str">
        <f t="shared" si="19"/>
        <v>00010854</v>
      </c>
      <c r="Q608" t="str">
        <f>VLOOKUP(H608,shippers!A:B,2,FALSE)</f>
        <v>United Package</v>
      </c>
    </row>
    <row r="609" spans="1:17" x14ac:dyDescent="0.25">
      <c r="A609">
        <v>10855</v>
      </c>
      <c r="B609" t="str">
        <f t="shared" si="18"/>
        <v>00010855</v>
      </c>
      <c r="C609" t="s">
        <v>272</v>
      </c>
      <c r="D609">
        <v>3</v>
      </c>
      <c r="E609">
        <v>35822</v>
      </c>
      <c r="F609">
        <v>35850</v>
      </c>
      <c r="G609">
        <v>35830</v>
      </c>
      <c r="H609">
        <v>1</v>
      </c>
      <c r="I609">
        <v>170.97</v>
      </c>
      <c r="J609" t="s">
        <v>271</v>
      </c>
      <c r="K609" t="s">
        <v>269</v>
      </c>
      <c r="L609" t="s">
        <v>268</v>
      </c>
      <c r="M609" t="s">
        <v>267</v>
      </c>
      <c r="N609" s="5">
        <v>99508</v>
      </c>
      <c r="O609" t="s">
        <v>16</v>
      </c>
      <c r="P609" t="str">
        <f t="shared" si="19"/>
        <v>00010855</v>
      </c>
      <c r="Q609" t="str">
        <f>VLOOKUP(H609,shippers!A:B,2,FALSE)</f>
        <v>Speedy Express</v>
      </c>
    </row>
    <row r="610" spans="1:17" x14ac:dyDescent="0.25">
      <c r="A610">
        <v>10856</v>
      </c>
      <c r="B610" t="str">
        <f t="shared" si="18"/>
        <v>00010856</v>
      </c>
      <c r="C610" t="s">
        <v>586</v>
      </c>
      <c r="D610">
        <v>3</v>
      </c>
      <c r="E610">
        <v>35823</v>
      </c>
      <c r="F610">
        <v>35851</v>
      </c>
      <c r="G610">
        <v>35836</v>
      </c>
      <c r="H610">
        <v>2</v>
      </c>
      <c r="I610">
        <v>58.43</v>
      </c>
      <c r="J610" t="s">
        <v>692</v>
      </c>
      <c r="K610" t="s">
        <v>584</v>
      </c>
      <c r="L610" t="s">
        <v>663</v>
      </c>
      <c r="M610" t="s">
        <v>3</v>
      </c>
      <c r="N610" s="5">
        <v>5023</v>
      </c>
      <c r="O610" t="s">
        <v>112</v>
      </c>
      <c r="P610" t="str">
        <f t="shared" si="19"/>
        <v>00010856</v>
      </c>
      <c r="Q610" t="str">
        <f>VLOOKUP(H610,shippers!A:B,2,FALSE)</f>
        <v>United Package</v>
      </c>
    </row>
    <row r="611" spans="1:17" x14ac:dyDescent="0.25">
      <c r="A611">
        <v>10857</v>
      </c>
      <c r="B611" t="str">
        <f t="shared" si="18"/>
        <v>00010857</v>
      </c>
      <c r="C611" t="s">
        <v>576</v>
      </c>
      <c r="D611">
        <v>8</v>
      </c>
      <c r="E611">
        <v>35823</v>
      </c>
      <c r="F611">
        <v>35851</v>
      </c>
      <c r="G611">
        <v>35832</v>
      </c>
      <c r="H611">
        <v>2</v>
      </c>
      <c r="I611">
        <v>188.85</v>
      </c>
      <c r="J611" t="s">
        <v>691</v>
      </c>
      <c r="K611" t="s">
        <v>690</v>
      </c>
      <c r="L611" t="s">
        <v>689</v>
      </c>
      <c r="M611" t="s">
        <v>3</v>
      </c>
      <c r="N611" s="5" t="s">
        <v>575</v>
      </c>
      <c r="O611" t="s">
        <v>18</v>
      </c>
      <c r="P611" t="str">
        <f t="shared" si="19"/>
        <v>00010857</v>
      </c>
      <c r="Q611" t="str">
        <f>VLOOKUP(H611,shippers!A:B,2,FALSE)</f>
        <v>United Package</v>
      </c>
    </row>
    <row r="612" spans="1:17" x14ac:dyDescent="0.25">
      <c r="A612">
        <v>10858</v>
      </c>
      <c r="B612" t="str">
        <f t="shared" si="18"/>
        <v>00010858</v>
      </c>
      <c r="C612" t="s">
        <v>373</v>
      </c>
      <c r="D612">
        <v>2</v>
      </c>
      <c r="E612">
        <v>35824</v>
      </c>
      <c r="F612">
        <v>35852</v>
      </c>
      <c r="G612">
        <v>35829</v>
      </c>
      <c r="H612">
        <v>1</v>
      </c>
      <c r="I612">
        <v>52.51</v>
      </c>
      <c r="J612" t="s">
        <v>372</v>
      </c>
      <c r="K612" t="s">
        <v>777</v>
      </c>
      <c r="L612" t="s">
        <v>370</v>
      </c>
      <c r="M612" t="s">
        <v>3</v>
      </c>
      <c r="N612" s="5">
        <v>78000</v>
      </c>
      <c r="O612" t="s">
        <v>6</v>
      </c>
      <c r="P612" t="str">
        <f t="shared" si="19"/>
        <v>00010858</v>
      </c>
      <c r="Q612" t="str">
        <f>VLOOKUP(H612,shippers!A:B,2,FALSE)</f>
        <v>Speedy Express</v>
      </c>
    </row>
    <row r="613" spans="1:17" x14ac:dyDescent="0.25">
      <c r="A613">
        <v>10859</v>
      </c>
      <c r="B613" t="str">
        <f t="shared" si="18"/>
        <v>00010859</v>
      </c>
      <c r="C613" t="s">
        <v>464</v>
      </c>
      <c r="D613">
        <v>1</v>
      </c>
      <c r="E613">
        <v>35824</v>
      </c>
      <c r="F613">
        <v>35852</v>
      </c>
      <c r="G613">
        <v>35828</v>
      </c>
      <c r="H613">
        <v>2</v>
      </c>
      <c r="I613">
        <v>76.099999999999994</v>
      </c>
      <c r="J613" t="s">
        <v>463</v>
      </c>
      <c r="K613" t="s">
        <v>461</v>
      </c>
      <c r="L613" t="s">
        <v>680</v>
      </c>
      <c r="M613" t="s">
        <v>3</v>
      </c>
      <c r="N613" s="5">
        <v>80805</v>
      </c>
      <c r="O613" t="s">
        <v>21</v>
      </c>
      <c r="P613" t="str">
        <f t="shared" si="19"/>
        <v>00010859</v>
      </c>
      <c r="Q613" t="str">
        <f>VLOOKUP(H613,shippers!A:B,2,FALSE)</f>
        <v>United Package</v>
      </c>
    </row>
    <row r="614" spans="1:17" x14ac:dyDescent="0.25">
      <c r="A614">
        <v>10860</v>
      </c>
      <c r="B614" t="str">
        <f t="shared" si="18"/>
        <v>00010860</v>
      </c>
      <c r="C614" t="s">
        <v>458</v>
      </c>
      <c r="D614">
        <v>3</v>
      </c>
      <c r="E614">
        <v>35824</v>
      </c>
      <c r="F614">
        <v>35852</v>
      </c>
      <c r="G614">
        <v>35830</v>
      </c>
      <c r="H614">
        <v>3</v>
      </c>
      <c r="I614">
        <v>19.260000000000002</v>
      </c>
      <c r="J614" t="s">
        <v>457</v>
      </c>
      <c r="K614" t="s">
        <v>778</v>
      </c>
      <c r="L614" t="s">
        <v>455</v>
      </c>
      <c r="M614" t="s">
        <v>3</v>
      </c>
      <c r="N614" s="5">
        <v>44000</v>
      </c>
      <c r="O614" t="s">
        <v>6</v>
      </c>
      <c r="P614" t="str">
        <f t="shared" si="19"/>
        <v>00010860</v>
      </c>
      <c r="Q614" t="str">
        <f>VLOOKUP(H614,shippers!A:B,2,FALSE)</f>
        <v>Federal Shipping</v>
      </c>
    </row>
    <row r="615" spans="1:17" x14ac:dyDescent="0.25">
      <c r="A615">
        <v>10861</v>
      </c>
      <c r="B615" t="str">
        <f t="shared" si="18"/>
        <v>00010861</v>
      </c>
      <c r="C615" t="s">
        <v>59</v>
      </c>
      <c r="D615">
        <v>4</v>
      </c>
      <c r="E615">
        <v>35825</v>
      </c>
      <c r="F615">
        <v>35853</v>
      </c>
      <c r="G615">
        <v>35843</v>
      </c>
      <c r="H615">
        <v>2</v>
      </c>
      <c r="I615">
        <v>14.93</v>
      </c>
      <c r="J615" t="s">
        <v>58</v>
      </c>
      <c r="K615" t="s">
        <v>768</v>
      </c>
      <c r="L615" t="s">
        <v>55</v>
      </c>
      <c r="M615" t="s">
        <v>54</v>
      </c>
      <c r="N615" s="5">
        <v>98124</v>
      </c>
      <c r="O615" t="s">
        <v>16</v>
      </c>
      <c r="P615" t="str">
        <f t="shared" si="19"/>
        <v>00010861</v>
      </c>
      <c r="Q615" t="str">
        <f>VLOOKUP(H615,shippers!A:B,2,FALSE)</f>
        <v>United Package</v>
      </c>
    </row>
    <row r="616" spans="1:17" x14ac:dyDescent="0.25">
      <c r="A616">
        <v>10862</v>
      </c>
      <c r="B616" t="str">
        <f t="shared" si="18"/>
        <v>00010862</v>
      </c>
      <c r="C616" t="s">
        <v>344</v>
      </c>
      <c r="D616">
        <v>8</v>
      </c>
      <c r="E616">
        <v>35825</v>
      </c>
      <c r="F616">
        <v>35867</v>
      </c>
      <c r="G616">
        <v>35828</v>
      </c>
      <c r="H616">
        <v>2</v>
      </c>
      <c r="I616">
        <v>53.23</v>
      </c>
      <c r="J616" t="s">
        <v>343</v>
      </c>
      <c r="K616" t="s">
        <v>341</v>
      </c>
      <c r="L616" t="s">
        <v>340</v>
      </c>
      <c r="M616" t="s">
        <v>3</v>
      </c>
      <c r="N616" s="5">
        <v>60528</v>
      </c>
      <c r="O616" t="s">
        <v>21</v>
      </c>
      <c r="P616" t="str">
        <f t="shared" si="19"/>
        <v>00010862</v>
      </c>
      <c r="Q616" t="str">
        <f>VLOOKUP(H616,shippers!A:B,2,FALSE)</f>
        <v>United Package</v>
      </c>
    </row>
    <row r="617" spans="1:17" x14ac:dyDescent="0.25">
      <c r="A617">
        <v>10863</v>
      </c>
      <c r="B617" t="str">
        <f t="shared" si="18"/>
        <v>00010863</v>
      </c>
      <c r="C617" t="s">
        <v>407</v>
      </c>
      <c r="D617">
        <v>4</v>
      </c>
      <c r="E617">
        <v>35828</v>
      </c>
      <c r="F617">
        <v>35856</v>
      </c>
      <c r="G617">
        <v>35843</v>
      </c>
      <c r="H617">
        <v>2</v>
      </c>
      <c r="I617">
        <v>30.26</v>
      </c>
      <c r="J617" t="s">
        <v>406</v>
      </c>
      <c r="K617" t="s">
        <v>405</v>
      </c>
      <c r="L617" t="s">
        <v>667</v>
      </c>
      <c r="M617" t="s">
        <v>666</v>
      </c>
      <c r="N617" s="5">
        <v>5022</v>
      </c>
      <c r="O617" t="s">
        <v>318</v>
      </c>
      <c r="P617" t="str">
        <f t="shared" si="19"/>
        <v>00010863</v>
      </c>
      <c r="Q617" t="str">
        <f>VLOOKUP(H617,shippers!A:B,2,FALSE)</f>
        <v>United Package</v>
      </c>
    </row>
    <row r="618" spans="1:17" x14ac:dyDescent="0.25">
      <c r="A618">
        <v>10864</v>
      </c>
      <c r="B618" t="str">
        <f t="shared" si="18"/>
        <v>00010864</v>
      </c>
      <c r="C618" t="s">
        <v>582</v>
      </c>
      <c r="D618">
        <v>4</v>
      </c>
      <c r="E618">
        <v>35828</v>
      </c>
      <c r="F618">
        <v>35856</v>
      </c>
      <c r="G618">
        <v>35835</v>
      </c>
      <c r="H618">
        <v>2</v>
      </c>
      <c r="I618">
        <v>3.04</v>
      </c>
      <c r="J618" t="s">
        <v>581</v>
      </c>
      <c r="K618" t="s">
        <v>775</v>
      </c>
      <c r="L618" t="s">
        <v>774</v>
      </c>
      <c r="M618" t="s">
        <v>773</v>
      </c>
      <c r="N618" s="5" t="s">
        <v>772</v>
      </c>
      <c r="O618" t="s">
        <v>26</v>
      </c>
      <c r="P618" t="str">
        <f t="shared" si="19"/>
        <v>00010864</v>
      </c>
      <c r="Q618" t="str">
        <f>VLOOKUP(H618,shippers!A:B,2,FALSE)</f>
        <v>United Package</v>
      </c>
    </row>
    <row r="619" spans="1:17" x14ac:dyDescent="0.25">
      <c r="A619">
        <v>10865</v>
      </c>
      <c r="B619" t="str">
        <f t="shared" si="18"/>
        <v>00010865</v>
      </c>
      <c r="C619" t="s">
        <v>228</v>
      </c>
      <c r="D619">
        <v>2</v>
      </c>
      <c r="E619">
        <v>35828</v>
      </c>
      <c r="F619">
        <v>35842</v>
      </c>
      <c r="G619">
        <v>35838</v>
      </c>
      <c r="H619">
        <v>1</v>
      </c>
      <c r="I619">
        <v>348.14</v>
      </c>
      <c r="J619" t="s">
        <v>227</v>
      </c>
      <c r="K619" t="s">
        <v>676</v>
      </c>
      <c r="L619" t="s">
        <v>225</v>
      </c>
      <c r="M619" t="s">
        <v>3</v>
      </c>
      <c r="N619" s="5">
        <v>1307</v>
      </c>
      <c r="O619" t="s">
        <v>21</v>
      </c>
      <c r="P619" t="str">
        <f t="shared" si="19"/>
        <v>00010865</v>
      </c>
      <c r="Q619" t="str">
        <f>VLOOKUP(H619,shippers!A:B,2,FALSE)</f>
        <v>Speedy Express</v>
      </c>
    </row>
    <row r="620" spans="1:17" x14ac:dyDescent="0.25">
      <c r="A620">
        <v>10866</v>
      </c>
      <c r="B620" t="str">
        <f t="shared" si="18"/>
        <v>00010866</v>
      </c>
      <c r="C620" t="s">
        <v>576</v>
      </c>
      <c r="D620">
        <v>5</v>
      </c>
      <c r="E620">
        <v>35829</v>
      </c>
      <c r="F620">
        <v>35857</v>
      </c>
      <c r="G620">
        <v>35838</v>
      </c>
      <c r="H620">
        <v>1</v>
      </c>
      <c r="I620">
        <v>109.11</v>
      </c>
      <c r="J620" t="s">
        <v>691</v>
      </c>
      <c r="K620" t="s">
        <v>690</v>
      </c>
      <c r="L620" t="s">
        <v>689</v>
      </c>
      <c r="M620" t="s">
        <v>3</v>
      </c>
      <c r="N620" s="5" t="s">
        <v>575</v>
      </c>
      <c r="O620" t="s">
        <v>18</v>
      </c>
      <c r="P620" t="str">
        <f t="shared" si="19"/>
        <v>00010866</v>
      </c>
      <c r="Q620" t="str">
        <f>VLOOKUP(H620,shippers!A:B,2,FALSE)</f>
        <v>Speedy Express</v>
      </c>
    </row>
    <row r="621" spans="1:17" x14ac:dyDescent="0.25">
      <c r="A621">
        <v>10867</v>
      </c>
      <c r="B621" t="str">
        <f t="shared" si="18"/>
        <v>00010867</v>
      </c>
      <c r="C621" t="s">
        <v>315</v>
      </c>
      <c r="D621">
        <v>6</v>
      </c>
      <c r="E621">
        <v>35829</v>
      </c>
      <c r="F621">
        <v>35871</v>
      </c>
      <c r="G621">
        <v>35837</v>
      </c>
      <c r="H621">
        <v>1</v>
      </c>
      <c r="I621">
        <v>1.93</v>
      </c>
      <c r="J621" t="s">
        <v>314</v>
      </c>
      <c r="K621" t="s">
        <v>312</v>
      </c>
      <c r="L621" t="s">
        <v>131</v>
      </c>
      <c r="M621" t="s">
        <v>19</v>
      </c>
      <c r="N621" s="5">
        <v>97219</v>
      </c>
      <c r="O621" t="s">
        <v>16</v>
      </c>
      <c r="P621" t="str">
        <f t="shared" si="19"/>
        <v>00010867</v>
      </c>
      <c r="Q621" t="str">
        <f>VLOOKUP(H621,shippers!A:B,2,FALSE)</f>
        <v>Speedy Express</v>
      </c>
    </row>
    <row r="622" spans="1:17" x14ac:dyDescent="0.25">
      <c r="A622">
        <v>10868</v>
      </c>
      <c r="B622" t="str">
        <f t="shared" si="18"/>
        <v>00010868</v>
      </c>
      <c r="C622" t="s">
        <v>232</v>
      </c>
      <c r="D622">
        <v>7</v>
      </c>
      <c r="E622">
        <v>35830</v>
      </c>
      <c r="F622">
        <v>35858</v>
      </c>
      <c r="G622">
        <v>35849</v>
      </c>
      <c r="H622">
        <v>2</v>
      </c>
      <c r="I622">
        <v>191.27</v>
      </c>
      <c r="J622" t="s">
        <v>231</v>
      </c>
      <c r="K622" t="s">
        <v>754</v>
      </c>
      <c r="L622" t="s">
        <v>24</v>
      </c>
      <c r="M622" t="s">
        <v>62</v>
      </c>
      <c r="N622" s="5" t="s">
        <v>230</v>
      </c>
      <c r="O622" t="s">
        <v>23</v>
      </c>
      <c r="P622" t="str">
        <f t="shared" si="19"/>
        <v>00010868</v>
      </c>
      <c r="Q622" t="str">
        <f>VLOOKUP(H622,shippers!A:B,2,FALSE)</f>
        <v>United Package</v>
      </c>
    </row>
    <row r="623" spans="1:17" x14ac:dyDescent="0.25">
      <c r="A623">
        <v>10869</v>
      </c>
      <c r="B623" t="str">
        <f t="shared" si="18"/>
        <v>00010869</v>
      </c>
      <c r="C623" t="s">
        <v>167</v>
      </c>
      <c r="D623">
        <v>5</v>
      </c>
      <c r="E623">
        <v>35830</v>
      </c>
      <c r="F623">
        <v>35858</v>
      </c>
      <c r="G623">
        <v>35835</v>
      </c>
      <c r="H623">
        <v>1</v>
      </c>
      <c r="I623">
        <v>143.28</v>
      </c>
      <c r="J623" t="s">
        <v>166</v>
      </c>
      <c r="K623" t="s">
        <v>164</v>
      </c>
      <c r="L623" t="s">
        <v>28</v>
      </c>
      <c r="M623" t="s">
        <v>3</v>
      </c>
      <c r="N623" s="5" t="s">
        <v>163</v>
      </c>
      <c r="O623" t="s">
        <v>26</v>
      </c>
      <c r="P623" t="str">
        <f t="shared" si="19"/>
        <v>00010869</v>
      </c>
      <c r="Q623" t="str">
        <f>VLOOKUP(H623,shippers!A:B,2,FALSE)</f>
        <v>Speedy Express</v>
      </c>
    </row>
    <row r="624" spans="1:17" x14ac:dyDescent="0.25">
      <c r="A624">
        <v>10870</v>
      </c>
      <c r="B624" t="str">
        <f t="shared" si="18"/>
        <v>00010870</v>
      </c>
      <c r="C624" t="s">
        <v>44</v>
      </c>
      <c r="D624">
        <v>5</v>
      </c>
      <c r="E624">
        <v>35830</v>
      </c>
      <c r="F624">
        <v>35858</v>
      </c>
      <c r="G624">
        <v>35839</v>
      </c>
      <c r="H624">
        <v>3</v>
      </c>
      <c r="I624">
        <v>12.04</v>
      </c>
      <c r="J624" t="s">
        <v>769</v>
      </c>
      <c r="K624" t="s">
        <v>41</v>
      </c>
      <c r="L624" t="s">
        <v>40</v>
      </c>
      <c r="M624" t="s">
        <v>3</v>
      </c>
      <c r="N624" s="5" t="s">
        <v>39</v>
      </c>
      <c r="O624" t="s">
        <v>38</v>
      </c>
      <c r="P624" t="str">
        <f t="shared" si="19"/>
        <v>00010870</v>
      </c>
      <c r="Q624" t="str">
        <f>VLOOKUP(H624,shippers!A:B,2,FALSE)</f>
        <v>Federal Shipping</v>
      </c>
    </row>
    <row r="625" spans="1:17" x14ac:dyDescent="0.25">
      <c r="A625">
        <v>10871</v>
      </c>
      <c r="B625" t="str">
        <f t="shared" si="18"/>
        <v>00010871</v>
      </c>
      <c r="C625" t="s">
        <v>558</v>
      </c>
      <c r="D625">
        <v>9</v>
      </c>
      <c r="E625">
        <v>35831</v>
      </c>
      <c r="F625">
        <v>35859</v>
      </c>
      <c r="G625">
        <v>35836</v>
      </c>
      <c r="H625">
        <v>2</v>
      </c>
      <c r="I625">
        <v>112.27</v>
      </c>
      <c r="J625" t="s">
        <v>557</v>
      </c>
      <c r="K625" t="s">
        <v>766</v>
      </c>
      <c r="L625" t="s">
        <v>555</v>
      </c>
      <c r="M625" t="s">
        <v>3</v>
      </c>
      <c r="N625" s="5">
        <v>13008</v>
      </c>
      <c r="O625" t="s">
        <v>6</v>
      </c>
      <c r="P625" t="str">
        <f t="shared" si="19"/>
        <v>00010871</v>
      </c>
      <c r="Q625" t="str">
        <f>VLOOKUP(H625,shippers!A:B,2,FALSE)</f>
        <v>United Package</v>
      </c>
    </row>
    <row r="626" spans="1:17" x14ac:dyDescent="0.25">
      <c r="A626">
        <v>10872</v>
      </c>
      <c r="B626" t="str">
        <f t="shared" si="18"/>
        <v>00010872</v>
      </c>
      <c r="C626" t="s">
        <v>434</v>
      </c>
      <c r="D626">
        <v>5</v>
      </c>
      <c r="E626">
        <v>35831</v>
      </c>
      <c r="F626">
        <v>35859</v>
      </c>
      <c r="G626">
        <v>35835</v>
      </c>
      <c r="H626">
        <v>2</v>
      </c>
      <c r="I626">
        <v>175.32</v>
      </c>
      <c r="J626" t="s">
        <v>674</v>
      </c>
      <c r="K626" t="s">
        <v>748</v>
      </c>
      <c r="L626" t="s">
        <v>433</v>
      </c>
      <c r="M626" t="s">
        <v>3</v>
      </c>
      <c r="N626" s="5">
        <v>41101</v>
      </c>
      <c r="O626" t="s">
        <v>27</v>
      </c>
      <c r="P626" t="str">
        <f t="shared" si="19"/>
        <v>00010872</v>
      </c>
      <c r="Q626" t="str">
        <f>VLOOKUP(H626,shippers!A:B,2,FALSE)</f>
        <v>United Package</v>
      </c>
    </row>
    <row r="627" spans="1:17" x14ac:dyDescent="0.25">
      <c r="A627">
        <v>10873</v>
      </c>
      <c r="B627" t="str">
        <f t="shared" si="18"/>
        <v>00010873</v>
      </c>
      <c r="C627" t="s">
        <v>51</v>
      </c>
      <c r="D627">
        <v>4</v>
      </c>
      <c r="E627">
        <v>35832</v>
      </c>
      <c r="F627">
        <v>35860</v>
      </c>
      <c r="G627">
        <v>35835</v>
      </c>
      <c r="H627">
        <v>1</v>
      </c>
      <c r="I627">
        <v>0.82</v>
      </c>
      <c r="J627" t="s">
        <v>50</v>
      </c>
      <c r="K627" t="s">
        <v>47</v>
      </c>
      <c r="L627" t="s">
        <v>46</v>
      </c>
      <c r="M627" t="s">
        <v>3</v>
      </c>
      <c r="N627" s="5">
        <v>21240</v>
      </c>
      <c r="O627" t="s">
        <v>13</v>
      </c>
      <c r="P627" t="str">
        <f t="shared" si="19"/>
        <v>00010873</v>
      </c>
      <c r="Q627" t="str">
        <f>VLOOKUP(H627,shippers!A:B,2,FALSE)</f>
        <v>Speedy Express</v>
      </c>
    </row>
    <row r="628" spans="1:17" x14ac:dyDescent="0.25">
      <c r="A628">
        <v>10874</v>
      </c>
      <c r="B628" t="str">
        <f t="shared" si="18"/>
        <v>00010874</v>
      </c>
      <c r="C628" t="s">
        <v>434</v>
      </c>
      <c r="D628">
        <v>5</v>
      </c>
      <c r="E628">
        <v>35832</v>
      </c>
      <c r="F628">
        <v>35860</v>
      </c>
      <c r="G628">
        <v>35837</v>
      </c>
      <c r="H628">
        <v>2</v>
      </c>
      <c r="I628">
        <v>19.579999999999998</v>
      </c>
      <c r="J628" t="s">
        <v>674</v>
      </c>
      <c r="K628" t="s">
        <v>748</v>
      </c>
      <c r="L628" t="s">
        <v>433</v>
      </c>
      <c r="M628" t="s">
        <v>3</v>
      </c>
      <c r="N628" s="5">
        <v>41101</v>
      </c>
      <c r="O628" t="s">
        <v>27</v>
      </c>
      <c r="P628" t="str">
        <f t="shared" si="19"/>
        <v>00010874</v>
      </c>
      <c r="Q628" t="str">
        <f>VLOOKUP(H628,shippers!A:B,2,FALSE)</f>
        <v>United Package</v>
      </c>
    </row>
    <row r="629" spans="1:17" x14ac:dyDescent="0.25">
      <c r="A629">
        <v>10875</v>
      </c>
      <c r="B629" t="str">
        <f t="shared" si="18"/>
        <v>00010875</v>
      </c>
      <c r="C629" t="s">
        <v>576</v>
      </c>
      <c r="D629">
        <v>4</v>
      </c>
      <c r="E629">
        <v>35832</v>
      </c>
      <c r="F629">
        <v>35860</v>
      </c>
      <c r="G629">
        <v>35857</v>
      </c>
      <c r="H629">
        <v>2</v>
      </c>
      <c r="I629">
        <v>32.369999999999997</v>
      </c>
      <c r="J629" t="s">
        <v>691</v>
      </c>
      <c r="K629" t="s">
        <v>690</v>
      </c>
      <c r="L629" t="s">
        <v>689</v>
      </c>
      <c r="M629" t="s">
        <v>3</v>
      </c>
      <c r="N629" s="5" t="s">
        <v>575</v>
      </c>
      <c r="O629" t="s">
        <v>18</v>
      </c>
      <c r="P629" t="str">
        <f t="shared" si="19"/>
        <v>00010875</v>
      </c>
      <c r="Q629" t="str">
        <f>VLOOKUP(H629,shippers!A:B,2,FALSE)</f>
        <v>United Package</v>
      </c>
    </row>
    <row r="630" spans="1:17" x14ac:dyDescent="0.25">
      <c r="A630">
        <v>10876</v>
      </c>
      <c r="B630" t="str">
        <f t="shared" si="18"/>
        <v>00010876</v>
      </c>
      <c r="C630" t="s">
        <v>558</v>
      </c>
      <c r="D630">
        <v>7</v>
      </c>
      <c r="E630">
        <v>35835</v>
      </c>
      <c r="F630">
        <v>35863</v>
      </c>
      <c r="G630">
        <v>35838</v>
      </c>
      <c r="H630">
        <v>3</v>
      </c>
      <c r="I630">
        <v>60.42</v>
      </c>
      <c r="J630" t="s">
        <v>557</v>
      </c>
      <c r="K630" t="s">
        <v>766</v>
      </c>
      <c r="L630" t="s">
        <v>555</v>
      </c>
      <c r="M630" t="s">
        <v>3</v>
      </c>
      <c r="N630" s="5">
        <v>13008</v>
      </c>
      <c r="O630" t="s">
        <v>6</v>
      </c>
      <c r="P630" t="str">
        <f t="shared" si="19"/>
        <v>00010876</v>
      </c>
      <c r="Q630" t="str">
        <f>VLOOKUP(H630,shippers!A:B,2,FALSE)</f>
        <v>Federal Shipping</v>
      </c>
    </row>
    <row r="631" spans="1:17" x14ac:dyDescent="0.25">
      <c r="A631">
        <v>10877</v>
      </c>
      <c r="B631" t="str">
        <f t="shared" si="18"/>
        <v>00010877</v>
      </c>
      <c r="C631" t="s">
        <v>200</v>
      </c>
      <c r="D631">
        <v>1</v>
      </c>
      <c r="E631">
        <v>35835</v>
      </c>
      <c r="F631">
        <v>35863</v>
      </c>
      <c r="G631">
        <v>35845</v>
      </c>
      <c r="H631">
        <v>1</v>
      </c>
      <c r="I631">
        <v>38.06</v>
      </c>
      <c r="J631" t="s">
        <v>199</v>
      </c>
      <c r="K631" t="s">
        <v>755</v>
      </c>
      <c r="L631" t="s">
        <v>196</v>
      </c>
      <c r="M631" t="s">
        <v>195</v>
      </c>
      <c r="N631" s="5" t="s">
        <v>194</v>
      </c>
      <c r="O631" t="s">
        <v>23</v>
      </c>
      <c r="P631" t="str">
        <f t="shared" si="19"/>
        <v>00010877</v>
      </c>
      <c r="Q631" t="str">
        <f>VLOOKUP(H631,shippers!A:B,2,FALSE)</f>
        <v>Speedy Express</v>
      </c>
    </row>
    <row r="632" spans="1:17" x14ac:dyDescent="0.25">
      <c r="A632">
        <v>10878</v>
      </c>
      <c r="B632" t="str">
        <f t="shared" si="18"/>
        <v>00010878</v>
      </c>
      <c r="C632" t="s">
        <v>228</v>
      </c>
      <c r="D632">
        <v>4</v>
      </c>
      <c r="E632">
        <v>35836</v>
      </c>
      <c r="F632">
        <v>35864</v>
      </c>
      <c r="G632">
        <v>35838</v>
      </c>
      <c r="H632">
        <v>1</v>
      </c>
      <c r="I632">
        <v>46.69</v>
      </c>
      <c r="J632" t="s">
        <v>227</v>
      </c>
      <c r="K632" t="s">
        <v>676</v>
      </c>
      <c r="L632" t="s">
        <v>225</v>
      </c>
      <c r="M632" t="s">
        <v>3</v>
      </c>
      <c r="N632" s="5">
        <v>1307</v>
      </c>
      <c r="O632" t="s">
        <v>21</v>
      </c>
      <c r="P632" t="str">
        <f t="shared" si="19"/>
        <v>00010878</v>
      </c>
      <c r="Q632" t="str">
        <f>VLOOKUP(H632,shippers!A:B,2,FALSE)</f>
        <v>Speedy Express</v>
      </c>
    </row>
    <row r="633" spans="1:17" x14ac:dyDescent="0.25">
      <c r="A633">
        <v>10879</v>
      </c>
      <c r="B633" t="str">
        <f t="shared" si="18"/>
        <v>00010879</v>
      </c>
      <c r="C633" t="s">
        <v>51</v>
      </c>
      <c r="D633">
        <v>3</v>
      </c>
      <c r="E633">
        <v>35836</v>
      </c>
      <c r="F633">
        <v>35864</v>
      </c>
      <c r="G633">
        <v>35838</v>
      </c>
      <c r="H633">
        <v>3</v>
      </c>
      <c r="I633">
        <v>8.5</v>
      </c>
      <c r="J633" t="s">
        <v>50</v>
      </c>
      <c r="K633" t="s">
        <v>47</v>
      </c>
      <c r="L633" t="s">
        <v>46</v>
      </c>
      <c r="M633" t="s">
        <v>3</v>
      </c>
      <c r="N633" s="5">
        <v>21240</v>
      </c>
      <c r="O633" t="s">
        <v>13</v>
      </c>
      <c r="P633" t="str">
        <f t="shared" si="19"/>
        <v>00010879</v>
      </c>
      <c r="Q633" t="str">
        <f>VLOOKUP(H633,shippers!A:B,2,FALSE)</f>
        <v>Federal Shipping</v>
      </c>
    </row>
    <row r="634" spans="1:17" x14ac:dyDescent="0.25">
      <c r="A634">
        <v>10880</v>
      </c>
      <c r="B634" t="str">
        <f t="shared" si="18"/>
        <v>00010880</v>
      </c>
      <c r="C634" t="s">
        <v>468</v>
      </c>
      <c r="D634">
        <v>7</v>
      </c>
      <c r="E634">
        <v>35836</v>
      </c>
      <c r="F634">
        <v>35878</v>
      </c>
      <c r="G634">
        <v>35844</v>
      </c>
      <c r="H634">
        <v>1</v>
      </c>
      <c r="I634">
        <v>88.01</v>
      </c>
      <c r="J634" t="s">
        <v>670</v>
      </c>
      <c r="K634" t="s">
        <v>669</v>
      </c>
      <c r="L634" t="s">
        <v>668</v>
      </c>
      <c r="M634" t="s">
        <v>3</v>
      </c>
      <c r="N634" s="5" t="s">
        <v>466</v>
      </c>
      <c r="O634" t="s">
        <v>18</v>
      </c>
      <c r="P634" t="str">
        <f t="shared" si="19"/>
        <v>00010880</v>
      </c>
      <c r="Q634" t="str">
        <f>VLOOKUP(H634,shippers!A:B,2,FALSE)</f>
        <v>Speedy Express</v>
      </c>
    </row>
    <row r="635" spans="1:17" x14ac:dyDescent="0.25">
      <c r="A635">
        <v>10881</v>
      </c>
      <c r="B635" t="str">
        <f t="shared" si="18"/>
        <v>00010881</v>
      </c>
      <c r="C635" t="s">
        <v>538</v>
      </c>
      <c r="D635">
        <v>4</v>
      </c>
      <c r="E635">
        <v>35837</v>
      </c>
      <c r="F635">
        <v>35865</v>
      </c>
      <c r="G635">
        <v>35844</v>
      </c>
      <c r="H635">
        <v>1</v>
      </c>
      <c r="I635">
        <v>2.84</v>
      </c>
      <c r="J635" t="s">
        <v>537</v>
      </c>
      <c r="K635" t="s">
        <v>535</v>
      </c>
      <c r="L635" t="s">
        <v>220</v>
      </c>
      <c r="M635" t="s">
        <v>3</v>
      </c>
      <c r="N635" s="5">
        <v>1010</v>
      </c>
      <c r="O635" t="s">
        <v>219</v>
      </c>
      <c r="P635" t="str">
        <f t="shared" si="19"/>
        <v>00010881</v>
      </c>
      <c r="Q635" t="str">
        <f>VLOOKUP(H635,shippers!A:B,2,FALSE)</f>
        <v>Speedy Express</v>
      </c>
    </row>
    <row r="636" spans="1:17" x14ac:dyDescent="0.25">
      <c r="A636">
        <v>10882</v>
      </c>
      <c r="B636" t="str">
        <f t="shared" si="18"/>
        <v>00010882</v>
      </c>
      <c r="C636" t="s">
        <v>174</v>
      </c>
      <c r="D636">
        <v>4</v>
      </c>
      <c r="E636">
        <v>35837</v>
      </c>
      <c r="F636">
        <v>35865</v>
      </c>
      <c r="G636">
        <v>35846</v>
      </c>
      <c r="H636">
        <v>3</v>
      </c>
      <c r="I636">
        <v>23.1</v>
      </c>
      <c r="J636" t="s">
        <v>173</v>
      </c>
      <c r="K636" t="s">
        <v>171</v>
      </c>
      <c r="L636" t="s">
        <v>170</v>
      </c>
      <c r="M636" t="s">
        <v>169</v>
      </c>
      <c r="N636" s="5">
        <v>83720</v>
      </c>
      <c r="O636" t="s">
        <v>16</v>
      </c>
      <c r="P636" t="str">
        <f t="shared" si="19"/>
        <v>00010882</v>
      </c>
      <c r="Q636" t="str">
        <f>VLOOKUP(H636,shippers!A:B,2,FALSE)</f>
        <v>Federal Shipping</v>
      </c>
    </row>
    <row r="637" spans="1:17" x14ac:dyDescent="0.25">
      <c r="A637">
        <v>10883</v>
      </c>
      <c r="B637" t="str">
        <f t="shared" si="18"/>
        <v>00010883</v>
      </c>
      <c r="C637" t="s">
        <v>315</v>
      </c>
      <c r="D637">
        <v>8</v>
      </c>
      <c r="E637">
        <v>35838</v>
      </c>
      <c r="F637">
        <v>35866</v>
      </c>
      <c r="G637">
        <v>35846</v>
      </c>
      <c r="H637">
        <v>3</v>
      </c>
      <c r="I637">
        <v>0.53</v>
      </c>
      <c r="J637" t="s">
        <v>314</v>
      </c>
      <c r="K637" t="s">
        <v>312</v>
      </c>
      <c r="L637" t="s">
        <v>131</v>
      </c>
      <c r="M637" t="s">
        <v>19</v>
      </c>
      <c r="N637" s="5">
        <v>97219</v>
      </c>
      <c r="O637" t="s">
        <v>16</v>
      </c>
      <c r="P637" t="str">
        <f t="shared" si="19"/>
        <v>00010883</v>
      </c>
      <c r="Q637" t="str">
        <f>VLOOKUP(H637,shippers!A:B,2,FALSE)</f>
        <v>Federal Shipping</v>
      </c>
    </row>
    <row r="638" spans="1:17" x14ac:dyDescent="0.25">
      <c r="A638">
        <v>10884</v>
      </c>
      <c r="B638" t="str">
        <f t="shared" si="18"/>
        <v>00010884</v>
      </c>
      <c r="C638" t="s">
        <v>337</v>
      </c>
      <c r="D638">
        <v>4</v>
      </c>
      <c r="E638">
        <v>35838</v>
      </c>
      <c r="F638">
        <v>35866</v>
      </c>
      <c r="G638">
        <v>35839</v>
      </c>
      <c r="H638">
        <v>2</v>
      </c>
      <c r="I638">
        <v>90.97</v>
      </c>
      <c r="J638" t="s">
        <v>336</v>
      </c>
      <c r="K638" t="s">
        <v>334</v>
      </c>
      <c r="L638" t="s">
        <v>333</v>
      </c>
      <c r="M638" t="s">
        <v>332</v>
      </c>
      <c r="N638" s="5">
        <v>94117</v>
      </c>
      <c r="O638" t="s">
        <v>16</v>
      </c>
      <c r="P638" t="str">
        <f t="shared" si="19"/>
        <v>00010884</v>
      </c>
      <c r="Q638" t="str">
        <f>VLOOKUP(H638,shippers!A:B,2,FALSE)</f>
        <v>United Package</v>
      </c>
    </row>
    <row r="639" spans="1:17" x14ac:dyDescent="0.25">
      <c r="A639">
        <v>10885</v>
      </c>
      <c r="B639" t="str">
        <f t="shared" si="18"/>
        <v>00010885</v>
      </c>
      <c r="C639" t="s">
        <v>142</v>
      </c>
      <c r="D639">
        <v>6</v>
      </c>
      <c r="E639">
        <v>35838</v>
      </c>
      <c r="F639">
        <v>35866</v>
      </c>
      <c r="G639">
        <v>35844</v>
      </c>
      <c r="H639">
        <v>3</v>
      </c>
      <c r="I639">
        <v>5.64</v>
      </c>
      <c r="J639" t="s">
        <v>673</v>
      </c>
      <c r="K639" t="s">
        <v>758</v>
      </c>
      <c r="L639" t="s">
        <v>140</v>
      </c>
      <c r="M639" t="s">
        <v>3</v>
      </c>
      <c r="N639" s="5" t="s">
        <v>139</v>
      </c>
      <c r="O639" t="s">
        <v>138</v>
      </c>
      <c r="P639" t="str">
        <f t="shared" si="19"/>
        <v>00010885</v>
      </c>
      <c r="Q639" t="str">
        <f>VLOOKUP(H639,shippers!A:B,2,FALSE)</f>
        <v>Federal Shipping</v>
      </c>
    </row>
    <row r="640" spans="1:17" x14ac:dyDescent="0.25">
      <c r="A640">
        <v>10886</v>
      </c>
      <c r="B640" t="str">
        <f t="shared" si="18"/>
        <v>00010886</v>
      </c>
      <c r="C640" t="s">
        <v>413</v>
      </c>
      <c r="D640">
        <v>1</v>
      </c>
      <c r="E640">
        <v>35839</v>
      </c>
      <c r="F640">
        <v>35867</v>
      </c>
      <c r="G640">
        <v>35856</v>
      </c>
      <c r="H640">
        <v>1</v>
      </c>
      <c r="I640">
        <v>4.99</v>
      </c>
      <c r="J640" t="s">
        <v>412</v>
      </c>
      <c r="K640" t="s">
        <v>750</v>
      </c>
      <c r="L640" t="s">
        <v>196</v>
      </c>
      <c r="M640" t="s">
        <v>195</v>
      </c>
      <c r="N640" s="5" t="s">
        <v>410</v>
      </c>
      <c r="O640" t="s">
        <v>23</v>
      </c>
      <c r="P640" t="str">
        <f t="shared" si="19"/>
        <v>00010886</v>
      </c>
      <c r="Q640" t="str">
        <f>VLOOKUP(H640,shippers!A:B,2,FALSE)</f>
        <v>Speedy Express</v>
      </c>
    </row>
    <row r="641" spans="1:17" x14ac:dyDescent="0.25">
      <c r="A641">
        <v>10887</v>
      </c>
      <c r="B641" t="str">
        <f t="shared" si="18"/>
        <v>00010887</v>
      </c>
      <c r="C641" t="s">
        <v>439</v>
      </c>
      <c r="D641">
        <v>8</v>
      </c>
      <c r="E641">
        <v>35839</v>
      </c>
      <c r="F641">
        <v>35867</v>
      </c>
      <c r="G641">
        <v>35842</v>
      </c>
      <c r="H641">
        <v>3</v>
      </c>
      <c r="I641">
        <v>1.25</v>
      </c>
      <c r="J641" t="s">
        <v>779</v>
      </c>
      <c r="K641" t="s">
        <v>747</v>
      </c>
      <c r="L641" t="s">
        <v>437</v>
      </c>
      <c r="M641" t="s">
        <v>3</v>
      </c>
      <c r="N641" s="5">
        <v>8022</v>
      </c>
      <c r="O641" t="s">
        <v>27</v>
      </c>
      <c r="P641" t="str">
        <f t="shared" si="19"/>
        <v>00010887</v>
      </c>
      <c r="Q641" t="str">
        <f>VLOOKUP(H641,shippers!A:B,2,FALSE)</f>
        <v>Federal Shipping</v>
      </c>
    </row>
    <row r="642" spans="1:17" x14ac:dyDescent="0.25">
      <c r="A642">
        <v>10888</v>
      </c>
      <c r="B642" t="str">
        <f t="shared" si="18"/>
        <v>00010888</v>
      </c>
      <c r="C642" t="s">
        <v>434</v>
      </c>
      <c r="D642">
        <v>1</v>
      </c>
      <c r="E642">
        <v>35842</v>
      </c>
      <c r="F642">
        <v>35870</v>
      </c>
      <c r="G642">
        <v>35849</v>
      </c>
      <c r="H642">
        <v>2</v>
      </c>
      <c r="I642">
        <v>51.87</v>
      </c>
      <c r="J642" t="s">
        <v>674</v>
      </c>
      <c r="K642" t="s">
        <v>748</v>
      </c>
      <c r="L642" t="s">
        <v>433</v>
      </c>
      <c r="M642" t="s">
        <v>3</v>
      </c>
      <c r="N642" s="5">
        <v>41101</v>
      </c>
      <c r="O642" t="s">
        <v>27</v>
      </c>
      <c r="P642" t="str">
        <f t="shared" si="19"/>
        <v>00010888</v>
      </c>
      <c r="Q642" t="str">
        <f>VLOOKUP(H642,shippers!A:B,2,FALSE)</f>
        <v>United Package</v>
      </c>
    </row>
    <row r="643" spans="1:17" x14ac:dyDescent="0.25">
      <c r="A643">
        <v>10889</v>
      </c>
      <c r="B643" t="str">
        <f t="shared" ref="B643:B706" si="20">TEXT(A643, "00000000")</f>
        <v>00010889</v>
      </c>
      <c r="C643" t="s">
        <v>216</v>
      </c>
      <c r="D643">
        <v>9</v>
      </c>
      <c r="E643">
        <v>35842</v>
      </c>
      <c r="F643">
        <v>35870</v>
      </c>
      <c r="G643">
        <v>35849</v>
      </c>
      <c r="H643">
        <v>3</v>
      </c>
      <c r="I643">
        <v>280.61</v>
      </c>
      <c r="J643" t="s">
        <v>215</v>
      </c>
      <c r="K643" t="s">
        <v>212</v>
      </c>
      <c r="L643" t="s">
        <v>211</v>
      </c>
      <c r="M643" t="s">
        <v>210</v>
      </c>
      <c r="N643" s="5">
        <v>87110</v>
      </c>
      <c r="O643" t="s">
        <v>16</v>
      </c>
      <c r="P643" t="str">
        <f t="shared" ref="P643:P706" si="21">TEXT(A643, "00000000")</f>
        <v>00010889</v>
      </c>
      <c r="Q643" t="str">
        <f>VLOOKUP(H643,shippers!A:B,2,FALSE)</f>
        <v>Federal Shipping</v>
      </c>
    </row>
    <row r="644" spans="1:17" x14ac:dyDescent="0.25">
      <c r="A644">
        <v>10890</v>
      </c>
      <c r="B644" t="str">
        <f t="shared" si="20"/>
        <v>00010890</v>
      </c>
      <c r="C644" t="s">
        <v>502</v>
      </c>
      <c r="D644">
        <v>7</v>
      </c>
      <c r="E644">
        <v>35842</v>
      </c>
      <c r="F644">
        <v>35870</v>
      </c>
      <c r="G644">
        <v>35844</v>
      </c>
      <c r="H644">
        <v>1</v>
      </c>
      <c r="I644">
        <v>32.76</v>
      </c>
      <c r="J644" t="s">
        <v>501</v>
      </c>
      <c r="K644" t="s">
        <v>780</v>
      </c>
      <c r="L644" t="s">
        <v>455</v>
      </c>
      <c r="M644" t="s">
        <v>3</v>
      </c>
      <c r="N644" s="5">
        <v>44000</v>
      </c>
      <c r="O644" t="s">
        <v>6</v>
      </c>
      <c r="P644" t="str">
        <f t="shared" si="21"/>
        <v>00010890</v>
      </c>
      <c r="Q644" t="str">
        <f>VLOOKUP(H644,shippers!A:B,2,FALSE)</f>
        <v>Speedy Express</v>
      </c>
    </row>
    <row r="645" spans="1:17" x14ac:dyDescent="0.25">
      <c r="A645">
        <v>10891</v>
      </c>
      <c r="B645" t="str">
        <f t="shared" si="20"/>
        <v>00010891</v>
      </c>
      <c r="C645" t="s">
        <v>344</v>
      </c>
      <c r="D645">
        <v>7</v>
      </c>
      <c r="E645">
        <v>35843</v>
      </c>
      <c r="F645">
        <v>35871</v>
      </c>
      <c r="G645">
        <v>35845</v>
      </c>
      <c r="H645">
        <v>2</v>
      </c>
      <c r="I645">
        <v>20.37</v>
      </c>
      <c r="J645" t="s">
        <v>343</v>
      </c>
      <c r="K645" t="s">
        <v>341</v>
      </c>
      <c r="L645" t="s">
        <v>340</v>
      </c>
      <c r="M645" t="s">
        <v>3</v>
      </c>
      <c r="N645" s="5">
        <v>60528</v>
      </c>
      <c r="O645" t="s">
        <v>21</v>
      </c>
      <c r="P645" t="str">
        <f t="shared" si="21"/>
        <v>00010891</v>
      </c>
      <c r="Q645" t="str">
        <f>VLOOKUP(H645,shippers!A:B,2,FALSE)</f>
        <v>United Package</v>
      </c>
    </row>
    <row r="646" spans="1:17" x14ac:dyDescent="0.25">
      <c r="A646">
        <v>10892</v>
      </c>
      <c r="B646" t="str">
        <f t="shared" si="20"/>
        <v>00010892</v>
      </c>
      <c r="C646" t="s">
        <v>302</v>
      </c>
      <c r="D646">
        <v>4</v>
      </c>
      <c r="E646">
        <v>35843</v>
      </c>
      <c r="F646">
        <v>35871</v>
      </c>
      <c r="G646">
        <v>35845</v>
      </c>
      <c r="H646">
        <v>2</v>
      </c>
      <c r="I646">
        <v>120.27</v>
      </c>
      <c r="J646" t="s">
        <v>301</v>
      </c>
      <c r="K646" t="s">
        <v>299</v>
      </c>
      <c r="L646" t="s">
        <v>298</v>
      </c>
      <c r="M646" t="s">
        <v>3</v>
      </c>
      <c r="N646" s="5" t="s">
        <v>297</v>
      </c>
      <c r="O646" t="s">
        <v>138</v>
      </c>
      <c r="P646" t="str">
        <f t="shared" si="21"/>
        <v>00010892</v>
      </c>
      <c r="Q646" t="str">
        <f>VLOOKUP(H646,shippers!A:B,2,FALSE)</f>
        <v>United Package</v>
      </c>
    </row>
    <row r="647" spans="1:17" x14ac:dyDescent="0.25">
      <c r="A647">
        <v>10893</v>
      </c>
      <c r="B647" t="str">
        <f t="shared" si="20"/>
        <v>00010893</v>
      </c>
      <c r="C647" t="s">
        <v>378</v>
      </c>
      <c r="D647">
        <v>9</v>
      </c>
      <c r="E647">
        <v>35844</v>
      </c>
      <c r="F647">
        <v>35872</v>
      </c>
      <c r="G647">
        <v>35846</v>
      </c>
      <c r="H647">
        <v>2</v>
      </c>
      <c r="I647">
        <v>77.78</v>
      </c>
      <c r="J647" t="s">
        <v>675</v>
      </c>
      <c r="K647" t="s">
        <v>376</v>
      </c>
      <c r="L647" t="s">
        <v>375</v>
      </c>
      <c r="M647" t="s">
        <v>3</v>
      </c>
      <c r="N647" s="5">
        <v>14776</v>
      </c>
      <c r="O647" t="s">
        <v>21</v>
      </c>
      <c r="P647" t="str">
        <f t="shared" si="21"/>
        <v>00010893</v>
      </c>
      <c r="Q647" t="str">
        <f>VLOOKUP(H647,shippers!A:B,2,FALSE)</f>
        <v>United Package</v>
      </c>
    </row>
    <row r="648" spans="1:17" x14ac:dyDescent="0.25">
      <c r="A648">
        <v>10894</v>
      </c>
      <c r="B648" t="str">
        <f t="shared" si="20"/>
        <v>00010894</v>
      </c>
      <c r="C648" t="s">
        <v>174</v>
      </c>
      <c r="D648">
        <v>1</v>
      </c>
      <c r="E648">
        <v>35844</v>
      </c>
      <c r="F648">
        <v>35872</v>
      </c>
      <c r="G648">
        <v>35846</v>
      </c>
      <c r="H648">
        <v>1</v>
      </c>
      <c r="I648">
        <v>116.13</v>
      </c>
      <c r="J648" t="s">
        <v>173</v>
      </c>
      <c r="K648" t="s">
        <v>171</v>
      </c>
      <c r="L648" t="s">
        <v>170</v>
      </c>
      <c r="M648" t="s">
        <v>169</v>
      </c>
      <c r="N648" s="5">
        <v>83720</v>
      </c>
      <c r="O648" t="s">
        <v>16</v>
      </c>
      <c r="P648" t="str">
        <f t="shared" si="21"/>
        <v>00010894</v>
      </c>
      <c r="Q648" t="str">
        <f>VLOOKUP(H648,shippers!A:B,2,FALSE)</f>
        <v>Speedy Express</v>
      </c>
    </row>
    <row r="649" spans="1:17" x14ac:dyDescent="0.25">
      <c r="A649">
        <v>10895</v>
      </c>
      <c r="B649" t="str">
        <f t="shared" si="20"/>
        <v>00010895</v>
      </c>
      <c r="C649" t="s">
        <v>490</v>
      </c>
      <c r="D649">
        <v>3</v>
      </c>
      <c r="E649">
        <v>35844</v>
      </c>
      <c r="F649">
        <v>35872</v>
      </c>
      <c r="G649">
        <v>35849</v>
      </c>
      <c r="H649">
        <v>1</v>
      </c>
      <c r="I649">
        <v>162.75</v>
      </c>
      <c r="J649" t="s">
        <v>489</v>
      </c>
      <c r="K649" t="s">
        <v>487</v>
      </c>
      <c r="L649" t="s">
        <v>486</v>
      </c>
      <c r="M649" t="s">
        <v>3</v>
      </c>
      <c r="N649" s="5">
        <v>8010</v>
      </c>
      <c r="O649" t="s">
        <v>246</v>
      </c>
      <c r="P649" t="str">
        <f t="shared" si="21"/>
        <v>00010895</v>
      </c>
      <c r="Q649" t="str">
        <f>VLOOKUP(H649,shippers!A:B,2,FALSE)</f>
        <v>Speedy Express</v>
      </c>
    </row>
    <row r="650" spans="1:17" x14ac:dyDescent="0.25">
      <c r="A650">
        <v>10896</v>
      </c>
      <c r="B650" t="str">
        <f t="shared" si="20"/>
        <v>00010896</v>
      </c>
      <c r="C650" t="s">
        <v>302</v>
      </c>
      <c r="D650">
        <v>7</v>
      </c>
      <c r="E650">
        <v>35845</v>
      </c>
      <c r="F650">
        <v>35873</v>
      </c>
      <c r="G650">
        <v>35853</v>
      </c>
      <c r="H650">
        <v>3</v>
      </c>
      <c r="I650">
        <v>32.450000000000003</v>
      </c>
      <c r="J650" t="s">
        <v>301</v>
      </c>
      <c r="K650" t="s">
        <v>299</v>
      </c>
      <c r="L650" t="s">
        <v>298</v>
      </c>
      <c r="M650" t="s">
        <v>3</v>
      </c>
      <c r="N650" s="5" t="s">
        <v>297</v>
      </c>
      <c r="O650" t="s">
        <v>138</v>
      </c>
      <c r="P650" t="str">
        <f t="shared" si="21"/>
        <v>00010896</v>
      </c>
      <c r="Q650" t="str">
        <f>VLOOKUP(H650,shippers!A:B,2,FALSE)</f>
        <v>Federal Shipping</v>
      </c>
    </row>
    <row r="651" spans="1:17" x14ac:dyDescent="0.25">
      <c r="A651">
        <v>10897</v>
      </c>
      <c r="B651" t="str">
        <f t="shared" si="20"/>
        <v>00010897</v>
      </c>
      <c r="C651" t="s">
        <v>395</v>
      </c>
      <c r="D651">
        <v>3</v>
      </c>
      <c r="E651">
        <v>35845</v>
      </c>
      <c r="F651">
        <v>35873</v>
      </c>
      <c r="G651">
        <v>35851</v>
      </c>
      <c r="H651">
        <v>2</v>
      </c>
      <c r="I651">
        <v>603.54</v>
      </c>
      <c r="J651" t="s">
        <v>394</v>
      </c>
      <c r="K651" t="s">
        <v>392</v>
      </c>
      <c r="L651" t="s">
        <v>391</v>
      </c>
      <c r="M651" t="s">
        <v>390</v>
      </c>
      <c r="N651" s="5" t="s">
        <v>3</v>
      </c>
      <c r="O651" t="s">
        <v>389</v>
      </c>
      <c r="P651" t="str">
        <f t="shared" si="21"/>
        <v>00010897</v>
      </c>
      <c r="Q651" t="str">
        <f>VLOOKUP(H651,shippers!A:B,2,FALSE)</f>
        <v>United Package</v>
      </c>
    </row>
    <row r="652" spans="1:17" x14ac:dyDescent="0.25">
      <c r="A652">
        <v>10898</v>
      </c>
      <c r="B652" t="str">
        <f t="shared" si="20"/>
        <v>00010898</v>
      </c>
      <c r="C652" t="s">
        <v>277</v>
      </c>
      <c r="D652">
        <v>4</v>
      </c>
      <c r="E652">
        <v>35846</v>
      </c>
      <c r="F652">
        <v>35874</v>
      </c>
      <c r="G652">
        <v>35860</v>
      </c>
      <c r="H652">
        <v>2</v>
      </c>
      <c r="I652">
        <v>1.27</v>
      </c>
      <c r="J652" t="s">
        <v>684</v>
      </c>
      <c r="K652" t="s">
        <v>275</v>
      </c>
      <c r="L652" t="s">
        <v>220</v>
      </c>
      <c r="M652" t="s">
        <v>3</v>
      </c>
      <c r="N652" s="5">
        <v>1010</v>
      </c>
      <c r="O652" t="s">
        <v>219</v>
      </c>
      <c r="P652" t="str">
        <f t="shared" si="21"/>
        <v>00010898</v>
      </c>
      <c r="Q652" t="str">
        <f>VLOOKUP(H652,shippers!A:B,2,FALSE)</f>
        <v>United Package</v>
      </c>
    </row>
    <row r="653" spans="1:17" x14ac:dyDescent="0.25">
      <c r="A653">
        <v>10899</v>
      </c>
      <c r="B653" t="str">
        <f t="shared" si="20"/>
        <v>00010899</v>
      </c>
      <c r="C653" t="s">
        <v>330</v>
      </c>
      <c r="D653">
        <v>5</v>
      </c>
      <c r="E653">
        <v>35846</v>
      </c>
      <c r="F653">
        <v>35874</v>
      </c>
      <c r="G653">
        <v>35852</v>
      </c>
      <c r="H653">
        <v>3</v>
      </c>
      <c r="I653">
        <v>1.21</v>
      </c>
      <c r="J653" t="s">
        <v>329</v>
      </c>
      <c r="K653" t="s">
        <v>665</v>
      </c>
      <c r="L653" t="s">
        <v>328</v>
      </c>
      <c r="M653" t="s">
        <v>327</v>
      </c>
      <c r="N653" s="5">
        <v>3508</v>
      </c>
      <c r="O653" t="s">
        <v>318</v>
      </c>
      <c r="P653" t="str">
        <f t="shared" si="21"/>
        <v>00010899</v>
      </c>
      <c r="Q653" t="str">
        <f>VLOOKUP(H653,shippers!A:B,2,FALSE)</f>
        <v>Federal Shipping</v>
      </c>
    </row>
    <row r="654" spans="1:17" x14ac:dyDescent="0.25">
      <c r="A654">
        <v>10900</v>
      </c>
      <c r="B654" t="str">
        <f t="shared" si="20"/>
        <v>00010900</v>
      </c>
      <c r="C654" t="s">
        <v>66</v>
      </c>
      <c r="D654">
        <v>1</v>
      </c>
      <c r="E654">
        <v>35846</v>
      </c>
      <c r="F654">
        <v>35874</v>
      </c>
      <c r="G654">
        <v>35858</v>
      </c>
      <c r="H654">
        <v>2</v>
      </c>
      <c r="I654">
        <v>1.66</v>
      </c>
      <c r="J654" t="s">
        <v>65</v>
      </c>
      <c r="K654" t="s">
        <v>761</v>
      </c>
      <c r="L654" t="s">
        <v>63</v>
      </c>
      <c r="M654" t="s">
        <v>62</v>
      </c>
      <c r="N654" s="5" t="s">
        <v>61</v>
      </c>
      <c r="O654" t="s">
        <v>23</v>
      </c>
      <c r="P654" t="str">
        <f t="shared" si="21"/>
        <v>00010900</v>
      </c>
      <c r="Q654" t="str">
        <f>VLOOKUP(H654,shippers!A:B,2,FALSE)</f>
        <v>United Package</v>
      </c>
    </row>
    <row r="655" spans="1:17" x14ac:dyDescent="0.25">
      <c r="A655">
        <v>10901</v>
      </c>
      <c r="B655" t="str">
        <f t="shared" si="20"/>
        <v>00010901</v>
      </c>
      <c r="C655" t="s">
        <v>407</v>
      </c>
      <c r="D655">
        <v>4</v>
      </c>
      <c r="E655">
        <v>35849</v>
      </c>
      <c r="F655">
        <v>35877</v>
      </c>
      <c r="G655">
        <v>35852</v>
      </c>
      <c r="H655">
        <v>1</v>
      </c>
      <c r="I655">
        <v>62.09</v>
      </c>
      <c r="J655" t="s">
        <v>406</v>
      </c>
      <c r="K655" t="s">
        <v>405</v>
      </c>
      <c r="L655" t="s">
        <v>667</v>
      </c>
      <c r="M655" t="s">
        <v>666</v>
      </c>
      <c r="N655" s="5">
        <v>5022</v>
      </c>
      <c r="O655" t="s">
        <v>318</v>
      </c>
      <c r="P655" t="str">
        <f t="shared" si="21"/>
        <v>00010901</v>
      </c>
      <c r="Q655" t="str">
        <f>VLOOKUP(H655,shippers!A:B,2,FALSE)</f>
        <v>Speedy Express</v>
      </c>
    </row>
    <row r="656" spans="1:17" x14ac:dyDescent="0.25">
      <c r="A656">
        <v>10902</v>
      </c>
      <c r="B656" t="str">
        <f t="shared" si="20"/>
        <v>00010902</v>
      </c>
      <c r="C656" t="s">
        <v>468</v>
      </c>
      <c r="D656">
        <v>1</v>
      </c>
      <c r="E656">
        <v>35849</v>
      </c>
      <c r="F656">
        <v>35877</v>
      </c>
      <c r="G656">
        <v>35857</v>
      </c>
      <c r="H656">
        <v>1</v>
      </c>
      <c r="I656">
        <v>44.15</v>
      </c>
      <c r="J656" t="s">
        <v>670</v>
      </c>
      <c r="K656" t="s">
        <v>669</v>
      </c>
      <c r="L656" t="s">
        <v>668</v>
      </c>
      <c r="M656" t="s">
        <v>3</v>
      </c>
      <c r="N656" s="5" t="s">
        <v>466</v>
      </c>
      <c r="O656" t="s">
        <v>18</v>
      </c>
      <c r="P656" t="str">
        <f t="shared" si="21"/>
        <v>00010902</v>
      </c>
      <c r="Q656" t="str">
        <f>VLOOKUP(H656,shippers!A:B,2,FALSE)</f>
        <v>Speedy Express</v>
      </c>
    </row>
    <row r="657" spans="1:17" x14ac:dyDescent="0.25">
      <c r="A657">
        <v>10903</v>
      </c>
      <c r="B657" t="str">
        <f t="shared" si="20"/>
        <v>00010903</v>
      </c>
      <c r="C657" t="s">
        <v>413</v>
      </c>
      <c r="D657">
        <v>3</v>
      </c>
      <c r="E657">
        <v>35850</v>
      </c>
      <c r="F657">
        <v>35878</v>
      </c>
      <c r="G657">
        <v>35858</v>
      </c>
      <c r="H657">
        <v>3</v>
      </c>
      <c r="I657">
        <v>36.71</v>
      </c>
      <c r="J657" t="s">
        <v>412</v>
      </c>
      <c r="K657" t="s">
        <v>750</v>
      </c>
      <c r="L657" t="s">
        <v>196</v>
      </c>
      <c r="M657" t="s">
        <v>195</v>
      </c>
      <c r="N657" s="5" t="s">
        <v>410</v>
      </c>
      <c r="O657" t="s">
        <v>23</v>
      </c>
      <c r="P657" t="str">
        <f t="shared" si="21"/>
        <v>00010903</v>
      </c>
      <c r="Q657" t="str">
        <f>VLOOKUP(H657,shippers!A:B,2,FALSE)</f>
        <v>Federal Shipping</v>
      </c>
    </row>
    <row r="658" spans="1:17" x14ac:dyDescent="0.25">
      <c r="A658">
        <v>10904</v>
      </c>
      <c r="B658" t="str">
        <f t="shared" si="20"/>
        <v>00010904</v>
      </c>
      <c r="C658" t="s">
        <v>59</v>
      </c>
      <c r="D658">
        <v>3</v>
      </c>
      <c r="E658">
        <v>35850</v>
      </c>
      <c r="F658">
        <v>35878</v>
      </c>
      <c r="G658">
        <v>35853</v>
      </c>
      <c r="H658">
        <v>3</v>
      </c>
      <c r="I658">
        <v>162.94999999999999</v>
      </c>
      <c r="J658" t="s">
        <v>58</v>
      </c>
      <c r="K658" t="s">
        <v>768</v>
      </c>
      <c r="L658" t="s">
        <v>55</v>
      </c>
      <c r="M658" t="s">
        <v>54</v>
      </c>
      <c r="N658" s="5">
        <v>98124</v>
      </c>
      <c r="O658" t="s">
        <v>16</v>
      </c>
      <c r="P658" t="str">
        <f t="shared" si="21"/>
        <v>00010904</v>
      </c>
      <c r="Q658" t="str">
        <f>VLOOKUP(H658,shippers!A:B,2,FALSE)</f>
        <v>Federal Shipping</v>
      </c>
    </row>
    <row r="659" spans="1:17" x14ac:dyDescent="0.25">
      <c r="A659">
        <v>10905</v>
      </c>
      <c r="B659" t="str">
        <f t="shared" si="20"/>
        <v>00010905</v>
      </c>
      <c r="C659" t="s">
        <v>66</v>
      </c>
      <c r="D659">
        <v>9</v>
      </c>
      <c r="E659">
        <v>35850</v>
      </c>
      <c r="F659">
        <v>35878</v>
      </c>
      <c r="G659">
        <v>35860</v>
      </c>
      <c r="H659">
        <v>2</v>
      </c>
      <c r="I659">
        <v>13.72</v>
      </c>
      <c r="J659" t="s">
        <v>65</v>
      </c>
      <c r="K659" t="s">
        <v>761</v>
      </c>
      <c r="L659" t="s">
        <v>63</v>
      </c>
      <c r="M659" t="s">
        <v>62</v>
      </c>
      <c r="N659" s="5" t="s">
        <v>61</v>
      </c>
      <c r="O659" t="s">
        <v>23</v>
      </c>
      <c r="P659" t="str">
        <f t="shared" si="21"/>
        <v>00010905</v>
      </c>
      <c r="Q659" t="str">
        <f>VLOOKUP(H659,shippers!A:B,2,FALSE)</f>
        <v>United Package</v>
      </c>
    </row>
    <row r="660" spans="1:17" x14ac:dyDescent="0.25">
      <c r="A660">
        <v>10906</v>
      </c>
      <c r="B660" t="str">
        <f t="shared" si="20"/>
        <v>00010906</v>
      </c>
      <c r="C660" t="s">
        <v>44</v>
      </c>
      <c r="D660">
        <v>4</v>
      </c>
      <c r="E660">
        <v>35851</v>
      </c>
      <c r="F660">
        <v>35865</v>
      </c>
      <c r="G660">
        <v>35857</v>
      </c>
      <c r="H660">
        <v>3</v>
      </c>
      <c r="I660">
        <v>26.29</v>
      </c>
      <c r="J660" t="s">
        <v>769</v>
      </c>
      <c r="K660" t="s">
        <v>41</v>
      </c>
      <c r="L660" t="s">
        <v>40</v>
      </c>
      <c r="M660" t="s">
        <v>3</v>
      </c>
      <c r="N660" s="5" t="s">
        <v>39</v>
      </c>
      <c r="O660" t="s">
        <v>38</v>
      </c>
      <c r="P660" t="str">
        <f t="shared" si="21"/>
        <v>00010906</v>
      </c>
      <c r="Q660" t="str">
        <f>VLOOKUP(H660,shippers!A:B,2,FALSE)</f>
        <v>Federal Shipping</v>
      </c>
    </row>
    <row r="661" spans="1:17" x14ac:dyDescent="0.25">
      <c r="A661">
        <v>10907</v>
      </c>
      <c r="B661" t="str">
        <f t="shared" si="20"/>
        <v>00010907</v>
      </c>
      <c r="C661" t="s">
        <v>154</v>
      </c>
      <c r="D661">
        <v>6</v>
      </c>
      <c r="E661">
        <v>35851</v>
      </c>
      <c r="F661">
        <v>35879</v>
      </c>
      <c r="G661">
        <v>35853</v>
      </c>
      <c r="H661">
        <v>3</v>
      </c>
      <c r="I661">
        <v>9.19</v>
      </c>
      <c r="J661" t="s">
        <v>671</v>
      </c>
      <c r="K661" t="s">
        <v>770</v>
      </c>
      <c r="L661" t="s">
        <v>17</v>
      </c>
      <c r="M661" t="s">
        <v>3</v>
      </c>
      <c r="N661" s="5">
        <v>75016</v>
      </c>
      <c r="O661" t="s">
        <v>6</v>
      </c>
      <c r="P661" t="str">
        <f t="shared" si="21"/>
        <v>00010907</v>
      </c>
      <c r="Q661" t="str">
        <f>VLOOKUP(H661,shippers!A:B,2,FALSE)</f>
        <v>Federal Shipping</v>
      </c>
    </row>
    <row r="662" spans="1:17" x14ac:dyDescent="0.25">
      <c r="A662">
        <v>10908</v>
      </c>
      <c r="B662" t="str">
        <f t="shared" si="20"/>
        <v>00010908</v>
      </c>
      <c r="C662" t="s">
        <v>207</v>
      </c>
      <c r="D662">
        <v>4</v>
      </c>
      <c r="E662">
        <v>35852</v>
      </c>
      <c r="F662">
        <v>35880</v>
      </c>
      <c r="G662">
        <v>35860</v>
      </c>
      <c r="H662">
        <v>2</v>
      </c>
      <c r="I662">
        <v>32.96</v>
      </c>
      <c r="J662" t="s">
        <v>206</v>
      </c>
      <c r="K662" t="s">
        <v>204</v>
      </c>
      <c r="L662" t="s">
        <v>203</v>
      </c>
      <c r="M662" t="s">
        <v>3</v>
      </c>
      <c r="N662" s="5">
        <v>42100</v>
      </c>
      <c r="O662" t="s">
        <v>9</v>
      </c>
      <c r="P662" t="str">
        <f t="shared" si="21"/>
        <v>00010908</v>
      </c>
      <c r="Q662" t="str">
        <f>VLOOKUP(H662,shippers!A:B,2,FALSE)</f>
        <v>United Package</v>
      </c>
    </row>
    <row r="663" spans="1:17" x14ac:dyDescent="0.25">
      <c r="A663">
        <v>10909</v>
      </c>
      <c r="B663" t="str">
        <f t="shared" si="20"/>
        <v>00010909</v>
      </c>
      <c r="C663" t="s">
        <v>180</v>
      </c>
      <c r="D663">
        <v>1</v>
      </c>
      <c r="E663">
        <v>35852</v>
      </c>
      <c r="F663">
        <v>35880</v>
      </c>
      <c r="G663">
        <v>35864</v>
      </c>
      <c r="H663">
        <v>2</v>
      </c>
      <c r="I663">
        <v>53.05</v>
      </c>
      <c r="J663" t="s">
        <v>679</v>
      </c>
      <c r="K663" t="s">
        <v>178</v>
      </c>
      <c r="L663" t="s">
        <v>177</v>
      </c>
      <c r="M663" t="s">
        <v>3</v>
      </c>
      <c r="N663" s="5">
        <v>4110</v>
      </c>
      <c r="O663" t="s">
        <v>20</v>
      </c>
      <c r="P663" t="str">
        <f t="shared" si="21"/>
        <v>00010909</v>
      </c>
      <c r="Q663" t="str">
        <f>VLOOKUP(H663,shippers!A:B,2,FALSE)</f>
        <v>United Package</v>
      </c>
    </row>
    <row r="664" spans="1:17" x14ac:dyDescent="0.25">
      <c r="A664">
        <v>10910</v>
      </c>
      <c r="B664" t="str">
        <f t="shared" si="20"/>
        <v>00010910</v>
      </c>
      <c r="C664" t="s">
        <v>51</v>
      </c>
      <c r="D664">
        <v>1</v>
      </c>
      <c r="E664">
        <v>35852</v>
      </c>
      <c r="F664">
        <v>35880</v>
      </c>
      <c r="G664">
        <v>35858</v>
      </c>
      <c r="H664">
        <v>3</v>
      </c>
      <c r="I664">
        <v>38.11</v>
      </c>
      <c r="J664" t="s">
        <v>50</v>
      </c>
      <c r="K664" t="s">
        <v>47</v>
      </c>
      <c r="L664" t="s">
        <v>46</v>
      </c>
      <c r="M664" t="s">
        <v>3</v>
      </c>
      <c r="N664" s="5">
        <v>21240</v>
      </c>
      <c r="O664" t="s">
        <v>13</v>
      </c>
      <c r="P664" t="str">
        <f t="shared" si="21"/>
        <v>00010910</v>
      </c>
      <c r="Q664" t="str">
        <f>VLOOKUP(H664,shippers!A:B,2,FALSE)</f>
        <v>Federal Shipping</v>
      </c>
    </row>
    <row r="665" spans="1:17" x14ac:dyDescent="0.25">
      <c r="A665">
        <v>10911</v>
      </c>
      <c r="B665" t="str">
        <f t="shared" si="20"/>
        <v>00010911</v>
      </c>
      <c r="C665" t="s">
        <v>434</v>
      </c>
      <c r="D665">
        <v>3</v>
      </c>
      <c r="E665">
        <v>35852</v>
      </c>
      <c r="F665">
        <v>35880</v>
      </c>
      <c r="G665">
        <v>35859</v>
      </c>
      <c r="H665">
        <v>1</v>
      </c>
      <c r="I665">
        <v>38.19</v>
      </c>
      <c r="J665" t="s">
        <v>674</v>
      </c>
      <c r="K665" t="s">
        <v>748</v>
      </c>
      <c r="L665" t="s">
        <v>433</v>
      </c>
      <c r="M665" t="s">
        <v>3</v>
      </c>
      <c r="N665" s="5">
        <v>41101</v>
      </c>
      <c r="O665" t="s">
        <v>27</v>
      </c>
      <c r="P665" t="str">
        <f t="shared" si="21"/>
        <v>00010911</v>
      </c>
      <c r="Q665" t="str">
        <f>VLOOKUP(H665,shippers!A:B,2,FALSE)</f>
        <v>Speedy Express</v>
      </c>
    </row>
    <row r="666" spans="1:17" x14ac:dyDescent="0.25">
      <c r="A666">
        <v>10912</v>
      </c>
      <c r="B666" t="str">
        <f t="shared" si="20"/>
        <v>00010912</v>
      </c>
      <c r="C666" t="s">
        <v>395</v>
      </c>
      <c r="D666">
        <v>2</v>
      </c>
      <c r="E666">
        <v>35852</v>
      </c>
      <c r="F666">
        <v>35880</v>
      </c>
      <c r="G666">
        <v>35872</v>
      </c>
      <c r="H666">
        <v>2</v>
      </c>
      <c r="I666">
        <v>580.91</v>
      </c>
      <c r="J666" t="s">
        <v>394</v>
      </c>
      <c r="K666" t="s">
        <v>392</v>
      </c>
      <c r="L666" t="s">
        <v>391</v>
      </c>
      <c r="M666" t="s">
        <v>390</v>
      </c>
      <c r="N666" s="5" t="s">
        <v>3</v>
      </c>
      <c r="O666" t="s">
        <v>389</v>
      </c>
      <c r="P666" t="str">
        <f t="shared" si="21"/>
        <v>00010912</v>
      </c>
      <c r="Q666" t="str">
        <f>VLOOKUP(H666,shippers!A:B,2,FALSE)</f>
        <v>United Package</v>
      </c>
    </row>
    <row r="667" spans="1:17" x14ac:dyDescent="0.25">
      <c r="A667">
        <v>10913</v>
      </c>
      <c r="B667" t="str">
        <f t="shared" si="20"/>
        <v>00010913</v>
      </c>
      <c r="C667" t="s">
        <v>232</v>
      </c>
      <c r="D667">
        <v>4</v>
      </c>
      <c r="E667">
        <v>35852</v>
      </c>
      <c r="F667">
        <v>35880</v>
      </c>
      <c r="G667">
        <v>35858</v>
      </c>
      <c r="H667">
        <v>1</v>
      </c>
      <c r="I667">
        <v>33.049999999999997</v>
      </c>
      <c r="J667" t="s">
        <v>231</v>
      </c>
      <c r="K667" t="s">
        <v>754</v>
      </c>
      <c r="L667" t="s">
        <v>24</v>
      </c>
      <c r="M667" t="s">
        <v>62</v>
      </c>
      <c r="N667" s="5" t="s">
        <v>230</v>
      </c>
      <c r="O667" t="s">
        <v>23</v>
      </c>
      <c r="P667" t="str">
        <f t="shared" si="21"/>
        <v>00010913</v>
      </c>
      <c r="Q667" t="str">
        <f>VLOOKUP(H667,shippers!A:B,2,FALSE)</f>
        <v>Speedy Express</v>
      </c>
    </row>
    <row r="668" spans="1:17" x14ac:dyDescent="0.25">
      <c r="A668">
        <v>10914</v>
      </c>
      <c r="B668" t="str">
        <f t="shared" si="20"/>
        <v>00010914</v>
      </c>
      <c r="C668" t="s">
        <v>232</v>
      </c>
      <c r="D668">
        <v>6</v>
      </c>
      <c r="E668">
        <v>35853</v>
      </c>
      <c r="F668">
        <v>35881</v>
      </c>
      <c r="G668">
        <v>35856</v>
      </c>
      <c r="H668">
        <v>1</v>
      </c>
      <c r="I668">
        <v>21.19</v>
      </c>
      <c r="J668" t="s">
        <v>231</v>
      </c>
      <c r="K668" t="s">
        <v>754</v>
      </c>
      <c r="L668" t="s">
        <v>24</v>
      </c>
      <c r="M668" t="s">
        <v>62</v>
      </c>
      <c r="N668" s="5" t="s">
        <v>230</v>
      </c>
      <c r="O668" t="s">
        <v>23</v>
      </c>
      <c r="P668" t="str">
        <f t="shared" si="21"/>
        <v>00010914</v>
      </c>
      <c r="Q668" t="str">
        <f>VLOOKUP(H668,shippers!A:B,2,FALSE)</f>
        <v>Speedy Express</v>
      </c>
    </row>
    <row r="669" spans="1:17" x14ac:dyDescent="0.25">
      <c r="A669">
        <v>10915</v>
      </c>
      <c r="B669" t="str">
        <f t="shared" si="20"/>
        <v>00010915</v>
      </c>
      <c r="C669" t="s">
        <v>116</v>
      </c>
      <c r="D669">
        <v>2</v>
      </c>
      <c r="E669">
        <v>35853</v>
      </c>
      <c r="F669">
        <v>35881</v>
      </c>
      <c r="G669">
        <v>35856</v>
      </c>
      <c r="H669">
        <v>2</v>
      </c>
      <c r="I669">
        <v>3.51</v>
      </c>
      <c r="J669" t="s">
        <v>115</v>
      </c>
      <c r="K669" t="s">
        <v>113</v>
      </c>
      <c r="L669" t="s">
        <v>663</v>
      </c>
      <c r="M669" t="s">
        <v>3</v>
      </c>
      <c r="N669" s="5">
        <v>5033</v>
      </c>
      <c r="O669" t="s">
        <v>112</v>
      </c>
      <c r="P669" t="str">
        <f t="shared" si="21"/>
        <v>00010915</v>
      </c>
      <c r="Q669" t="str">
        <f>VLOOKUP(H669,shippers!A:B,2,FALSE)</f>
        <v>United Package</v>
      </c>
    </row>
    <row r="670" spans="1:17" x14ac:dyDescent="0.25">
      <c r="A670">
        <v>10916</v>
      </c>
      <c r="B670" t="str">
        <f t="shared" si="20"/>
        <v>00010916</v>
      </c>
      <c r="C670" t="s">
        <v>223</v>
      </c>
      <c r="D670">
        <v>1</v>
      </c>
      <c r="E670">
        <v>35853</v>
      </c>
      <c r="F670">
        <v>35881</v>
      </c>
      <c r="G670">
        <v>35863</v>
      </c>
      <c r="H670">
        <v>2</v>
      </c>
      <c r="I670">
        <v>63.77</v>
      </c>
      <c r="J670" t="s">
        <v>222</v>
      </c>
      <c r="K670" t="s">
        <v>221</v>
      </c>
      <c r="L670" t="s">
        <v>220</v>
      </c>
      <c r="M670" t="s">
        <v>3</v>
      </c>
      <c r="N670" s="5">
        <v>1010</v>
      </c>
      <c r="O670" t="s">
        <v>219</v>
      </c>
      <c r="P670" t="str">
        <f t="shared" si="21"/>
        <v>00010916</v>
      </c>
      <c r="Q670" t="str">
        <f>VLOOKUP(H670,shippers!A:B,2,FALSE)</f>
        <v>United Package</v>
      </c>
    </row>
    <row r="671" spans="1:17" x14ac:dyDescent="0.25">
      <c r="A671">
        <v>10917</v>
      </c>
      <c r="B671" t="str">
        <f t="shared" si="20"/>
        <v>00010917</v>
      </c>
      <c r="C671" t="s">
        <v>186</v>
      </c>
      <c r="D671">
        <v>4</v>
      </c>
      <c r="E671">
        <v>35856</v>
      </c>
      <c r="F671">
        <v>35884</v>
      </c>
      <c r="G671">
        <v>35865</v>
      </c>
      <c r="H671">
        <v>2</v>
      </c>
      <c r="I671">
        <v>8.2899999999999991</v>
      </c>
      <c r="J671" t="s">
        <v>185</v>
      </c>
      <c r="K671" t="s">
        <v>756</v>
      </c>
      <c r="L671" t="s">
        <v>183</v>
      </c>
      <c r="M671" t="s">
        <v>3</v>
      </c>
      <c r="N671" s="5">
        <v>28001</v>
      </c>
      <c r="O671" t="s">
        <v>27</v>
      </c>
      <c r="P671" t="str">
        <f t="shared" si="21"/>
        <v>00010917</v>
      </c>
      <c r="Q671" t="str">
        <f>VLOOKUP(H671,shippers!A:B,2,FALSE)</f>
        <v>United Package</v>
      </c>
    </row>
    <row r="672" spans="1:17" x14ac:dyDescent="0.25">
      <c r="A672">
        <v>10918</v>
      </c>
      <c r="B672" t="str">
        <f t="shared" si="20"/>
        <v>00010918</v>
      </c>
      <c r="C672" t="s">
        <v>552</v>
      </c>
      <c r="D672">
        <v>3</v>
      </c>
      <c r="E672">
        <v>35856</v>
      </c>
      <c r="F672">
        <v>35884</v>
      </c>
      <c r="G672">
        <v>35865</v>
      </c>
      <c r="H672">
        <v>3</v>
      </c>
      <c r="I672">
        <v>48.83</v>
      </c>
      <c r="J672" t="s">
        <v>551</v>
      </c>
      <c r="K672" t="s">
        <v>549</v>
      </c>
      <c r="L672" t="s">
        <v>548</v>
      </c>
      <c r="M672" t="s">
        <v>355</v>
      </c>
      <c r="N672" s="5" t="s">
        <v>547</v>
      </c>
      <c r="O672" t="s">
        <v>4</v>
      </c>
      <c r="P672" t="str">
        <f t="shared" si="21"/>
        <v>00010918</v>
      </c>
      <c r="Q672" t="str">
        <f>VLOOKUP(H672,shippers!A:B,2,FALSE)</f>
        <v>Federal Shipping</v>
      </c>
    </row>
    <row r="673" spans="1:17" x14ac:dyDescent="0.25">
      <c r="A673">
        <v>10919</v>
      </c>
      <c r="B673" t="str">
        <f t="shared" si="20"/>
        <v>00010919</v>
      </c>
      <c r="C673" t="s">
        <v>324</v>
      </c>
      <c r="D673">
        <v>2</v>
      </c>
      <c r="E673">
        <v>35856</v>
      </c>
      <c r="F673">
        <v>35884</v>
      </c>
      <c r="G673">
        <v>35858</v>
      </c>
      <c r="H673">
        <v>2</v>
      </c>
      <c r="I673">
        <v>19.8</v>
      </c>
      <c r="J673" t="s">
        <v>323</v>
      </c>
      <c r="K673" t="s">
        <v>321</v>
      </c>
      <c r="L673" t="s">
        <v>320</v>
      </c>
      <c r="M673" t="s">
        <v>319</v>
      </c>
      <c r="N673" s="5">
        <v>4980</v>
      </c>
      <c r="O673" t="s">
        <v>318</v>
      </c>
      <c r="P673" t="str">
        <f t="shared" si="21"/>
        <v>00010919</v>
      </c>
      <c r="Q673" t="str">
        <f>VLOOKUP(H673,shippers!A:B,2,FALSE)</f>
        <v>United Package</v>
      </c>
    </row>
    <row r="674" spans="1:17" x14ac:dyDescent="0.25">
      <c r="A674">
        <v>10920</v>
      </c>
      <c r="B674" t="str">
        <f t="shared" si="20"/>
        <v>00010920</v>
      </c>
      <c r="C674" t="s">
        <v>582</v>
      </c>
      <c r="D674">
        <v>4</v>
      </c>
      <c r="E674">
        <v>35857</v>
      </c>
      <c r="F674">
        <v>35885</v>
      </c>
      <c r="G674">
        <v>35863</v>
      </c>
      <c r="H674">
        <v>2</v>
      </c>
      <c r="I674">
        <v>29.61</v>
      </c>
      <c r="J674" t="s">
        <v>581</v>
      </c>
      <c r="K674" t="s">
        <v>775</v>
      </c>
      <c r="L674" t="s">
        <v>774</v>
      </c>
      <c r="M674" t="s">
        <v>773</v>
      </c>
      <c r="N674" s="5" t="s">
        <v>772</v>
      </c>
      <c r="O674" t="s">
        <v>26</v>
      </c>
      <c r="P674" t="str">
        <f t="shared" si="21"/>
        <v>00010920</v>
      </c>
      <c r="Q674" t="str">
        <f>VLOOKUP(H674,shippers!A:B,2,FALSE)</f>
        <v>United Package</v>
      </c>
    </row>
    <row r="675" spans="1:17" x14ac:dyDescent="0.25">
      <c r="A675">
        <v>10921</v>
      </c>
      <c r="B675" t="str">
        <f t="shared" si="20"/>
        <v>00010921</v>
      </c>
      <c r="C675" t="s">
        <v>97</v>
      </c>
      <c r="D675">
        <v>1</v>
      </c>
      <c r="E675">
        <v>35857</v>
      </c>
      <c r="F675">
        <v>35899</v>
      </c>
      <c r="G675">
        <v>35863</v>
      </c>
      <c r="H675">
        <v>1</v>
      </c>
      <c r="I675">
        <v>176.48</v>
      </c>
      <c r="J675" t="s">
        <v>96</v>
      </c>
      <c r="K675" t="s">
        <v>94</v>
      </c>
      <c r="L675" t="s">
        <v>682</v>
      </c>
      <c r="M675" t="s">
        <v>3</v>
      </c>
      <c r="N675" s="5">
        <v>8200</v>
      </c>
      <c r="O675" t="s">
        <v>14</v>
      </c>
      <c r="P675" t="str">
        <f t="shared" si="21"/>
        <v>00010921</v>
      </c>
      <c r="Q675" t="str">
        <f>VLOOKUP(H675,shippers!A:B,2,FALSE)</f>
        <v>Speedy Express</v>
      </c>
    </row>
    <row r="676" spans="1:17" x14ac:dyDescent="0.25">
      <c r="A676">
        <v>10922</v>
      </c>
      <c r="B676" t="str">
        <f t="shared" si="20"/>
        <v>00010922</v>
      </c>
      <c r="C676" t="s">
        <v>413</v>
      </c>
      <c r="D676">
        <v>5</v>
      </c>
      <c r="E676">
        <v>35857</v>
      </c>
      <c r="F676">
        <v>35885</v>
      </c>
      <c r="G676">
        <v>35859</v>
      </c>
      <c r="H676">
        <v>3</v>
      </c>
      <c r="I676">
        <v>62.74</v>
      </c>
      <c r="J676" t="s">
        <v>412</v>
      </c>
      <c r="K676" t="s">
        <v>750</v>
      </c>
      <c r="L676" t="s">
        <v>196</v>
      </c>
      <c r="M676" t="s">
        <v>195</v>
      </c>
      <c r="N676" s="5" t="s">
        <v>410</v>
      </c>
      <c r="O676" t="s">
        <v>23</v>
      </c>
      <c r="P676" t="str">
        <f t="shared" si="21"/>
        <v>00010922</v>
      </c>
      <c r="Q676" t="str">
        <f>VLOOKUP(H676,shippers!A:B,2,FALSE)</f>
        <v>Federal Shipping</v>
      </c>
    </row>
    <row r="677" spans="1:17" x14ac:dyDescent="0.25">
      <c r="A677">
        <v>10923</v>
      </c>
      <c r="B677" t="str">
        <f t="shared" si="20"/>
        <v>00010923</v>
      </c>
      <c r="C677" t="s">
        <v>367</v>
      </c>
      <c r="D677">
        <v>7</v>
      </c>
      <c r="E677">
        <v>35857</v>
      </c>
      <c r="F677">
        <v>35899</v>
      </c>
      <c r="G677">
        <v>35867</v>
      </c>
      <c r="H677">
        <v>3</v>
      </c>
      <c r="I677">
        <v>68.260000000000005</v>
      </c>
      <c r="J677" t="s">
        <v>366</v>
      </c>
      <c r="K677" t="s">
        <v>364</v>
      </c>
      <c r="L677" t="s">
        <v>363</v>
      </c>
      <c r="M677" t="s">
        <v>3</v>
      </c>
      <c r="N677" s="5">
        <v>31000</v>
      </c>
      <c r="O677" t="s">
        <v>6</v>
      </c>
      <c r="P677" t="str">
        <f t="shared" si="21"/>
        <v>00010923</v>
      </c>
      <c r="Q677" t="str">
        <f>VLOOKUP(H677,shippers!A:B,2,FALSE)</f>
        <v>Federal Shipping</v>
      </c>
    </row>
    <row r="678" spans="1:17" x14ac:dyDescent="0.25">
      <c r="A678">
        <v>10924</v>
      </c>
      <c r="B678" t="str">
        <f t="shared" si="20"/>
        <v>00010924</v>
      </c>
      <c r="C678" t="s">
        <v>576</v>
      </c>
      <c r="D678">
        <v>3</v>
      </c>
      <c r="E678">
        <v>35858</v>
      </c>
      <c r="F678">
        <v>35886</v>
      </c>
      <c r="G678">
        <v>35893</v>
      </c>
      <c r="H678">
        <v>2</v>
      </c>
      <c r="I678">
        <v>151.52000000000001</v>
      </c>
      <c r="J678" t="s">
        <v>691</v>
      </c>
      <c r="K678" t="s">
        <v>690</v>
      </c>
      <c r="L678" t="s">
        <v>689</v>
      </c>
      <c r="M678" t="s">
        <v>3</v>
      </c>
      <c r="N678" s="5" t="s">
        <v>575</v>
      </c>
      <c r="O678" t="s">
        <v>18</v>
      </c>
      <c r="P678" t="str">
        <f t="shared" si="21"/>
        <v>00010924</v>
      </c>
      <c r="Q678" t="str">
        <f>VLOOKUP(H678,shippers!A:B,2,FALSE)</f>
        <v>United Package</v>
      </c>
    </row>
    <row r="679" spans="1:17" x14ac:dyDescent="0.25">
      <c r="A679">
        <v>10925</v>
      </c>
      <c r="B679" t="str">
        <f t="shared" si="20"/>
        <v>00010925</v>
      </c>
      <c r="C679" t="s">
        <v>413</v>
      </c>
      <c r="D679">
        <v>3</v>
      </c>
      <c r="E679">
        <v>35858</v>
      </c>
      <c r="F679">
        <v>35886</v>
      </c>
      <c r="G679">
        <v>35867</v>
      </c>
      <c r="H679">
        <v>1</v>
      </c>
      <c r="I679">
        <v>2.27</v>
      </c>
      <c r="J679" t="s">
        <v>412</v>
      </c>
      <c r="K679" t="s">
        <v>750</v>
      </c>
      <c r="L679" t="s">
        <v>196</v>
      </c>
      <c r="M679" t="s">
        <v>195</v>
      </c>
      <c r="N679" s="5" t="s">
        <v>410</v>
      </c>
      <c r="O679" t="s">
        <v>23</v>
      </c>
      <c r="P679" t="str">
        <f t="shared" si="21"/>
        <v>00010925</v>
      </c>
      <c r="Q679" t="str">
        <f>VLOOKUP(H679,shippers!A:B,2,FALSE)</f>
        <v>Speedy Express</v>
      </c>
    </row>
    <row r="680" spans="1:17" x14ac:dyDescent="0.25">
      <c r="A680">
        <v>10926</v>
      </c>
      <c r="B680" t="str">
        <f t="shared" si="20"/>
        <v>00010926</v>
      </c>
      <c r="C680" t="s">
        <v>591</v>
      </c>
      <c r="D680">
        <v>4</v>
      </c>
      <c r="E680">
        <v>35858</v>
      </c>
      <c r="F680">
        <v>35886</v>
      </c>
      <c r="G680">
        <v>35865</v>
      </c>
      <c r="H680">
        <v>3</v>
      </c>
      <c r="I680">
        <v>39.92</v>
      </c>
      <c r="J680" t="s">
        <v>590</v>
      </c>
      <c r="K680" t="s">
        <v>688</v>
      </c>
      <c r="L680" t="s">
        <v>663</v>
      </c>
      <c r="M680" t="s">
        <v>3</v>
      </c>
      <c r="N680" s="5">
        <v>5021</v>
      </c>
      <c r="O680" t="s">
        <v>112</v>
      </c>
      <c r="P680" t="str">
        <f t="shared" si="21"/>
        <v>00010926</v>
      </c>
      <c r="Q680" t="str">
        <f>VLOOKUP(H680,shippers!A:B,2,FALSE)</f>
        <v>Federal Shipping</v>
      </c>
    </row>
    <row r="681" spans="1:17" x14ac:dyDescent="0.25">
      <c r="A681">
        <v>10927</v>
      </c>
      <c r="B681" t="str">
        <f t="shared" si="20"/>
        <v>00010927</v>
      </c>
      <c r="C681" t="s">
        <v>373</v>
      </c>
      <c r="D681">
        <v>4</v>
      </c>
      <c r="E681">
        <v>35859</v>
      </c>
      <c r="F681">
        <v>35887</v>
      </c>
      <c r="G681">
        <v>35893</v>
      </c>
      <c r="H681">
        <v>1</v>
      </c>
      <c r="I681">
        <v>19.79</v>
      </c>
      <c r="J681" t="s">
        <v>372</v>
      </c>
      <c r="K681" t="s">
        <v>777</v>
      </c>
      <c r="L681" t="s">
        <v>370</v>
      </c>
      <c r="M681" t="s">
        <v>3</v>
      </c>
      <c r="N681" s="5">
        <v>78000</v>
      </c>
      <c r="O681" t="s">
        <v>6</v>
      </c>
      <c r="P681" t="str">
        <f t="shared" si="21"/>
        <v>00010927</v>
      </c>
      <c r="Q681" t="str">
        <f>VLOOKUP(H681,shippers!A:B,2,FALSE)</f>
        <v>Speedy Express</v>
      </c>
    </row>
    <row r="682" spans="1:17" x14ac:dyDescent="0.25">
      <c r="A682">
        <v>10928</v>
      </c>
      <c r="B682" t="str">
        <f t="shared" si="20"/>
        <v>00010928</v>
      </c>
      <c r="C682" t="s">
        <v>439</v>
      </c>
      <c r="D682">
        <v>1</v>
      </c>
      <c r="E682">
        <v>35859</v>
      </c>
      <c r="F682">
        <v>35887</v>
      </c>
      <c r="G682">
        <v>35872</v>
      </c>
      <c r="H682">
        <v>1</v>
      </c>
      <c r="I682">
        <v>1.36</v>
      </c>
      <c r="J682" t="s">
        <v>779</v>
      </c>
      <c r="K682" t="s">
        <v>747</v>
      </c>
      <c r="L682" t="s">
        <v>437</v>
      </c>
      <c r="M682" t="s">
        <v>3</v>
      </c>
      <c r="N682" s="5">
        <v>8022</v>
      </c>
      <c r="O682" t="s">
        <v>27</v>
      </c>
      <c r="P682" t="str">
        <f t="shared" si="21"/>
        <v>00010928</v>
      </c>
      <c r="Q682" t="str">
        <f>VLOOKUP(H682,shippers!A:B,2,FALSE)</f>
        <v>Speedy Express</v>
      </c>
    </row>
    <row r="683" spans="1:17" x14ac:dyDescent="0.25">
      <c r="A683">
        <v>10929</v>
      </c>
      <c r="B683" t="str">
        <f t="shared" si="20"/>
        <v>00010929</v>
      </c>
      <c r="C683" t="s">
        <v>464</v>
      </c>
      <c r="D683">
        <v>6</v>
      </c>
      <c r="E683">
        <v>35859</v>
      </c>
      <c r="F683">
        <v>35887</v>
      </c>
      <c r="G683">
        <v>35866</v>
      </c>
      <c r="H683">
        <v>1</v>
      </c>
      <c r="I683">
        <v>33.93</v>
      </c>
      <c r="J683" t="s">
        <v>463</v>
      </c>
      <c r="K683" t="s">
        <v>461</v>
      </c>
      <c r="L683" t="s">
        <v>680</v>
      </c>
      <c r="M683" t="s">
        <v>3</v>
      </c>
      <c r="N683" s="5">
        <v>80805</v>
      </c>
      <c r="O683" t="s">
        <v>21</v>
      </c>
      <c r="P683" t="str">
        <f t="shared" si="21"/>
        <v>00010929</v>
      </c>
      <c r="Q683" t="str">
        <f>VLOOKUP(H683,shippers!A:B,2,FALSE)</f>
        <v>Speedy Express</v>
      </c>
    </row>
    <row r="684" spans="1:17" x14ac:dyDescent="0.25">
      <c r="A684">
        <v>10930</v>
      </c>
      <c r="B684" t="str">
        <f t="shared" si="20"/>
        <v>00010930</v>
      </c>
      <c r="C684" t="s">
        <v>142</v>
      </c>
      <c r="D684">
        <v>4</v>
      </c>
      <c r="E684">
        <v>35860</v>
      </c>
      <c r="F684">
        <v>35902</v>
      </c>
      <c r="G684">
        <v>35872</v>
      </c>
      <c r="H684">
        <v>3</v>
      </c>
      <c r="I684">
        <v>15.55</v>
      </c>
      <c r="J684" t="s">
        <v>673</v>
      </c>
      <c r="K684" t="s">
        <v>758</v>
      </c>
      <c r="L684" t="s">
        <v>140</v>
      </c>
      <c r="M684" t="s">
        <v>3</v>
      </c>
      <c r="N684" s="5" t="s">
        <v>139</v>
      </c>
      <c r="O684" t="s">
        <v>138</v>
      </c>
      <c r="P684" t="str">
        <f t="shared" si="21"/>
        <v>00010930</v>
      </c>
      <c r="Q684" t="str">
        <f>VLOOKUP(H684,shippers!A:B,2,FALSE)</f>
        <v>Federal Shipping</v>
      </c>
    </row>
    <row r="685" spans="1:17" x14ac:dyDescent="0.25">
      <c r="A685">
        <v>10931</v>
      </c>
      <c r="B685" t="str">
        <f t="shared" si="20"/>
        <v>00010931</v>
      </c>
      <c r="C685" t="s">
        <v>192</v>
      </c>
      <c r="D685">
        <v>4</v>
      </c>
      <c r="E685">
        <v>35860</v>
      </c>
      <c r="F685">
        <v>35874</v>
      </c>
      <c r="G685">
        <v>35873</v>
      </c>
      <c r="H685">
        <v>2</v>
      </c>
      <c r="I685">
        <v>13.6</v>
      </c>
      <c r="J685" t="s">
        <v>191</v>
      </c>
      <c r="K685" t="s">
        <v>767</v>
      </c>
      <c r="L685" t="s">
        <v>661</v>
      </c>
      <c r="M685" t="s">
        <v>3</v>
      </c>
      <c r="N685" s="5">
        <v>1204</v>
      </c>
      <c r="O685" t="s">
        <v>188</v>
      </c>
      <c r="P685" t="str">
        <f t="shared" si="21"/>
        <v>00010931</v>
      </c>
      <c r="Q685" t="str">
        <f>VLOOKUP(H685,shippers!A:B,2,FALSE)</f>
        <v>United Package</v>
      </c>
    </row>
    <row r="686" spans="1:17" x14ac:dyDescent="0.25">
      <c r="A686">
        <v>10932</v>
      </c>
      <c r="B686" t="str">
        <f t="shared" si="20"/>
        <v>00010932</v>
      </c>
      <c r="C686" t="s">
        <v>558</v>
      </c>
      <c r="D686">
        <v>8</v>
      </c>
      <c r="E686">
        <v>35860</v>
      </c>
      <c r="F686">
        <v>35888</v>
      </c>
      <c r="G686">
        <v>35878</v>
      </c>
      <c r="H686">
        <v>1</v>
      </c>
      <c r="I686">
        <v>134.63999999999999</v>
      </c>
      <c r="J686" t="s">
        <v>557</v>
      </c>
      <c r="K686" t="s">
        <v>766</v>
      </c>
      <c r="L686" t="s">
        <v>555</v>
      </c>
      <c r="M686" t="s">
        <v>3</v>
      </c>
      <c r="N686" s="5">
        <v>13008</v>
      </c>
      <c r="O686" t="s">
        <v>6</v>
      </c>
      <c r="P686" t="str">
        <f t="shared" si="21"/>
        <v>00010932</v>
      </c>
      <c r="Q686" t="str">
        <f>VLOOKUP(H686,shippers!A:B,2,FALSE)</f>
        <v>Speedy Express</v>
      </c>
    </row>
    <row r="687" spans="1:17" x14ac:dyDescent="0.25">
      <c r="A687">
        <v>10933</v>
      </c>
      <c r="B687" t="str">
        <f t="shared" si="20"/>
        <v>00010933</v>
      </c>
      <c r="C687" t="s">
        <v>386</v>
      </c>
      <c r="D687">
        <v>6</v>
      </c>
      <c r="E687">
        <v>35860</v>
      </c>
      <c r="F687">
        <v>35888</v>
      </c>
      <c r="G687">
        <v>35870</v>
      </c>
      <c r="H687">
        <v>3</v>
      </c>
      <c r="I687">
        <v>54.15</v>
      </c>
      <c r="J687" t="s">
        <v>385</v>
      </c>
      <c r="K687" t="s">
        <v>383</v>
      </c>
      <c r="L687" t="s">
        <v>382</v>
      </c>
      <c r="M687" t="s">
        <v>381</v>
      </c>
      <c r="N687" s="5" t="s">
        <v>380</v>
      </c>
      <c r="O687" t="s">
        <v>26</v>
      </c>
      <c r="P687" t="str">
        <f t="shared" si="21"/>
        <v>00010933</v>
      </c>
      <c r="Q687" t="str">
        <f>VLOOKUP(H687,shippers!A:B,2,FALSE)</f>
        <v>Federal Shipping</v>
      </c>
    </row>
    <row r="688" spans="1:17" x14ac:dyDescent="0.25">
      <c r="A688">
        <v>10934</v>
      </c>
      <c r="B688" t="str">
        <f t="shared" si="20"/>
        <v>00010934</v>
      </c>
      <c r="C688" t="s">
        <v>344</v>
      </c>
      <c r="D688">
        <v>3</v>
      </c>
      <c r="E688">
        <v>35863</v>
      </c>
      <c r="F688">
        <v>35891</v>
      </c>
      <c r="G688">
        <v>35866</v>
      </c>
      <c r="H688">
        <v>3</v>
      </c>
      <c r="I688">
        <v>32.01</v>
      </c>
      <c r="J688" t="s">
        <v>343</v>
      </c>
      <c r="K688" t="s">
        <v>341</v>
      </c>
      <c r="L688" t="s">
        <v>340</v>
      </c>
      <c r="M688" t="s">
        <v>3</v>
      </c>
      <c r="N688" s="5">
        <v>60528</v>
      </c>
      <c r="O688" t="s">
        <v>21</v>
      </c>
      <c r="P688" t="str">
        <f t="shared" si="21"/>
        <v>00010934</v>
      </c>
      <c r="Q688" t="str">
        <f>VLOOKUP(H688,shippers!A:B,2,FALSE)</f>
        <v>Federal Shipping</v>
      </c>
    </row>
    <row r="689" spans="1:17" x14ac:dyDescent="0.25">
      <c r="A689">
        <v>10935</v>
      </c>
      <c r="B689" t="str">
        <f t="shared" si="20"/>
        <v>00010935</v>
      </c>
      <c r="C689" t="s">
        <v>66</v>
      </c>
      <c r="D689">
        <v>4</v>
      </c>
      <c r="E689">
        <v>35863</v>
      </c>
      <c r="F689">
        <v>35891</v>
      </c>
      <c r="G689">
        <v>35872</v>
      </c>
      <c r="H689">
        <v>3</v>
      </c>
      <c r="I689">
        <v>47.59</v>
      </c>
      <c r="J689" t="s">
        <v>65</v>
      </c>
      <c r="K689" t="s">
        <v>761</v>
      </c>
      <c r="L689" t="s">
        <v>63</v>
      </c>
      <c r="M689" t="s">
        <v>62</v>
      </c>
      <c r="N689" s="5" t="s">
        <v>61</v>
      </c>
      <c r="O689" t="s">
        <v>23</v>
      </c>
      <c r="P689" t="str">
        <f t="shared" si="21"/>
        <v>00010935</v>
      </c>
      <c r="Q689" t="str">
        <f>VLOOKUP(H689,shippers!A:B,2,FALSE)</f>
        <v>Federal Shipping</v>
      </c>
    </row>
    <row r="690" spans="1:17" x14ac:dyDescent="0.25">
      <c r="A690">
        <v>10936</v>
      </c>
      <c r="B690" t="str">
        <f t="shared" si="20"/>
        <v>00010936</v>
      </c>
      <c r="C690" t="s">
        <v>426</v>
      </c>
      <c r="D690">
        <v>3</v>
      </c>
      <c r="E690">
        <v>35863</v>
      </c>
      <c r="F690">
        <v>35891</v>
      </c>
      <c r="G690">
        <v>35872</v>
      </c>
      <c r="H690">
        <v>2</v>
      </c>
      <c r="I690">
        <v>33.68</v>
      </c>
      <c r="J690" t="s">
        <v>425</v>
      </c>
      <c r="K690" t="s">
        <v>423</v>
      </c>
      <c r="L690" t="s">
        <v>422</v>
      </c>
      <c r="M690" t="s">
        <v>19</v>
      </c>
      <c r="N690" s="5">
        <v>97403</v>
      </c>
      <c r="O690" t="s">
        <v>16</v>
      </c>
      <c r="P690" t="str">
        <f t="shared" si="21"/>
        <v>00010936</v>
      </c>
      <c r="Q690" t="str">
        <f>VLOOKUP(H690,shippers!A:B,2,FALSE)</f>
        <v>United Package</v>
      </c>
    </row>
    <row r="691" spans="1:17" x14ac:dyDescent="0.25">
      <c r="A691">
        <v>10937</v>
      </c>
      <c r="B691" t="str">
        <f t="shared" si="20"/>
        <v>00010937</v>
      </c>
      <c r="C691" t="s">
        <v>538</v>
      </c>
      <c r="D691">
        <v>7</v>
      </c>
      <c r="E691">
        <v>35864</v>
      </c>
      <c r="F691">
        <v>35878</v>
      </c>
      <c r="G691">
        <v>35867</v>
      </c>
      <c r="H691">
        <v>3</v>
      </c>
      <c r="I691">
        <v>31.51</v>
      </c>
      <c r="J691" t="s">
        <v>537</v>
      </c>
      <c r="K691" t="s">
        <v>535</v>
      </c>
      <c r="L691" t="s">
        <v>220</v>
      </c>
      <c r="M691" t="s">
        <v>3</v>
      </c>
      <c r="N691" s="5">
        <v>1010</v>
      </c>
      <c r="O691" t="s">
        <v>219</v>
      </c>
      <c r="P691" t="str">
        <f t="shared" si="21"/>
        <v>00010937</v>
      </c>
      <c r="Q691" t="str">
        <f>VLOOKUP(H691,shippers!A:B,2,FALSE)</f>
        <v>Federal Shipping</v>
      </c>
    </row>
    <row r="692" spans="1:17" x14ac:dyDescent="0.25">
      <c r="A692">
        <v>10938</v>
      </c>
      <c r="B692" t="str">
        <f t="shared" si="20"/>
        <v>00010938</v>
      </c>
      <c r="C692" t="s">
        <v>228</v>
      </c>
      <c r="D692">
        <v>3</v>
      </c>
      <c r="E692">
        <v>35864</v>
      </c>
      <c r="F692">
        <v>35892</v>
      </c>
      <c r="G692">
        <v>35870</v>
      </c>
      <c r="H692">
        <v>2</v>
      </c>
      <c r="I692">
        <v>31.89</v>
      </c>
      <c r="J692" t="s">
        <v>227</v>
      </c>
      <c r="K692" t="s">
        <v>676</v>
      </c>
      <c r="L692" t="s">
        <v>225</v>
      </c>
      <c r="M692" t="s">
        <v>3</v>
      </c>
      <c r="N692" s="5">
        <v>1307</v>
      </c>
      <c r="O692" t="s">
        <v>21</v>
      </c>
      <c r="P692" t="str">
        <f t="shared" si="21"/>
        <v>00010938</v>
      </c>
      <c r="Q692" t="str">
        <f>VLOOKUP(H692,shippers!A:B,2,FALSE)</f>
        <v>United Package</v>
      </c>
    </row>
    <row r="693" spans="1:17" x14ac:dyDescent="0.25">
      <c r="A693">
        <v>10939</v>
      </c>
      <c r="B693" t="str">
        <f t="shared" si="20"/>
        <v>00010939</v>
      </c>
      <c r="C693" t="s">
        <v>309</v>
      </c>
      <c r="D693">
        <v>2</v>
      </c>
      <c r="E693">
        <v>35864</v>
      </c>
      <c r="F693">
        <v>35892</v>
      </c>
      <c r="G693">
        <v>35867</v>
      </c>
      <c r="H693">
        <v>2</v>
      </c>
      <c r="I693">
        <v>76.33</v>
      </c>
      <c r="J693" t="s">
        <v>308</v>
      </c>
      <c r="K693" t="s">
        <v>306</v>
      </c>
      <c r="L693" t="s">
        <v>305</v>
      </c>
      <c r="M693" t="s">
        <v>3</v>
      </c>
      <c r="N693" s="5">
        <v>24100</v>
      </c>
      <c r="O693" t="s">
        <v>9</v>
      </c>
      <c r="P693" t="str">
        <f t="shared" si="21"/>
        <v>00010939</v>
      </c>
      <c r="Q693" t="str">
        <f>VLOOKUP(H693,shippers!A:B,2,FALSE)</f>
        <v>United Package</v>
      </c>
    </row>
    <row r="694" spans="1:17" x14ac:dyDescent="0.25">
      <c r="A694">
        <v>10940</v>
      </c>
      <c r="B694" t="str">
        <f t="shared" si="20"/>
        <v>00010940</v>
      </c>
      <c r="C694" t="s">
        <v>558</v>
      </c>
      <c r="D694">
        <v>8</v>
      </c>
      <c r="E694">
        <v>35865</v>
      </c>
      <c r="F694">
        <v>35893</v>
      </c>
      <c r="G694">
        <v>35877</v>
      </c>
      <c r="H694">
        <v>3</v>
      </c>
      <c r="I694">
        <v>19.77</v>
      </c>
      <c r="J694" t="s">
        <v>557</v>
      </c>
      <c r="K694" t="s">
        <v>766</v>
      </c>
      <c r="L694" t="s">
        <v>555</v>
      </c>
      <c r="M694" t="s">
        <v>3</v>
      </c>
      <c r="N694" s="5">
        <v>13008</v>
      </c>
      <c r="O694" t="s">
        <v>6</v>
      </c>
      <c r="P694" t="str">
        <f t="shared" si="21"/>
        <v>00010940</v>
      </c>
      <c r="Q694" t="str">
        <f>VLOOKUP(H694,shippers!A:B,2,FALSE)</f>
        <v>Federal Shipping</v>
      </c>
    </row>
    <row r="695" spans="1:17" x14ac:dyDescent="0.25">
      <c r="A695">
        <v>10941</v>
      </c>
      <c r="B695" t="str">
        <f t="shared" si="20"/>
        <v>00010941</v>
      </c>
      <c r="C695" t="s">
        <v>174</v>
      </c>
      <c r="D695">
        <v>7</v>
      </c>
      <c r="E695">
        <v>35865</v>
      </c>
      <c r="F695">
        <v>35893</v>
      </c>
      <c r="G695">
        <v>35874</v>
      </c>
      <c r="H695">
        <v>2</v>
      </c>
      <c r="I695">
        <v>400.81</v>
      </c>
      <c r="J695" t="s">
        <v>173</v>
      </c>
      <c r="K695" t="s">
        <v>171</v>
      </c>
      <c r="L695" t="s">
        <v>170</v>
      </c>
      <c r="M695" t="s">
        <v>169</v>
      </c>
      <c r="N695" s="5">
        <v>83720</v>
      </c>
      <c r="O695" t="s">
        <v>16</v>
      </c>
      <c r="P695" t="str">
        <f t="shared" si="21"/>
        <v>00010941</v>
      </c>
      <c r="Q695" t="str">
        <f>VLOOKUP(H695,shippers!A:B,2,FALSE)</f>
        <v>United Package</v>
      </c>
    </row>
    <row r="696" spans="1:17" x14ac:dyDescent="0.25">
      <c r="A696">
        <v>10942</v>
      </c>
      <c r="B696" t="str">
        <f t="shared" si="20"/>
        <v>00010942</v>
      </c>
      <c r="C696" t="s">
        <v>207</v>
      </c>
      <c r="D696">
        <v>9</v>
      </c>
      <c r="E696">
        <v>35865</v>
      </c>
      <c r="F696">
        <v>35893</v>
      </c>
      <c r="G696">
        <v>35872</v>
      </c>
      <c r="H696">
        <v>3</v>
      </c>
      <c r="I696">
        <v>17.95</v>
      </c>
      <c r="J696" t="s">
        <v>206</v>
      </c>
      <c r="K696" t="s">
        <v>204</v>
      </c>
      <c r="L696" t="s">
        <v>203</v>
      </c>
      <c r="M696" t="s">
        <v>3</v>
      </c>
      <c r="N696" s="5">
        <v>42100</v>
      </c>
      <c r="O696" t="s">
        <v>9</v>
      </c>
      <c r="P696" t="str">
        <f t="shared" si="21"/>
        <v>00010942</v>
      </c>
      <c r="Q696" t="str">
        <f>VLOOKUP(H696,shippers!A:B,2,FALSE)</f>
        <v>Federal Shipping</v>
      </c>
    </row>
    <row r="697" spans="1:17" x14ac:dyDescent="0.25">
      <c r="A697">
        <v>10943</v>
      </c>
      <c r="B697" t="str">
        <f t="shared" si="20"/>
        <v>00010943</v>
      </c>
      <c r="C697" t="s">
        <v>544</v>
      </c>
      <c r="D697">
        <v>4</v>
      </c>
      <c r="E697">
        <v>35865</v>
      </c>
      <c r="F697">
        <v>35893</v>
      </c>
      <c r="G697">
        <v>35873</v>
      </c>
      <c r="H697">
        <v>2</v>
      </c>
      <c r="I697">
        <v>2.17</v>
      </c>
      <c r="J697" t="s">
        <v>543</v>
      </c>
      <c r="K697" t="s">
        <v>541</v>
      </c>
      <c r="L697" t="s">
        <v>28</v>
      </c>
      <c r="M697" t="s">
        <v>3</v>
      </c>
      <c r="N697" s="5" t="s">
        <v>540</v>
      </c>
      <c r="O697" t="s">
        <v>26</v>
      </c>
      <c r="P697" t="str">
        <f t="shared" si="21"/>
        <v>00010943</v>
      </c>
      <c r="Q697" t="str">
        <f>VLOOKUP(H697,shippers!A:B,2,FALSE)</f>
        <v>United Package</v>
      </c>
    </row>
    <row r="698" spans="1:17" x14ac:dyDescent="0.25">
      <c r="A698">
        <v>10944</v>
      </c>
      <c r="B698" t="str">
        <f t="shared" si="20"/>
        <v>00010944</v>
      </c>
      <c r="C698" t="s">
        <v>552</v>
      </c>
      <c r="D698">
        <v>6</v>
      </c>
      <c r="E698">
        <v>35866</v>
      </c>
      <c r="F698">
        <v>35880</v>
      </c>
      <c r="G698">
        <v>35867</v>
      </c>
      <c r="H698">
        <v>3</v>
      </c>
      <c r="I698">
        <v>52.92</v>
      </c>
      <c r="J698" t="s">
        <v>551</v>
      </c>
      <c r="K698" t="s">
        <v>549</v>
      </c>
      <c r="L698" t="s">
        <v>548</v>
      </c>
      <c r="M698" t="s">
        <v>355</v>
      </c>
      <c r="N698" s="5" t="s">
        <v>547</v>
      </c>
      <c r="O698" t="s">
        <v>4</v>
      </c>
      <c r="P698" t="str">
        <f t="shared" si="21"/>
        <v>00010944</v>
      </c>
      <c r="Q698" t="str">
        <f>VLOOKUP(H698,shippers!A:B,2,FALSE)</f>
        <v>Federal Shipping</v>
      </c>
    </row>
    <row r="699" spans="1:17" x14ac:dyDescent="0.25">
      <c r="A699">
        <v>10945</v>
      </c>
      <c r="B699" t="str">
        <f t="shared" si="20"/>
        <v>00010945</v>
      </c>
      <c r="C699" t="s">
        <v>290</v>
      </c>
      <c r="D699">
        <v>4</v>
      </c>
      <c r="E699">
        <v>35866</v>
      </c>
      <c r="F699">
        <v>35894</v>
      </c>
      <c r="G699">
        <v>35872</v>
      </c>
      <c r="H699">
        <v>1</v>
      </c>
      <c r="I699">
        <v>10.220000000000001</v>
      </c>
      <c r="J699" t="s">
        <v>289</v>
      </c>
      <c r="K699" t="s">
        <v>287</v>
      </c>
      <c r="L699" t="s">
        <v>286</v>
      </c>
      <c r="M699" t="s">
        <v>3</v>
      </c>
      <c r="N699" s="5">
        <v>4179</v>
      </c>
      <c r="O699" t="s">
        <v>21</v>
      </c>
      <c r="P699" t="str">
        <f t="shared" si="21"/>
        <v>00010945</v>
      </c>
      <c r="Q699" t="str">
        <f>VLOOKUP(H699,shippers!A:B,2,FALSE)</f>
        <v>Speedy Express</v>
      </c>
    </row>
    <row r="700" spans="1:17" x14ac:dyDescent="0.25">
      <c r="A700">
        <v>10946</v>
      </c>
      <c r="B700" t="str">
        <f t="shared" si="20"/>
        <v>00010946</v>
      </c>
      <c r="C700" t="s">
        <v>97</v>
      </c>
      <c r="D700">
        <v>1</v>
      </c>
      <c r="E700">
        <v>35866</v>
      </c>
      <c r="F700">
        <v>35894</v>
      </c>
      <c r="G700">
        <v>35873</v>
      </c>
      <c r="H700">
        <v>2</v>
      </c>
      <c r="I700">
        <v>27.2</v>
      </c>
      <c r="J700" t="s">
        <v>96</v>
      </c>
      <c r="K700" t="s">
        <v>94</v>
      </c>
      <c r="L700" t="s">
        <v>682</v>
      </c>
      <c r="M700" t="s">
        <v>3</v>
      </c>
      <c r="N700" s="5">
        <v>8200</v>
      </c>
      <c r="O700" t="s">
        <v>14</v>
      </c>
      <c r="P700" t="str">
        <f t="shared" si="21"/>
        <v>00010946</v>
      </c>
      <c r="Q700" t="str">
        <f>VLOOKUP(H700,shippers!A:B,2,FALSE)</f>
        <v>United Package</v>
      </c>
    </row>
    <row r="701" spans="1:17" x14ac:dyDescent="0.25">
      <c r="A701">
        <v>10947</v>
      </c>
      <c r="B701" t="str">
        <f t="shared" si="20"/>
        <v>00010947</v>
      </c>
      <c r="C701" t="s">
        <v>544</v>
      </c>
      <c r="D701">
        <v>3</v>
      </c>
      <c r="E701">
        <v>35867</v>
      </c>
      <c r="F701">
        <v>35895</v>
      </c>
      <c r="G701">
        <v>35870</v>
      </c>
      <c r="H701">
        <v>2</v>
      </c>
      <c r="I701">
        <v>3.26</v>
      </c>
      <c r="J701" t="s">
        <v>543</v>
      </c>
      <c r="K701" t="s">
        <v>541</v>
      </c>
      <c r="L701" t="s">
        <v>28</v>
      </c>
      <c r="M701" t="s">
        <v>3</v>
      </c>
      <c r="N701" s="5" t="s">
        <v>540</v>
      </c>
      <c r="O701" t="s">
        <v>26</v>
      </c>
      <c r="P701" t="str">
        <f t="shared" si="21"/>
        <v>00010947</v>
      </c>
      <c r="Q701" t="str">
        <f>VLOOKUP(H701,shippers!A:B,2,FALSE)</f>
        <v>United Package</v>
      </c>
    </row>
    <row r="702" spans="1:17" x14ac:dyDescent="0.25">
      <c r="A702">
        <v>10948</v>
      </c>
      <c r="B702" t="str">
        <f t="shared" si="20"/>
        <v>00010948</v>
      </c>
      <c r="C702" t="s">
        <v>434</v>
      </c>
      <c r="D702">
        <v>3</v>
      </c>
      <c r="E702">
        <v>35867</v>
      </c>
      <c r="F702">
        <v>35895</v>
      </c>
      <c r="G702">
        <v>35873</v>
      </c>
      <c r="H702">
        <v>3</v>
      </c>
      <c r="I702">
        <v>23.39</v>
      </c>
      <c r="J702" t="s">
        <v>674</v>
      </c>
      <c r="K702" t="s">
        <v>748</v>
      </c>
      <c r="L702" t="s">
        <v>433</v>
      </c>
      <c r="M702" t="s">
        <v>3</v>
      </c>
      <c r="N702" s="5">
        <v>41101</v>
      </c>
      <c r="O702" t="s">
        <v>27</v>
      </c>
      <c r="P702" t="str">
        <f t="shared" si="21"/>
        <v>00010948</v>
      </c>
      <c r="Q702" t="str">
        <f>VLOOKUP(H702,shippers!A:B,2,FALSE)</f>
        <v>Federal Shipping</v>
      </c>
    </row>
    <row r="703" spans="1:17" x14ac:dyDescent="0.25">
      <c r="A703">
        <v>10949</v>
      </c>
      <c r="B703" t="str">
        <f t="shared" si="20"/>
        <v>00010949</v>
      </c>
      <c r="C703" t="s">
        <v>552</v>
      </c>
      <c r="D703">
        <v>2</v>
      </c>
      <c r="E703">
        <v>35867</v>
      </c>
      <c r="F703">
        <v>35895</v>
      </c>
      <c r="G703">
        <v>35871</v>
      </c>
      <c r="H703">
        <v>3</v>
      </c>
      <c r="I703">
        <v>74.44</v>
      </c>
      <c r="J703" t="s">
        <v>551</v>
      </c>
      <c r="K703" t="s">
        <v>549</v>
      </c>
      <c r="L703" t="s">
        <v>548</v>
      </c>
      <c r="M703" t="s">
        <v>355</v>
      </c>
      <c r="N703" s="5" t="s">
        <v>547</v>
      </c>
      <c r="O703" t="s">
        <v>4</v>
      </c>
      <c r="P703" t="str">
        <f t="shared" si="21"/>
        <v>00010949</v>
      </c>
      <c r="Q703" t="str">
        <f>VLOOKUP(H703,shippers!A:B,2,FALSE)</f>
        <v>Federal Shipping</v>
      </c>
    </row>
    <row r="704" spans="1:17" x14ac:dyDescent="0.25">
      <c r="A704">
        <v>10950</v>
      </c>
      <c r="B704" t="str">
        <f t="shared" si="20"/>
        <v>00010950</v>
      </c>
      <c r="C704" t="s">
        <v>309</v>
      </c>
      <c r="D704">
        <v>1</v>
      </c>
      <c r="E704">
        <v>35870</v>
      </c>
      <c r="F704">
        <v>35898</v>
      </c>
      <c r="G704">
        <v>35877</v>
      </c>
      <c r="H704">
        <v>2</v>
      </c>
      <c r="I704">
        <v>2.5</v>
      </c>
      <c r="J704" t="s">
        <v>308</v>
      </c>
      <c r="K704" t="s">
        <v>306</v>
      </c>
      <c r="L704" t="s">
        <v>305</v>
      </c>
      <c r="M704" t="s">
        <v>3</v>
      </c>
      <c r="N704" s="5">
        <v>24100</v>
      </c>
      <c r="O704" t="s">
        <v>9</v>
      </c>
      <c r="P704" t="str">
        <f t="shared" si="21"/>
        <v>00010950</v>
      </c>
      <c r="Q704" t="str">
        <f>VLOOKUP(H704,shippers!A:B,2,FALSE)</f>
        <v>United Package</v>
      </c>
    </row>
    <row r="705" spans="1:17" x14ac:dyDescent="0.25">
      <c r="A705">
        <v>10951</v>
      </c>
      <c r="B705" t="str">
        <f t="shared" si="20"/>
        <v>00010951</v>
      </c>
      <c r="C705" t="s">
        <v>192</v>
      </c>
      <c r="D705">
        <v>9</v>
      </c>
      <c r="E705">
        <v>35870</v>
      </c>
      <c r="F705">
        <v>35912</v>
      </c>
      <c r="G705">
        <v>35892</v>
      </c>
      <c r="H705">
        <v>2</v>
      </c>
      <c r="I705">
        <v>30.85</v>
      </c>
      <c r="J705" t="s">
        <v>191</v>
      </c>
      <c r="K705" t="s">
        <v>767</v>
      </c>
      <c r="L705" t="s">
        <v>661</v>
      </c>
      <c r="M705" t="s">
        <v>3</v>
      </c>
      <c r="N705" s="5">
        <v>1204</v>
      </c>
      <c r="O705" t="s">
        <v>188</v>
      </c>
      <c r="P705" t="str">
        <f t="shared" si="21"/>
        <v>00010951</v>
      </c>
      <c r="Q705" t="str">
        <f>VLOOKUP(H705,shippers!A:B,2,FALSE)</f>
        <v>United Package</v>
      </c>
    </row>
    <row r="706" spans="1:17" x14ac:dyDescent="0.25">
      <c r="A706">
        <v>10952</v>
      </c>
      <c r="B706" t="str">
        <f t="shared" si="20"/>
        <v>00010952</v>
      </c>
      <c r="C706" t="s">
        <v>597</v>
      </c>
      <c r="D706">
        <v>1</v>
      </c>
      <c r="E706">
        <v>35870</v>
      </c>
      <c r="F706">
        <v>35912</v>
      </c>
      <c r="G706">
        <v>35878</v>
      </c>
      <c r="H706">
        <v>1</v>
      </c>
      <c r="I706">
        <v>40.42</v>
      </c>
      <c r="J706" t="s">
        <v>776</v>
      </c>
      <c r="K706" t="s">
        <v>594</v>
      </c>
      <c r="L706" t="s">
        <v>22</v>
      </c>
      <c r="M706" t="s">
        <v>3</v>
      </c>
      <c r="N706" s="5">
        <v>12209</v>
      </c>
      <c r="O706" t="s">
        <v>21</v>
      </c>
      <c r="P706" t="str">
        <f t="shared" si="21"/>
        <v>00010952</v>
      </c>
      <c r="Q706" t="str">
        <f>VLOOKUP(H706,shippers!A:B,2,FALSE)</f>
        <v>Speedy Express</v>
      </c>
    </row>
    <row r="707" spans="1:17" x14ac:dyDescent="0.25">
      <c r="A707">
        <v>10953</v>
      </c>
      <c r="B707" t="str">
        <f t="shared" ref="B707:B770" si="22">TEXT(A707, "00000000")</f>
        <v>00010953</v>
      </c>
      <c r="C707" t="s">
        <v>582</v>
      </c>
      <c r="D707">
        <v>9</v>
      </c>
      <c r="E707">
        <v>35870</v>
      </c>
      <c r="F707">
        <v>35884</v>
      </c>
      <c r="G707">
        <v>35879</v>
      </c>
      <c r="H707">
        <v>2</v>
      </c>
      <c r="I707">
        <v>23.72</v>
      </c>
      <c r="J707" t="s">
        <v>581</v>
      </c>
      <c r="K707" t="s">
        <v>775</v>
      </c>
      <c r="L707" t="s">
        <v>774</v>
      </c>
      <c r="M707" t="s">
        <v>773</v>
      </c>
      <c r="N707" s="5" t="s">
        <v>772</v>
      </c>
      <c r="O707" t="s">
        <v>26</v>
      </c>
      <c r="P707" t="str">
        <f t="shared" ref="P707:P770" si="23">TEXT(A707, "00000000")</f>
        <v>00010953</v>
      </c>
      <c r="Q707" t="str">
        <f>VLOOKUP(H707,shippers!A:B,2,FALSE)</f>
        <v>United Package</v>
      </c>
    </row>
    <row r="708" spans="1:17" x14ac:dyDescent="0.25">
      <c r="A708">
        <v>10954</v>
      </c>
      <c r="B708" t="str">
        <f t="shared" si="22"/>
        <v>00010954</v>
      </c>
      <c r="C708" t="s">
        <v>324</v>
      </c>
      <c r="D708">
        <v>5</v>
      </c>
      <c r="E708">
        <v>35871</v>
      </c>
      <c r="F708">
        <v>35913</v>
      </c>
      <c r="G708">
        <v>35874</v>
      </c>
      <c r="H708">
        <v>1</v>
      </c>
      <c r="I708">
        <v>27.91</v>
      </c>
      <c r="J708" t="s">
        <v>323</v>
      </c>
      <c r="K708" t="s">
        <v>321</v>
      </c>
      <c r="L708" t="s">
        <v>320</v>
      </c>
      <c r="M708" t="s">
        <v>319</v>
      </c>
      <c r="N708" s="5">
        <v>4980</v>
      </c>
      <c r="O708" t="s">
        <v>318</v>
      </c>
      <c r="P708" t="str">
        <f t="shared" si="23"/>
        <v>00010954</v>
      </c>
      <c r="Q708" t="str">
        <f>VLOOKUP(H708,shippers!A:B,2,FALSE)</f>
        <v>Speedy Express</v>
      </c>
    </row>
    <row r="709" spans="1:17" x14ac:dyDescent="0.25">
      <c r="A709">
        <v>10955</v>
      </c>
      <c r="B709" t="str">
        <f t="shared" si="22"/>
        <v>00010955</v>
      </c>
      <c r="C709" t="s">
        <v>468</v>
      </c>
      <c r="D709">
        <v>8</v>
      </c>
      <c r="E709">
        <v>35871</v>
      </c>
      <c r="F709">
        <v>35899</v>
      </c>
      <c r="G709">
        <v>35874</v>
      </c>
      <c r="H709">
        <v>2</v>
      </c>
      <c r="I709">
        <v>3.26</v>
      </c>
      <c r="J709" t="s">
        <v>670</v>
      </c>
      <c r="K709" t="s">
        <v>669</v>
      </c>
      <c r="L709" t="s">
        <v>668</v>
      </c>
      <c r="M709" t="s">
        <v>3</v>
      </c>
      <c r="N709" s="5" t="s">
        <v>466</v>
      </c>
      <c r="O709" t="s">
        <v>18</v>
      </c>
      <c r="P709" t="str">
        <f t="shared" si="23"/>
        <v>00010955</v>
      </c>
      <c r="Q709" t="str">
        <f>VLOOKUP(H709,shippers!A:B,2,FALSE)</f>
        <v>United Package</v>
      </c>
    </row>
    <row r="710" spans="1:17" x14ac:dyDescent="0.25">
      <c r="A710">
        <v>10956</v>
      </c>
      <c r="B710" t="str">
        <f t="shared" si="22"/>
        <v>00010956</v>
      </c>
      <c r="C710" t="s">
        <v>572</v>
      </c>
      <c r="D710">
        <v>6</v>
      </c>
      <c r="E710">
        <v>35871</v>
      </c>
      <c r="F710">
        <v>35913</v>
      </c>
      <c r="G710">
        <v>35874</v>
      </c>
      <c r="H710">
        <v>2</v>
      </c>
      <c r="I710">
        <v>44.65</v>
      </c>
      <c r="J710" t="s">
        <v>571</v>
      </c>
      <c r="K710" t="s">
        <v>569</v>
      </c>
      <c r="L710" t="s">
        <v>568</v>
      </c>
      <c r="M710" t="s">
        <v>3</v>
      </c>
      <c r="N710" s="5">
        <v>68306</v>
      </c>
      <c r="O710" t="s">
        <v>21</v>
      </c>
      <c r="P710" t="str">
        <f t="shared" si="23"/>
        <v>00010956</v>
      </c>
      <c r="Q710" t="str">
        <f>VLOOKUP(H710,shippers!A:B,2,FALSE)</f>
        <v>United Package</v>
      </c>
    </row>
    <row r="711" spans="1:17" x14ac:dyDescent="0.25">
      <c r="A711">
        <v>10957</v>
      </c>
      <c r="B711" t="str">
        <f t="shared" si="22"/>
        <v>00010957</v>
      </c>
      <c r="C711" t="s">
        <v>407</v>
      </c>
      <c r="D711">
        <v>8</v>
      </c>
      <c r="E711">
        <v>35872</v>
      </c>
      <c r="F711">
        <v>35900</v>
      </c>
      <c r="G711">
        <v>35881</v>
      </c>
      <c r="H711">
        <v>3</v>
      </c>
      <c r="I711">
        <v>105.36</v>
      </c>
      <c r="J711" t="s">
        <v>406</v>
      </c>
      <c r="K711" t="s">
        <v>405</v>
      </c>
      <c r="L711" t="s">
        <v>667</v>
      </c>
      <c r="M711" t="s">
        <v>666</v>
      </c>
      <c r="N711" s="5">
        <v>5022</v>
      </c>
      <c r="O711" t="s">
        <v>318</v>
      </c>
      <c r="P711" t="str">
        <f t="shared" si="23"/>
        <v>00010957</v>
      </c>
      <c r="Q711" t="str">
        <f>VLOOKUP(H711,shippers!A:B,2,FALSE)</f>
        <v>Federal Shipping</v>
      </c>
    </row>
    <row r="712" spans="1:17" x14ac:dyDescent="0.25">
      <c r="A712">
        <v>10958</v>
      </c>
      <c r="B712" t="str">
        <f t="shared" si="22"/>
        <v>00010958</v>
      </c>
      <c r="C712" t="s">
        <v>277</v>
      </c>
      <c r="D712">
        <v>7</v>
      </c>
      <c r="E712">
        <v>35872</v>
      </c>
      <c r="F712">
        <v>35900</v>
      </c>
      <c r="G712">
        <v>35881</v>
      </c>
      <c r="H712">
        <v>2</v>
      </c>
      <c r="I712">
        <v>49.56</v>
      </c>
      <c r="J712" t="s">
        <v>684</v>
      </c>
      <c r="K712" t="s">
        <v>275</v>
      </c>
      <c r="L712" t="s">
        <v>220</v>
      </c>
      <c r="M712" t="s">
        <v>3</v>
      </c>
      <c r="N712" s="5">
        <v>1010</v>
      </c>
      <c r="O712" t="s">
        <v>219</v>
      </c>
      <c r="P712" t="str">
        <f t="shared" si="23"/>
        <v>00010958</v>
      </c>
      <c r="Q712" t="str">
        <f>VLOOKUP(H712,shippers!A:B,2,FALSE)</f>
        <v>United Package</v>
      </c>
    </row>
    <row r="713" spans="1:17" x14ac:dyDescent="0.25">
      <c r="A713">
        <v>10959</v>
      </c>
      <c r="B713" t="str">
        <f t="shared" si="22"/>
        <v>00010959</v>
      </c>
      <c r="C713" t="s">
        <v>431</v>
      </c>
      <c r="D713">
        <v>6</v>
      </c>
      <c r="E713">
        <v>35872</v>
      </c>
      <c r="F713">
        <v>35914</v>
      </c>
      <c r="G713">
        <v>35877</v>
      </c>
      <c r="H713">
        <v>2</v>
      </c>
      <c r="I713">
        <v>4.9800000000000004</v>
      </c>
      <c r="J713" t="s">
        <v>430</v>
      </c>
      <c r="K713" t="s">
        <v>749</v>
      </c>
      <c r="L713" t="s">
        <v>429</v>
      </c>
      <c r="M713" t="s">
        <v>62</v>
      </c>
      <c r="N713" s="5" t="s">
        <v>428</v>
      </c>
      <c r="O713" t="s">
        <v>23</v>
      </c>
      <c r="P713" t="str">
        <f t="shared" si="23"/>
        <v>00010959</v>
      </c>
      <c r="Q713" t="str">
        <f>VLOOKUP(H713,shippers!A:B,2,FALSE)</f>
        <v>United Package</v>
      </c>
    </row>
    <row r="714" spans="1:17" x14ac:dyDescent="0.25">
      <c r="A714">
        <v>10960</v>
      </c>
      <c r="B714" t="str">
        <f t="shared" si="22"/>
        <v>00010960</v>
      </c>
      <c r="C714" t="s">
        <v>407</v>
      </c>
      <c r="D714">
        <v>3</v>
      </c>
      <c r="E714">
        <v>35873</v>
      </c>
      <c r="F714">
        <v>35887</v>
      </c>
      <c r="G714">
        <v>35893</v>
      </c>
      <c r="H714">
        <v>1</v>
      </c>
      <c r="I714">
        <v>2.08</v>
      </c>
      <c r="J714" t="s">
        <v>406</v>
      </c>
      <c r="K714" t="s">
        <v>405</v>
      </c>
      <c r="L714" t="s">
        <v>667</v>
      </c>
      <c r="M714" t="s">
        <v>666</v>
      </c>
      <c r="N714" s="5">
        <v>5022</v>
      </c>
      <c r="O714" t="s">
        <v>318</v>
      </c>
      <c r="P714" t="str">
        <f t="shared" si="23"/>
        <v>00010960</v>
      </c>
      <c r="Q714" t="str">
        <f>VLOOKUP(H714,shippers!A:B,2,FALSE)</f>
        <v>Speedy Express</v>
      </c>
    </row>
    <row r="715" spans="1:17" x14ac:dyDescent="0.25">
      <c r="A715">
        <v>10961</v>
      </c>
      <c r="B715" t="str">
        <f t="shared" si="22"/>
        <v>00010961</v>
      </c>
      <c r="C715" t="s">
        <v>232</v>
      </c>
      <c r="D715">
        <v>8</v>
      </c>
      <c r="E715">
        <v>35873</v>
      </c>
      <c r="F715">
        <v>35901</v>
      </c>
      <c r="G715">
        <v>35884</v>
      </c>
      <c r="H715">
        <v>1</v>
      </c>
      <c r="I715">
        <v>104.47</v>
      </c>
      <c r="J715" t="s">
        <v>231</v>
      </c>
      <c r="K715" t="s">
        <v>754</v>
      </c>
      <c r="L715" t="s">
        <v>24</v>
      </c>
      <c r="M715" t="s">
        <v>62</v>
      </c>
      <c r="N715" s="5" t="s">
        <v>230</v>
      </c>
      <c r="O715" t="s">
        <v>23</v>
      </c>
      <c r="P715" t="str">
        <f t="shared" si="23"/>
        <v>00010961</v>
      </c>
      <c r="Q715" t="str">
        <f>VLOOKUP(H715,shippers!A:B,2,FALSE)</f>
        <v>Speedy Express</v>
      </c>
    </row>
    <row r="716" spans="1:17" x14ac:dyDescent="0.25">
      <c r="A716">
        <v>10962</v>
      </c>
      <c r="B716" t="str">
        <f t="shared" si="22"/>
        <v>00010962</v>
      </c>
      <c r="C716" t="s">
        <v>228</v>
      </c>
      <c r="D716">
        <v>8</v>
      </c>
      <c r="E716">
        <v>35873</v>
      </c>
      <c r="F716">
        <v>35901</v>
      </c>
      <c r="G716">
        <v>35877</v>
      </c>
      <c r="H716">
        <v>2</v>
      </c>
      <c r="I716">
        <v>275.79000000000002</v>
      </c>
      <c r="J716" t="s">
        <v>227</v>
      </c>
      <c r="K716" t="s">
        <v>676</v>
      </c>
      <c r="L716" t="s">
        <v>225</v>
      </c>
      <c r="M716" t="s">
        <v>3</v>
      </c>
      <c r="N716" s="5">
        <v>1307</v>
      </c>
      <c r="O716" t="s">
        <v>21</v>
      </c>
      <c r="P716" t="str">
        <f t="shared" si="23"/>
        <v>00010962</v>
      </c>
      <c r="Q716" t="str">
        <f>VLOOKUP(H716,shippers!A:B,2,FALSE)</f>
        <v>United Package</v>
      </c>
    </row>
    <row r="717" spans="1:17" x14ac:dyDescent="0.25">
      <c r="A717">
        <v>10963</v>
      </c>
      <c r="B717" t="str">
        <f t="shared" si="22"/>
        <v>00010963</v>
      </c>
      <c r="C717" t="s">
        <v>445</v>
      </c>
      <c r="D717">
        <v>9</v>
      </c>
      <c r="E717">
        <v>35873</v>
      </c>
      <c r="F717">
        <v>35901</v>
      </c>
      <c r="G717">
        <v>35880</v>
      </c>
      <c r="H717">
        <v>3</v>
      </c>
      <c r="I717">
        <v>2.7</v>
      </c>
      <c r="J717" t="s">
        <v>444</v>
      </c>
      <c r="K717" t="s">
        <v>442</v>
      </c>
      <c r="L717" t="s">
        <v>240</v>
      </c>
      <c r="M717" t="s">
        <v>3</v>
      </c>
      <c r="N717" s="5">
        <v>1675</v>
      </c>
      <c r="O717" t="s">
        <v>239</v>
      </c>
      <c r="P717" t="str">
        <f t="shared" si="23"/>
        <v>00010963</v>
      </c>
      <c r="Q717" t="str">
        <f>VLOOKUP(H717,shippers!A:B,2,FALSE)</f>
        <v>Federal Shipping</v>
      </c>
    </row>
    <row r="718" spans="1:17" x14ac:dyDescent="0.25">
      <c r="A718">
        <v>10964</v>
      </c>
      <c r="B718" t="str">
        <f t="shared" si="22"/>
        <v>00010964</v>
      </c>
      <c r="C718" t="s">
        <v>154</v>
      </c>
      <c r="D718">
        <v>3</v>
      </c>
      <c r="E718">
        <v>35874</v>
      </c>
      <c r="F718">
        <v>35902</v>
      </c>
      <c r="G718">
        <v>35878</v>
      </c>
      <c r="H718">
        <v>2</v>
      </c>
      <c r="I718">
        <v>87.38</v>
      </c>
      <c r="J718" t="s">
        <v>671</v>
      </c>
      <c r="K718" t="s">
        <v>770</v>
      </c>
      <c r="L718" t="s">
        <v>17</v>
      </c>
      <c r="M718" t="s">
        <v>3</v>
      </c>
      <c r="N718" s="5">
        <v>75016</v>
      </c>
      <c r="O718" t="s">
        <v>6</v>
      </c>
      <c r="P718" t="str">
        <f t="shared" si="23"/>
        <v>00010964</v>
      </c>
      <c r="Q718" t="str">
        <f>VLOOKUP(H718,shippers!A:B,2,FALSE)</f>
        <v>United Package</v>
      </c>
    </row>
    <row r="719" spans="1:17" x14ac:dyDescent="0.25">
      <c r="A719">
        <v>10965</v>
      </c>
      <c r="B719" t="str">
        <f t="shared" si="22"/>
        <v>00010965</v>
      </c>
      <c r="C719" t="s">
        <v>272</v>
      </c>
      <c r="D719">
        <v>6</v>
      </c>
      <c r="E719">
        <v>35874</v>
      </c>
      <c r="F719">
        <v>35902</v>
      </c>
      <c r="G719">
        <v>35884</v>
      </c>
      <c r="H719">
        <v>3</v>
      </c>
      <c r="I719">
        <v>144.38</v>
      </c>
      <c r="J719" t="s">
        <v>271</v>
      </c>
      <c r="K719" t="s">
        <v>269</v>
      </c>
      <c r="L719" t="s">
        <v>268</v>
      </c>
      <c r="M719" t="s">
        <v>267</v>
      </c>
      <c r="N719" s="5">
        <v>99508</v>
      </c>
      <c r="O719" t="s">
        <v>16</v>
      </c>
      <c r="P719" t="str">
        <f t="shared" si="23"/>
        <v>00010965</v>
      </c>
      <c r="Q719" t="str">
        <f>VLOOKUP(H719,shippers!A:B,2,FALSE)</f>
        <v>Federal Shipping</v>
      </c>
    </row>
    <row r="720" spans="1:17" x14ac:dyDescent="0.25">
      <c r="A720">
        <v>10966</v>
      </c>
      <c r="B720" t="str">
        <f t="shared" si="22"/>
        <v>00010966</v>
      </c>
      <c r="C720" t="s">
        <v>526</v>
      </c>
      <c r="D720">
        <v>4</v>
      </c>
      <c r="E720">
        <v>35874</v>
      </c>
      <c r="F720">
        <v>35902</v>
      </c>
      <c r="G720">
        <v>35893</v>
      </c>
      <c r="H720">
        <v>1</v>
      </c>
      <c r="I720">
        <v>27.19</v>
      </c>
      <c r="J720" t="s">
        <v>525</v>
      </c>
      <c r="K720" t="s">
        <v>771</v>
      </c>
      <c r="L720" t="s">
        <v>522</v>
      </c>
      <c r="M720" t="s">
        <v>3</v>
      </c>
      <c r="N720" s="5">
        <v>3012</v>
      </c>
      <c r="O720" t="s">
        <v>188</v>
      </c>
      <c r="P720" t="str">
        <f t="shared" si="23"/>
        <v>00010966</v>
      </c>
      <c r="Q720" t="str">
        <f>VLOOKUP(H720,shippers!A:B,2,FALSE)</f>
        <v>Speedy Express</v>
      </c>
    </row>
    <row r="721" spans="1:17" x14ac:dyDescent="0.25">
      <c r="A721">
        <v>10967</v>
      </c>
      <c r="B721" t="str">
        <f t="shared" si="22"/>
        <v>00010967</v>
      </c>
      <c r="C721" t="s">
        <v>120</v>
      </c>
      <c r="D721">
        <v>2</v>
      </c>
      <c r="E721">
        <v>35877</v>
      </c>
      <c r="F721">
        <v>35905</v>
      </c>
      <c r="G721">
        <v>35887</v>
      </c>
      <c r="H721">
        <v>2</v>
      </c>
      <c r="I721">
        <v>62.22</v>
      </c>
      <c r="J721" t="s">
        <v>687</v>
      </c>
      <c r="K721" t="s">
        <v>119</v>
      </c>
      <c r="L721" t="s">
        <v>686</v>
      </c>
      <c r="M721" t="s">
        <v>3</v>
      </c>
      <c r="N721" s="5">
        <v>44087</v>
      </c>
      <c r="O721" t="s">
        <v>21</v>
      </c>
      <c r="P721" t="str">
        <f t="shared" si="23"/>
        <v>00010967</v>
      </c>
      <c r="Q721" t="str">
        <f>VLOOKUP(H721,shippers!A:B,2,FALSE)</f>
        <v>United Package</v>
      </c>
    </row>
    <row r="722" spans="1:17" x14ac:dyDescent="0.25">
      <c r="A722">
        <v>10968</v>
      </c>
      <c r="B722" t="str">
        <f t="shared" si="22"/>
        <v>00010968</v>
      </c>
      <c r="C722" t="s">
        <v>490</v>
      </c>
      <c r="D722">
        <v>1</v>
      </c>
      <c r="E722">
        <v>35877</v>
      </c>
      <c r="F722">
        <v>35905</v>
      </c>
      <c r="G722">
        <v>35886</v>
      </c>
      <c r="H722">
        <v>3</v>
      </c>
      <c r="I722">
        <v>74.599999999999994</v>
      </c>
      <c r="J722" t="s">
        <v>489</v>
      </c>
      <c r="K722" t="s">
        <v>487</v>
      </c>
      <c r="L722" t="s">
        <v>486</v>
      </c>
      <c r="M722" t="s">
        <v>3</v>
      </c>
      <c r="N722" s="5">
        <v>8010</v>
      </c>
      <c r="O722" t="s">
        <v>246</v>
      </c>
      <c r="P722" t="str">
        <f t="shared" si="23"/>
        <v>00010968</v>
      </c>
      <c r="Q722" t="str">
        <f>VLOOKUP(H722,shippers!A:B,2,FALSE)</f>
        <v>Federal Shipping</v>
      </c>
    </row>
    <row r="723" spans="1:17" x14ac:dyDescent="0.25">
      <c r="A723">
        <v>10969</v>
      </c>
      <c r="B723" t="str">
        <f t="shared" si="22"/>
        <v>00010969</v>
      </c>
      <c r="C723" t="s">
        <v>520</v>
      </c>
      <c r="D723">
        <v>1</v>
      </c>
      <c r="E723">
        <v>35877</v>
      </c>
      <c r="F723">
        <v>35905</v>
      </c>
      <c r="G723">
        <v>35884</v>
      </c>
      <c r="H723">
        <v>2</v>
      </c>
      <c r="I723">
        <v>0.21</v>
      </c>
      <c r="J723" t="s">
        <v>672</v>
      </c>
      <c r="K723" t="s">
        <v>741</v>
      </c>
      <c r="L723" t="s">
        <v>24</v>
      </c>
      <c r="M723" t="s">
        <v>62</v>
      </c>
      <c r="N723" s="5" t="s">
        <v>518</v>
      </c>
      <c r="O723" t="s">
        <v>23</v>
      </c>
      <c r="P723" t="str">
        <f t="shared" si="23"/>
        <v>00010969</v>
      </c>
      <c r="Q723" t="str">
        <f>VLOOKUP(H723,shippers!A:B,2,FALSE)</f>
        <v>United Package</v>
      </c>
    </row>
    <row r="724" spans="1:17" x14ac:dyDescent="0.25">
      <c r="A724">
        <v>10970</v>
      </c>
      <c r="B724" t="str">
        <f t="shared" si="22"/>
        <v>00010970</v>
      </c>
      <c r="C724" t="s">
        <v>561</v>
      </c>
      <c r="D724">
        <v>9</v>
      </c>
      <c r="E724">
        <v>35878</v>
      </c>
      <c r="F724">
        <v>35892</v>
      </c>
      <c r="G724">
        <v>35909</v>
      </c>
      <c r="H724">
        <v>1</v>
      </c>
      <c r="I724">
        <v>16.16</v>
      </c>
      <c r="J724" t="s">
        <v>685</v>
      </c>
      <c r="K724" t="s">
        <v>739</v>
      </c>
      <c r="L724" t="s">
        <v>183</v>
      </c>
      <c r="M724" t="s">
        <v>3</v>
      </c>
      <c r="N724" s="5">
        <v>28023</v>
      </c>
      <c r="O724" t="s">
        <v>27</v>
      </c>
      <c r="P724" t="str">
        <f t="shared" si="23"/>
        <v>00010970</v>
      </c>
      <c r="Q724" t="str">
        <f>VLOOKUP(H724,shippers!A:B,2,FALSE)</f>
        <v>Speedy Express</v>
      </c>
    </row>
    <row r="725" spans="1:17" x14ac:dyDescent="0.25">
      <c r="A725">
        <v>10971</v>
      </c>
      <c r="B725" t="str">
        <f t="shared" si="22"/>
        <v>00010971</v>
      </c>
      <c r="C725" t="s">
        <v>458</v>
      </c>
      <c r="D725">
        <v>2</v>
      </c>
      <c r="E725">
        <v>35878</v>
      </c>
      <c r="F725">
        <v>35906</v>
      </c>
      <c r="G725">
        <v>35887</v>
      </c>
      <c r="H725">
        <v>2</v>
      </c>
      <c r="I725">
        <v>121.82</v>
      </c>
      <c r="J725" t="s">
        <v>457</v>
      </c>
      <c r="K725" t="s">
        <v>778</v>
      </c>
      <c r="L725" t="s">
        <v>455</v>
      </c>
      <c r="M725" t="s">
        <v>3</v>
      </c>
      <c r="N725" s="5">
        <v>44000</v>
      </c>
      <c r="O725" t="s">
        <v>6</v>
      </c>
      <c r="P725" t="str">
        <f t="shared" si="23"/>
        <v>00010971</v>
      </c>
      <c r="Q725" t="str">
        <f>VLOOKUP(H725,shippers!A:B,2,FALSE)</f>
        <v>United Package</v>
      </c>
    </row>
    <row r="726" spans="1:17" x14ac:dyDescent="0.25">
      <c r="A726">
        <v>10972</v>
      </c>
      <c r="B726" t="str">
        <f t="shared" si="22"/>
        <v>00010972</v>
      </c>
      <c r="C726" t="s">
        <v>373</v>
      </c>
      <c r="D726">
        <v>4</v>
      </c>
      <c r="E726">
        <v>35878</v>
      </c>
      <c r="F726">
        <v>35906</v>
      </c>
      <c r="G726">
        <v>35880</v>
      </c>
      <c r="H726">
        <v>2</v>
      </c>
      <c r="I726">
        <v>0.02</v>
      </c>
      <c r="J726" t="s">
        <v>372</v>
      </c>
      <c r="K726" t="s">
        <v>777</v>
      </c>
      <c r="L726" t="s">
        <v>370</v>
      </c>
      <c r="M726" t="s">
        <v>3</v>
      </c>
      <c r="N726" s="5">
        <v>78000</v>
      </c>
      <c r="O726" t="s">
        <v>6</v>
      </c>
      <c r="P726" t="str">
        <f t="shared" si="23"/>
        <v>00010972</v>
      </c>
      <c r="Q726" t="str">
        <f>VLOOKUP(H726,shippers!A:B,2,FALSE)</f>
        <v>United Package</v>
      </c>
    </row>
    <row r="727" spans="1:17" x14ac:dyDescent="0.25">
      <c r="A727">
        <v>10973</v>
      </c>
      <c r="B727" t="str">
        <f t="shared" si="22"/>
        <v>00010973</v>
      </c>
      <c r="C727" t="s">
        <v>373</v>
      </c>
      <c r="D727">
        <v>6</v>
      </c>
      <c r="E727">
        <v>35878</v>
      </c>
      <c r="F727">
        <v>35906</v>
      </c>
      <c r="G727">
        <v>35881</v>
      </c>
      <c r="H727">
        <v>2</v>
      </c>
      <c r="I727">
        <v>15.17</v>
      </c>
      <c r="J727" t="s">
        <v>372</v>
      </c>
      <c r="K727" t="s">
        <v>777</v>
      </c>
      <c r="L727" t="s">
        <v>370</v>
      </c>
      <c r="M727" t="s">
        <v>3</v>
      </c>
      <c r="N727" s="5">
        <v>78000</v>
      </c>
      <c r="O727" t="s">
        <v>6</v>
      </c>
      <c r="P727" t="str">
        <f t="shared" si="23"/>
        <v>00010973</v>
      </c>
      <c r="Q727" t="str">
        <f>VLOOKUP(H727,shippers!A:B,2,FALSE)</f>
        <v>United Package</v>
      </c>
    </row>
    <row r="728" spans="1:17" x14ac:dyDescent="0.25">
      <c r="A728">
        <v>10974</v>
      </c>
      <c r="B728" t="str">
        <f t="shared" si="22"/>
        <v>00010974</v>
      </c>
      <c r="C728" t="s">
        <v>150</v>
      </c>
      <c r="D728">
        <v>3</v>
      </c>
      <c r="E728">
        <v>35879</v>
      </c>
      <c r="F728">
        <v>35893</v>
      </c>
      <c r="G728">
        <v>35888</v>
      </c>
      <c r="H728">
        <v>3</v>
      </c>
      <c r="I728">
        <v>12.96</v>
      </c>
      <c r="J728" t="s">
        <v>149</v>
      </c>
      <c r="K728" t="s">
        <v>147</v>
      </c>
      <c r="L728" t="s">
        <v>146</v>
      </c>
      <c r="M728" t="s">
        <v>145</v>
      </c>
      <c r="N728" s="5">
        <v>82520</v>
      </c>
      <c r="O728" t="s">
        <v>16</v>
      </c>
      <c r="P728" t="str">
        <f t="shared" si="23"/>
        <v>00010974</v>
      </c>
      <c r="Q728" t="str">
        <f>VLOOKUP(H728,shippers!A:B,2,FALSE)</f>
        <v>Federal Shipping</v>
      </c>
    </row>
    <row r="729" spans="1:17" x14ac:dyDescent="0.25">
      <c r="A729">
        <v>10975</v>
      </c>
      <c r="B729" t="str">
        <f t="shared" si="22"/>
        <v>00010975</v>
      </c>
      <c r="C729" t="s">
        <v>552</v>
      </c>
      <c r="D729">
        <v>1</v>
      </c>
      <c r="E729">
        <v>35879</v>
      </c>
      <c r="F729">
        <v>35907</v>
      </c>
      <c r="G729">
        <v>35881</v>
      </c>
      <c r="H729">
        <v>3</v>
      </c>
      <c r="I729">
        <v>32.270000000000003</v>
      </c>
      <c r="J729" t="s">
        <v>551</v>
      </c>
      <c r="K729" t="s">
        <v>549</v>
      </c>
      <c r="L729" t="s">
        <v>548</v>
      </c>
      <c r="M729" t="s">
        <v>355</v>
      </c>
      <c r="N729" s="5" t="s">
        <v>547</v>
      </c>
      <c r="O729" t="s">
        <v>4</v>
      </c>
      <c r="P729" t="str">
        <f t="shared" si="23"/>
        <v>00010975</v>
      </c>
      <c r="Q729" t="str">
        <f>VLOOKUP(H729,shippers!A:B,2,FALSE)</f>
        <v>Federal Shipping</v>
      </c>
    </row>
    <row r="730" spans="1:17" x14ac:dyDescent="0.25">
      <c r="A730">
        <v>10976</v>
      </c>
      <c r="B730" t="str">
        <f t="shared" si="22"/>
        <v>00010976</v>
      </c>
      <c r="C730" t="s">
        <v>407</v>
      </c>
      <c r="D730">
        <v>1</v>
      </c>
      <c r="E730">
        <v>35879</v>
      </c>
      <c r="F730">
        <v>35921</v>
      </c>
      <c r="G730">
        <v>35888</v>
      </c>
      <c r="H730">
        <v>1</v>
      </c>
      <c r="I730">
        <v>37.97</v>
      </c>
      <c r="J730" t="s">
        <v>406</v>
      </c>
      <c r="K730" t="s">
        <v>405</v>
      </c>
      <c r="L730" t="s">
        <v>667</v>
      </c>
      <c r="M730" t="s">
        <v>666</v>
      </c>
      <c r="N730" s="5">
        <v>5022</v>
      </c>
      <c r="O730" t="s">
        <v>318</v>
      </c>
      <c r="P730" t="str">
        <f t="shared" si="23"/>
        <v>00010976</v>
      </c>
      <c r="Q730" t="str">
        <f>VLOOKUP(H730,shippers!A:B,2,FALSE)</f>
        <v>Speedy Express</v>
      </c>
    </row>
    <row r="731" spans="1:17" x14ac:dyDescent="0.25">
      <c r="A731">
        <v>10977</v>
      </c>
      <c r="B731" t="str">
        <f t="shared" si="22"/>
        <v>00010977</v>
      </c>
      <c r="C731" t="s">
        <v>468</v>
      </c>
      <c r="D731">
        <v>8</v>
      </c>
      <c r="E731">
        <v>35880</v>
      </c>
      <c r="F731">
        <v>35908</v>
      </c>
      <c r="G731">
        <v>35895</v>
      </c>
      <c r="H731">
        <v>3</v>
      </c>
      <c r="I731">
        <v>208.5</v>
      </c>
      <c r="J731" t="s">
        <v>670</v>
      </c>
      <c r="K731" t="s">
        <v>669</v>
      </c>
      <c r="L731" t="s">
        <v>668</v>
      </c>
      <c r="M731" t="s">
        <v>3</v>
      </c>
      <c r="N731" s="5" t="s">
        <v>466</v>
      </c>
      <c r="O731" t="s">
        <v>18</v>
      </c>
      <c r="P731" t="str">
        <f t="shared" si="23"/>
        <v>00010977</v>
      </c>
      <c r="Q731" t="str">
        <f>VLOOKUP(H731,shippers!A:B,2,FALSE)</f>
        <v>Federal Shipping</v>
      </c>
    </row>
    <row r="732" spans="1:17" x14ac:dyDescent="0.25">
      <c r="A732">
        <v>10978</v>
      </c>
      <c r="B732" t="str">
        <f t="shared" si="22"/>
        <v>00010978</v>
      </c>
      <c r="C732" t="s">
        <v>302</v>
      </c>
      <c r="D732">
        <v>9</v>
      </c>
      <c r="E732">
        <v>35880</v>
      </c>
      <c r="F732">
        <v>35908</v>
      </c>
      <c r="G732">
        <v>35908</v>
      </c>
      <c r="H732">
        <v>2</v>
      </c>
      <c r="I732">
        <v>32.82</v>
      </c>
      <c r="J732" t="s">
        <v>301</v>
      </c>
      <c r="K732" t="s">
        <v>299</v>
      </c>
      <c r="L732" t="s">
        <v>298</v>
      </c>
      <c r="M732" t="s">
        <v>3</v>
      </c>
      <c r="N732" s="5" t="s">
        <v>297</v>
      </c>
      <c r="O732" t="s">
        <v>138</v>
      </c>
      <c r="P732" t="str">
        <f t="shared" si="23"/>
        <v>00010978</v>
      </c>
      <c r="Q732" t="str">
        <f>VLOOKUP(H732,shippers!A:B,2,FALSE)</f>
        <v>United Package</v>
      </c>
    </row>
    <row r="733" spans="1:17" x14ac:dyDescent="0.25">
      <c r="A733">
        <v>10979</v>
      </c>
      <c r="B733" t="str">
        <f t="shared" si="22"/>
        <v>00010979</v>
      </c>
      <c r="C733" t="s">
        <v>490</v>
      </c>
      <c r="D733">
        <v>8</v>
      </c>
      <c r="E733">
        <v>35880</v>
      </c>
      <c r="F733">
        <v>35908</v>
      </c>
      <c r="G733">
        <v>35885</v>
      </c>
      <c r="H733">
        <v>2</v>
      </c>
      <c r="I733">
        <v>353.07</v>
      </c>
      <c r="J733" t="s">
        <v>489</v>
      </c>
      <c r="K733" t="s">
        <v>487</v>
      </c>
      <c r="L733" t="s">
        <v>486</v>
      </c>
      <c r="M733" t="s">
        <v>3</v>
      </c>
      <c r="N733" s="5">
        <v>8010</v>
      </c>
      <c r="O733" t="s">
        <v>246</v>
      </c>
      <c r="P733" t="str">
        <f t="shared" si="23"/>
        <v>00010979</v>
      </c>
      <c r="Q733" t="str">
        <f>VLOOKUP(H733,shippers!A:B,2,FALSE)</f>
        <v>United Package</v>
      </c>
    </row>
    <row r="734" spans="1:17" x14ac:dyDescent="0.25">
      <c r="A734">
        <v>10980</v>
      </c>
      <c r="B734" t="str">
        <f t="shared" si="22"/>
        <v>00010980</v>
      </c>
      <c r="C734" t="s">
        <v>468</v>
      </c>
      <c r="D734">
        <v>4</v>
      </c>
      <c r="E734">
        <v>35881</v>
      </c>
      <c r="F734">
        <v>35923</v>
      </c>
      <c r="G734">
        <v>35902</v>
      </c>
      <c r="H734">
        <v>1</v>
      </c>
      <c r="I734">
        <v>1.26</v>
      </c>
      <c r="J734" t="s">
        <v>670</v>
      </c>
      <c r="K734" t="s">
        <v>669</v>
      </c>
      <c r="L734" t="s">
        <v>668</v>
      </c>
      <c r="M734" t="s">
        <v>3</v>
      </c>
      <c r="N734" s="5" t="s">
        <v>466</v>
      </c>
      <c r="O734" t="s">
        <v>18</v>
      </c>
      <c r="P734" t="str">
        <f t="shared" si="23"/>
        <v>00010980</v>
      </c>
      <c r="Q734" t="str">
        <f>VLOOKUP(H734,shippers!A:B,2,FALSE)</f>
        <v>Speedy Express</v>
      </c>
    </row>
    <row r="735" spans="1:17" x14ac:dyDescent="0.25">
      <c r="A735">
        <v>10981</v>
      </c>
      <c r="B735" t="str">
        <f t="shared" si="22"/>
        <v>00010981</v>
      </c>
      <c r="C735" t="s">
        <v>413</v>
      </c>
      <c r="D735">
        <v>1</v>
      </c>
      <c r="E735">
        <v>35881</v>
      </c>
      <c r="F735">
        <v>35909</v>
      </c>
      <c r="G735">
        <v>35887</v>
      </c>
      <c r="H735">
        <v>2</v>
      </c>
      <c r="I735">
        <v>193.37</v>
      </c>
      <c r="J735" t="s">
        <v>412</v>
      </c>
      <c r="K735" t="s">
        <v>750</v>
      </c>
      <c r="L735" t="s">
        <v>196</v>
      </c>
      <c r="M735" t="s">
        <v>195</v>
      </c>
      <c r="N735" s="5" t="s">
        <v>410</v>
      </c>
      <c r="O735" t="s">
        <v>23</v>
      </c>
      <c r="P735" t="str">
        <f t="shared" si="23"/>
        <v>00010981</v>
      </c>
      <c r="Q735" t="str">
        <f>VLOOKUP(H735,shippers!A:B,2,FALSE)</f>
        <v>United Package</v>
      </c>
    </row>
    <row r="736" spans="1:17" x14ac:dyDescent="0.25">
      <c r="A736">
        <v>10982</v>
      </c>
      <c r="B736" t="str">
        <f t="shared" si="22"/>
        <v>00010982</v>
      </c>
      <c r="C736" t="s">
        <v>552</v>
      </c>
      <c r="D736">
        <v>2</v>
      </c>
      <c r="E736">
        <v>35881</v>
      </c>
      <c r="F736">
        <v>35909</v>
      </c>
      <c r="G736">
        <v>35893</v>
      </c>
      <c r="H736">
        <v>1</v>
      </c>
      <c r="I736">
        <v>14.01</v>
      </c>
      <c r="J736" t="s">
        <v>551</v>
      </c>
      <c r="K736" t="s">
        <v>549</v>
      </c>
      <c r="L736" t="s">
        <v>548</v>
      </c>
      <c r="M736" t="s">
        <v>355</v>
      </c>
      <c r="N736" s="5" t="s">
        <v>547</v>
      </c>
      <c r="O736" t="s">
        <v>4</v>
      </c>
      <c r="P736" t="str">
        <f t="shared" si="23"/>
        <v>00010982</v>
      </c>
      <c r="Q736" t="str">
        <f>VLOOKUP(H736,shippers!A:B,2,FALSE)</f>
        <v>Speedy Express</v>
      </c>
    </row>
    <row r="737" spans="1:17" x14ac:dyDescent="0.25">
      <c r="A737">
        <v>10983</v>
      </c>
      <c r="B737" t="str">
        <f t="shared" si="22"/>
        <v>00010983</v>
      </c>
      <c r="C737" t="s">
        <v>174</v>
      </c>
      <c r="D737">
        <v>2</v>
      </c>
      <c r="E737">
        <v>35881</v>
      </c>
      <c r="F737">
        <v>35909</v>
      </c>
      <c r="G737">
        <v>35891</v>
      </c>
      <c r="H737">
        <v>2</v>
      </c>
      <c r="I737">
        <v>657.54</v>
      </c>
      <c r="J737" t="s">
        <v>173</v>
      </c>
      <c r="K737" t="s">
        <v>171</v>
      </c>
      <c r="L737" t="s">
        <v>170</v>
      </c>
      <c r="M737" t="s">
        <v>169</v>
      </c>
      <c r="N737" s="5">
        <v>83720</v>
      </c>
      <c r="O737" t="s">
        <v>16</v>
      </c>
      <c r="P737" t="str">
        <f t="shared" si="23"/>
        <v>00010983</v>
      </c>
      <c r="Q737" t="str">
        <f>VLOOKUP(H737,shippers!A:B,2,FALSE)</f>
        <v>United Package</v>
      </c>
    </row>
    <row r="738" spans="1:17" x14ac:dyDescent="0.25">
      <c r="A738">
        <v>10984</v>
      </c>
      <c r="B738" t="str">
        <f t="shared" si="22"/>
        <v>00010984</v>
      </c>
      <c r="C738" t="s">
        <v>174</v>
      </c>
      <c r="D738">
        <v>1</v>
      </c>
      <c r="E738">
        <v>35884</v>
      </c>
      <c r="F738">
        <v>35912</v>
      </c>
      <c r="G738">
        <v>35888</v>
      </c>
      <c r="H738">
        <v>3</v>
      </c>
      <c r="I738">
        <v>211.22</v>
      </c>
      <c r="J738" t="s">
        <v>173</v>
      </c>
      <c r="K738" t="s">
        <v>171</v>
      </c>
      <c r="L738" t="s">
        <v>170</v>
      </c>
      <c r="M738" t="s">
        <v>169</v>
      </c>
      <c r="N738" s="5">
        <v>83720</v>
      </c>
      <c r="O738" t="s">
        <v>16</v>
      </c>
      <c r="P738" t="str">
        <f t="shared" si="23"/>
        <v>00010984</v>
      </c>
      <c r="Q738" t="str">
        <f>VLOOKUP(H738,shippers!A:B,2,FALSE)</f>
        <v>Federal Shipping</v>
      </c>
    </row>
    <row r="739" spans="1:17" x14ac:dyDescent="0.25">
      <c r="A739">
        <v>10985</v>
      </c>
      <c r="B739" t="str">
        <f t="shared" si="22"/>
        <v>00010985</v>
      </c>
      <c r="C739" t="s">
        <v>395</v>
      </c>
      <c r="D739">
        <v>2</v>
      </c>
      <c r="E739">
        <v>35884</v>
      </c>
      <c r="F739">
        <v>35912</v>
      </c>
      <c r="G739">
        <v>35887</v>
      </c>
      <c r="H739">
        <v>1</v>
      </c>
      <c r="I739">
        <v>91.51</v>
      </c>
      <c r="J739" t="s">
        <v>394</v>
      </c>
      <c r="K739" t="s">
        <v>392</v>
      </c>
      <c r="L739" t="s">
        <v>391</v>
      </c>
      <c r="M739" t="s">
        <v>390</v>
      </c>
      <c r="N739" s="5" t="s">
        <v>3</v>
      </c>
      <c r="O739" t="s">
        <v>389</v>
      </c>
      <c r="P739" t="str">
        <f t="shared" si="23"/>
        <v>00010985</v>
      </c>
      <c r="Q739" t="str">
        <f>VLOOKUP(H739,shippers!A:B,2,FALSE)</f>
        <v>Speedy Express</v>
      </c>
    </row>
    <row r="740" spans="1:17" x14ac:dyDescent="0.25">
      <c r="A740">
        <v>10986</v>
      </c>
      <c r="B740" t="str">
        <f t="shared" si="22"/>
        <v>00010986</v>
      </c>
      <c r="C740" t="s">
        <v>277</v>
      </c>
      <c r="D740">
        <v>8</v>
      </c>
      <c r="E740">
        <v>35884</v>
      </c>
      <c r="F740">
        <v>35912</v>
      </c>
      <c r="G740">
        <v>35906</v>
      </c>
      <c r="H740">
        <v>2</v>
      </c>
      <c r="I740">
        <v>217.86</v>
      </c>
      <c r="J740" t="s">
        <v>684</v>
      </c>
      <c r="K740" t="s">
        <v>275</v>
      </c>
      <c r="L740" t="s">
        <v>220</v>
      </c>
      <c r="M740" t="s">
        <v>3</v>
      </c>
      <c r="N740" s="5">
        <v>1010</v>
      </c>
      <c r="O740" t="s">
        <v>219</v>
      </c>
      <c r="P740" t="str">
        <f t="shared" si="23"/>
        <v>00010986</v>
      </c>
      <c r="Q740" t="str">
        <f>VLOOKUP(H740,shippers!A:B,2,FALSE)</f>
        <v>United Package</v>
      </c>
    </row>
    <row r="741" spans="1:17" x14ac:dyDescent="0.25">
      <c r="A741">
        <v>10987</v>
      </c>
      <c r="B741" t="str">
        <f t="shared" si="22"/>
        <v>00010987</v>
      </c>
      <c r="C741" t="s">
        <v>497</v>
      </c>
      <c r="D741">
        <v>8</v>
      </c>
      <c r="E741">
        <v>35885</v>
      </c>
      <c r="F741">
        <v>35913</v>
      </c>
      <c r="G741">
        <v>35891</v>
      </c>
      <c r="H741">
        <v>1</v>
      </c>
      <c r="I741">
        <v>185.48</v>
      </c>
      <c r="J741" t="s">
        <v>496</v>
      </c>
      <c r="K741" t="s">
        <v>494</v>
      </c>
      <c r="L741" t="s">
        <v>28</v>
      </c>
      <c r="M741" t="s">
        <v>3</v>
      </c>
      <c r="N741" s="5" t="s">
        <v>493</v>
      </c>
      <c r="O741" t="s">
        <v>26</v>
      </c>
      <c r="P741" t="str">
        <f t="shared" si="23"/>
        <v>00010987</v>
      </c>
      <c r="Q741" t="str">
        <f>VLOOKUP(H741,shippers!A:B,2,FALSE)</f>
        <v>Speedy Express</v>
      </c>
    </row>
    <row r="742" spans="1:17" x14ac:dyDescent="0.25">
      <c r="A742">
        <v>10988</v>
      </c>
      <c r="B742" t="str">
        <f t="shared" si="22"/>
        <v>00010988</v>
      </c>
      <c r="C742" t="s">
        <v>216</v>
      </c>
      <c r="D742">
        <v>3</v>
      </c>
      <c r="E742">
        <v>35885</v>
      </c>
      <c r="F742">
        <v>35913</v>
      </c>
      <c r="G742">
        <v>35895</v>
      </c>
      <c r="H742">
        <v>2</v>
      </c>
      <c r="I742">
        <v>61.14</v>
      </c>
      <c r="J742" t="s">
        <v>215</v>
      </c>
      <c r="K742" t="s">
        <v>212</v>
      </c>
      <c r="L742" t="s">
        <v>211</v>
      </c>
      <c r="M742" t="s">
        <v>210</v>
      </c>
      <c r="N742" s="5">
        <v>87110</v>
      </c>
      <c r="O742" t="s">
        <v>16</v>
      </c>
      <c r="P742" t="str">
        <f t="shared" si="23"/>
        <v>00010988</v>
      </c>
      <c r="Q742" t="str">
        <f>VLOOKUP(H742,shippers!A:B,2,FALSE)</f>
        <v>United Package</v>
      </c>
    </row>
    <row r="743" spans="1:17" x14ac:dyDescent="0.25">
      <c r="A743">
        <v>10989</v>
      </c>
      <c r="B743" t="str">
        <f t="shared" si="22"/>
        <v>00010989</v>
      </c>
      <c r="C743" t="s">
        <v>237</v>
      </c>
      <c r="D743">
        <v>2</v>
      </c>
      <c r="E743">
        <v>35885</v>
      </c>
      <c r="F743">
        <v>35913</v>
      </c>
      <c r="G743">
        <v>35887</v>
      </c>
      <c r="H743">
        <v>1</v>
      </c>
      <c r="I743">
        <v>34.76</v>
      </c>
      <c r="J743" t="s">
        <v>683</v>
      </c>
      <c r="K743" t="s">
        <v>753</v>
      </c>
      <c r="L743" t="s">
        <v>196</v>
      </c>
      <c r="M743" t="s">
        <v>195</v>
      </c>
      <c r="N743" s="5" t="s">
        <v>235</v>
      </c>
      <c r="O743" t="s">
        <v>23</v>
      </c>
      <c r="P743" t="str">
        <f t="shared" si="23"/>
        <v>00010989</v>
      </c>
      <c r="Q743" t="str">
        <f>VLOOKUP(H743,shippers!A:B,2,FALSE)</f>
        <v>Speedy Express</v>
      </c>
    </row>
    <row r="744" spans="1:17" x14ac:dyDescent="0.25">
      <c r="A744">
        <v>10990</v>
      </c>
      <c r="B744" t="str">
        <f t="shared" si="22"/>
        <v>00010990</v>
      </c>
      <c r="C744" t="s">
        <v>490</v>
      </c>
      <c r="D744">
        <v>2</v>
      </c>
      <c r="E744">
        <v>35886</v>
      </c>
      <c r="F744">
        <v>35928</v>
      </c>
      <c r="G744">
        <v>35892</v>
      </c>
      <c r="H744">
        <v>3</v>
      </c>
      <c r="I744">
        <v>117.61</v>
      </c>
      <c r="J744" t="s">
        <v>489</v>
      </c>
      <c r="K744" t="s">
        <v>487</v>
      </c>
      <c r="L744" t="s">
        <v>486</v>
      </c>
      <c r="M744" t="s">
        <v>3</v>
      </c>
      <c r="N744" s="5">
        <v>8010</v>
      </c>
      <c r="O744" t="s">
        <v>246</v>
      </c>
      <c r="P744" t="str">
        <f t="shared" si="23"/>
        <v>00010990</v>
      </c>
      <c r="Q744" t="str">
        <f>VLOOKUP(H744,shippers!A:B,2,FALSE)</f>
        <v>Federal Shipping</v>
      </c>
    </row>
    <row r="745" spans="1:17" x14ac:dyDescent="0.25">
      <c r="A745">
        <v>10991</v>
      </c>
      <c r="B745" t="str">
        <f t="shared" si="22"/>
        <v>00010991</v>
      </c>
      <c r="C745" t="s">
        <v>228</v>
      </c>
      <c r="D745">
        <v>1</v>
      </c>
      <c r="E745">
        <v>35886</v>
      </c>
      <c r="F745">
        <v>35914</v>
      </c>
      <c r="G745">
        <v>35892</v>
      </c>
      <c r="H745">
        <v>1</v>
      </c>
      <c r="I745">
        <v>38.51</v>
      </c>
      <c r="J745" t="s">
        <v>227</v>
      </c>
      <c r="K745" t="s">
        <v>676</v>
      </c>
      <c r="L745" t="s">
        <v>225</v>
      </c>
      <c r="M745" t="s">
        <v>3</v>
      </c>
      <c r="N745" s="5">
        <v>1307</v>
      </c>
      <c r="O745" t="s">
        <v>21</v>
      </c>
      <c r="P745" t="str">
        <f t="shared" si="23"/>
        <v>00010991</v>
      </c>
      <c r="Q745" t="str">
        <f>VLOOKUP(H745,shippers!A:B,2,FALSE)</f>
        <v>Speedy Express</v>
      </c>
    </row>
    <row r="746" spans="1:17" x14ac:dyDescent="0.25">
      <c r="A746">
        <v>10992</v>
      </c>
      <c r="B746" t="str">
        <f t="shared" si="22"/>
        <v>00010992</v>
      </c>
      <c r="C746" t="s">
        <v>135</v>
      </c>
      <c r="D746">
        <v>1</v>
      </c>
      <c r="E746">
        <v>35886</v>
      </c>
      <c r="F746">
        <v>35914</v>
      </c>
      <c r="G746">
        <v>35888</v>
      </c>
      <c r="H746">
        <v>3</v>
      </c>
      <c r="I746">
        <v>4.2699999999999996</v>
      </c>
      <c r="J746" t="s">
        <v>134</v>
      </c>
      <c r="K746" t="s">
        <v>132</v>
      </c>
      <c r="L746" t="s">
        <v>131</v>
      </c>
      <c r="M746" t="s">
        <v>19</v>
      </c>
      <c r="N746" s="5">
        <v>97201</v>
      </c>
      <c r="O746" t="s">
        <v>16</v>
      </c>
      <c r="P746" t="str">
        <f t="shared" si="23"/>
        <v>00010992</v>
      </c>
      <c r="Q746" t="str">
        <f>VLOOKUP(H746,shippers!A:B,2,FALSE)</f>
        <v>Federal Shipping</v>
      </c>
    </row>
    <row r="747" spans="1:17" x14ac:dyDescent="0.25">
      <c r="A747">
        <v>10993</v>
      </c>
      <c r="B747" t="str">
        <f t="shared" si="22"/>
        <v>00010993</v>
      </c>
      <c r="C747" t="s">
        <v>468</v>
      </c>
      <c r="D747">
        <v>7</v>
      </c>
      <c r="E747">
        <v>35886</v>
      </c>
      <c r="F747">
        <v>35914</v>
      </c>
      <c r="G747">
        <v>35895</v>
      </c>
      <c r="H747">
        <v>3</v>
      </c>
      <c r="I747">
        <v>8.81</v>
      </c>
      <c r="J747" t="s">
        <v>670</v>
      </c>
      <c r="K747" t="s">
        <v>669</v>
      </c>
      <c r="L747" t="s">
        <v>668</v>
      </c>
      <c r="M747" t="s">
        <v>3</v>
      </c>
      <c r="N747" s="5" t="s">
        <v>466</v>
      </c>
      <c r="O747" t="s">
        <v>18</v>
      </c>
      <c r="P747" t="str">
        <f t="shared" si="23"/>
        <v>00010993</v>
      </c>
      <c r="Q747" t="str">
        <f>VLOOKUP(H747,shippers!A:B,2,FALSE)</f>
        <v>Federal Shipping</v>
      </c>
    </row>
    <row r="748" spans="1:17" x14ac:dyDescent="0.25">
      <c r="A748">
        <v>10994</v>
      </c>
      <c r="B748" t="str">
        <f t="shared" si="22"/>
        <v>00010994</v>
      </c>
      <c r="C748" t="s">
        <v>97</v>
      </c>
      <c r="D748">
        <v>2</v>
      </c>
      <c r="E748">
        <v>35887</v>
      </c>
      <c r="F748">
        <v>35901</v>
      </c>
      <c r="G748">
        <v>35894</v>
      </c>
      <c r="H748">
        <v>3</v>
      </c>
      <c r="I748">
        <v>65.53</v>
      </c>
      <c r="J748" t="s">
        <v>96</v>
      </c>
      <c r="K748" t="s">
        <v>94</v>
      </c>
      <c r="L748" t="s">
        <v>682</v>
      </c>
      <c r="M748" t="s">
        <v>3</v>
      </c>
      <c r="N748" s="5">
        <v>8200</v>
      </c>
      <c r="O748" t="s">
        <v>14</v>
      </c>
      <c r="P748" t="str">
        <f t="shared" si="23"/>
        <v>00010994</v>
      </c>
      <c r="Q748" t="str">
        <f>VLOOKUP(H748,shippers!A:B,2,FALSE)</f>
        <v>Federal Shipping</v>
      </c>
    </row>
    <row r="749" spans="1:17" x14ac:dyDescent="0.25">
      <c r="A749">
        <v>10995</v>
      </c>
      <c r="B749" t="str">
        <f t="shared" si="22"/>
        <v>00010995</v>
      </c>
      <c r="C749" t="s">
        <v>255</v>
      </c>
      <c r="D749">
        <v>1</v>
      </c>
      <c r="E749">
        <v>35887</v>
      </c>
      <c r="F749">
        <v>35915</v>
      </c>
      <c r="G749">
        <v>35891</v>
      </c>
      <c r="H749">
        <v>3</v>
      </c>
      <c r="I749">
        <v>46</v>
      </c>
      <c r="J749" t="s">
        <v>664</v>
      </c>
      <c r="K749" t="s">
        <v>254</v>
      </c>
      <c r="L749" t="s">
        <v>663</v>
      </c>
      <c r="M749" t="s">
        <v>3</v>
      </c>
      <c r="N749" s="5">
        <v>5033</v>
      </c>
      <c r="O749" t="s">
        <v>112</v>
      </c>
      <c r="P749" t="str">
        <f t="shared" si="23"/>
        <v>00010995</v>
      </c>
      <c r="Q749" t="str">
        <f>VLOOKUP(H749,shippers!A:B,2,FALSE)</f>
        <v>Federal Shipping</v>
      </c>
    </row>
    <row r="750" spans="1:17" x14ac:dyDescent="0.25">
      <c r="A750">
        <v>10996</v>
      </c>
      <c r="B750" t="str">
        <f t="shared" si="22"/>
        <v>00010996</v>
      </c>
      <c r="C750" t="s">
        <v>228</v>
      </c>
      <c r="D750">
        <v>4</v>
      </c>
      <c r="E750">
        <v>35887</v>
      </c>
      <c r="F750">
        <v>35915</v>
      </c>
      <c r="G750">
        <v>35895</v>
      </c>
      <c r="H750">
        <v>2</v>
      </c>
      <c r="I750">
        <v>1.1200000000000001</v>
      </c>
      <c r="J750" t="s">
        <v>227</v>
      </c>
      <c r="K750" t="s">
        <v>676</v>
      </c>
      <c r="L750" t="s">
        <v>225</v>
      </c>
      <c r="M750" t="s">
        <v>3</v>
      </c>
      <c r="N750" s="5">
        <v>1307</v>
      </c>
      <c r="O750" t="s">
        <v>21</v>
      </c>
      <c r="P750" t="str">
        <f t="shared" si="23"/>
        <v>00010996</v>
      </c>
      <c r="Q750" t="str">
        <f>VLOOKUP(H750,shippers!A:B,2,FALSE)</f>
        <v>United Package</v>
      </c>
    </row>
    <row r="751" spans="1:17" x14ac:dyDescent="0.25">
      <c r="A751">
        <v>10997</v>
      </c>
      <c r="B751" t="str">
        <f t="shared" si="22"/>
        <v>00010997</v>
      </c>
      <c r="C751" t="s">
        <v>330</v>
      </c>
      <c r="D751">
        <v>8</v>
      </c>
      <c r="E751">
        <v>35888</v>
      </c>
      <c r="F751">
        <v>35930</v>
      </c>
      <c r="G751">
        <v>35898</v>
      </c>
      <c r="H751">
        <v>2</v>
      </c>
      <c r="I751">
        <v>73.91</v>
      </c>
      <c r="J751" t="s">
        <v>329</v>
      </c>
      <c r="K751" t="s">
        <v>665</v>
      </c>
      <c r="L751" t="s">
        <v>328</v>
      </c>
      <c r="M751" t="s">
        <v>327</v>
      </c>
      <c r="N751" s="5">
        <v>3508</v>
      </c>
      <c r="O751" t="s">
        <v>318</v>
      </c>
      <c r="P751" t="str">
        <f t="shared" si="23"/>
        <v>00010997</v>
      </c>
      <c r="Q751" t="str">
        <f>VLOOKUP(H751,shippers!A:B,2,FALSE)</f>
        <v>United Package</v>
      </c>
    </row>
    <row r="752" spans="1:17" x14ac:dyDescent="0.25">
      <c r="A752">
        <v>10998</v>
      </c>
      <c r="B752" t="str">
        <f t="shared" si="22"/>
        <v>00010998</v>
      </c>
      <c r="C752" t="s">
        <v>44</v>
      </c>
      <c r="D752">
        <v>8</v>
      </c>
      <c r="E752">
        <v>35888</v>
      </c>
      <c r="F752">
        <v>35902</v>
      </c>
      <c r="G752">
        <v>35902</v>
      </c>
      <c r="H752">
        <v>2</v>
      </c>
      <c r="I752">
        <v>20.309999999999999</v>
      </c>
      <c r="J752" t="s">
        <v>769</v>
      </c>
      <c r="K752" t="s">
        <v>41</v>
      </c>
      <c r="L752" t="s">
        <v>40</v>
      </c>
      <c r="M752" t="s">
        <v>3</v>
      </c>
      <c r="N752" s="5" t="s">
        <v>39</v>
      </c>
      <c r="O752" t="s">
        <v>38</v>
      </c>
      <c r="P752" t="str">
        <f t="shared" si="23"/>
        <v>00010998</v>
      </c>
      <c r="Q752" t="str">
        <f>VLOOKUP(H752,shippers!A:B,2,FALSE)</f>
        <v>United Package</v>
      </c>
    </row>
    <row r="753" spans="1:17" x14ac:dyDescent="0.25">
      <c r="A753">
        <v>10999</v>
      </c>
      <c r="B753" t="str">
        <f t="shared" si="22"/>
        <v>00010999</v>
      </c>
      <c r="C753" t="s">
        <v>264</v>
      </c>
      <c r="D753">
        <v>6</v>
      </c>
      <c r="E753">
        <v>35888</v>
      </c>
      <c r="F753">
        <v>35916</v>
      </c>
      <c r="G753">
        <v>35895</v>
      </c>
      <c r="H753">
        <v>2</v>
      </c>
      <c r="I753">
        <v>96.35</v>
      </c>
      <c r="J753" t="s">
        <v>678</v>
      </c>
      <c r="K753" t="s">
        <v>262</v>
      </c>
      <c r="L753" t="s">
        <v>677</v>
      </c>
      <c r="M753" t="s">
        <v>3</v>
      </c>
      <c r="N753" s="5">
        <v>50739</v>
      </c>
      <c r="O753" t="s">
        <v>21</v>
      </c>
      <c r="P753" t="str">
        <f t="shared" si="23"/>
        <v>00010999</v>
      </c>
      <c r="Q753" t="str">
        <f>VLOOKUP(H753,shippers!A:B,2,FALSE)</f>
        <v>United Package</v>
      </c>
    </row>
    <row r="754" spans="1:17" x14ac:dyDescent="0.25">
      <c r="A754">
        <v>11000</v>
      </c>
      <c r="B754" t="str">
        <f t="shared" si="22"/>
        <v>00011000</v>
      </c>
      <c r="C754" t="s">
        <v>216</v>
      </c>
      <c r="D754">
        <v>2</v>
      </c>
      <c r="E754">
        <v>35891</v>
      </c>
      <c r="F754">
        <v>35919</v>
      </c>
      <c r="G754">
        <v>35899</v>
      </c>
      <c r="H754">
        <v>3</v>
      </c>
      <c r="I754">
        <v>55.12</v>
      </c>
      <c r="J754" t="s">
        <v>215</v>
      </c>
      <c r="K754" t="s">
        <v>212</v>
      </c>
      <c r="L754" t="s">
        <v>211</v>
      </c>
      <c r="M754" t="s">
        <v>210</v>
      </c>
      <c r="N754" s="5">
        <v>87110</v>
      </c>
      <c r="O754" t="s">
        <v>16</v>
      </c>
      <c r="P754" t="str">
        <f t="shared" si="23"/>
        <v>00011000</v>
      </c>
      <c r="Q754" t="str">
        <f>VLOOKUP(H754,shippers!A:B,2,FALSE)</f>
        <v>Federal Shipping</v>
      </c>
    </row>
    <row r="755" spans="1:17" x14ac:dyDescent="0.25">
      <c r="A755">
        <v>11001</v>
      </c>
      <c r="B755" t="str">
        <f t="shared" si="22"/>
        <v>00011001</v>
      </c>
      <c r="C755" t="s">
        <v>468</v>
      </c>
      <c r="D755">
        <v>2</v>
      </c>
      <c r="E755">
        <v>35891</v>
      </c>
      <c r="F755">
        <v>35919</v>
      </c>
      <c r="G755">
        <v>35899</v>
      </c>
      <c r="H755">
        <v>2</v>
      </c>
      <c r="I755">
        <v>197.3</v>
      </c>
      <c r="J755" t="s">
        <v>670</v>
      </c>
      <c r="K755" t="s">
        <v>669</v>
      </c>
      <c r="L755" t="s">
        <v>668</v>
      </c>
      <c r="M755" t="s">
        <v>3</v>
      </c>
      <c r="N755" s="5" t="s">
        <v>466</v>
      </c>
      <c r="O755" t="s">
        <v>18</v>
      </c>
      <c r="P755" t="str">
        <f t="shared" si="23"/>
        <v>00011001</v>
      </c>
      <c r="Q755" t="str">
        <f>VLOOKUP(H755,shippers!A:B,2,FALSE)</f>
        <v>United Package</v>
      </c>
    </row>
    <row r="756" spans="1:17" x14ac:dyDescent="0.25">
      <c r="A756">
        <v>11002</v>
      </c>
      <c r="B756" t="str">
        <f t="shared" si="22"/>
        <v>00011002</v>
      </c>
      <c r="C756" t="s">
        <v>174</v>
      </c>
      <c r="D756">
        <v>4</v>
      </c>
      <c r="E756">
        <v>35891</v>
      </c>
      <c r="F756">
        <v>35919</v>
      </c>
      <c r="G756">
        <v>35901</v>
      </c>
      <c r="H756">
        <v>1</v>
      </c>
      <c r="I756">
        <v>141.16</v>
      </c>
      <c r="J756" t="s">
        <v>173</v>
      </c>
      <c r="K756" t="s">
        <v>171</v>
      </c>
      <c r="L756" t="s">
        <v>170</v>
      </c>
      <c r="M756" t="s">
        <v>169</v>
      </c>
      <c r="N756" s="5">
        <v>83720</v>
      </c>
      <c r="O756" t="s">
        <v>16</v>
      </c>
      <c r="P756" t="str">
        <f t="shared" si="23"/>
        <v>00011002</v>
      </c>
      <c r="Q756" t="str">
        <f>VLOOKUP(H756,shippers!A:B,2,FALSE)</f>
        <v>Speedy Express</v>
      </c>
    </row>
    <row r="757" spans="1:17" x14ac:dyDescent="0.25">
      <c r="A757">
        <v>11003</v>
      </c>
      <c r="B757" t="str">
        <f t="shared" si="22"/>
        <v>00011003</v>
      </c>
      <c r="C757" t="s">
        <v>129</v>
      </c>
      <c r="D757">
        <v>3</v>
      </c>
      <c r="E757">
        <v>35891</v>
      </c>
      <c r="F757">
        <v>35919</v>
      </c>
      <c r="G757">
        <v>35893</v>
      </c>
      <c r="H757">
        <v>3</v>
      </c>
      <c r="I757">
        <v>14.91</v>
      </c>
      <c r="J757" t="s">
        <v>128</v>
      </c>
      <c r="K757" t="s">
        <v>125</v>
      </c>
      <c r="L757" t="s">
        <v>124</v>
      </c>
      <c r="M757" t="s">
        <v>123</v>
      </c>
      <c r="N757" s="5">
        <v>59801</v>
      </c>
      <c r="O757" t="s">
        <v>16</v>
      </c>
      <c r="P757" t="str">
        <f t="shared" si="23"/>
        <v>00011003</v>
      </c>
      <c r="Q757" t="str">
        <f>VLOOKUP(H757,shippers!A:B,2,FALSE)</f>
        <v>Federal Shipping</v>
      </c>
    </row>
    <row r="758" spans="1:17" x14ac:dyDescent="0.25">
      <c r="A758">
        <v>11004</v>
      </c>
      <c r="B758" t="str">
        <f t="shared" si="22"/>
        <v>00011004</v>
      </c>
      <c r="C758" t="s">
        <v>302</v>
      </c>
      <c r="D758">
        <v>3</v>
      </c>
      <c r="E758">
        <v>35892</v>
      </c>
      <c r="F758">
        <v>35920</v>
      </c>
      <c r="G758">
        <v>35905</v>
      </c>
      <c r="H758">
        <v>1</v>
      </c>
      <c r="I758">
        <v>44.84</v>
      </c>
      <c r="J758" t="s">
        <v>301</v>
      </c>
      <c r="K758" t="s">
        <v>299</v>
      </c>
      <c r="L758" t="s">
        <v>298</v>
      </c>
      <c r="M758" t="s">
        <v>3</v>
      </c>
      <c r="N758" s="5" t="s">
        <v>297</v>
      </c>
      <c r="O758" t="s">
        <v>138</v>
      </c>
      <c r="P758" t="str">
        <f t="shared" si="23"/>
        <v>00011004</v>
      </c>
      <c r="Q758" t="str">
        <f>VLOOKUP(H758,shippers!A:B,2,FALSE)</f>
        <v>Speedy Express</v>
      </c>
    </row>
    <row r="759" spans="1:17" x14ac:dyDescent="0.25">
      <c r="A759">
        <v>11005</v>
      </c>
      <c r="B759" t="str">
        <f t="shared" si="22"/>
        <v>00011005</v>
      </c>
      <c r="C759" t="s">
        <v>51</v>
      </c>
      <c r="D759">
        <v>2</v>
      </c>
      <c r="E759">
        <v>35892</v>
      </c>
      <c r="F759">
        <v>35920</v>
      </c>
      <c r="G759">
        <v>35895</v>
      </c>
      <c r="H759">
        <v>1</v>
      </c>
      <c r="I759">
        <v>0.75</v>
      </c>
      <c r="J759" t="s">
        <v>50</v>
      </c>
      <c r="K759" t="s">
        <v>47</v>
      </c>
      <c r="L759" t="s">
        <v>46</v>
      </c>
      <c r="M759" t="s">
        <v>3</v>
      </c>
      <c r="N759" s="5">
        <v>21240</v>
      </c>
      <c r="O759" t="s">
        <v>13</v>
      </c>
      <c r="P759" t="str">
        <f t="shared" si="23"/>
        <v>00011005</v>
      </c>
      <c r="Q759" t="str">
        <f>VLOOKUP(H759,shippers!A:B,2,FALSE)</f>
        <v>Speedy Express</v>
      </c>
    </row>
    <row r="760" spans="1:17" x14ac:dyDescent="0.25">
      <c r="A760">
        <v>11006</v>
      </c>
      <c r="B760" t="str">
        <f t="shared" si="22"/>
        <v>00011006</v>
      </c>
      <c r="C760" t="s">
        <v>426</v>
      </c>
      <c r="D760">
        <v>3</v>
      </c>
      <c r="E760">
        <v>35892</v>
      </c>
      <c r="F760">
        <v>35920</v>
      </c>
      <c r="G760">
        <v>35900</v>
      </c>
      <c r="H760">
        <v>2</v>
      </c>
      <c r="I760">
        <v>25.19</v>
      </c>
      <c r="J760" t="s">
        <v>425</v>
      </c>
      <c r="K760" t="s">
        <v>423</v>
      </c>
      <c r="L760" t="s">
        <v>422</v>
      </c>
      <c r="M760" t="s">
        <v>19</v>
      </c>
      <c r="N760" s="5">
        <v>97403</v>
      </c>
      <c r="O760" t="s">
        <v>16</v>
      </c>
      <c r="P760" t="str">
        <f t="shared" si="23"/>
        <v>00011006</v>
      </c>
      <c r="Q760" t="str">
        <f>VLOOKUP(H760,shippers!A:B,2,FALSE)</f>
        <v>United Package</v>
      </c>
    </row>
    <row r="761" spans="1:17" x14ac:dyDescent="0.25">
      <c r="A761">
        <v>11007</v>
      </c>
      <c r="B761" t="str">
        <f t="shared" si="22"/>
        <v>00011007</v>
      </c>
      <c r="C761" t="s">
        <v>243</v>
      </c>
      <c r="D761">
        <v>8</v>
      </c>
      <c r="E761">
        <v>35893</v>
      </c>
      <c r="F761">
        <v>35921</v>
      </c>
      <c r="G761">
        <v>35898</v>
      </c>
      <c r="H761">
        <v>2</v>
      </c>
      <c r="I761">
        <v>202.24</v>
      </c>
      <c r="J761" t="s">
        <v>242</v>
      </c>
      <c r="K761" t="s">
        <v>681</v>
      </c>
      <c r="L761" t="s">
        <v>240</v>
      </c>
      <c r="M761" t="s">
        <v>3</v>
      </c>
      <c r="N761" s="5">
        <v>1756</v>
      </c>
      <c r="O761" t="s">
        <v>239</v>
      </c>
      <c r="P761" t="str">
        <f t="shared" si="23"/>
        <v>00011007</v>
      </c>
      <c r="Q761" t="str">
        <f>VLOOKUP(H761,shippers!A:B,2,FALSE)</f>
        <v>United Package</v>
      </c>
    </row>
    <row r="762" spans="1:17" x14ac:dyDescent="0.25">
      <c r="A762">
        <v>11008</v>
      </c>
      <c r="B762" t="str">
        <f t="shared" si="22"/>
        <v>00011008</v>
      </c>
      <c r="C762" t="s">
        <v>490</v>
      </c>
      <c r="D762">
        <v>7</v>
      </c>
      <c r="E762">
        <v>35893</v>
      </c>
      <c r="F762">
        <v>35921</v>
      </c>
      <c r="G762" t="s">
        <v>3</v>
      </c>
      <c r="H762">
        <v>3</v>
      </c>
      <c r="I762">
        <v>79.459999999999994</v>
      </c>
      <c r="J762" t="s">
        <v>489</v>
      </c>
      <c r="K762" t="s">
        <v>487</v>
      </c>
      <c r="L762" t="s">
        <v>486</v>
      </c>
      <c r="M762" t="s">
        <v>3</v>
      </c>
      <c r="N762" s="5">
        <v>8010</v>
      </c>
      <c r="O762" t="s">
        <v>246</v>
      </c>
      <c r="P762" t="str">
        <f t="shared" si="23"/>
        <v>00011008</v>
      </c>
      <c r="Q762" t="str">
        <f>VLOOKUP(H762,shippers!A:B,2,FALSE)</f>
        <v>Federal Shipping</v>
      </c>
    </row>
    <row r="763" spans="1:17" x14ac:dyDescent="0.25">
      <c r="A763">
        <v>11009</v>
      </c>
      <c r="B763" t="str">
        <f t="shared" si="22"/>
        <v>00011009</v>
      </c>
      <c r="C763" t="s">
        <v>434</v>
      </c>
      <c r="D763">
        <v>2</v>
      </c>
      <c r="E763">
        <v>35893</v>
      </c>
      <c r="F763">
        <v>35921</v>
      </c>
      <c r="G763">
        <v>35895</v>
      </c>
      <c r="H763">
        <v>1</v>
      </c>
      <c r="I763">
        <v>59.11</v>
      </c>
      <c r="J763" t="s">
        <v>674</v>
      </c>
      <c r="K763" t="s">
        <v>748</v>
      </c>
      <c r="L763" t="s">
        <v>433</v>
      </c>
      <c r="M763" t="s">
        <v>3</v>
      </c>
      <c r="N763" s="5">
        <v>41101</v>
      </c>
      <c r="O763" t="s">
        <v>27</v>
      </c>
      <c r="P763" t="str">
        <f t="shared" si="23"/>
        <v>00011009</v>
      </c>
      <c r="Q763" t="str">
        <f>VLOOKUP(H763,shippers!A:B,2,FALSE)</f>
        <v>Speedy Express</v>
      </c>
    </row>
    <row r="764" spans="1:17" x14ac:dyDescent="0.25">
      <c r="A764">
        <v>11010</v>
      </c>
      <c r="B764" t="str">
        <f t="shared" si="22"/>
        <v>00011010</v>
      </c>
      <c r="C764" t="s">
        <v>207</v>
      </c>
      <c r="D764">
        <v>2</v>
      </c>
      <c r="E764">
        <v>35894</v>
      </c>
      <c r="F764">
        <v>35922</v>
      </c>
      <c r="G764">
        <v>35906</v>
      </c>
      <c r="H764">
        <v>2</v>
      </c>
      <c r="I764">
        <v>28.71</v>
      </c>
      <c r="J764" t="s">
        <v>206</v>
      </c>
      <c r="K764" t="s">
        <v>204</v>
      </c>
      <c r="L764" t="s">
        <v>203</v>
      </c>
      <c r="M764" t="s">
        <v>3</v>
      </c>
      <c r="N764" s="5">
        <v>42100</v>
      </c>
      <c r="O764" t="s">
        <v>9</v>
      </c>
      <c r="P764" t="str">
        <f t="shared" si="23"/>
        <v>00011010</v>
      </c>
      <c r="Q764" t="str">
        <f>VLOOKUP(H764,shippers!A:B,2,FALSE)</f>
        <v>United Package</v>
      </c>
    </row>
    <row r="765" spans="1:17" x14ac:dyDescent="0.25">
      <c r="A765">
        <v>11011</v>
      </c>
      <c r="B765" t="str">
        <f t="shared" si="22"/>
        <v>00011011</v>
      </c>
      <c r="C765" t="s">
        <v>597</v>
      </c>
      <c r="D765">
        <v>3</v>
      </c>
      <c r="E765">
        <v>35894</v>
      </c>
      <c r="F765">
        <v>35922</v>
      </c>
      <c r="G765">
        <v>35898</v>
      </c>
      <c r="H765">
        <v>1</v>
      </c>
      <c r="I765">
        <v>1.21</v>
      </c>
      <c r="J765" t="s">
        <v>776</v>
      </c>
      <c r="K765" t="s">
        <v>594</v>
      </c>
      <c r="L765" t="s">
        <v>22</v>
      </c>
      <c r="M765" t="s">
        <v>3</v>
      </c>
      <c r="N765" s="5">
        <v>12209</v>
      </c>
      <c r="O765" t="s">
        <v>21</v>
      </c>
      <c r="P765" t="str">
        <f t="shared" si="23"/>
        <v>00011011</v>
      </c>
      <c r="Q765" t="str">
        <f>VLOOKUP(H765,shippers!A:B,2,FALSE)</f>
        <v>Speedy Express</v>
      </c>
    </row>
    <row r="766" spans="1:17" x14ac:dyDescent="0.25">
      <c r="A766">
        <v>11012</v>
      </c>
      <c r="B766" t="str">
        <f t="shared" si="22"/>
        <v>00011012</v>
      </c>
      <c r="C766" t="s">
        <v>464</v>
      </c>
      <c r="D766">
        <v>1</v>
      </c>
      <c r="E766">
        <v>35894</v>
      </c>
      <c r="F766">
        <v>35908</v>
      </c>
      <c r="G766">
        <v>35902</v>
      </c>
      <c r="H766">
        <v>3</v>
      </c>
      <c r="I766">
        <v>242.95</v>
      </c>
      <c r="J766" t="s">
        <v>463</v>
      </c>
      <c r="K766" t="s">
        <v>461</v>
      </c>
      <c r="L766" t="s">
        <v>680</v>
      </c>
      <c r="M766" t="s">
        <v>3</v>
      </c>
      <c r="N766" s="5">
        <v>80805</v>
      </c>
      <c r="O766" t="s">
        <v>21</v>
      </c>
      <c r="P766" t="str">
        <f t="shared" si="23"/>
        <v>00011012</v>
      </c>
      <c r="Q766" t="str">
        <f>VLOOKUP(H766,shippers!A:B,2,FALSE)</f>
        <v>Federal Shipping</v>
      </c>
    </row>
    <row r="767" spans="1:17" x14ac:dyDescent="0.25">
      <c r="A767">
        <v>11013</v>
      </c>
      <c r="B767" t="str">
        <f t="shared" si="22"/>
        <v>00011013</v>
      </c>
      <c r="C767" t="s">
        <v>186</v>
      </c>
      <c r="D767">
        <v>2</v>
      </c>
      <c r="E767">
        <v>35894</v>
      </c>
      <c r="F767">
        <v>35922</v>
      </c>
      <c r="G767">
        <v>35895</v>
      </c>
      <c r="H767">
        <v>1</v>
      </c>
      <c r="I767">
        <v>32.99</v>
      </c>
      <c r="J767" t="s">
        <v>185</v>
      </c>
      <c r="K767" t="s">
        <v>756</v>
      </c>
      <c r="L767" t="s">
        <v>183</v>
      </c>
      <c r="M767" t="s">
        <v>3</v>
      </c>
      <c r="N767" s="5">
        <v>28001</v>
      </c>
      <c r="O767" t="s">
        <v>27</v>
      </c>
      <c r="P767" t="str">
        <f t="shared" si="23"/>
        <v>00011013</v>
      </c>
      <c r="Q767" t="str">
        <f>VLOOKUP(H767,shippers!A:B,2,FALSE)</f>
        <v>Speedy Express</v>
      </c>
    </row>
    <row r="768" spans="1:17" x14ac:dyDescent="0.25">
      <c r="A768">
        <v>11014</v>
      </c>
      <c r="B768" t="str">
        <f t="shared" si="22"/>
        <v>00011014</v>
      </c>
      <c r="C768" t="s">
        <v>324</v>
      </c>
      <c r="D768">
        <v>2</v>
      </c>
      <c r="E768">
        <v>35895</v>
      </c>
      <c r="F768">
        <v>35923</v>
      </c>
      <c r="G768">
        <v>35900</v>
      </c>
      <c r="H768">
        <v>3</v>
      </c>
      <c r="I768">
        <v>23.6</v>
      </c>
      <c r="J768" t="s">
        <v>323</v>
      </c>
      <c r="K768" t="s">
        <v>321</v>
      </c>
      <c r="L768" t="s">
        <v>320</v>
      </c>
      <c r="M768" t="s">
        <v>319</v>
      </c>
      <c r="N768" s="5">
        <v>4980</v>
      </c>
      <c r="O768" t="s">
        <v>318</v>
      </c>
      <c r="P768" t="str">
        <f t="shared" si="23"/>
        <v>00011014</v>
      </c>
      <c r="Q768" t="str">
        <f>VLOOKUP(H768,shippers!A:B,2,FALSE)</f>
        <v>Federal Shipping</v>
      </c>
    </row>
    <row r="769" spans="1:17" x14ac:dyDescent="0.25">
      <c r="A769">
        <v>11015</v>
      </c>
      <c r="B769" t="str">
        <f t="shared" si="22"/>
        <v>00011015</v>
      </c>
      <c r="C769" t="s">
        <v>180</v>
      </c>
      <c r="D769">
        <v>2</v>
      </c>
      <c r="E769">
        <v>35895</v>
      </c>
      <c r="F769">
        <v>35909</v>
      </c>
      <c r="G769">
        <v>35905</v>
      </c>
      <c r="H769">
        <v>2</v>
      </c>
      <c r="I769">
        <v>4.62</v>
      </c>
      <c r="J769" t="s">
        <v>679</v>
      </c>
      <c r="K769" t="s">
        <v>178</v>
      </c>
      <c r="L769" t="s">
        <v>177</v>
      </c>
      <c r="M769" t="s">
        <v>3</v>
      </c>
      <c r="N769" s="5">
        <v>4110</v>
      </c>
      <c r="O769" t="s">
        <v>20</v>
      </c>
      <c r="P769" t="str">
        <f t="shared" si="23"/>
        <v>00011015</v>
      </c>
      <c r="Q769" t="str">
        <f>VLOOKUP(H769,shippers!A:B,2,FALSE)</f>
        <v>United Package</v>
      </c>
    </row>
    <row r="770" spans="1:17" x14ac:dyDescent="0.25">
      <c r="A770">
        <v>11016</v>
      </c>
      <c r="B770" t="str">
        <f t="shared" si="22"/>
        <v>00011016</v>
      </c>
      <c r="C770" t="s">
        <v>582</v>
      </c>
      <c r="D770">
        <v>9</v>
      </c>
      <c r="E770">
        <v>35895</v>
      </c>
      <c r="F770">
        <v>35923</v>
      </c>
      <c r="G770">
        <v>35898</v>
      </c>
      <c r="H770">
        <v>2</v>
      </c>
      <c r="I770">
        <v>33.799999999999997</v>
      </c>
      <c r="J770" t="s">
        <v>581</v>
      </c>
      <c r="K770" t="s">
        <v>775</v>
      </c>
      <c r="L770" t="s">
        <v>774</v>
      </c>
      <c r="M770" t="s">
        <v>773</v>
      </c>
      <c r="N770" s="5" t="s">
        <v>772</v>
      </c>
      <c r="O770" t="s">
        <v>26</v>
      </c>
      <c r="P770" t="str">
        <f t="shared" si="23"/>
        <v>00011016</v>
      </c>
      <c r="Q770" t="str">
        <f>VLOOKUP(H770,shippers!A:B,2,FALSE)</f>
        <v>United Package</v>
      </c>
    </row>
    <row r="771" spans="1:17" x14ac:dyDescent="0.25">
      <c r="A771">
        <v>11017</v>
      </c>
      <c r="B771" t="str">
        <f t="shared" ref="B771:B831" si="24">TEXT(A771, "00000000")</f>
        <v>00011017</v>
      </c>
      <c r="C771" t="s">
        <v>490</v>
      </c>
      <c r="D771">
        <v>9</v>
      </c>
      <c r="E771">
        <v>35898</v>
      </c>
      <c r="F771">
        <v>35926</v>
      </c>
      <c r="G771">
        <v>35905</v>
      </c>
      <c r="H771">
        <v>2</v>
      </c>
      <c r="I771">
        <v>754.26</v>
      </c>
      <c r="J771" t="s">
        <v>489</v>
      </c>
      <c r="K771" t="s">
        <v>487</v>
      </c>
      <c r="L771" t="s">
        <v>486</v>
      </c>
      <c r="M771" t="s">
        <v>3</v>
      </c>
      <c r="N771" s="5">
        <v>8010</v>
      </c>
      <c r="O771" t="s">
        <v>246</v>
      </c>
      <c r="P771" t="str">
        <f t="shared" ref="P771:P831" si="25">TEXT(A771, "00000000")</f>
        <v>00011017</v>
      </c>
      <c r="Q771" t="str">
        <f>VLOOKUP(H771,shippers!A:B,2,FALSE)</f>
        <v>United Package</v>
      </c>
    </row>
    <row r="772" spans="1:17" x14ac:dyDescent="0.25">
      <c r="A772">
        <v>11018</v>
      </c>
      <c r="B772" t="str">
        <f t="shared" si="24"/>
        <v>00011018</v>
      </c>
      <c r="C772" t="s">
        <v>315</v>
      </c>
      <c r="D772">
        <v>4</v>
      </c>
      <c r="E772">
        <v>35898</v>
      </c>
      <c r="F772">
        <v>35926</v>
      </c>
      <c r="G772">
        <v>35901</v>
      </c>
      <c r="H772">
        <v>2</v>
      </c>
      <c r="I772">
        <v>11.65</v>
      </c>
      <c r="J772" t="s">
        <v>314</v>
      </c>
      <c r="K772" t="s">
        <v>312</v>
      </c>
      <c r="L772" t="s">
        <v>131</v>
      </c>
      <c r="M772" t="s">
        <v>19</v>
      </c>
      <c r="N772" s="5">
        <v>97219</v>
      </c>
      <c r="O772" t="s">
        <v>16</v>
      </c>
      <c r="P772" t="str">
        <f t="shared" si="25"/>
        <v>00011018</v>
      </c>
      <c r="Q772" t="str">
        <f>VLOOKUP(H772,shippers!A:B,2,FALSE)</f>
        <v>United Package</v>
      </c>
    </row>
    <row r="773" spans="1:17" x14ac:dyDescent="0.25">
      <c r="A773">
        <v>11019</v>
      </c>
      <c r="B773" t="str">
        <f t="shared" si="24"/>
        <v>00011019</v>
      </c>
      <c r="C773" t="s">
        <v>223</v>
      </c>
      <c r="D773">
        <v>6</v>
      </c>
      <c r="E773">
        <v>35898</v>
      </c>
      <c r="F773">
        <v>35926</v>
      </c>
      <c r="G773" t="s">
        <v>3</v>
      </c>
      <c r="H773">
        <v>3</v>
      </c>
      <c r="I773">
        <v>3.17</v>
      </c>
      <c r="J773" t="s">
        <v>222</v>
      </c>
      <c r="K773" t="s">
        <v>221</v>
      </c>
      <c r="L773" t="s">
        <v>220</v>
      </c>
      <c r="M773" t="s">
        <v>3</v>
      </c>
      <c r="N773" s="5">
        <v>1010</v>
      </c>
      <c r="O773" t="s">
        <v>219</v>
      </c>
      <c r="P773" t="str">
        <f t="shared" si="25"/>
        <v>00011019</v>
      </c>
      <c r="Q773" t="str">
        <f>VLOOKUP(H773,shippers!A:B,2,FALSE)</f>
        <v>Federal Shipping</v>
      </c>
    </row>
    <row r="774" spans="1:17" x14ac:dyDescent="0.25">
      <c r="A774">
        <v>11020</v>
      </c>
      <c r="B774" t="str">
        <f t="shared" si="24"/>
        <v>00011020</v>
      </c>
      <c r="C774" t="s">
        <v>264</v>
      </c>
      <c r="D774">
        <v>2</v>
      </c>
      <c r="E774">
        <v>35899</v>
      </c>
      <c r="F774">
        <v>35927</v>
      </c>
      <c r="G774">
        <v>35901</v>
      </c>
      <c r="H774">
        <v>2</v>
      </c>
      <c r="I774">
        <v>43.3</v>
      </c>
      <c r="J774" t="s">
        <v>678</v>
      </c>
      <c r="K774" t="s">
        <v>262</v>
      </c>
      <c r="L774" t="s">
        <v>677</v>
      </c>
      <c r="M774" t="s">
        <v>3</v>
      </c>
      <c r="N774" s="5">
        <v>50739</v>
      </c>
      <c r="O774" t="s">
        <v>21</v>
      </c>
      <c r="P774" t="str">
        <f t="shared" si="25"/>
        <v>00011020</v>
      </c>
      <c r="Q774" t="str">
        <f>VLOOKUP(H774,shippers!A:B,2,FALSE)</f>
        <v>United Package</v>
      </c>
    </row>
    <row r="775" spans="1:17" x14ac:dyDescent="0.25">
      <c r="A775">
        <v>11021</v>
      </c>
      <c r="B775" t="str">
        <f t="shared" si="24"/>
        <v>00011021</v>
      </c>
      <c r="C775" t="s">
        <v>228</v>
      </c>
      <c r="D775">
        <v>3</v>
      </c>
      <c r="E775">
        <v>35899</v>
      </c>
      <c r="F775">
        <v>35927</v>
      </c>
      <c r="G775">
        <v>35906</v>
      </c>
      <c r="H775">
        <v>1</v>
      </c>
      <c r="I775">
        <v>297.18</v>
      </c>
      <c r="J775" t="s">
        <v>227</v>
      </c>
      <c r="K775" t="s">
        <v>676</v>
      </c>
      <c r="L775" t="s">
        <v>225</v>
      </c>
      <c r="M775" t="s">
        <v>3</v>
      </c>
      <c r="N775" s="5">
        <v>1307</v>
      </c>
      <c r="O775" t="s">
        <v>21</v>
      </c>
      <c r="P775" t="str">
        <f t="shared" si="25"/>
        <v>00011021</v>
      </c>
      <c r="Q775" t="str">
        <f>VLOOKUP(H775,shippers!A:B,2,FALSE)</f>
        <v>Speedy Express</v>
      </c>
    </row>
    <row r="776" spans="1:17" x14ac:dyDescent="0.25">
      <c r="A776">
        <v>11022</v>
      </c>
      <c r="B776" t="str">
        <f t="shared" si="24"/>
        <v>00011022</v>
      </c>
      <c r="C776" t="s">
        <v>413</v>
      </c>
      <c r="D776">
        <v>9</v>
      </c>
      <c r="E776">
        <v>35899</v>
      </c>
      <c r="F776">
        <v>35927</v>
      </c>
      <c r="G776">
        <v>35919</v>
      </c>
      <c r="H776">
        <v>2</v>
      </c>
      <c r="I776">
        <v>6.27</v>
      </c>
      <c r="J776" t="s">
        <v>412</v>
      </c>
      <c r="K776" t="s">
        <v>750</v>
      </c>
      <c r="L776" t="s">
        <v>196</v>
      </c>
      <c r="M776" t="s">
        <v>195</v>
      </c>
      <c r="N776" s="5" t="s">
        <v>410</v>
      </c>
      <c r="O776" t="s">
        <v>23</v>
      </c>
      <c r="P776" t="str">
        <f t="shared" si="25"/>
        <v>00011022</v>
      </c>
      <c r="Q776" t="str">
        <f>VLOOKUP(H776,shippers!A:B,2,FALSE)</f>
        <v>United Package</v>
      </c>
    </row>
    <row r="777" spans="1:17" x14ac:dyDescent="0.25">
      <c r="A777">
        <v>11023</v>
      </c>
      <c r="B777" t="str">
        <f t="shared" si="24"/>
        <v>00011023</v>
      </c>
      <c r="C777" t="s">
        <v>544</v>
      </c>
      <c r="D777">
        <v>1</v>
      </c>
      <c r="E777">
        <v>35899</v>
      </c>
      <c r="F777">
        <v>35913</v>
      </c>
      <c r="G777">
        <v>35909</v>
      </c>
      <c r="H777">
        <v>2</v>
      </c>
      <c r="I777">
        <v>123.83</v>
      </c>
      <c r="J777" t="s">
        <v>543</v>
      </c>
      <c r="K777" t="s">
        <v>541</v>
      </c>
      <c r="L777" t="s">
        <v>28</v>
      </c>
      <c r="M777" t="s">
        <v>3</v>
      </c>
      <c r="N777" s="5" t="s">
        <v>540</v>
      </c>
      <c r="O777" t="s">
        <v>26</v>
      </c>
      <c r="P777" t="str">
        <f t="shared" si="25"/>
        <v>00011023</v>
      </c>
      <c r="Q777" t="str">
        <f>VLOOKUP(H777,shippers!A:B,2,FALSE)</f>
        <v>United Package</v>
      </c>
    </row>
    <row r="778" spans="1:17" x14ac:dyDescent="0.25">
      <c r="A778">
        <v>11024</v>
      </c>
      <c r="B778" t="str">
        <f t="shared" si="24"/>
        <v>00011024</v>
      </c>
      <c r="C778" t="s">
        <v>497</v>
      </c>
      <c r="D778">
        <v>4</v>
      </c>
      <c r="E778">
        <v>35900</v>
      </c>
      <c r="F778">
        <v>35928</v>
      </c>
      <c r="G778">
        <v>35905</v>
      </c>
      <c r="H778">
        <v>1</v>
      </c>
      <c r="I778">
        <v>74.36</v>
      </c>
      <c r="J778" t="s">
        <v>496</v>
      </c>
      <c r="K778" t="s">
        <v>494</v>
      </c>
      <c r="L778" t="s">
        <v>28</v>
      </c>
      <c r="M778" t="s">
        <v>3</v>
      </c>
      <c r="N778" s="5" t="s">
        <v>493</v>
      </c>
      <c r="O778" t="s">
        <v>26</v>
      </c>
      <c r="P778" t="str">
        <f t="shared" si="25"/>
        <v>00011024</v>
      </c>
      <c r="Q778" t="str">
        <f>VLOOKUP(H778,shippers!A:B,2,FALSE)</f>
        <v>Speedy Express</v>
      </c>
    </row>
    <row r="779" spans="1:17" x14ac:dyDescent="0.25">
      <c r="A779">
        <v>11025</v>
      </c>
      <c r="B779" t="str">
        <f t="shared" si="24"/>
        <v>00011025</v>
      </c>
      <c r="C779" t="s">
        <v>72</v>
      </c>
      <c r="D779">
        <v>6</v>
      </c>
      <c r="E779">
        <v>35900</v>
      </c>
      <c r="F779">
        <v>35928</v>
      </c>
      <c r="G779">
        <v>35909</v>
      </c>
      <c r="H779">
        <v>3</v>
      </c>
      <c r="I779">
        <v>29.17</v>
      </c>
      <c r="J779" t="s">
        <v>71</v>
      </c>
      <c r="K779" t="s">
        <v>69</v>
      </c>
      <c r="L779" t="s">
        <v>68</v>
      </c>
      <c r="M779" t="s">
        <v>3</v>
      </c>
      <c r="N779" s="5">
        <v>90110</v>
      </c>
      <c r="O779" t="s">
        <v>13</v>
      </c>
      <c r="P779" t="str">
        <f t="shared" si="25"/>
        <v>00011025</v>
      </c>
      <c r="Q779" t="str">
        <f>VLOOKUP(H779,shippers!A:B,2,FALSE)</f>
        <v>Federal Shipping</v>
      </c>
    </row>
    <row r="780" spans="1:17" x14ac:dyDescent="0.25">
      <c r="A780">
        <v>11026</v>
      </c>
      <c r="B780" t="str">
        <f t="shared" si="24"/>
        <v>00011026</v>
      </c>
      <c r="C780" t="s">
        <v>452</v>
      </c>
      <c r="D780">
        <v>4</v>
      </c>
      <c r="E780">
        <v>35900</v>
      </c>
      <c r="F780">
        <v>35928</v>
      </c>
      <c r="G780">
        <v>35913</v>
      </c>
      <c r="H780">
        <v>1</v>
      </c>
      <c r="I780">
        <v>47.09</v>
      </c>
      <c r="J780" t="s">
        <v>451</v>
      </c>
      <c r="K780" t="s">
        <v>449</v>
      </c>
      <c r="L780" t="s">
        <v>448</v>
      </c>
      <c r="M780" t="s">
        <v>3</v>
      </c>
      <c r="N780" s="5">
        <v>10100</v>
      </c>
      <c r="O780" t="s">
        <v>9</v>
      </c>
      <c r="P780" t="str">
        <f t="shared" si="25"/>
        <v>00011026</v>
      </c>
      <c r="Q780" t="str">
        <f>VLOOKUP(H780,shippers!A:B,2,FALSE)</f>
        <v>Speedy Express</v>
      </c>
    </row>
    <row r="781" spans="1:17" x14ac:dyDescent="0.25">
      <c r="A781">
        <v>11027</v>
      </c>
      <c r="B781" t="str">
        <f t="shared" si="24"/>
        <v>00011027</v>
      </c>
      <c r="C781" t="s">
        <v>552</v>
      </c>
      <c r="D781">
        <v>1</v>
      </c>
      <c r="E781">
        <v>35901</v>
      </c>
      <c r="F781">
        <v>35929</v>
      </c>
      <c r="G781">
        <v>35905</v>
      </c>
      <c r="H781">
        <v>1</v>
      </c>
      <c r="I781">
        <v>52.52</v>
      </c>
      <c r="J781" t="s">
        <v>551</v>
      </c>
      <c r="K781" t="s">
        <v>549</v>
      </c>
      <c r="L781" t="s">
        <v>548</v>
      </c>
      <c r="M781" t="s">
        <v>355</v>
      </c>
      <c r="N781" s="5" t="s">
        <v>547</v>
      </c>
      <c r="O781" t="s">
        <v>4</v>
      </c>
      <c r="P781" t="str">
        <f t="shared" si="25"/>
        <v>00011027</v>
      </c>
      <c r="Q781" t="str">
        <f>VLOOKUP(H781,shippers!A:B,2,FALSE)</f>
        <v>Speedy Express</v>
      </c>
    </row>
    <row r="782" spans="1:17" x14ac:dyDescent="0.25">
      <c r="A782">
        <v>11028</v>
      </c>
      <c r="B782" t="str">
        <f t="shared" si="24"/>
        <v>00011028</v>
      </c>
      <c r="C782" t="s">
        <v>378</v>
      </c>
      <c r="D782">
        <v>2</v>
      </c>
      <c r="E782">
        <v>35901</v>
      </c>
      <c r="F782">
        <v>35929</v>
      </c>
      <c r="G782">
        <v>35907</v>
      </c>
      <c r="H782">
        <v>1</v>
      </c>
      <c r="I782">
        <v>29.59</v>
      </c>
      <c r="J782" t="s">
        <v>675</v>
      </c>
      <c r="K782" t="s">
        <v>376</v>
      </c>
      <c r="L782" t="s">
        <v>375</v>
      </c>
      <c r="M782" t="s">
        <v>3</v>
      </c>
      <c r="N782" s="5">
        <v>14776</v>
      </c>
      <c r="O782" t="s">
        <v>21</v>
      </c>
      <c r="P782" t="str">
        <f t="shared" si="25"/>
        <v>00011028</v>
      </c>
      <c r="Q782" t="str">
        <f>VLOOKUP(H782,shippers!A:B,2,FALSE)</f>
        <v>Speedy Express</v>
      </c>
    </row>
    <row r="783" spans="1:17" x14ac:dyDescent="0.25">
      <c r="A783">
        <v>11029</v>
      </c>
      <c r="B783" t="str">
        <f t="shared" si="24"/>
        <v>00011029</v>
      </c>
      <c r="C783" t="s">
        <v>526</v>
      </c>
      <c r="D783">
        <v>4</v>
      </c>
      <c r="E783">
        <v>35901</v>
      </c>
      <c r="F783">
        <v>35929</v>
      </c>
      <c r="G783">
        <v>35912</v>
      </c>
      <c r="H783">
        <v>1</v>
      </c>
      <c r="I783">
        <v>47.84</v>
      </c>
      <c r="J783" t="s">
        <v>525</v>
      </c>
      <c r="K783" t="s">
        <v>771</v>
      </c>
      <c r="L783" t="s">
        <v>522</v>
      </c>
      <c r="M783" t="s">
        <v>3</v>
      </c>
      <c r="N783" s="5">
        <v>3012</v>
      </c>
      <c r="O783" t="s">
        <v>188</v>
      </c>
      <c r="P783" t="str">
        <f t="shared" si="25"/>
        <v>00011029</v>
      </c>
      <c r="Q783" t="str">
        <f>VLOOKUP(H783,shippers!A:B,2,FALSE)</f>
        <v>Speedy Express</v>
      </c>
    </row>
    <row r="784" spans="1:17" x14ac:dyDescent="0.25">
      <c r="A784">
        <v>11030</v>
      </c>
      <c r="B784" t="str">
        <f t="shared" si="24"/>
        <v>00011030</v>
      </c>
      <c r="C784" t="s">
        <v>174</v>
      </c>
      <c r="D784">
        <v>7</v>
      </c>
      <c r="E784">
        <v>35902</v>
      </c>
      <c r="F784">
        <v>35930</v>
      </c>
      <c r="G784">
        <v>35912</v>
      </c>
      <c r="H784">
        <v>2</v>
      </c>
      <c r="I784">
        <v>830.75</v>
      </c>
      <c r="J784" t="s">
        <v>173</v>
      </c>
      <c r="K784" t="s">
        <v>171</v>
      </c>
      <c r="L784" t="s">
        <v>170</v>
      </c>
      <c r="M784" t="s">
        <v>169</v>
      </c>
      <c r="N784" s="5">
        <v>83720</v>
      </c>
      <c r="O784" t="s">
        <v>16</v>
      </c>
      <c r="P784" t="str">
        <f t="shared" si="25"/>
        <v>00011030</v>
      </c>
      <c r="Q784" t="str">
        <f>VLOOKUP(H784,shippers!A:B,2,FALSE)</f>
        <v>United Package</v>
      </c>
    </row>
    <row r="785" spans="1:17" x14ac:dyDescent="0.25">
      <c r="A785">
        <v>11031</v>
      </c>
      <c r="B785" t="str">
        <f t="shared" si="24"/>
        <v>00011031</v>
      </c>
      <c r="C785" t="s">
        <v>174</v>
      </c>
      <c r="D785">
        <v>6</v>
      </c>
      <c r="E785">
        <v>35902</v>
      </c>
      <c r="F785">
        <v>35930</v>
      </c>
      <c r="G785">
        <v>35909</v>
      </c>
      <c r="H785">
        <v>2</v>
      </c>
      <c r="I785">
        <v>227.22</v>
      </c>
      <c r="J785" t="s">
        <v>173</v>
      </c>
      <c r="K785" t="s">
        <v>171</v>
      </c>
      <c r="L785" t="s">
        <v>170</v>
      </c>
      <c r="M785" t="s">
        <v>169</v>
      </c>
      <c r="N785" s="5">
        <v>83720</v>
      </c>
      <c r="O785" t="s">
        <v>16</v>
      </c>
      <c r="P785" t="str">
        <f t="shared" si="25"/>
        <v>00011031</v>
      </c>
      <c r="Q785" t="str">
        <f>VLOOKUP(H785,shippers!A:B,2,FALSE)</f>
        <v>United Package</v>
      </c>
    </row>
    <row r="786" spans="1:17" x14ac:dyDescent="0.25">
      <c r="A786">
        <v>11032</v>
      </c>
      <c r="B786" t="str">
        <f t="shared" si="24"/>
        <v>00011032</v>
      </c>
      <c r="C786" t="s">
        <v>59</v>
      </c>
      <c r="D786">
        <v>2</v>
      </c>
      <c r="E786">
        <v>35902</v>
      </c>
      <c r="F786">
        <v>35930</v>
      </c>
      <c r="G786">
        <v>35908</v>
      </c>
      <c r="H786">
        <v>3</v>
      </c>
      <c r="I786">
        <v>606.19000000000005</v>
      </c>
      <c r="J786" t="s">
        <v>58</v>
      </c>
      <c r="K786" t="s">
        <v>768</v>
      </c>
      <c r="L786" t="s">
        <v>55</v>
      </c>
      <c r="M786" t="s">
        <v>54</v>
      </c>
      <c r="N786" s="5">
        <v>98124</v>
      </c>
      <c r="O786" t="s">
        <v>16</v>
      </c>
      <c r="P786" t="str">
        <f t="shared" si="25"/>
        <v>00011032</v>
      </c>
      <c r="Q786" t="str">
        <f>VLOOKUP(H786,shippers!A:B,2,FALSE)</f>
        <v>Federal Shipping</v>
      </c>
    </row>
    <row r="787" spans="1:17" x14ac:dyDescent="0.25">
      <c r="A787">
        <v>11033</v>
      </c>
      <c r="B787" t="str">
        <f t="shared" si="24"/>
        <v>00011033</v>
      </c>
      <c r="C787" t="s">
        <v>192</v>
      </c>
      <c r="D787">
        <v>7</v>
      </c>
      <c r="E787">
        <v>35902</v>
      </c>
      <c r="F787">
        <v>35930</v>
      </c>
      <c r="G787">
        <v>35908</v>
      </c>
      <c r="H787">
        <v>3</v>
      </c>
      <c r="I787">
        <v>84.74</v>
      </c>
      <c r="J787" t="s">
        <v>191</v>
      </c>
      <c r="K787" t="s">
        <v>767</v>
      </c>
      <c r="L787" t="s">
        <v>661</v>
      </c>
      <c r="M787" t="s">
        <v>3</v>
      </c>
      <c r="N787" s="5">
        <v>1204</v>
      </c>
      <c r="O787" t="s">
        <v>188</v>
      </c>
      <c r="P787" t="str">
        <f t="shared" si="25"/>
        <v>00011033</v>
      </c>
      <c r="Q787" t="str">
        <f>VLOOKUP(H787,shippers!A:B,2,FALSE)</f>
        <v>Federal Shipping</v>
      </c>
    </row>
    <row r="788" spans="1:17" x14ac:dyDescent="0.25">
      <c r="A788">
        <v>11034</v>
      </c>
      <c r="B788" t="str">
        <f t="shared" si="24"/>
        <v>00011034</v>
      </c>
      <c r="C788" t="s">
        <v>272</v>
      </c>
      <c r="D788">
        <v>8</v>
      </c>
      <c r="E788">
        <v>35905</v>
      </c>
      <c r="F788">
        <v>35947</v>
      </c>
      <c r="G788">
        <v>35912</v>
      </c>
      <c r="H788">
        <v>1</v>
      </c>
      <c r="I788">
        <v>40.32</v>
      </c>
      <c r="J788" t="s">
        <v>271</v>
      </c>
      <c r="K788" t="s">
        <v>269</v>
      </c>
      <c r="L788" t="s">
        <v>268</v>
      </c>
      <c r="M788" t="s">
        <v>267</v>
      </c>
      <c r="N788" s="5">
        <v>99508</v>
      </c>
      <c r="O788" t="s">
        <v>16</v>
      </c>
      <c r="P788" t="str">
        <f t="shared" si="25"/>
        <v>00011034</v>
      </c>
      <c r="Q788" t="str">
        <f>VLOOKUP(H788,shippers!A:B,2,FALSE)</f>
        <v>Speedy Express</v>
      </c>
    </row>
    <row r="789" spans="1:17" x14ac:dyDescent="0.25">
      <c r="A789">
        <v>11035</v>
      </c>
      <c r="B789" t="str">
        <f t="shared" si="24"/>
        <v>00011035</v>
      </c>
      <c r="C789" t="s">
        <v>142</v>
      </c>
      <c r="D789">
        <v>2</v>
      </c>
      <c r="E789">
        <v>35905</v>
      </c>
      <c r="F789">
        <v>35933</v>
      </c>
      <c r="G789">
        <v>35909</v>
      </c>
      <c r="H789">
        <v>2</v>
      </c>
      <c r="I789">
        <v>0.17</v>
      </c>
      <c r="J789" t="s">
        <v>673</v>
      </c>
      <c r="K789" t="s">
        <v>758</v>
      </c>
      <c r="L789" t="s">
        <v>140</v>
      </c>
      <c r="M789" t="s">
        <v>3</v>
      </c>
      <c r="N789" s="5" t="s">
        <v>139</v>
      </c>
      <c r="O789" t="s">
        <v>138</v>
      </c>
      <c r="P789" t="str">
        <f t="shared" si="25"/>
        <v>00011035</v>
      </c>
      <c r="Q789" t="str">
        <f>VLOOKUP(H789,shippers!A:B,2,FALSE)</f>
        <v>United Package</v>
      </c>
    </row>
    <row r="790" spans="1:17" x14ac:dyDescent="0.25">
      <c r="A790">
        <v>11036</v>
      </c>
      <c r="B790" t="str">
        <f t="shared" si="24"/>
        <v>00011036</v>
      </c>
      <c r="C790" t="s">
        <v>509</v>
      </c>
      <c r="D790">
        <v>8</v>
      </c>
      <c r="E790">
        <v>35905</v>
      </c>
      <c r="F790">
        <v>35933</v>
      </c>
      <c r="G790">
        <v>35907</v>
      </c>
      <c r="H790">
        <v>3</v>
      </c>
      <c r="I790">
        <v>149.47</v>
      </c>
      <c r="J790" t="s">
        <v>508</v>
      </c>
      <c r="K790" t="s">
        <v>506</v>
      </c>
      <c r="L790" t="s">
        <v>505</v>
      </c>
      <c r="M790" t="s">
        <v>3</v>
      </c>
      <c r="N790" s="5">
        <v>52066</v>
      </c>
      <c r="O790" t="s">
        <v>21</v>
      </c>
      <c r="P790" t="str">
        <f t="shared" si="25"/>
        <v>00011036</v>
      </c>
      <c r="Q790" t="str">
        <f>VLOOKUP(H790,shippers!A:B,2,FALSE)</f>
        <v>Federal Shipping</v>
      </c>
    </row>
    <row r="791" spans="1:17" x14ac:dyDescent="0.25">
      <c r="A791">
        <v>11037</v>
      </c>
      <c r="B791" t="str">
        <f t="shared" si="24"/>
        <v>00011037</v>
      </c>
      <c r="C791" t="s">
        <v>434</v>
      </c>
      <c r="D791">
        <v>7</v>
      </c>
      <c r="E791">
        <v>35906</v>
      </c>
      <c r="F791">
        <v>35934</v>
      </c>
      <c r="G791">
        <v>35912</v>
      </c>
      <c r="H791">
        <v>1</v>
      </c>
      <c r="I791">
        <v>3.2</v>
      </c>
      <c r="J791" t="s">
        <v>674</v>
      </c>
      <c r="K791" t="s">
        <v>748</v>
      </c>
      <c r="L791" t="s">
        <v>433</v>
      </c>
      <c r="M791" t="s">
        <v>3</v>
      </c>
      <c r="N791" s="5">
        <v>41101</v>
      </c>
      <c r="O791" t="s">
        <v>27</v>
      </c>
      <c r="P791" t="str">
        <f t="shared" si="25"/>
        <v>00011037</v>
      </c>
      <c r="Q791" t="str">
        <f>VLOOKUP(H791,shippers!A:B,2,FALSE)</f>
        <v>Speedy Express</v>
      </c>
    </row>
    <row r="792" spans="1:17" x14ac:dyDescent="0.25">
      <c r="A792">
        <v>11038</v>
      </c>
      <c r="B792" t="str">
        <f t="shared" si="24"/>
        <v>00011038</v>
      </c>
      <c r="C792" t="s">
        <v>142</v>
      </c>
      <c r="D792">
        <v>1</v>
      </c>
      <c r="E792">
        <v>35906</v>
      </c>
      <c r="F792">
        <v>35934</v>
      </c>
      <c r="G792">
        <v>35915</v>
      </c>
      <c r="H792">
        <v>2</v>
      </c>
      <c r="I792">
        <v>29.59</v>
      </c>
      <c r="J792" t="s">
        <v>673</v>
      </c>
      <c r="K792" t="s">
        <v>758</v>
      </c>
      <c r="L792" t="s">
        <v>140</v>
      </c>
      <c r="M792" t="s">
        <v>3</v>
      </c>
      <c r="N792" s="5" t="s">
        <v>139</v>
      </c>
      <c r="O792" t="s">
        <v>138</v>
      </c>
      <c r="P792" t="str">
        <f t="shared" si="25"/>
        <v>00011038</v>
      </c>
      <c r="Q792" t="str">
        <f>VLOOKUP(H792,shippers!A:B,2,FALSE)</f>
        <v>United Package</v>
      </c>
    </row>
    <row r="793" spans="1:17" x14ac:dyDescent="0.25">
      <c r="A793">
        <v>11039</v>
      </c>
      <c r="B793" t="str">
        <f t="shared" si="24"/>
        <v>00011039</v>
      </c>
      <c r="C793" t="s">
        <v>324</v>
      </c>
      <c r="D793">
        <v>1</v>
      </c>
      <c r="E793">
        <v>35906</v>
      </c>
      <c r="F793">
        <v>35934</v>
      </c>
      <c r="G793" t="s">
        <v>3</v>
      </c>
      <c r="H793">
        <v>2</v>
      </c>
      <c r="I793">
        <v>65</v>
      </c>
      <c r="J793" t="s">
        <v>323</v>
      </c>
      <c r="K793" t="s">
        <v>321</v>
      </c>
      <c r="L793" t="s">
        <v>320</v>
      </c>
      <c r="M793" t="s">
        <v>319</v>
      </c>
      <c r="N793" s="5">
        <v>4980</v>
      </c>
      <c r="O793" t="s">
        <v>318</v>
      </c>
      <c r="P793" t="str">
        <f t="shared" si="25"/>
        <v>00011039</v>
      </c>
      <c r="Q793" t="str">
        <f>VLOOKUP(H793,shippers!A:B,2,FALSE)</f>
        <v>United Package</v>
      </c>
    </row>
    <row r="794" spans="1:17" x14ac:dyDescent="0.25">
      <c r="A794">
        <v>11040</v>
      </c>
      <c r="B794" t="str">
        <f t="shared" si="24"/>
        <v>00011040</v>
      </c>
      <c r="C794" t="s">
        <v>426</v>
      </c>
      <c r="D794">
        <v>4</v>
      </c>
      <c r="E794">
        <v>35907</v>
      </c>
      <c r="F794">
        <v>35935</v>
      </c>
      <c r="G794" t="s">
        <v>3</v>
      </c>
      <c r="H794">
        <v>3</v>
      </c>
      <c r="I794">
        <v>18.84</v>
      </c>
      <c r="J794" t="s">
        <v>425</v>
      </c>
      <c r="K794" t="s">
        <v>423</v>
      </c>
      <c r="L794" t="s">
        <v>422</v>
      </c>
      <c r="M794" t="s">
        <v>19</v>
      </c>
      <c r="N794" s="5">
        <v>97403</v>
      </c>
      <c r="O794" t="s">
        <v>16</v>
      </c>
      <c r="P794" t="str">
        <f t="shared" si="25"/>
        <v>00011040</v>
      </c>
      <c r="Q794" t="str">
        <f>VLOOKUP(H794,shippers!A:B,2,FALSE)</f>
        <v>Federal Shipping</v>
      </c>
    </row>
    <row r="795" spans="1:17" x14ac:dyDescent="0.25">
      <c r="A795">
        <v>11041</v>
      </c>
      <c r="B795" t="str">
        <f t="shared" si="24"/>
        <v>00011041</v>
      </c>
      <c r="C795" t="s">
        <v>526</v>
      </c>
      <c r="D795">
        <v>3</v>
      </c>
      <c r="E795">
        <v>35907</v>
      </c>
      <c r="F795">
        <v>35935</v>
      </c>
      <c r="G795">
        <v>35913</v>
      </c>
      <c r="H795">
        <v>2</v>
      </c>
      <c r="I795">
        <v>48.22</v>
      </c>
      <c r="J795" t="s">
        <v>525</v>
      </c>
      <c r="K795" t="s">
        <v>771</v>
      </c>
      <c r="L795" t="s">
        <v>522</v>
      </c>
      <c r="M795" t="s">
        <v>3</v>
      </c>
      <c r="N795" s="5">
        <v>3012</v>
      </c>
      <c r="O795" t="s">
        <v>188</v>
      </c>
      <c r="P795" t="str">
        <f t="shared" si="25"/>
        <v>00011041</v>
      </c>
      <c r="Q795" t="str">
        <f>VLOOKUP(H795,shippers!A:B,2,FALSE)</f>
        <v>United Package</v>
      </c>
    </row>
    <row r="796" spans="1:17" x14ac:dyDescent="0.25">
      <c r="A796">
        <v>11042</v>
      </c>
      <c r="B796" t="str">
        <f t="shared" si="24"/>
        <v>00011042</v>
      </c>
      <c r="C796" t="s">
        <v>520</v>
      </c>
      <c r="D796">
        <v>2</v>
      </c>
      <c r="E796">
        <v>35907</v>
      </c>
      <c r="F796">
        <v>35921</v>
      </c>
      <c r="G796">
        <v>35916</v>
      </c>
      <c r="H796">
        <v>1</v>
      </c>
      <c r="I796">
        <v>29.99</v>
      </c>
      <c r="J796" t="s">
        <v>672</v>
      </c>
      <c r="K796" t="s">
        <v>741</v>
      </c>
      <c r="L796" t="s">
        <v>24</v>
      </c>
      <c r="M796" t="s">
        <v>62</v>
      </c>
      <c r="N796" s="5" t="s">
        <v>518</v>
      </c>
      <c r="O796" t="s">
        <v>23</v>
      </c>
      <c r="P796" t="str">
        <f t="shared" si="25"/>
        <v>00011042</v>
      </c>
      <c r="Q796" t="str">
        <f>VLOOKUP(H796,shippers!A:B,2,FALSE)</f>
        <v>Speedy Express</v>
      </c>
    </row>
    <row r="797" spans="1:17" x14ac:dyDescent="0.25">
      <c r="A797">
        <v>11043</v>
      </c>
      <c r="B797" t="str">
        <f t="shared" si="24"/>
        <v>00011043</v>
      </c>
      <c r="C797" t="s">
        <v>154</v>
      </c>
      <c r="D797">
        <v>5</v>
      </c>
      <c r="E797">
        <v>35907</v>
      </c>
      <c r="F797">
        <v>35935</v>
      </c>
      <c r="G797">
        <v>35914</v>
      </c>
      <c r="H797">
        <v>2</v>
      </c>
      <c r="I797">
        <v>8.8000000000000007</v>
      </c>
      <c r="J797" t="s">
        <v>671</v>
      </c>
      <c r="K797" t="s">
        <v>770</v>
      </c>
      <c r="L797" t="s">
        <v>17</v>
      </c>
      <c r="M797" t="s">
        <v>3</v>
      </c>
      <c r="N797" s="5">
        <v>75016</v>
      </c>
      <c r="O797" t="s">
        <v>6</v>
      </c>
      <c r="P797" t="str">
        <f t="shared" si="25"/>
        <v>00011043</v>
      </c>
      <c r="Q797" t="str">
        <f>VLOOKUP(H797,shippers!A:B,2,FALSE)</f>
        <v>United Package</v>
      </c>
    </row>
    <row r="798" spans="1:17" x14ac:dyDescent="0.25">
      <c r="A798">
        <v>11044</v>
      </c>
      <c r="B798" t="str">
        <f t="shared" si="24"/>
        <v>00011044</v>
      </c>
      <c r="C798" t="s">
        <v>44</v>
      </c>
      <c r="D798">
        <v>4</v>
      </c>
      <c r="E798">
        <v>35908</v>
      </c>
      <c r="F798">
        <v>35936</v>
      </c>
      <c r="G798">
        <v>35916</v>
      </c>
      <c r="H798">
        <v>1</v>
      </c>
      <c r="I798">
        <v>8.7200000000000006</v>
      </c>
      <c r="J798" t="s">
        <v>769</v>
      </c>
      <c r="K798" t="s">
        <v>41</v>
      </c>
      <c r="L798" t="s">
        <v>40</v>
      </c>
      <c r="M798" t="s">
        <v>3</v>
      </c>
      <c r="N798" s="5" t="s">
        <v>39</v>
      </c>
      <c r="O798" t="s">
        <v>38</v>
      </c>
      <c r="P798" t="str">
        <f t="shared" si="25"/>
        <v>00011044</v>
      </c>
      <c r="Q798" t="str">
        <f>VLOOKUP(H798,shippers!A:B,2,FALSE)</f>
        <v>Speedy Express</v>
      </c>
    </row>
    <row r="799" spans="1:17" x14ac:dyDescent="0.25">
      <c r="A799">
        <v>11045</v>
      </c>
      <c r="B799" t="str">
        <f t="shared" si="24"/>
        <v>00011045</v>
      </c>
      <c r="C799" t="s">
        <v>552</v>
      </c>
      <c r="D799">
        <v>6</v>
      </c>
      <c r="E799">
        <v>35908</v>
      </c>
      <c r="F799">
        <v>35936</v>
      </c>
      <c r="G799" t="s">
        <v>3</v>
      </c>
      <c r="H799">
        <v>2</v>
      </c>
      <c r="I799">
        <v>70.58</v>
      </c>
      <c r="J799" t="s">
        <v>551</v>
      </c>
      <c r="K799" t="s">
        <v>549</v>
      </c>
      <c r="L799" t="s">
        <v>548</v>
      </c>
      <c r="M799" t="s">
        <v>355</v>
      </c>
      <c r="N799" s="5" t="s">
        <v>547</v>
      </c>
      <c r="O799" t="s">
        <v>4</v>
      </c>
      <c r="P799" t="str">
        <f t="shared" si="25"/>
        <v>00011045</v>
      </c>
      <c r="Q799" t="str">
        <f>VLOOKUP(H799,shippers!A:B,2,FALSE)</f>
        <v>United Package</v>
      </c>
    </row>
    <row r="800" spans="1:17" x14ac:dyDescent="0.25">
      <c r="A800">
        <v>11046</v>
      </c>
      <c r="B800" t="str">
        <f t="shared" si="24"/>
        <v>00011046</v>
      </c>
      <c r="C800" t="s">
        <v>78</v>
      </c>
      <c r="D800">
        <v>8</v>
      </c>
      <c r="E800">
        <v>35908</v>
      </c>
      <c r="F800">
        <v>35936</v>
      </c>
      <c r="G800">
        <v>35909</v>
      </c>
      <c r="H800">
        <v>2</v>
      </c>
      <c r="I800">
        <v>71.64</v>
      </c>
      <c r="J800" t="s">
        <v>77</v>
      </c>
      <c r="K800" t="s">
        <v>76</v>
      </c>
      <c r="L800" t="s">
        <v>75</v>
      </c>
      <c r="M800" t="s">
        <v>3</v>
      </c>
      <c r="N800" s="5">
        <v>70563</v>
      </c>
      <c r="O800" t="s">
        <v>21</v>
      </c>
      <c r="P800" t="str">
        <f t="shared" si="25"/>
        <v>00011046</v>
      </c>
      <c r="Q800" t="str">
        <f>VLOOKUP(H800,shippers!A:B,2,FALSE)</f>
        <v>United Package</v>
      </c>
    </row>
    <row r="801" spans="1:17" x14ac:dyDescent="0.25">
      <c r="A801">
        <v>11047</v>
      </c>
      <c r="B801" t="str">
        <f t="shared" si="24"/>
        <v>00011047</v>
      </c>
      <c r="C801" t="s">
        <v>497</v>
      </c>
      <c r="D801">
        <v>7</v>
      </c>
      <c r="E801">
        <v>35909</v>
      </c>
      <c r="F801">
        <v>35937</v>
      </c>
      <c r="G801">
        <v>35916</v>
      </c>
      <c r="H801">
        <v>3</v>
      </c>
      <c r="I801">
        <v>46.62</v>
      </c>
      <c r="J801" t="s">
        <v>496</v>
      </c>
      <c r="K801" t="s">
        <v>494</v>
      </c>
      <c r="L801" t="s">
        <v>28</v>
      </c>
      <c r="M801" t="s">
        <v>3</v>
      </c>
      <c r="N801" s="5" t="s">
        <v>493</v>
      </c>
      <c r="O801" t="s">
        <v>26</v>
      </c>
      <c r="P801" t="str">
        <f t="shared" si="25"/>
        <v>00011047</v>
      </c>
      <c r="Q801" t="str">
        <f>VLOOKUP(H801,shippers!A:B,2,FALSE)</f>
        <v>Federal Shipping</v>
      </c>
    </row>
    <row r="802" spans="1:17" x14ac:dyDescent="0.25">
      <c r="A802">
        <v>11048</v>
      </c>
      <c r="B802" t="str">
        <f t="shared" si="24"/>
        <v>00011048</v>
      </c>
      <c r="C802" t="s">
        <v>552</v>
      </c>
      <c r="D802">
        <v>7</v>
      </c>
      <c r="E802">
        <v>35909</v>
      </c>
      <c r="F802">
        <v>35937</v>
      </c>
      <c r="G802">
        <v>35915</v>
      </c>
      <c r="H802">
        <v>3</v>
      </c>
      <c r="I802">
        <v>24.12</v>
      </c>
      <c r="J802" t="s">
        <v>551</v>
      </c>
      <c r="K802" t="s">
        <v>549</v>
      </c>
      <c r="L802" t="s">
        <v>548</v>
      </c>
      <c r="M802" t="s">
        <v>355</v>
      </c>
      <c r="N802" s="5" t="s">
        <v>547</v>
      </c>
      <c r="O802" t="s">
        <v>4</v>
      </c>
      <c r="P802" t="str">
        <f t="shared" si="25"/>
        <v>00011048</v>
      </c>
      <c r="Q802" t="str">
        <f>VLOOKUP(H802,shippers!A:B,2,FALSE)</f>
        <v>Federal Shipping</v>
      </c>
    </row>
    <row r="803" spans="1:17" x14ac:dyDescent="0.25">
      <c r="A803">
        <v>11049</v>
      </c>
      <c r="B803" t="str">
        <f t="shared" si="24"/>
        <v>00011049</v>
      </c>
      <c r="C803" t="s">
        <v>431</v>
      </c>
      <c r="D803">
        <v>3</v>
      </c>
      <c r="E803">
        <v>35909</v>
      </c>
      <c r="F803">
        <v>35937</v>
      </c>
      <c r="G803">
        <v>35919</v>
      </c>
      <c r="H803">
        <v>1</v>
      </c>
      <c r="I803">
        <v>8.34</v>
      </c>
      <c r="J803" t="s">
        <v>430</v>
      </c>
      <c r="K803" t="s">
        <v>749</v>
      </c>
      <c r="L803" t="s">
        <v>429</v>
      </c>
      <c r="M803" t="s">
        <v>62</v>
      </c>
      <c r="N803" s="5" t="s">
        <v>428</v>
      </c>
      <c r="O803" t="s">
        <v>23</v>
      </c>
      <c r="P803" t="str">
        <f t="shared" si="25"/>
        <v>00011049</v>
      </c>
      <c r="Q803" t="str">
        <f>VLOOKUP(H803,shippers!A:B,2,FALSE)</f>
        <v>Speedy Express</v>
      </c>
    </row>
    <row r="804" spans="1:17" x14ac:dyDescent="0.25">
      <c r="A804">
        <v>11050</v>
      </c>
      <c r="B804" t="str">
        <f t="shared" si="24"/>
        <v>00011050</v>
      </c>
      <c r="C804" t="s">
        <v>468</v>
      </c>
      <c r="D804">
        <v>8</v>
      </c>
      <c r="E804">
        <v>35912</v>
      </c>
      <c r="F804">
        <v>35940</v>
      </c>
      <c r="G804">
        <v>35920</v>
      </c>
      <c r="H804">
        <v>2</v>
      </c>
      <c r="I804">
        <v>59.41</v>
      </c>
      <c r="J804" t="s">
        <v>670</v>
      </c>
      <c r="K804" t="s">
        <v>669</v>
      </c>
      <c r="L804" t="s">
        <v>668</v>
      </c>
      <c r="M804" t="s">
        <v>3</v>
      </c>
      <c r="N804" s="5" t="s">
        <v>466</v>
      </c>
      <c r="O804" t="s">
        <v>18</v>
      </c>
      <c r="P804" t="str">
        <f t="shared" si="25"/>
        <v>00011050</v>
      </c>
      <c r="Q804" t="str">
        <f>VLOOKUP(H804,shippers!A:B,2,FALSE)</f>
        <v>United Package</v>
      </c>
    </row>
    <row r="805" spans="1:17" x14ac:dyDescent="0.25">
      <c r="A805">
        <v>11051</v>
      </c>
      <c r="B805" t="str">
        <f t="shared" si="24"/>
        <v>00011051</v>
      </c>
      <c r="C805" t="s">
        <v>367</v>
      </c>
      <c r="D805">
        <v>7</v>
      </c>
      <c r="E805">
        <v>35912</v>
      </c>
      <c r="F805">
        <v>35940</v>
      </c>
      <c r="G805" t="s">
        <v>3</v>
      </c>
      <c r="H805">
        <v>3</v>
      </c>
      <c r="I805">
        <v>2.79</v>
      </c>
      <c r="J805" t="s">
        <v>366</v>
      </c>
      <c r="K805" t="s">
        <v>364</v>
      </c>
      <c r="L805" t="s">
        <v>363</v>
      </c>
      <c r="M805" t="s">
        <v>3</v>
      </c>
      <c r="N805" s="5">
        <v>31000</v>
      </c>
      <c r="O805" t="s">
        <v>6</v>
      </c>
      <c r="P805" t="str">
        <f t="shared" si="25"/>
        <v>00011051</v>
      </c>
      <c r="Q805" t="str">
        <f>VLOOKUP(H805,shippers!A:B,2,FALSE)</f>
        <v>Federal Shipping</v>
      </c>
    </row>
    <row r="806" spans="1:17" x14ac:dyDescent="0.25">
      <c r="A806">
        <v>11052</v>
      </c>
      <c r="B806" t="str">
        <f t="shared" si="24"/>
        <v>00011052</v>
      </c>
      <c r="C806" t="s">
        <v>413</v>
      </c>
      <c r="D806">
        <v>3</v>
      </c>
      <c r="E806">
        <v>35912</v>
      </c>
      <c r="F806">
        <v>35940</v>
      </c>
      <c r="G806">
        <v>35916</v>
      </c>
      <c r="H806">
        <v>1</v>
      </c>
      <c r="I806">
        <v>67.260000000000005</v>
      </c>
      <c r="J806" t="s">
        <v>412</v>
      </c>
      <c r="K806" t="s">
        <v>750</v>
      </c>
      <c r="L806" t="s">
        <v>196</v>
      </c>
      <c r="M806" t="s">
        <v>195</v>
      </c>
      <c r="N806" s="5" t="s">
        <v>410</v>
      </c>
      <c r="O806" t="s">
        <v>23</v>
      </c>
      <c r="P806" t="str">
        <f t="shared" si="25"/>
        <v>00011052</v>
      </c>
      <c r="Q806" t="str">
        <f>VLOOKUP(H806,shippers!A:B,2,FALSE)</f>
        <v>Speedy Express</v>
      </c>
    </row>
    <row r="807" spans="1:17" x14ac:dyDescent="0.25">
      <c r="A807">
        <v>11053</v>
      </c>
      <c r="B807" t="str">
        <f t="shared" si="24"/>
        <v>00011053</v>
      </c>
      <c r="C807" t="s">
        <v>251</v>
      </c>
      <c r="D807">
        <v>2</v>
      </c>
      <c r="E807">
        <v>35912</v>
      </c>
      <c r="F807">
        <v>35940</v>
      </c>
      <c r="G807">
        <v>35914</v>
      </c>
      <c r="H807">
        <v>2</v>
      </c>
      <c r="I807">
        <v>53.05</v>
      </c>
      <c r="J807" t="s">
        <v>250</v>
      </c>
      <c r="K807" t="s">
        <v>248</v>
      </c>
      <c r="L807" t="s">
        <v>247</v>
      </c>
      <c r="M807" t="s">
        <v>3</v>
      </c>
      <c r="N807" s="5">
        <v>5020</v>
      </c>
      <c r="O807" t="s">
        <v>246</v>
      </c>
      <c r="P807" t="str">
        <f t="shared" si="25"/>
        <v>00011053</v>
      </c>
      <c r="Q807" t="str">
        <f>VLOOKUP(H807,shippers!A:B,2,FALSE)</f>
        <v>United Package</v>
      </c>
    </row>
    <row r="808" spans="1:17" x14ac:dyDescent="0.25">
      <c r="A808">
        <v>11054</v>
      </c>
      <c r="B808" t="str">
        <f t="shared" si="24"/>
        <v>00011054</v>
      </c>
      <c r="C808" t="s">
        <v>538</v>
      </c>
      <c r="D808">
        <v>8</v>
      </c>
      <c r="E808">
        <v>35913</v>
      </c>
      <c r="F808">
        <v>35941</v>
      </c>
      <c r="G808" t="s">
        <v>3</v>
      </c>
      <c r="H808">
        <v>1</v>
      </c>
      <c r="I808">
        <v>0.33</v>
      </c>
      <c r="J808" t="s">
        <v>537</v>
      </c>
      <c r="K808" t="s">
        <v>535</v>
      </c>
      <c r="L808" t="s">
        <v>220</v>
      </c>
      <c r="M808" t="s">
        <v>3</v>
      </c>
      <c r="N808" s="5">
        <v>1010</v>
      </c>
      <c r="O808" t="s">
        <v>219</v>
      </c>
      <c r="P808" t="str">
        <f t="shared" si="25"/>
        <v>00011054</v>
      </c>
      <c r="Q808" t="str">
        <f>VLOOKUP(H808,shippers!A:B,2,FALSE)</f>
        <v>Speedy Express</v>
      </c>
    </row>
    <row r="809" spans="1:17" x14ac:dyDescent="0.25">
      <c r="A809">
        <v>11055</v>
      </c>
      <c r="B809" t="str">
        <f t="shared" si="24"/>
        <v>00011055</v>
      </c>
      <c r="C809" t="s">
        <v>407</v>
      </c>
      <c r="D809">
        <v>7</v>
      </c>
      <c r="E809">
        <v>35913</v>
      </c>
      <c r="F809">
        <v>35941</v>
      </c>
      <c r="G809">
        <v>35920</v>
      </c>
      <c r="H809">
        <v>2</v>
      </c>
      <c r="I809">
        <v>120.92</v>
      </c>
      <c r="J809" t="s">
        <v>406</v>
      </c>
      <c r="K809" t="s">
        <v>405</v>
      </c>
      <c r="L809" t="s">
        <v>667</v>
      </c>
      <c r="M809" t="s">
        <v>666</v>
      </c>
      <c r="N809" s="5">
        <v>5022</v>
      </c>
      <c r="O809" t="s">
        <v>318</v>
      </c>
      <c r="P809" t="str">
        <f t="shared" si="25"/>
        <v>00011055</v>
      </c>
      <c r="Q809" t="str">
        <f>VLOOKUP(H809,shippers!A:B,2,FALSE)</f>
        <v>United Package</v>
      </c>
    </row>
    <row r="810" spans="1:17" x14ac:dyDescent="0.25">
      <c r="A810">
        <v>11056</v>
      </c>
      <c r="B810" t="str">
        <f t="shared" si="24"/>
        <v>00011056</v>
      </c>
      <c r="C810" t="s">
        <v>497</v>
      </c>
      <c r="D810">
        <v>8</v>
      </c>
      <c r="E810">
        <v>35913</v>
      </c>
      <c r="F810">
        <v>35927</v>
      </c>
      <c r="G810">
        <v>35916</v>
      </c>
      <c r="H810">
        <v>2</v>
      </c>
      <c r="I810">
        <v>278.95999999999998</v>
      </c>
      <c r="J810" t="s">
        <v>496</v>
      </c>
      <c r="K810" t="s">
        <v>494</v>
      </c>
      <c r="L810" t="s">
        <v>28</v>
      </c>
      <c r="M810" t="s">
        <v>3</v>
      </c>
      <c r="N810" s="5" t="s">
        <v>493</v>
      </c>
      <c r="O810" t="s">
        <v>26</v>
      </c>
      <c r="P810" t="str">
        <f t="shared" si="25"/>
        <v>00011056</v>
      </c>
      <c r="Q810" t="str">
        <f>VLOOKUP(H810,shippers!A:B,2,FALSE)</f>
        <v>United Package</v>
      </c>
    </row>
    <row r="811" spans="1:17" x14ac:dyDescent="0.25">
      <c r="A811">
        <v>11057</v>
      </c>
      <c r="B811" t="str">
        <f t="shared" si="24"/>
        <v>00011057</v>
      </c>
      <c r="C811" t="s">
        <v>284</v>
      </c>
      <c r="D811">
        <v>3</v>
      </c>
      <c r="E811">
        <v>35914</v>
      </c>
      <c r="F811">
        <v>35942</v>
      </c>
      <c r="G811">
        <v>35916</v>
      </c>
      <c r="H811">
        <v>3</v>
      </c>
      <c r="I811">
        <v>4.13</v>
      </c>
      <c r="J811" t="s">
        <v>283</v>
      </c>
      <c r="K811" t="s">
        <v>281</v>
      </c>
      <c r="L811" t="s">
        <v>28</v>
      </c>
      <c r="M811" t="s">
        <v>3</v>
      </c>
      <c r="N811" s="5" t="s">
        <v>280</v>
      </c>
      <c r="O811" t="s">
        <v>26</v>
      </c>
      <c r="P811" t="str">
        <f t="shared" si="25"/>
        <v>00011057</v>
      </c>
      <c r="Q811" t="str">
        <f>VLOOKUP(H811,shippers!A:B,2,FALSE)</f>
        <v>Federal Shipping</v>
      </c>
    </row>
    <row r="812" spans="1:17" x14ac:dyDescent="0.25">
      <c r="A812">
        <v>11058</v>
      </c>
      <c r="B812" t="str">
        <f t="shared" si="24"/>
        <v>00011058</v>
      </c>
      <c r="C812" t="s">
        <v>572</v>
      </c>
      <c r="D812">
        <v>9</v>
      </c>
      <c r="E812">
        <v>35914</v>
      </c>
      <c r="F812">
        <v>35942</v>
      </c>
      <c r="G812" t="s">
        <v>3</v>
      </c>
      <c r="H812">
        <v>3</v>
      </c>
      <c r="I812">
        <v>31.14</v>
      </c>
      <c r="J812" t="s">
        <v>571</v>
      </c>
      <c r="K812" t="s">
        <v>569</v>
      </c>
      <c r="L812" t="s">
        <v>568</v>
      </c>
      <c r="M812" t="s">
        <v>3</v>
      </c>
      <c r="N812" s="5">
        <v>68306</v>
      </c>
      <c r="O812" t="s">
        <v>21</v>
      </c>
      <c r="P812" t="str">
        <f t="shared" si="25"/>
        <v>00011058</v>
      </c>
      <c r="Q812" t="str">
        <f>VLOOKUP(H812,shippers!A:B,2,FALSE)</f>
        <v>Federal Shipping</v>
      </c>
    </row>
    <row r="813" spans="1:17" x14ac:dyDescent="0.25">
      <c r="A813">
        <v>11059</v>
      </c>
      <c r="B813" t="str">
        <f t="shared" si="24"/>
        <v>00011059</v>
      </c>
      <c r="C813" t="s">
        <v>200</v>
      </c>
      <c r="D813">
        <v>2</v>
      </c>
      <c r="E813">
        <v>35914</v>
      </c>
      <c r="F813">
        <v>35956</v>
      </c>
      <c r="G813" t="s">
        <v>3</v>
      </c>
      <c r="H813">
        <v>2</v>
      </c>
      <c r="I813">
        <v>85.8</v>
      </c>
      <c r="J813" t="s">
        <v>199</v>
      </c>
      <c r="K813" t="s">
        <v>755</v>
      </c>
      <c r="L813" t="s">
        <v>196</v>
      </c>
      <c r="M813" t="s">
        <v>195</v>
      </c>
      <c r="N813" s="5" t="s">
        <v>194</v>
      </c>
      <c r="O813" t="s">
        <v>23</v>
      </c>
      <c r="P813" t="str">
        <f t="shared" si="25"/>
        <v>00011059</v>
      </c>
      <c r="Q813" t="str">
        <f>VLOOKUP(H813,shippers!A:B,2,FALSE)</f>
        <v>United Package</v>
      </c>
    </row>
    <row r="814" spans="1:17" x14ac:dyDescent="0.25">
      <c r="A814">
        <v>11060</v>
      </c>
      <c r="B814" t="str">
        <f t="shared" si="24"/>
        <v>00011060</v>
      </c>
      <c r="C814" t="s">
        <v>452</v>
      </c>
      <c r="D814">
        <v>2</v>
      </c>
      <c r="E814">
        <v>35915</v>
      </c>
      <c r="F814">
        <v>35943</v>
      </c>
      <c r="G814">
        <v>35919</v>
      </c>
      <c r="H814">
        <v>2</v>
      </c>
      <c r="I814">
        <v>10.98</v>
      </c>
      <c r="J814" t="s">
        <v>451</v>
      </c>
      <c r="K814" t="s">
        <v>449</v>
      </c>
      <c r="L814" t="s">
        <v>448</v>
      </c>
      <c r="M814" t="s">
        <v>3</v>
      </c>
      <c r="N814" s="5">
        <v>10100</v>
      </c>
      <c r="O814" t="s">
        <v>9</v>
      </c>
      <c r="P814" t="str">
        <f t="shared" si="25"/>
        <v>00011060</v>
      </c>
      <c r="Q814" t="str">
        <f>VLOOKUP(H814,shippers!A:B,2,FALSE)</f>
        <v>United Package</v>
      </c>
    </row>
    <row r="815" spans="1:17" x14ac:dyDescent="0.25">
      <c r="A815">
        <v>11061</v>
      </c>
      <c r="B815" t="str">
        <f t="shared" si="24"/>
        <v>00011061</v>
      </c>
      <c r="C815" t="s">
        <v>426</v>
      </c>
      <c r="D815">
        <v>4</v>
      </c>
      <c r="E815">
        <v>35915</v>
      </c>
      <c r="F815">
        <v>35957</v>
      </c>
      <c r="G815" t="s">
        <v>3</v>
      </c>
      <c r="H815">
        <v>3</v>
      </c>
      <c r="I815">
        <v>14.01</v>
      </c>
      <c r="J815" t="s">
        <v>425</v>
      </c>
      <c r="K815" t="s">
        <v>423</v>
      </c>
      <c r="L815" t="s">
        <v>422</v>
      </c>
      <c r="M815" t="s">
        <v>19</v>
      </c>
      <c r="N815" s="5">
        <v>97403</v>
      </c>
      <c r="O815" t="s">
        <v>16</v>
      </c>
      <c r="P815" t="str">
        <f t="shared" si="25"/>
        <v>00011061</v>
      </c>
      <c r="Q815" t="str">
        <f>VLOOKUP(H815,shippers!A:B,2,FALSE)</f>
        <v>Federal Shipping</v>
      </c>
    </row>
    <row r="816" spans="1:17" x14ac:dyDescent="0.25">
      <c r="A816">
        <v>11062</v>
      </c>
      <c r="B816" t="str">
        <f t="shared" si="24"/>
        <v>00011062</v>
      </c>
      <c r="C816" t="s">
        <v>207</v>
      </c>
      <c r="D816">
        <v>4</v>
      </c>
      <c r="E816">
        <v>35915</v>
      </c>
      <c r="F816">
        <v>35943</v>
      </c>
      <c r="G816" t="s">
        <v>3</v>
      </c>
      <c r="H816">
        <v>2</v>
      </c>
      <c r="I816">
        <v>29.93</v>
      </c>
      <c r="J816" t="s">
        <v>206</v>
      </c>
      <c r="K816" t="s">
        <v>204</v>
      </c>
      <c r="L816" t="s">
        <v>203</v>
      </c>
      <c r="M816" t="s">
        <v>3</v>
      </c>
      <c r="N816" s="5">
        <v>42100</v>
      </c>
      <c r="O816" t="s">
        <v>9</v>
      </c>
      <c r="P816" t="str">
        <f t="shared" si="25"/>
        <v>00011062</v>
      </c>
      <c r="Q816" t="str">
        <f>VLOOKUP(H816,shippers!A:B,2,FALSE)</f>
        <v>United Package</v>
      </c>
    </row>
    <row r="817" spans="1:17" x14ac:dyDescent="0.25">
      <c r="A817">
        <v>11063</v>
      </c>
      <c r="B817" t="str">
        <f t="shared" si="24"/>
        <v>00011063</v>
      </c>
      <c r="C817" t="s">
        <v>395</v>
      </c>
      <c r="D817">
        <v>3</v>
      </c>
      <c r="E817">
        <v>35915</v>
      </c>
      <c r="F817">
        <v>35943</v>
      </c>
      <c r="G817">
        <v>35921</v>
      </c>
      <c r="H817">
        <v>2</v>
      </c>
      <c r="I817">
        <v>81.73</v>
      </c>
      <c r="J817" t="s">
        <v>394</v>
      </c>
      <c r="K817" t="s">
        <v>392</v>
      </c>
      <c r="L817" t="s">
        <v>391</v>
      </c>
      <c r="M817" t="s">
        <v>390</v>
      </c>
      <c r="N817" s="5" t="s">
        <v>3</v>
      </c>
      <c r="O817" t="s">
        <v>389</v>
      </c>
      <c r="P817" t="str">
        <f t="shared" si="25"/>
        <v>00011063</v>
      </c>
      <c r="Q817" t="str">
        <f>VLOOKUP(H817,shippers!A:B,2,FALSE)</f>
        <v>United Package</v>
      </c>
    </row>
    <row r="818" spans="1:17" x14ac:dyDescent="0.25">
      <c r="A818">
        <v>11064</v>
      </c>
      <c r="B818" t="str">
        <f t="shared" si="24"/>
        <v>00011064</v>
      </c>
      <c r="C818" t="s">
        <v>174</v>
      </c>
      <c r="D818">
        <v>1</v>
      </c>
      <c r="E818">
        <v>35916</v>
      </c>
      <c r="F818">
        <v>35944</v>
      </c>
      <c r="G818">
        <v>35919</v>
      </c>
      <c r="H818">
        <v>1</v>
      </c>
      <c r="I818">
        <v>30.09</v>
      </c>
      <c r="J818" t="s">
        <v>173</v>
      </c>
      <c r="K818" t="s">
        <v>171</v>
      </c>
      <c r="L818" t="s">
        <v>170</v>
      </c>
      <c r="M818" t="s">
        <v>169</v>
      </c>
      <c r="N818" s="5">
        <v>83720</v>
      </c>
      <c r="O818" t="s">
        <v>16</v>
      </c>
      <c r="P818" t="str">
        <f t="shared" si="25"/>
        <v>00011064</v>
      </c>
      <c r="Q818" t="str">
        <f>VLOOKUP(H818,shippers!A:B,2,FALSE)</f>
        <v>Speedy Express</v>
      </c>
    </row>
    <row r="819" spans="1:17" x14ac:dyDescent="0.25">
      <c r="A819">
        <v>11065</v>
      </c>
      <c r="B819" t="str">
        <f t="shared" si="24"/>
        <v>00011065</v>
      </c>
      <c r="C819" t="s">
        <v>330</v>
      </c>
      <c r="D819">
        <v>8</v>
      </c>
      <c r="E819">
        <v>35916</v>
      </c>
      <c r="F819">
        <v>35944</v>
      </c>
      <c r="G819" t="s">
        <v>3</v>
      </c>
      <c r="H819">
        <v>1</v>
      </c>
      <c r="I819">
        <v>12.91</v>
      </c>
      <c r="J819" t="s">
        <v>329</v>
      </c>
      <c r="K819" t="s">
        <v>665</v>
      </c>
      <c r="L819" t="s">
        <v>328</v>
      </c>
      <c r="M819" t="s">
        <v>327</v>
      </c>
      <c r="N819" s="5">
        <v>3508</v>
      </c>
      <c r="O819" t="s">
        <v>318</v>
      </c>
      <c r="P819" t="str">
        <f t="shared" si="25"/>
        <v>00011065</v>
      </c>
      <c r="Q819" t="str">
        <f>VLOOKUP(H819,shippers!A:B,2,FALSE)</f>
        <v>Speedy Express</v>
      </c>
    </row>
    <row r="820" spans="1:17" x14ac:dyDescent="0.25">
      <c r="A820">
        <v>11066</v>
      </c>
      <c r="B820" t="str">
        <f t="shared" si="24"/>
        <v>00011066</v>
      </c>
      <c r="C820" t="s">
        <v>59</v>
      </c>
      <c r="D820">
        <v>7</v>
      </c>
      <c r="E820">
        <v>35916</v>
      </c>
      <c r="F820">
        <v>35944</v>
      </c>
      <c r="G820">
        <v>35919</v>
      </c>
      <c r="H820">
        <v>2</v>
      </c>
      <c r="I820">
        <v>44.72</v>
      </c>
      <c r="J820" t="s">
        <v>58</v>
      </c>
      <c r="K820" t="s">
        <v>768</v>
      </c>
      <c r="L820" t="s">
        <v>55</v>
      </c>
      <c r="M820" t="s">
        <v>54</v>
      </c>
      <c r="N820" s="5">
        <v>98124</v>
      </c>
      <c r="O820" t="s">
        <v>16</v>
      </c>
      <c r="P820" t="str">
        <f t="shared" si="25"/>
        <v>00011066</v>
      </c>
      <c r="Q820" t="str">
        <f>VLOOKUP(H820,shippers!A:B,2,FALSE)</f>
        <v>United Package</v>
      </c>
    </row>
    <row r="821" spans="1:17" x14ac:dyDescent="0.25">
      <c r="A821">
        <v>11067</v>
      </c>
      <c r="B821" t="str">
        <f t="shared" si="24"/>
        <v>00011067</v>
      </c>
      <c r="C821" t="s">
        <v>509</v>
      </c>
      <c r="D821">
        <v>1</v>
      </c>
      <c r="E821">
        <v>35919</v>
      </c>
      <c r="F821">
        <v>35933</v>
      </c>
      <c r="G821">
        <v>35921</v>
      </c>
      <c r="H821">
        <v>2</v>
      </c>
      <c r="I821">
        <v>7.98</v>
      </c>
      <c r="J821" t="s">
        <v>508</v>
      </c>
      <c r="K821" t="s">
        <v>506</v>
      </c>
      <c r="L821" t="s">
        <v>505</v>
      </c>
      <c r="M821" t="s">
        <v>3</v>
      </c>
      <c r="N821" s="5">
        <v>52066</v>
      </c>
      <c r="O821" t="s">
        <v>21</v>
      </c>
      <c r="P821" t="str">
        <f t="shared" si="25"/>
        <v>00011067</v>
      </c>
      <c r="Q821" t="str">
        <f>VLOOKUP(H821,shippers!A:B,2,FALSE)</f>
        <v>United Package</v>
      </c>
    </row>
    <row r="822" spans="1:17" x14ac:dyDescent="0.25">
      <c r="A822">
        <v>11068</v>
      </c>
      <c r="B822" t="str">
        <f t="shared" si="24"/>
        <v>00011068</v>
      </c>
      <c r="C822" t="s">
        <v>232</v>
      </c>
      <c r="D822">
        <v>8</v>
      </c>
      <c r="E822">
        <v>35919</v>
      </c>
      <c r="F822">
        <v>35947</v>
      </c>
      <c r="G822" t="s">
        <v>3</v>
      </c>
      <c r="H822">
        <v>2</v>
      </c>
      <c r="I822">
        <v>81.75</v>
      </c>
      <c r="J822" t="s">
        <v>231</v>
      </c>
      <c r="K822" t="s">
        <v>754</v>
      </c>
      <c r="L822" t="s">
        <v>24</v>
      </c>
      <c r="M822" t="s">
        <v>62</v>
      </c>
      <c r="N822" s="5" t="s">
        <v>230</v>
      </c>
      <c r="O822" t="s">
        <v>23</v>
      </c>
      <c r="P822" t="str">
        <f t="shared" si="25"/>
        <v>00011068</v>
      </c>
      <c r="Q822" t="str">
        <f>VLOOKUP(H822,shippers!A:B,2,FALSE)</f>
        <v>United Package</v>
      </c>
    </row>
    <row r="823" spans="1:17" x14ac:dyDescent="0.25">
      <c r="A823">
        <v>11069</v>
      </c>
      <c r="B823" t="str">
        <f t="shared" si="24"/>
        <v>00011069</v>
      </c>
      <c r="C823" t="s">
        <v>116</v>
      </c>
      <c r="D823">
        <v>1</v>
      </c>
      <c r="E823">
        <v>35919</v>
      </c>
      <c r="F823">
        <v>35947</v>
      </c>
      <c r="G823">
        <v>35921</v>
      </c>
      <c r="H823">
        <v>2</v>
      </c>
      <c r="I823">
        <v>15.67</v>
      </c>
      <c r="J823" t="s">
        <v>115</v>
      </c>
      <c r="K823" t="s">
        <v>113</v>
      </c>
      <c r="L823" t="s">
        <v>663</v>
      </c>
      <c r="M823" t="s">
        <v>3</v>
      </c>
      <c r="N823" s="5">
        <v>5033</v>
      </c>
      <c r="O823" t="s">
        <v>112</v>
      </c>
      <c r="P823" t="str">
        <f t="shared" si="25"/>
        <v>00011069</v>
      </c>
      <c r="Q823" t="str">
        <f>VLOOKUP(H823,shippers!A:B,2,FALSE)</f>
        <v>United Package</v>
      </c>
    </row>
    <row r="824" spans="1:17" x14ac:dyDescent="0.25">
      <c r="A824">
        <v>11070</v>
      </c>
      <c r="B824" t="str">
        <f t="shared" si="24"/>
        <v>00011070</v>
      </c>
      <c r="C824" t="s">
        <v>344</v>
      </c>
      <c r="D824">
        <v>2</v>
      </c>
      <c r="E824">
        <v>35920</v>
      </c>
      <c r="F824">
        <v>35948</v>
      </c>
      <c r="G824" t="s">
        <v>3</v>
      </c>
      <c r="H824">
        <v>1</v>
      </c>
      <c r="I824">
        <v>136</v>
      </c>
      <c r="J824" t="s">
        <v>343</v>
      </c>
      <c r="K824" t="s">
        <v>341</v>
      </c>
      <c r="L824" t="s">
        <v>340</v>
      </c>
      <c r="M824" t="s">
        <v>3</v>
      </c>
      <c r="N824" s="5">
        <v>60528</v>
      </c>
      <c r="O824" t="s">
        <v>21</v>
      </c>
      <c r="P824" t="str">
        <f t="shared" si="25"/>
        <v>00011070</v>
      </c>
      <c r="Q824" t="str">
        <f>VLOOKUP(H824,shippers!A:B,2,FALSE)</f>
        <v>Speedy Express</v>
      </c>
    </row>
    <row r="825" spans="1:17" x14ac:dyDescent="0.25">
      <c r="A825">
        <v>11071</v>
      </c>
      <c r="B825" t="str">
        <f t="shared" si="24"/>
        <v>00011071</v>
      </c>
      <c r="C825" t="s">
        <v>330</v>
      </c>
      <c r="D825">
        <v>1</v>
      </c>
      <c r="E825">
        <v>35920</v>
      </c>
      <c r="F825">
        <v>35948</v>
      </c>
      <c r="G825" t="s">
        <v>3</v>
      </c>
      <c r="H825">
        <v>1</v>
      </c>
      <c r="I825">
        <v>0.93</v>
      </c>
      <c r="J825" t="s">
        <v>329</v>
      </c>
      <c r="K825" t="s">
        <v>665</v>
      </c>
      <c r="L825" t="s">
        <v>328</v>
      </c>
      <c r="M825" t="s">
        <v>327</v>
      </c>
      <c r="N825" s="5">
        <v>3508</v>
      </c>
      <c r="O825" t="s">
        <v>318</v>
      </c>
      <c r="P825" t="str">
        <f t="shared" si="25"/>
        <v>00011071</v>
      </c>
      <c r="Q825" t="str">
        <f>VLOOKUP(H825,shippers!A:B,2,FALSE)</f>
        <v>Speedy Express</v>
      </c>
    </row>
    <row r="826" spans="1:17" x14ac:dyDescent="0.25">
      <c r="A826">
        <v>11072</v>
      </c>
      <c r="B826" t="str">
        <f t="shared" si="24"/>
        <v>00011072</v>
      </c>
      <c r="C826" t="s">
        <v>490</v>
      </c>
      <c r="D826">
        <v>4</v>
      </c>
      <c r="E826">
        <v>35920</v>
      </c>
      <c r="F826">
        <v>35948</v>
      </c>
      <c r="G826" t="s">
        <v>3</v>
      </c>
      <c r="H826">
        <v>2</v>
      </c>
      <c r="I826">
        <v>258.64</v>
      </c>
      <c r="J826" t="s">
        <v>489</v>
      </c>
      <c r="K826" t="s">
        <v>487</v>
      </c>
      <c r="L826" t="s">
        <v>486</v>
      </c>
      <c r="M826" t="s">
        <v>3</v>
      </c>
      <c r="N826" s="5">
        <v>8010</v>
      </c>
      <c r="O826" t="s">
        <v>246</v>
      </c>
      <c r="P826" t="str">
        <f t="shared" si="25"/>
        <v>00011072</v>
      </c>
      <c r="Q826" t="str">
        <f>VLOOKUP(H826,shippers!A:B,2,FALSE)</f>
        <v>United Package</v>
      </c>
    </row>
    <row r="827" spans="1:17" x14ac:dyDescent="0.25">
      <c r="A827">
        <v>11073</v>
      </c>
      <c r="B827" t="str">
        <f t="shared" si="24"/>
        <v>00011073</v>
      </c>
      <c r="C827" t="s">
        <v>255</v>
      </c>
      <c r="D827">
        <v>2</v>
      </c>
      <c r="E827">
        <v>35920</v>
      </c>
      <c r="F827">
        <v>35948</v>
      </c>
      <c r="G827" t="s">
        <v>3</v>
      </c>
      <c r="H827">
        <v>2</v>
      </c>
      <c r="I827">
        <v>24.95</v>
      </c>
      <c r="J827" t="s">
        <v>664</v>
      </c>
      <c r="K827" t="s">
        <v>254</v>
      </c>
      <c r="L827" t="s">
        <v>663</v>
      </c>
      <c r="M827" t="s">
        <v>3</v>
      </c>
      <c r="N827" s="5">
        <v>5033</v>
      </c>
      <c r="O827" t="s">
        <v>112</v>
      </c>
      <c r="P827" t="str">
        <f t="shared" si="25"/>
        <v>00011073</v>
      </c>
      <c r="Q827" t="str">
        <f>VLOOKUP(H827,shippers!A:B,2,FALSE)</f>
        <v>United Package</v>
      </c>
    </row>
    <row r="828" spans="1:17" x14ac:dyDescent="0.25">
      <c r="A828">
        <v>11074</v>
      </c>
      <c r="B828" t="str">
        <f t="shared" si="24"/>
        <v>00011074</v>
      </c>
      <c r="C828" t="s">
        <v>160</v>
      </c>
      <c r="D828">
        <v>7</v>
      </c>
      <c r="E828">
        <v>35921</v>
      </c>
      <c r="F828">
        <v>35949</v>
      </c>
      <c r="G828" t="s">
        <v>3</v>
      </c>
      <c r="H828">
        <v>2</v>
      </c>
      <c r="I828">
        <v>18.440000000000001</v>
      </c>
      <c r="J828" t="s">
        <v>159</v>
      </c>
      <c r="K828" t="s">
        <v>662</v>
      </c>
      <c r="L828" t="s">
        <v>157</v>
      </c>
      <c r="M828" t="s">
        <v>3</v>
      </c>
      <c r="N828" s="5">
        <v>1734</v>
      </c>
      <c r="O828" t="s">
        <v>14</v>
      </c>
      <c r="P828" t="str">
        <f t="shared" si="25"/>
        <v>00011074</v>
      </c>
      <c r="Q828" t="str">
        <f>VLOOKUP(H828,shippers!A:B,2,FALSE)</f>
        <v>United Package</v>
      </c>
    </row>
    <row r="829" spans="1:17" x14ac:dyDescent="0.25">
      <c r="A829">
        <v>11075</v>
      </c>
      <c r="B829" t="str">
        <f t="shared" si="24"/>
        <v>00011075</v>
      </c>
      <c r="C829" t="s">
        <v>192</v>
      </c>
      <c r="D829">
        <v>8</v>
      </c>
      <c r="E829">
        <v>35921</v>
      </c>
      <c r="F829">
        <v>35949</v>
      </c>
      <c r="G829" t="s">
        <v>3</v>
      </c>
      <c r="H829">
        <v>2</v>
      </c>
      <c r="I829">
        <v>6.19</v>
      </c>
      <c r="J829" t="s">
        <v>191</v>
      </c>
      <c r="K829" t="s">
        <v>767</v>
      </c>
      <c r="L829" t="s">
        <v>661</v>
      </c>
      <c r="M829" t="s">
        <v>3</v>
      </c>
      <c r="N829" s="5">
        <v>1204</v>
      </c>
      <c r="O829" t="s">
        <v>188</v>
      </c>
      <c r="P829" t="str">
        <f t="shared" si="25"/>
        <v>00011075</v>
      </c>
      <c r="Q829" t="str">
        <f>VLOOKUP(H829,shippers!A:B,2,FALSE)</f>
        <v>United Package</v>
      </c>
    </row>
    <row r="830" spans="1:17" x14ac:dyDescent="0.25">
      <c r="A830">
        <v>11076</v>
      </c>
      <c r="B830" t="str">
        <f t="shared" si="24"/>
        <v>00011076</v>
      </c>
      <c r="C830" t="s">
        <v>558</v>
      </c>
      <c r="D830">
        <v>4</v>
      </c>
      <c r="E830">
        <v>35921</v>
      </c>
      <c r="F830">
        <v>35949</v>
      </c>
      <c r="G830" t="s">
        <v>3</v>
      </c>
      <c r="H830">
        <v>2</v>
      </c>
      <c r="I830">
        <v>38.28</v>
      </c>
      <c r="J830" t="s">
        <v>557</v>
      </c>
      <c r="K830" t="s">
        <v>766</v>
      </c>
      <c r="L830" t="s">
        <v>555</v>
      </c>
      <c r="M830" t="s">
        <v>3</v>
      </c>
      <c r="N830" s="5">
        <v>13008</v>
      </c>
      <c r="O830" t="s">
        <v>6</v>
      </c>
      <c r="P830" t="str">
        <f t="shared" si="25"/>
        <v>00011076</v>
      </c>
      <c r="Q830" t="str">
        <f>VLOOKUP(H830,shippers!A:B,2,FALSE)</f>
        <v>United Package</v>
      </c>
    </row>
    <row r="831" spans="1:17" x14ac:dyDescent="0.25">
      <c r="A831">
        <v>11077</v>
      </c>
      <c r="B831" t="str">
        <f t="shared" si="24"/>
        <v>00011077</v>
      </c>
      <c r="C831" t="s">
        <v>216</v>
      </c>
      <c r="D831">
        <v>1</v>
      </c>
      <c r="E831">
        <v>35921</v>
      </c>
      <c r="F831">
        <v>35949</v>
      </c>
      <c r="G831" t="s">
        <v>3</v>
      </c>
      <c r="H831">
        <v>2</v>
      </c>
      <c r="I831">
        <v>8.5299999999999994</v>
      </c>
      <c r="J831" t="s">
        <v>215</v>
      </c>
      <c r="K831" t="s">
        <v>212</v>
      </c>
      <c r="L831" t="s">
        <v>211</v>
      </c>
      <c r="M831" t="s">
        <v>210</v>
      </c>
      <c r="N831" s="5">
        <v>87110</v>
      </c>
      <c r="O831" t="s">
        <v>16</v>
      </c>
      <c r="P831" t="str">
        <f t="shared" si="25"/>
        <v>00011077</v>
      </c>
      <c r="Q831" t="str">
        <f>VLOOKUP(H831,shippers!A:B,2,FALSE)</f>
        <v>United Package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56"/>
  <sheetViews>
    <sheetView workbookViewId="0">
      <selection activeCell="H11" sqref="H11"/>
    </sheetView>
  </sheetViews>
  <sheetFormatPr defaultColWidth="10.7109375" defaultRowHeight="15" x14ac:dyDescent="0.25"/>
  <cols>
    <col min="6" max="6" width="10.7109375" style="10"/>
  </cols>
  <sheetData>
    <row r="1" spans="1:7" x14ac:dyDescent="0.25">
      <c r="A1" s="5" t="s">
        <v>765</v>
      </c>
      <c r="B1" s="5" t="s">
        <v>764</v>
      </c>
      <c r="C1" s="5" t="s">
        <v>763</v>
      </c>
      <c r="D1" s="5" t="s">
        <v>762</v>
      </c>
      <c r="E1" s="5" t="s">
        <v>1192</v>
      </c>
      <c r="F1" s="9" t="s">
        <v>1190</v>
      </c>
      <c r="G1" s="5" t="s">
        <v>2032</v>
      </c>
    </row>
    <row r="2" spans="1:7" x14ac:dyDescent="0.25">
      <c r="A2">
        <v>10248</v>
      </c>
      <c r="B2">
        <v>11</v>
      </c>
      <c r="C2">
        <v>14</v>
      </c>
      <c r="D2">
        <v>12</v>
      </c>
      <c r="E2">
        <v>0</v>
      </c>
      <c r="F2" s="10">
        <f>C2*D2</f>
        <v>168</v>
      </c>
      <c r="G2" s="10">
        <f>F2 * (1 - E2)</f>
        <v>168</v>
      </c>
    </row>
    <row r="3" spans="1:7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 s="10">
        <f t="shared" ref="F3:F66" si="0">C3*D3</f>
        <v>98</v>
      </c>
      <c r="G3" s="10">
        <f t="shared" ref="G3:G66" si="1">F3 * (1 - E3)</f>
        <v>98</v>
      </c>
    </row>
    <row r="4" spans="1:7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 s="10">
        <f t="shared" si="0"/>
        <v>174</v>
      </c>
      <c r="G4" s="10">
        <f t="shared" si="1"/>
        <v>174</v>
      </c>
    </row>
    <row r="5" spans="1:7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 s="10">
        <f t="shared" si="0"/>
        <v>167.4</v>
      </c>
      <c r="G5" s="10">
        <f t="shared" si="1"/>
        <v>167.4</v>
      </c>
    </row>
    <row r="6" spans="1:7" x14ac:dyDescent="0.25">
      <c r="A6">
        <v>10249</v>
      </c>
      <c r="B6">
        <v>51</v>
      </c>
      <c r="C6">
        <v>42.4</v>
      </c>
      <c r="D6">
        <v>40</v>
      </c>
      <c r="E6">
        <v>0</v>
      </c>
      <c r="F6" s="10">
        <f t="shared" si="0"/>
        <v>1696</v>
      </c>
      <c r="G6" s="10">
        <f t="shared" si="1"/>
        <v>1696</v>
      </c>
    </row>
    <row r="7" spans="1:7" x14ac:dyDescent="0.25">
      <c r="A7">
        <v>10250</v>
      </c>
      <c r="B7">
        <v>41</v>
      </c>
      <c r="C7">
        <v>7.7</v>
      </c>
      <c r="D7">
        <v>10</v>
      </c>
      <c r="E7">
        <v>0</v>
      </c>
      <c r="F7" s="10">
        <f t="shared" si="0"/>
        <v>77</v>
      </c>
      <c r="G7" s="10">
        <f t="shared" si="1"/>
        <v>77</v>
      </c>
    </row>
    <row r="8" spans="1:7" x14ac:dyDescent="0.25">
      <c r="A8">
        <v>10250</v>
      </c>
      <c r="B8">
        <v>51</v>
      </c>
      <c r="C8">
        <v>42.4</v>
      </c>
      <c r="D8">
        <v>35</v>
      </c>
      <c r="E8">
        <v>0.15</v>
      </c>
      <c r="F8" s="10">
        <f t="shared" si="0"/>
        <v>1484</v>
      </c>
      <c r="G8" s="10">
        <f t="shared" si="1"/>
        <v>1261.3999999999999</v>
      </c>
    </row>
    <row r="9" spans="1:7" x14ac:dyDescent="0.25">
      <c r="A9">
        <v>10250</v>
      </c>
      <c r="B9">
        <v>65</v>
      </c>
      <c r="C9">
        <v>16.8</v>
      </c>
      <c r="D9">
        <v>15</v>
      </c>
      <c r="E9">
        <v>0.15</v>
      </c>
      <c r="F9" s="10">
        <f t="shared" si="0"/>
        <v>252</v>
      </c>
      <c r="G9" s="10">
        <f t="shared" si="1"/>
        <v>214.2</v>
      </c>
    </row>
    <row r="10" spans="1:7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 s="10">
        <f t="shared" si="0"/>
        <v>100.80000000000001</v>
      </c>
      <c r="G10" s="10">
        <f t="shared" si="1"/>
        <v>95.76</v>
      </c>
    </row>
    <row r="11" spans="1:7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 s="10">
        <f t="shared" si="0"/>
        <v>234</v>
      </c>
      <c r="G11" s="10">
        <f t="shared" si="1"/>
        <v>222.29999999999998</v>
      </c>
    </row>
    <row r="12" spans="1:7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 s="10">
        <f t="shared" si="0"/>
        <v>336</v>
      </c>
      <c r="G12" s="10">
        <f t="shared" si="1"/>
        <v>336</v>
      </c>
    </row>
    <row r="13" spans="1:7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 s="10">
        <f t="shared" si="0"/>
        <v>2592</v>
      </c>
      <c r="G13" s="10">
        <f t="shared" si="1"/>
        <v>2462.4</v>
      </c>
    </row>
    <row r="14" spans="1:7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 s="10">
        <f t="shared" si="0"/>
        <v>50</v>
      </c>
      <c r="G14" s="10">
        <f t="shared" si="1"/>
        <v>47.5</v>
      </c>
    </row>
    <row r="15" spans="1:7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 s="10">
        <f t="shared" si="0"/>
        <v>1088</v>
      </c>
      <c r="G15" s="10">
        <f t="shared" si="1"/>
        <v>1088</v>
      </c>
    </row>
    <row r="16" spans="1:7" x14ac:dyDescent="0.25">
      <c r="A16">
        <v>10253</v>
      </c>
      <c r="B16">
        <v>31</v>
      </c>
      <c r="C16">
        <v>10</v>
      </c>
      <c r="D16">
        <v>20</v>
      </c>
      <c r="E16">
        <v>0</v>
      </c>
      <c r="F16" s="10">
        <f t="shared" si="0"/>
        <v>200</v>
      </c>
      <c r="G16" s="10">
        <f t="shared" si="1"/>
        <v>200</v>
      </c>
    </row>
    <row r="17" spans="1:7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 s="10">
        <f t="shared" si="0"/>
        <v>604.80000000000007</v>
      </c>
      <c r="G17" s="10">
        <f t="shared" si="1"/>
        <v>604.80000000000007</v>
      </c>
    </row>
    <row r="18" spans="1:7" x14ac:dyDescent="0.25">
      <c r="A18">
        <v>10253</v>
      </c>
      <c r="B18">
        <v>49</v>
      </c>
      <c r="C18">
        <v>16</v>
      </c>
      <c r="D18">
        <v>40</v>
      </c>
      <c r="E18">
        <v>0</v>
      </c>
      <c r="F18" s="10">
        <f t="shared" si="0"/>
        <v>640</v>
      </c>
      <c r="G18" s="10">
        <f t="shared" si="1"/>
        <v>640</v>
      </c>
    </row>
    <row r="19" spans="1:7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 s="10">
        <f t="shared" si="0"/>
        <v>54</v>
      </c>
      <c r="G19" s="10">
        <f t="shared" si="1"/>
        <v>45.9</v>
      </c>
    </row>
    <row r="20" spans="1:7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 s="10">
        <f t="shared" si="0"/>
        <v>403.2</v>
      </c>
      <c r="G20" s="10">
        <f t="shared" si="1"/>
        <v>342.71999999999997</v>
      </c>
    </row>
    <row r="21" spans="1:7" x14ac:dyDescent="0.25">
      <c r="A21">
        <v>10254</v>
      </c>
      <c r="B21">
        <v>74</v>
      </c>
      <c r="C21">
        <v>8</v>
      </c>
      <c r="D21">
        <v>21</v>
      </c>
      <c r="E21">
        <v>0</v>
      </c>
      <c r="F21" s="10">
        <f t="shared" si="0"/>
        <v>168</v>
      </c>
      <c r="G21" s="10">
        <f t="shared" si="1"/>
        <v>168</v>
      </c>
    </row>
    <row r="22" spans="1:7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 s="10">
        <f t="shared" si="0"/>
        <v>304</v>
      </c>
      <c r="G22" s="10">
        <f t="shared" si="1"/>
        <v>304</v>
      </c>
    </row>
    <row r="23" spans="1:7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 s="10">
        <f t="shared" si="0"/>
        <v>486.5</v>
      </c>
      <c r="G23" s="10">
        <f t="shared" si="1"/>
        <v>486.5</v>
      </c>
    </row>
    <row r="24" spans="1:7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 s="10">
        <f t="shared" si="0"/>
        <v>380</v>
      </c>
      <c r="G24" s="10">
        <f t="shared" si="1"/>
        <v>380</v>
      </c>
    </row>
    <row r="25" spans="1:7" x14ac:dyDescent="0.25">
      <c r="A25">
        <v>10255</v>
      </c>
      <c r="B25">
        <v>59</v>
      </c>
      <c r="C25">
        <v>44</v>
      </c>
      <c r="D25">
        <v>30</v>
      </c>
      <c r="E25">
        <v>0</v>
      </c>
      <c r="F25" s="10">
        <f t="shared" si="0"/>
        <v>1320</v>
      </c>
      <c r="G25" s="10">
        <f t="shared" si="1"/>
        <v>1320</v>
      </c>
    </row>
    <row r="26" spans="1:7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 s="10">
        <f t="shared" si="0"/>
        <v>393</v>
      </c>
      <c r="G26" s="10">
        <f t="shared" si="1"/>
        <v>393</v>
      </c>
    </row>
    <row r="27" spans="1:7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 s="10">
        <f t="shared" si="0"/>
        <v>124.80000000000001</v>
      </c>
      <c r="G27" s="10">
        <f t="shared" si="1"/>
        <v>124.80000000000001</v>
      </c>
    </row>
    <row r="28" spans="1:7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 s="10">
        <f t="shared" si="0"/>
        <v>877.5</v>
      </c>
      <c r="G28" s="10">
        <f t="shared" si="1"/>
        <v>877.5</v>
      </c>
    </row>
    <row r="29" spans="1:7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 s="10">
        <f t="shared" si="0"/>
        <v>86.4</v>
      </c>
      <c r="G29" s="10">
        <f t="shared" si="1"/>
        <v>86.4</v>
      </c>
    </row>
    <row r="30" spans="1:7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 s="10">
        <f t="shared" si="0"/>
        <v>156</v>
      </c>
      <c r="G30" s="10">
        <f t="shared" si="1"/>
        <v>156</v>
      </c>
    </row>
    <row r="31" spans="1:7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 s="10">
        <f t="shared" si="0"/>
        <v>760</v>
      </c>
      <c r="G31" s="10">
        <f t="shared" si="1"/>
        <v>608</v>
      </c>
    </row>
    <row r="32" spans="1:7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 s="10">
        <f t="shared" si="0"/>
        <v>1105</v>
      </c>
      <c r="G32" s="10">
        <f t="shared" si="1"/>
        <v>884</v>
      </c>
    </row>
    <row r="33" spans="1:7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 s="10">
        <f t="shared" si="0"/>
        <v>153.60000000000002</v>
      </c>
      <c r="G33" s="10">
        <f t="shared" si="1"/>
        <v>122.88000000000002</v>
      </c>
    </row>
    <row r="34" spans="1:7" x14ac:dyDescent="0.25">
      <c r="A34">
        <v>10259</v>
      </c>
      <c r="B34">
        <v>21</v>
      </c>
      <c r="C34">
        <v>8</v>
      </c>
      <c r="D34">
        <v>10</v>
      </c>
      <c r="E34">
        <v>0</v>
      </c>
      <c r="F34" s="10">
        <f t="shared" si="0"/>
        <v>80</v>
      </c>
      <c r="G34" s="10">
        <f t="shared" si="1"/>
        <v>80</v>
      </c>
    </row>
    <row r="35" spans="1:7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 s="10">
        <f t="shared" si="0"/>
        <v>20.8</v>
      </c>
      <c r="G35" s="10">
        <f t="shared" si="1"/>
        <v>20.8</v>
      </c>
    </row>
    <row r="36" spans="1:7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 s="10">
        <f t="shared" si="0"/>
        <v>123.2</v>
      </c>
      <c r="G36" s="10">
        <f t="shared" si="1"/>
        <v>92.4</v>
      </c>
    </row>
    <row r="37" spans="1:7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 s="10">
        <f t="shared" si="0"/>
        <v>780</v>
      </c>
      <c r="G37" s="10">
        <f t="shared" si="1"/>
        <v>780</v>
      </c>
    </row>
    <row r="38" spans="1:7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 s="10">
        <f t="shared" si="0"/>
        <v>591</v>
      </c>
      <c r="G38" s="10">
        <f t="shared" si="1"/>
        <v>443.25</v>
      </c>
    </row>
    <row r="39" spans="1:7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 s="10">
        <f t="shared" si="0"/>
        <v>252</v>
      </c>
      <c r="G39" s="10">
        <f t="shared" si="1"/>
        <v>189</v>
      </c>
    </row>
    <row r="40" spans="1:7" x14ac:dyDescent="0.25">
      <c r="A40">
        <v>10261</v>
      </c>
      <c r="B40">
        <v>21</v>
      </c>
      <c r="C40">
        <v>8</v>
      </c>
      <c r="D40">
        <v>20</v>
      </c>
      <c r="E40">
        <v>0</v>
      </c>
      <c r="F40" s="10">
        <f t="shared" si="0"/>
        <v>160</v>
      </c>
      <c r="G40" s="10">
        <f t="shared" si="1"/>
        <v>160</v>
      </c>
    </row>
    <row r="41" spans="1:7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 s="10">
        <f t="shared" si="0"/>
        <v>288</v>
      </c>
      <c r="G41" s="10">
        <f t="shared" si="1"/>
        <v>288</v>
      </c>
    </row>
    <row r="42" spans="1:7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 s="10">
        <f t="shared" si="0"/>
        <v>204</v>
      </c>
      <c r="G42" s="10">
        <f t="shared" si="1"/>
        <v>163.20000000000002</v>
      </c>
    </row>
    <row r="43" spans="1:7" x14ac:dyDescent="0.25">
      <c r="A43">
        <v>10262</v>
      </c>
      <c r="B43">
        <v>7</v>
      </c>
      <c r="C43">
        <v>24</v>
      </c>
      <c r="D43">
        <v>15</v>
      </c>
      <c r="E43">
        <v>0</v>
      </c>
      <c r="F43" s="10">
        <f t="shared" si="0"/>
        <v>360</v>
      </c>
      <c r="G43" s="10">
        <f t="shared" si="1"/>
        <v>360</v>
      </c>
    </row>
    <row r="44" spans="1:7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 s="10">
        <f t="shared" si="0"/>
        <v>60.8</v>
      </c>
      <c r="G44" s="10">
        <f t="shared" si="1"/>
        <v>60.8</v>
      </c>
    </row>
    <row r="45" spans="1:7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 s="10">
        <f t="shared" si="0"/>
        <v>834</v>
      </c>
      <c r="G45" s="10">
        <f t="shared" si="1"/>
        <v>625.5</v>
      </c>
    </row>
    <row r="46" spans="1:7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 s="10">
        <f t="shared" si="0"/>
        <v>100.8</v>
      </c>
      <c r="G46" s="10">
        <f t="shared" si="1"/>
        <v>100.8</v>
      </c>
    </row>
    <row r="47" spans="1:7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 s="10">
        <f t="shared" si="0"/>
        <v>1242</v>
      </c>
      <c r="G47" s="10">
        <f t="shared" si="1"/>
        <v>931.5</v>
      </c>
    </row>
    <row r="48" spans="1:7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 s="10">
        <f t="shared" si="0"/>
        <v>288</v>
      </c>
      <c r="G48" s="10">
        <f t="shared" si="1"/>
        <v>216</v>
      </c>
    </row>
    <row r="49" spans="1:7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 s="10">
        <f t="shared" si="0"/>
        <v>532</v>
      </c>
      <c r="G49" s="10">
        <f t="shared" si="1"/>
        <v>532</v>
      </c>
    </row>
    <row r="50" spans="1:7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 s="10">
        <f t="shared" si="0"/>
        <v>192.5</v>
      </c>
      <c r="G50" s="10">
        <f t="shared" si="1"/>
        <v>163.625</v>
      </c>
    </row>
    <row r="51" spans="1:7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 s="10">
        <f t="shared" si="0"/>
        <v>936</v>
      </c>
      <c r="G51" s="10">
        <f t="shared" si="1"/>
        <v>936</v>
      </c>
    </row>
    <row r="52" spans="1:7" x14ac:dyDescent="0.25">
      <c r="A52">
        <v>10265</v>
      </c>
      <c r="B52">
        <v>70</v>
      </c>
      <c r="C52">
        <v>12</v>
      </c>
      <c r="D52">
        <v>20</v>
      </c>
      <c r="E52">
        <v>0</v>
      </c>
      <c r="F52" s="10">
        <f t="shared" si="0"/>
        <v>240</v>
      </c>
      <c r="G52" s="10">
        <f t="shared" si="1"/>
        <v>240</v>
      </c>
    </row>
    <row r="53" spans="1:7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 s="10">
        <f t="shared" si="0"/>
        <v>364.79999999999995</v>
      </c>
      <c r="G53" s="10">
        <f t="shared" si="1"/>
        <v>346.55999999999995</v>
      </c>
    </row>
    <row r="54" spans="1:7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 s="10">
        <f t="shared" si="0"/>
        <v>735</v>
      </c>
      <c r="G54" s="10">
        <f t="shared" si="1"/>
        <v>735</v>
      </c>
    </row>
    <row r="55" spans="1:7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 s="10">
        <f t="shared" si="0"/>
        <v>3080</v>
      </c>
      <c r="G55" s="10">
        <f t="shared" si="1"/>
        <v>2618</v>
      </c>
    </row>
    <row r="56" spans="1:7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 s="10">
        <f t="shared" si="0"/>
        <v>216</v>
      </c>
      <c r="G56" s="10">
        <f t="shared" si="1"/>
        <v>183.6</v>
      </c>
    </row>
    <row r="57" spans="1:7" x14ac:dyDescent="0.25">
      <c r="A57">
        <v>10268</v>
      </c>
      <c r="B57">
        <v>29</v>
      </c>
      <c r="C57">
        <v>99</v>
      </c>
      <c r="D57">
        <v>10</v>
      </c>
      <c r="E57">
        <v>0</v>
      </c>
      <c r="F57" s="10">
        <f t="shared" si="0"/>
        <v>990</v>
      </c>
      <c r="G57" s="10">
        <f t="shared" si="1"/>
        <v>990</v>
      </c>
    </row>
    <row r="58" spans="1:7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 s="10">
        <f t="shared" si="0"/>
        <v>111.2</v>
      </c>
      <c r="G58" s="10">
        <f t="shared" si="1"/>
        <v>111.2</v>
      </c>
    </row>
    <row r="59" spans="1:7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 s="10">
        <f t="shared" si="0"/>
        <v>120</v>
      </c>
      <c r="G59" s="10">
        <f t="shared" si="1"/>
        <v>114</v>
      </c>
    </row>
    <row r="60" spans="1:7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 s="10">
        <f t="shared" si="0"/>
        <v>556</v>
      </c>
      <c r="G60" s="10">
        <f t="shared" si="1"/>
        <v>528.19999999999993</v>
      </c>
    </row>
    <row r="61" spans="1:7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 s="10">
        <f t="shared" si="0"/>
        <v>456</v>
      </c>
      <c r="G61" s="10">
        <f t="shared" si="1"/>
        <v>456</v>
      </c>
    </row>
    <row r="62" spans="1:7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 s="10">
        <f t="shared" si="0"/>
        <v>919.99999999999989</v>
      </c>
      <c r="G62" s="10">
        <f t="shared" si="1"/>
        <v>919.99999999999989</v>
      </c>
    </row>
    <row r="63" spans="1:7" x14ac:dyDescent="0.25">
      <c r="A63">
        <v>10271</v>
      </c>
      <c r="B63">
        <v>33</v>
      </c>
      <c r="C63">
        <v>2</v>
      </c>
      <c r="D63">
        <v>24</v>
      </c>
      <c r="E63">
        <v>0</v>
      </c>
      <c r="F63" s="10">
        <f t="shared" si="0"/>
        <v>48</v>
      </c>
      <c r="G63" s="10">
        <f t="shared" si="1"/>
        <v>48</v>
      </c>
    </row>
    <row r="64" spans="1:7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 s="10">
        <f t="shared" si="0"/>
        <v>388.79999999999995</v>
      </c>
      <c r="G64" s="10">
        <f t="shared" si="1"/>
        <v>388.79999999999995</v>
      </c>
    </row>
    <row r="65" spans="1:7" x14ac:dyDescent="0.25">
      <c r="A65">
        <v>10272</v>
      </c>
      <c r="B65">
        <v>31</v>
      </c>
      <c r="C65">
        <v>10</v>
      </c>
      <c r="D65">
        <v>40</v>
      </c>
      <c r="E65">
        <v>0</v>
      </c>
      <c r="F65" s="10">
        <f t="shared" si="0"/>
        <v>400</v>
      </c>
      <c r="G65" s="10">
        <f t="shared" si="1"/>
        <v>400</v>
      </c>
    </row>
    <row r="66" spans="1:7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 s="10">
        <f t="shared" si="0"/>
        <v>667.2</v>
      </c>
      <c r="G66" s="10">
        <f t="shared" si="1"/>
        <v>667.2</v>
      </c>
    </row>
    <row r="67" spans="1:7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 s="10">
        <f t="shared" ref="F67:F130" si="2">C67*D67</f>
        <v>595.20000000000005</v>
      </c>
      <c r="G67" s="10">
        <f t="shared" ref="G67:G130" si="3">F67 * (1 - E67)</f>
        <v>565.44000000000005</v>
      </c>
    </row>
    <row r="68" spans="1:7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 s="10">
        <f t="shared" si="2"/>
        <v>150</v>
      </c>
      <c r="G68" s="10">
        <f t="shared" si="3"/>
        <v>142.5</v>
      </c>
    </row>
    <row r="69" spans="1:7" x14ac:dyDescent="0.25">
      <c r="A69">
        <v>10273</v>
      </c>
      <c r="B69">
        <v>33</v>
      </c>
      <c r="C69">
        <v>2</v>
      </c>
      <c r="D69">
        <v>20</v>
      </c>
      <c r="E69">
        <v>0</v>
      </c>
      <c r="F69" s="10">
        <f t="shared" si="2"/>
        <v>40</v>
      </c>
      <c r="G69" s="10">
        <f t="shared" si="3"/>
        <v>40</v>
      </c>
    </row>
    <row r="70" spans="1:7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 s="10">
        <f t="shared" si="2"/>
        <v>882</v>
      </c>
      <c r="G70" s="10">
        <f t="shared" si="3"/>
        <v>837.9</v>
      </c>
    </row>
    <row r="71" spans="1:7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 s="10">
        <f t="shared" si="2"/>
        <v>475.2</v>
      </c>
      <c r="G71" s="10">
        <f t="shared" si="3"/>
        <v>451.43999999999994</v>
      </c>
    </row>
    <row r="72" spans="1:7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 s="10">
        <f t="shared" si="2"/>
        <v>344</v>
      </c>
      <c r="G72" s="10">
        <f t="shared" si="3"/>
        <v>344</v>
      </c>
    </row>
    <row r="73" spans="1:7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 s="10">
        <f t="shared" si="2"/>
        <v>194.6</v>
      </c>
      <c r="G73" s="10">
        <f t="shared" si="3"/>
        <v>194.6</v>
      </c>
    </row>
    <row r="74" spans="1:7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 s="10">
        <f t="shared" si="2"/>
        <v>43.2</v>
      </c>
      <c r="G74" s="10">
        <f t="shared" si="3"/>
        <v>41.04</v>
      </c>
    </row>
    <row r="75" spans="1:7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 s="10">
        <f t="shared" si="2"/>
        <v>264</v>
      </c>
      <c r="G75" s="10">
        <f t="shared" si="3"/>
        <v>250.79999999999998</v>
      </c>
    </row>
    <row r="76" spans="1:7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 s="10">
        <f t="shared" si="2"/>
        <v>372</v>
      </c>
      <c r="G76" s="10">
        <f t="shared" si="3"/>
        <v>372</v>
      </c>
    </row>
    <row r="77" spans="1:7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 s="10">
        <f t="shared" si="2"/>
        <v>48</v>
      </c>
      <c r="G77" s="10">
        <f t="shared" si="3"/>
        <v>48</v>
      </c>
    </row>
    <row r="78" spans="1:7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 s="10">
        <f t="shared" si="2"/>
        <v>728</v>
      </c>
      <c r="G78" s="10">
        <f t="shared" si="3"/>
        <v>728</v>
      </c>
    </row>
    <row r="79" spans="1:7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 s="10">
        <f t="shared" si="2"/>
        <v>472.79999999999995</v>
      </c>
      <c r="G79" s="10">
        <f t="shared" si="3"/>
        <v>472.79999999999995</v>
      </c>
    </row>
    <row r="80" spans="1:7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 s="10">
        <f t="shared" si="2"/>
        <v>248</v>
      </c>
      <c r="G80" s="10">
        <f t="shared" si="3"/>
        <v>248</v>
      </c>
    </row>
    <row r="81" spans="1:7" x14ac:dyDescent="0.25">
      <c r="A81">
        <v>10278</v>
      </c>
      <c r="B81">
        <v>59</v>
      </c>
      <c r="C81">
        <v>44</v>
      </c>
      <c r="D81">
        <v>15</v>
      </c>
      <c r="E81">
        <v>0</v>
      </c>
      <c r="F81" s="10">
        <f t="shared" si="2"/>
        <v>660</v>
      </c>
      <c r="G81" s="10">
        <f t="shared" si="3"/>
        <v>660</v>
      </c>
    </row>
    <row r="82" spans="1:7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 s="10">
        <f t="shared" si="2"/>
        <v>280.8</v>
      </c>
      <c r="G82" s="10">
        <f t="shared" si="3"/>
        <v>280.8</v>
      </c>
    </row>
    <row r="83" spans="1:7" x14ac:dyDescent="0.25">
      <c r="A83">
        <v>10278</v>
      </c>
      <c r="B83">
        <v>73</v>
      </c>
      <c r="C83">
        <v>12</v>
      </c>
      <c r="D83">
        <v>25</v>
      </c>
      <c r="E83">
        <v>0</v>
      </c>
      <c r="F83" s="10">
        <f t="shared" si="2"/>
        <v>300</v>
      </c>
      <c r="G83" s="10">
        <f t="shared" si="3"/>
        <v>300</v>
      </c>
    </row>
    <row r="84" spans="1:7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 s="10">
        <f t="shared" si="2"/>
        <v>468</v>
      </c>
      <c r="G84" s="10">
        <f t="shared" si="3"/>
        <v>351</v>
      </c>
    </row>
    <row r="85" spans="1:7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 s="10">
        <f t="shared" si="2"/>
        <v>43.2</v>
      </c>
      <c r="G85" s="10">
        <f t="shared" si="3"/>
        <v>43.2</v>
      </c>
    </row>
    <row r="86" spans="1:7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 s="10">
        <f t="shared" si="2"/>
        <v>384</v>
      </c>
      <c r="G86" s="10">
        <f t="shared" si="3"/>
        <v>384</v>
      </c>
    </row>
    <row r="87" spans="1:7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 s="10">
        <f t="shared" si="2"/>
        <v>186</v>
      </c>
      <c r="G87" s="10">
        <f t="shared" si="3"/>
        <v>186</v>
      </c>
    </row>
    <row r="88" spans="1:7" x14ac:dyDescent="0.25">
      <c r="A88">
        <v>10281</v>
      </c>
      <c r="B88">
        <v>19</v>
      </c>
      <c r="C88">
        <v>7.3</v>
      </c>
      <c r="D88">
        <v>1</v>
      </c>
      <c r="E88">
        <v>0</v>
      </c>
      <c r="F88" s="10">
        <f t="shared" si="2"/>
        <v>7.3</v>
      </c>
      <c r="G88" s="10">
        <f t="shared" si="3"/>
        <v>7.3</v>
      </c>
    </row>
    <row r="89" spans="1:7" x14ac:dyDescent="0.25">
      <c r="A89">
        <v>10281</v>
      </c>
      <c r="B89">
        <v>24</v>
      </c>
      <c r="C89">
        <v>3.6</v>
      </c>
      <c r="D89">
        <v>6</v>
      </c>
      <c r="E89">
        <v>0</v>
      </c>
      <c r="F89" s="10">
        <f t="shared" si="2"/>
        <v>21.6</v>
      </c>
      <c r="G89" s="10">
        <f t="shared" si="3"/>
        <v>21.6</v>
      </c>
    </row>
    <row r="90" spans="1:7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 s="10">
        <f t="shared" si="2"/>
        <v>57.6</v>
      </c>
      <c r="G90" s="10">
        <f t="shared" si="3"/>
        <v>57.6</v>
      </c>
    </row>
    <row r="91" spans="1:7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 s="10">
        <f t="shared" si="2"/>
        <v>124.19999999999999</v>
      </c>
      <c r="G91" s="10">
        <f t="shared" si="3"/>
        <v>124.19999999999999</v>
      </c>
    </row>
    <row r="92" spans="1:7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 s="10">
        <f t="shared" si="2"/>
        <v>31.2</v>
      </c>
      <c r="G92" s="10">
        <f t="shared" si="3"/>
        <v>31.2</v>
      </c>
    </row>
    <row r="93" spans="1:7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 s="10">
        <f t="shared" si="2"/>
        <v>248</v>
      </c>
      <c r="G93" s="10">
        <f t="shared" si="3"/>
        <v>248</v>
      </c>
    </row>
    <row r="94" spans="1:7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 s="10">
        <f t="shared" si="2"/>
        <v>131.4</v>
      </c>
      <c r="G94" s="10">
        <f t="shared" si="3"/>
        <v>131.4</v>
      </c>
    </row>
    <row r="95" spans="1:7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 s="10">
        <f t="shared" si="2"/>
        <v>952</v>
      </c>
      <c r="G95" s="10">
        <f t="shared" si="3"/>
        <v>952</v>
      </c>
    </row>
    <row r="96" spans="1:7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 s="10">
        <f t="shared" si="2"/>
        <v>83.4</v>
      </c>
      <c r="G96" s="10">
        <f t="shared" si="3"/>
        <v>83.4</v>
      </c>
    </row>
    <row r="97" spans="1:7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 s="10">
        <f t="shared" si="2"/>
        <v>526.5</v>
      </c>
      <c r="G97" s="10">
        <f t="shared" si="3"/>
        <v>394.875</v>
      </c>
    </row>
    <row r="98" spans="1:7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 s="10">
        <f t="shared" si="2"/>
        <v>325.5</v>
      </c>
      <c r="G98" s="10">
        <f t="shared" si="3"/>
        <v>325.5</v>
      </c>
    </row>
    <row r="99" spans="1:7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 s="10">
        <f t="shared" si="2"/>
        <v>544</v>
      </c>
      <c r="G99" s="10">
        <f t="shared" si="3"/>
        <v>408</v>
      </c>
    </row>
    <row r="100" spans="1:7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 s="10">
        <f t="shared" si="2"/>
        <v>56</v>
      </c>
      <c r="G100" s="10">
        <f t="shared" si="3"/>
        <v>42</v>
      </c>
    </row>
    <row r="101" spans="1:7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 s="10">
        <f t="shared" si="2"/>
        <v>648</v>
      </c>
      <c r="G101" s="10">
        <f t="shared" si="3"/>
        <v>518.4</v>
      </c>
    </row>
    <row r="102" spans="1:7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 s="10">
        <f t="shared" si="2"/>
        <v>588</v>
      </c>
      <c r="G102" s="10">
        <f t="shared" si="3"/>
        <v>470.40000000000003</v>
      </c>
    </row>
    <row r="103" spans="1:7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 s="10">
        <f t="shared" si="2"/>
        <v>943.19999999999993</v>
      </c>
      <c r="G103" s="10">
        <f t="shared" si="3"/>
        <v>754.56</v>
      </c>
    </row>
    <row r="104" spans="1:7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 s="10">
        <f t="shared" si="2"/>
        <v>1440</v>
      </c>
      <c r="G104" s="10">
        <f t="shared" si="3"/>
        <v>1440</v>
      </c>
    </row>
    <row r="105" spans="1:7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 s="10">
        <f t="shared" si="2"/>
        <v>1576</v>
      </c>
      <c r="G105" s="10">
        <f t="shared" si="3"/>
        <v>1576</v>
      </c>
    </row>
    <row r="106" spans="1:7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 s="10">
        <f t="shared" si="2"/>
        <v>556</v>
      </c>
      <c r="G106" s="10">
        <f t="shared" si="3"/>
        <v>472.59999999999997</v>
      </c>
    </row>
    <row r="107" spans="1:7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 s="10">
        <f t="shared" si="2"/>
        <v>224</v>
      </c>
      <c r="G107" s="10">
        <f t="shared" si="3"/>
        <v>224</v>
      </c>
    </row>
    <row r="108" spans="1:7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 s="10">
        <f t="shared" si="2"/>
        <v>144</v>
      </c>
      <c r="G108" s="10">
        <f t="shared" si="3"/>
        <v>122.39999999999999</v>
      </c>
    </row>
    <row r="109" spans="1:7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 s="10">
        <f t="shared" si="2"/>
        <v>59</v>
      </c>
      <c r="G109" s="10">
        <f t="shared" si="3"/>
        <v>53.1</v>
      </c>
    </row>
    <row r="110" spans="1:7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 s="10">
        <f t="shared" si="2"/>
        <v>30</v>
      </c>
      <c r="G110" s="10">
        <f t="shared" si="3"/>
        <v>27</v>
      </c>
    </row>
    <row r="111" spans="1:7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 s="10">
        <f t="shared" si="2"/>
        <v>240</v>
      </c>
      <c r="G111" s="10">
        <f t="shared" si="3"/>
        <v>240</v>
      </c>
    </row>
    <row r="112" spans="1:7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 s="10">
        <f t="shared" si="2"/>
        <v>239.4</v>
      </c>
      <c r="G112" s="10">
        <f t="shared" si="3"/>
        <v>239.4</v>
      </c>
    </row>
    <row r="113" spans="1:7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 s="10">
        <f t="shared" si="2"/>
        <v>340</v>
      </c>
      <c r="G113" s="10">
        <f t="shared" si="3"/>
        <v>340</v>
      </c>
    </row>
    <row r="114" spans="1:7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 s="10">
        <f t="shared" si="2"/>
        <v>1485</v>
      </c>
      <c r="G114" s="10">
        <f t="shared" si="3"/>
        <v>1485</v>
      </c>
    </row>
    <row r="115" spans="1:7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 s="10">
        <f t="shared" si="2"/>
        <v>240</v>
      </c>
      <c r="G115" s="10">
        <f t="shared" si="3"/>
        <v>240</v>
      </c>
    </row>
    <row r="116" spans="1:7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 s="10">
        <f t="shared" si="2"/>
        <v>104</v>
      </c>
      <c r="G116" s="10">
        <f t="shared" si="3"/>
        <v>104</v>
      </c>
    </row>
    <row r="117" spans="1:7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 s="10">
        <f t="shared" si="2"/>
        <v>96</v>
      </c>
      <c r="G117" s="10">
        <f t="shared" si="3"/>
        <v>86.4</v>
      </c>
    </row>
    <row r="118" spans="1:7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 s="10">
        <f t="shared" si="2"/>
        <v>372</v>
      </c>
      <c r="G118" s="10">
        <f t="shared" si="3"/>
        <v>334.8</v>
      </c>
    </row>
    <row r="119" spans="1:7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 s="10">
        <f t="shared" si="2"/>
        <v>84.8</v>
      </c>
      <c r="G119" s="10">
        <f t="shared" si="3"/>
        <v>76.319999999999993</v>
      </c>
    </row>
    <row r="120" spans="1:7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 s="10">
        <f t="shared" si="2"/>
        <v>1296</v>
      </c>
      <c r="G120" s="10">
        <f t="shared" si="3"/>
        <v>1296</v>
      </c>
    </row>
    <row r="121" spans="1:7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 s="10">
        <f t="shared" si="2"/>
        <v>600</v>
      </c>
      <c r="G121" s="10">
        <f t="shared" si="3"/>
        <v>600</v>
      </c>
    </row>
    <row r="122" spans="1:7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 s="10">
        <f t="shared" si="2"/>
        <v>36</v>
      </c>
      <c r="G122" s="10">
        <f t="shared" si="3"/>
        <v>36</v>
      </c>
    </row>
    <row r="123" spans="1:7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 s="10">
        <f t="shared" si="2"/>
        <v>175.5</v>
      </c>
      <c r="G123" s="10">
        <f t="shared" si="3"/>
        <v>175.5</v>
      </c>
    </row>
    <row r="124" spans="1:7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 s="10">
        <f t="shared" si="2"/>
        <v>37.200000000000003</v>
      </c>
      <c r="G124" s="10">
        <f t="shared" si="3"/>
        <v>37.200000000000003</v>
      </c>
    </row>
    <row r="125" spans="1:7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 s="10">
        <f t="shared" si="2"/>
        <v>259.2</v>
      </c>
      <c r="G125" s="10">
        <f t="shared" si="3"/>
        <v>259.2</v>
      </c>
    </row>
    <row r="126" spans="1:7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 s="10">
        <f t="shared" si="2"/>
        <v>468</v>
      </c>
      <c r="G126" s="10">
        <f t="shared" si="3"/>
        <v>468</v>
      </c>
    </row>
    <row r="127" spans="1:7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 s="10">
        <f t="shared" si="2"/>
        <v>552</v>
      </c>
      <c r="G127" s="10">
        <f t="shared" si="3"/>
        <v>552</v>
      </c>
    </row>
    <row r="128" spans="1:7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 s="10">
        <f t="shared" si="2"/>
        <v>571.19999999999993</v>
      </c>
      <c r="G128" s="10">
        <f t="shared" si="3"/>
        <v>571.19999999999993</v>
      </c>
    </row>
    <row r="129" spans="1:7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 s="10">
        <f t="shared" si="2"/>
        <v>37.200000000000003</v>
      </c>
      <c r="G129" s="10">
        <f t="shared" si="3"/>
        <v>37.200000000000003</v>
      </c>
    </row>
    <row r="130" spans="1:7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 s="10">
        <f t="shared" si="2"/>
        <v>121.6</v>
      </c>
      <c r="G130" s="10">
        <f t="shared" si="3"/>
        <v>121.6</v>
      </c>
    </row>
    <row r="131" spans="1:7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 s="10">
        <f t="shared" ref="F131:F194" si="4">C131*D131</f>
        <v>201.60000000000002</v>
      </c>
      <c r="G131" s="10">
        <f t="shared" ref="G131:G194" si="5">F131 * (1 - E131)</f>
        <v>201.60000000000002</v>
      </c>
    </row>
    <row r="132" spans="1:7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 s="10">
        <f t="shared" si="4"/>
        <v>417</v>
      </c>
      <c r="G132" s="10">
        <f t="shared" si="5"/>
        <v>417</v>
      </c>
    </row>
    <row r="133" spans="1:7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 s="10">
        <f t="shared" si="4"/>
        <v>432</v>
      </c>
      <c r="G133" s="10">
        <f t="shared" si="5"/>
        <v>432</v>
      </c>
    </row>
    <row r="134" spans="1:7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 s="10">
        <f t="shared" si="4"/>
        <v>864</v>
      </c>
      <c r="G134" s="10">
        <f t="shared" si="5"/>
        <v>864</v>
      </c>
    </row>
    <row r="135" spans="1:7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 s="10">
        <f t="shared" si="4"/>
        <v>556</v>
      </c>
      <c r="G135" s="10">
        <f t="shared" si="5"/>
        <v>556</v>
      </c>
    </row>
    <row r="136" spans="1:7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 s="10">
        <f t="shared" si="4"/>
        <v>608</v>
      </c>
      <c r="G136" s="10">
        <f t="shared" si="5"/>
        <v>608</v>
      </c>
    </row>
    <row r="137" spans="1:7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 s="10">
        <f t="shared" si="4"/>
        <v>608</v>
      </c>
      <c r="G137" s="10">
        <f t="shared" si="5"/>
        <v>456</v>
      </c>
    </row>
    <row r="138" spans="1:7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 s="10">
        <f t="shared" si="4"/>
        <v>1320</v>
      </c>
      <c r="G138" s="10">
        <f t="shared" si="5"/>
        <v>990</v>
      </c>
    </row>
    <row r="139" spans="1:7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 s="10">
        <f t="shared" si="4"/>
        <v>591</v>
      </c>
      <c r="G139" s="10">
        <f t="shared" si="5"/>
        <v>591</v>
      </c>
    </row>
    <row r="140" spans="1:7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 s="10">
        <f t="shared" si="4"/>
        <v>109.5</v>
      </c>
      <c r="G140" s="10">
        <f t="shared" si="5"/>
        <v>109.5</v>
      </c>
    </row>
    <row r="141" spans="1:7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 s="10">
        <f t="shared" si="4"/>
        <v>240</v>
      </c>
      <c r="G141" s="10">
        <f t="shared" si="5"/>
        <v>240</v>
      </c>
    </row>
    <row r="142" spans="1:7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 s="10">
        <f t="shared" si="4"/>
        <v>408</v>
      </c>
      <c r="G142" s="10">
        <f t="shared" si="5"/>
        <v>408</v>
      </c>
    </row>
    <row r="143" spans="1:7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 s="10">
        <f t="shared" si="4"/>
        <v>200</v>
      </c>
      <c r="G143" s="10">
        <f t="shared" si="5"/>
        <v>200</v>
      </c>
    </row>
    <row r="144" spans="1:7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 s="10">
        <f t="shared" si="4"/>
        <v>147</v>
      </c>
      <c r="G144" s="10">
        <f t="shared" si="5"/>
        <v>147</v>
      </c>
    </row>
    <row r="145" spans="1:7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 s="10">
        <f t="shared" si="4"/>
        <v>608</v>
      </c>
      <c r="G145" s="10">
        <f t="shared" si="5"/>
        <v>608</v>
      </c>
    </row>
    <row r="146" spans="1:7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 s="10">
        <f t="shared" si="4"/>
        <v>1248</v>
      </c>
      <c r="G146" s="10">
        <f t="shared" si="5"/>
        <v>1248</v>
      </c>
    </row>
    <row r="147" spans="1:7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 s="10">
        <f t="shared" si="4"/>
        <v>1019.1999999999999</v>
      </c>
      <c r="G147" s="10">
        <f t="shared" si="5"/>
        <v>1019.1999999999999</v>
      </c>
    </row>
    <row r="148" spans="1:7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 s="10">
        <f t="shared" si="4"/>
        <v>441.59999999999997</v>
      </c>
      <c r="G148" s="10">
        <f t="shared" si="5"/>
        <v>441.59999999999997</v>
      </c>
    </row>
    <row r="149" spans="1:7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 s="10">
        <f t="shared" si="4"/>
        <v>588</v>
      </c>
      <c r="G149" s="10">
        <f t="shared" si="5"/>
        <v>529.20000000000005</v>
      </c>
    </row>
    <row r="150" spans="1:7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 s="10">
        <f t="shared" si="4"/>
        <v>504</v>
      </c>
      <c r="G150" s="10">
        <f t="shared" si="5"/>
        <v>453.6</v>
      </c>
    </row>
    <row r="151" spans="1:7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 s="10">
        <f t="shared" si="4"/>
        <v>150</v>
      </c>
      <c r="G151" s="10">
        <f t="shared" si="5"/>
        <v>135</v>
      </c>
    </row>
    <row r="152" spans="1:7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 s="10">
        <f t="shared" si="4"/>
        <v>480</v>
      </c>
      <c r="G152" s="10">
        <f t="shared" si="5"/>
        <v>480</v>
      </c>
    </row>
    <row r="153" spans="1:7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 s="10">
        <f t="shared" si="4"/>
        <v>440</v>
      </c>
      <c r="G153" s="10">
        <f t="shared" si="5"/>
        <v>440</v>
      </c>
    </row>
    <row r="154" spans="1:7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 s="10">
        <f t="shared" si="4"/>
        <v>34.4</v>
      </c>
      <c r="G154" s="10">
        <f t="shared" si="5"/>
        <v>34.4</v>
      </c>
    </row>
    <row r="155" spans="1:7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 s="10">
        <f t="shared" si="4"/>
        <v>1250</v>
      </c>
      <c r="G155" s="10">
        <f t="shared" si="5"/>
        <v>1125</v>
      </c>
    </row>
    <row r="156" spans="1:7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 s="10">
        <f t="shared" si="4"/>
        <v>2475</v>
      </c>
      <c r="G156" s="10">
        <f t="shared" si="5"/>
        <v>2227.5</v>
      </c>
    </row>
    <row r="157" spans="1:7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 s="10">
        <f t="shared" si="4"/>
        <v>432</v>
      </c>
      <c r="G157" s="10">
        <f t="shared" si="5"/>
        <v>388.8</v>
      </c>
    </row>
    <row r="158" spans="1:7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 s="10">
        <f t="shared" si="4"/>
        <v>207</v>
      </c>
      <c r="G158" s="10">
        <f t="shared" si="5"/>
        <v>207</v>
      </c>
    </row>
    <row r="159" spans="1:7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 s="10">
        <f t="shared" si="4"/>
        <v>262</v>
      </c>
      <c r="G159" s="10">
        <f t="shared" si="5"/>
        <v>262</v>
      </c>
    </row>
    <row r="160" spans="1:7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 s="10">
        <f t="shared" si="4"/>
        <v>29.5</v>
      </c>
      <c r="G160" s="10">
        <f t="shared" si="5"/>
        <v>29.5</v>
      </c>
    </row>
    <row r="161" spans="1:7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 s="10">
        <f t="shared" si="4"/>
        <v>394</v>
      </c>
      <c r="G161" s="10">
        <f t="shared" si="5"/>
        <v>394</v>
      </c>
    </row>
    <row r="162" spans="1:7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 s="10">
        <f t="shared" si="4"/>
        <v>30</v>
      </c>
      <c r="G162" s="10">
        <f t="shared" si="5"/>
        <v>30</v>
      </c>
    </row>
    <row r="163" spans="1:7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 s="10">
        <f t="shared" si="4"/>
        <v>28.8</v>
      </c>
      <c r="G163" s="10">
        <f t="shared" si="5"/>
        <v>28.8</v>
      </c>
    </row>
    <row r="164" spans="1:7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 s="10">
        <f t="shared" si="4"/>
        <v>60</v>
      </c>
      <c r="G164" s="10">
        <f t="shared" si="5"/>
        <v>60</v>
      </c>
    </row>
    <row r="165" spans="1:7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 s="10">
        <f t="shared" si="4"/>
        <v>352</v>
      </c>
      <c r="G165" s="10">
        <f t="shared" si="5"/>
        <v>352</v>
      </c>
    </row>
    <row r="166" spans="1:7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 s="10">
        <f t="shared" si="4"/>
        <v>600</v>
      </c>
      <c r="G166" s="10">
        <f t="shared" si="5"/>
        <v>600</v>
      </c>
    </row>
    <row r="167" spans="1:7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 s="10">
        <f t="shared" si="4"/>
        <v>22.4</v>
      </c>
      <c r="G167" s="10">
        <f t="shared" si="5"/>
        <v>22.4</v>
      </c>
    </row>
    <row r="168" spans="1:7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 s="10">
        <f t="shared" si="4"/>
        <v>736</v>
      </c>
      <c r="G168" s="10">
        <f t="shared" si="5"/>
        <v>736</v>
      </c>
    </row>
    <row r="169" spans="1:7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 s="10">
        <f t="shared" si="4"/>
        <v>51.599999999999994</v>
      </c>
      <c r="G169" s="10">
        <f t="shared" si="5"/>
        <v>51.599999999999994</v>
      </c>
    </row>
    <row r="170" spans="1:7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 s="10">
        <f t="shared" si="4"/>
        <v>139</v>
      </c>
      <c r="G170" s="10">
        <f t="shared" si="5"/>
        <v>139</v>
      </c>
    </row>
    <row r="171" spans="1:7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 s="10">
        <f t="shared" si="4"/>
        <v>197</v>
      </c>
      <c r="G171" s="10">
        <f t="shared" si="5"/>
        <v>197</v>
      </c>
    </row>
    <row r="172" spans="1:7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 s="10">
        <f t="shared" si="4"/>
        <v>67.199999999999989</v>
      </c>
      <c r="G172" s="10">
        <f t="shared" si="5"/>
        <v>67.199999999999989</v>
      </c>
    </row>
    <row r="173" spans="1:7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 s="10">
        <f t="shared" si="4"/>
        <v>201.6</v>
      </c>
      <c r="G173" s="10">
        <f t="shared" si="5"/>
        <v>201.6</v>
      </c>
    </row>
    <row r="174" spans="1:7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 s="10">
        <f t="shared" si="4"/>
        <v>145.6</v>
      </c>
      <c r="G174" s="10">
        <f t="shared" si="5"/>
        <v>145.6</v>
      </c>
    </row>
    <row r="175" spans="1:7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 s="10">
        <f t="shared" si="4"/>
        <v>883.19999999999993</v>
      </c>
      <c r="G175" s="10">
        <f t="shared" si="5"/>
        <v>883.19999999999993</v>
      </c>
    </row>
    <row r="176" spans="1:7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 s="10">
        <f t="shared" si="4"/>
        <v>524</v>
      </c>
      <c r="G176" s="10">
        <f t="shared" si="5"/>
        <v>524</v>
      </c>
    </row>
    <row r="177" spans="1:7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 s="10">
        <f t="shared" si="4"/>
        <v>62</v>
      </c>
      <c r="G177" s="10">
        <f t="shared" si="5"/>
        <v>62</v>
      </c>
    </row>
    <row r="178" spans="1:7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 s="10">
        <f t="shared" si="4"/>
        <v>182.39999999999998</v>
      </c>
      <c r="G178" s="10">
        <f t="shared" si="5"/>
        <v>182.39999999999998</v>
      </c>
    </row>
    <row r="179" spans="1:7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 s="10">
        <f t="shared" si="4"/>
        <v>1024</v>
      </c>
      <c r="G179" s="10">
        <f t="shared" si="5"/>
        <v>921.6</v>
      </c>
    </row>
    <row r="180" spans="1:7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 s="10">
        <f t="shared" si="4"/>
        <v>318</v>
      </c>
      <c r="G180" s="10">
        <f t="shared" si="5"/>
        <v>286.2</v>
      </c>
    </row>
    <row r="181" spans="1:7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 s="10">
        <f t="shared" si="4"/>
        <v>985</v>
      </c>
      <c r="G181" s="10">
        <f t="shared" si="5"/>
        <v>886.5</v>
      </c>
    </row>
    <row r="182" spans="1:7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 s="10">
        <f t="shared" si="4"/>
        <v>156.79999999999998</v>
      </c>
      <c r="G182" s="10">
        <f t="shared" si="5"/>
        <v>156.79999999999998</v>
      </c>
    </row>
    <row r="183" spans="1:7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 s="10">
        <f t="shared" si="4"/>
        <v>360</v>
      </c>
      <c r="G183" s="10">
        <f t="shared" si="5"/>
        <v>360</v>
      </c>
    </row>
    <row r="184" spans="1:7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 s="10">
        <f t="shared" si="4"/>
        <v>77</v>
      </c>
      <c r="G184" s="10">
        <f t="shared" si="5"/>
        <v>77</v>
      </c>
    </row>
    <row r="185" spans="1:7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 s="10">
        <f t="shared" si="4"/>
        <v>2758</v>
      </c>
      <c r="G185" s="10">
        <f t="shared" si="5"/>
        <v>2758</v>
      </c>
    </row>
    <row r="186" spans="1:7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 s="10">
        <f t="shared" si="4"/>
        <v>288</v>
      </c>
      <c r="G186" s="10">
        <f t="shared" si="5"/>
        <v>288</v>
      </c>
    </row>
    <row r="187" spans="1:7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 s="10">
        <f t="shared" si="4"/>
        <v>154</v>
      </c>
      <c r="G187" s="10">
        <f t="shared" si="5"/>
        <v>154</v>
      </c>
    </row>
    <row r="188" spans="1:7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 s="10">
        <f t="shared" si="4"/>
        <v>86.4</v>
      </c>
      <c r="G188" s="10">
        <f t="shared" si="5"/>
        <v>86.4</v>
      </c>
    </row>
    <row r="189" spans="1:7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 s="10">
        <f t="shared" si="4"/>
        <v>249.6</v>
      </c>
      <c r="G189" s="10">
        <f t="shared" si="5"/>
        <v>249.6</v>
      </c>
    </row>
    <row r="190" spans="1:7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 s="10">
        <f t="shared" si="4"/>
        <v>509.59999999999997</v>
      </c>
      <c r="G190" s="10">
        <f t="shared" si="5"/>
        <v>509.59999999999997</v>
      </c>
    </row>
    <row r="191" spans="1:7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 s="10">
        <f t="shared" si="4"/>
        <v>432</v>
      </c>
      <c r="G191" s="10">
        <f t="shared" si="5"/>
        <v>432</v>
      </c>
    </row>
    <row r="192" spans="1:7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 s="10">
        <f t="shared" si="4"/>
        <v>516</v>
      </c>
      <c r="G192" s="10">
        <f t="shared" si="5"/>
        <v>516</v>
      </c>
    </row>
    <row r="193" spans="1:7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 s="10">
        <f t="shared" si="4"/>
        <v>144</v>
      </c>
      <c r="G193" s="10">
        <f t="shared" si="5"/>
        <v>144</v>
      </c>
    </row>
    <row r="194" spans="1:7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 s="10">
        <f t="shared" si="4"/>
        <v>112</v>
      </c>
      <c r="G194" s="10">
        <f t="shared" si="5"/>
        <v>112</v>
      </c>
    </row>
    <row r="195" spans="1:7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 s="10">
        <f t="shared" ref="F195:F258" si="6">C195*D195</f>
        <v>62</v>
      </c>
      <c r="G195" s="10">
        <f t="shared" ref="G195:G258" si="7">F195 * (1 - E195)</f>
        <v>62</v>
      </c>
    </row>
    <row r="196" spans="1:7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 s="10">
        <f t="shared" si="6"/>
        <v>44.8</v>
      </c>
      <c r="G196" s="10">
        <f t="shared" si="7"/>
        <v>44.8</v>
      </c>
    </row>
    <row r="197" spans="1:7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 s="10">
        <f t="shared" si="6"/>
        <v>57.6</v>
      </c>
      <c r="G197" s="10">
        <f t="shared" si="7"/>
        <v>57.6</v>
      </c>
    </row>
    <row r="198" spans="1:7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 s="10">
        <f t="shared" si="6"/>
        <v>291.90000000000003</v>
      </c>
      <c r="G198" s="10">
        <f t="shared" si="7"/>
        <v>248.11500000000001</v>
      </c>
    </row>
    <row r="199" spans="1:7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 s="10">
        <f t="shared" si="6"/>
        <v>1008</v>
      </c>
      <c r="G199" s="10">
        <f t="shared" si="7"/>
        <v>856.8</v>
      </c>
    </row>
    <row r="200" spans="1:7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 s="10">
        <f t="shared" si="6"/>
        <v>288</v>
      </c>
      <c r="G200" s="10">
        <f t="shared" si="7"/>
        <v>288</v>
      </c>
    </row>
    <row r="201" spans="1:7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 s="10">
        <f t="shared" si="6"/>
        <v>1760</v>
      </c>
      <c r="G201" s="10">
        <f t="shared" si="7"/>
        <v>1496</v>
      </c>
    </row>
    <row r="202" spans="1:7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 s="10">
        <f t="shared" si="6"/>
        <v>2808</v>
      </c>
      <c r="G202" s="10">
        <f t="shared" si="7"/>
        <v>2386.7999999999997</v>
      </c>
    </row>
    <row r="203" spans="1:7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 s="10">
        <f t="shared" si="6"/>
        <v>120</v>
      </c>
      <c r="G203" s="10">
        <f t="shared" si="7"/>
        <v>120</v>
      </c>
    </row>
    <row r="204" spans="1:7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 s="10">
        <f t="shared" si="6"/>
        <v>57.599999999999994</v>
      </c>
      <c r="G204" s="10">
        <f t="shared" si="7"/>
        <v>57.599999999999994</v>
      </c>
    </row>
    <row r="205" spans="1:7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 s="10">
        <f t="shared" si="6"/>
        <v>167.4</v>
      </c>
      <c r="G205" s="10">
        <f t="shared" si="7"/>
        <v>167.4</v>
      </c>
    </row>
    <row r="206" spans="1:7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 s="10">
        <f t="shared" si="6"/>
        <v>40</v>
      </c>
      <c r="G206" s="10">
        <f t="shared" si="7"/>
        <v>40</v>
      </c>
    </row>
    <row r="207" spans="1:7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 s="10">
        <f t="shared" si="6"/>
        <v>1112</v>
      </c>
      <c r="G207" s="10">
        <f t="shared" si="7"/>
        <v>1112</v>
      </c>
    </row>
    <row r="208" spans="1:7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 s="10">
        <f t="shared" si="6"/>
        <v>422.40000000000003</v>
      </c>
      <c r="G208" s="10">
        <f t="shared" si="7"/>
        <v>422.40000000000003</v>
      </c>
    </row>
    <row r="209" spans="1:7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 s="10">
        <f t="shared" si="6"/>
        <v>249.6</v>
      </c>
      <c r="G209" s="10">
        <f t="shared" si="7"/>
        <v>249.6</v>
      </c>
    </row>
    <row r="210" spans="1:7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 s="10">
        <f t="shared" si="6"/>
        <v>310</v>
      </c>
      <c r="G210" s="10">
        <f t="shared" si="7"/>
        <v>310</v>
      </c>
    </row>
    <row r="211" spans="1:7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 s="10">
        <f t="shared" si="6"/>
        <v>380</v>
      </c>
      <c r="G211" s="10">
        <f t="shared" si="7"/>
        <v>304</v>
      </c>
    </row>
    <row r="212" spans="1:7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 s="10">
        <f t="shared" si="6"/>
        <v>840</v>
      </c>
      <c r="G212" s="10">
        <f t="shared" si="7"/>
        <v>672</v>
      </c>
    </row>
    <row r="213" spans="1:7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 s="10">
        <f t="shared" si="6"/>
        <v>724.5</v>
      </c>
      <c r="G213" s="10">
        <f t="shared" si="7"/>
        <v>579.6</v>
      </c>
    </row>
    <row r="214" spans="1:7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 s="10">
        <f t="shared" si="6"/>
        <v>318</v>
      </c>
      <c r="G214" s="10">
        <f t="shared" si="7"/>
        <v>254.4</v>
      </c>
    </row>
    <row r="215" spans="1:7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 s="10">
        <f t="shared" si="6"/>
        <v>396</v>
      </c>
      <c r="G215" s="10">
        <f t="shared" si="7"/>
        <v>396</v>
      </c>
    </row>
    <row r="216" spans="1:7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 s="10">
        <f t="shared" si="6"/>
        <v>672</v>
      </c>
      <c r="G216" s="10">
        <f t="shared" si="7"/>
        <v>672</v>
      </c>
    </row>
    <row r="217" spans="1:7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 s="10">
        <f t="shared" si="6"/>
        <v>100</v>
      </c>
      <c r="G217" s="10">
        <f t="shared" si="7"/>
        <v>100</v>
      </c>
    </row>
    <row r="218" spans="1:7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 s="10">
        <f t="shared" si="6"/>
        <v>73</v>
      </c>
      <c r="G218" s="10">
        <f t="shared" si="7"/>
        <v>69.349999999999994</v>
      </c>
    </row>
    <row r="219" spans="1:7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 s="10">
        <f t="shared" si="6"/>
        <v>165.6</v>
      </c>
      <c r="G219" s="10">
        <f t="shared" si="7"/>
        <v>157.32</v>
      </c>
    </row>
    <row r="220" spans="1:7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 s="10">
        <f t="shared" si="6"/>
        <v>4216</v>
      </c>
      <c r="G220" s="10">
        <f t="shared" si="7"/>
        <v>4005.2</v>
      </c>
    </row>
    <row r="221" spans="1:7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 s="10">
        <f t="shared" si="6"/>
        <v>364.79999999999995</v>
      </c>
      <c r="G221" s="10">
        <f t="shared" si="7"/>
        <v>346.55999999999995</v>
      </c>
    </row>
    <row r="222" spans="1:7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 s="10">
        <f t="shared" si="6"/>
        <v>1245</v>
      </c>
      <c r="G222" s="10">
        <f t="shared" si="7"/>
        <v>1058.25</v>
      </c>
    </row>
    <row r="223" spans="1:7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 s="10">
        <f t="shared" si="6"/>
        <v>695</v>
      </c>
      <c r="G223" s="10">
        <f t="shared" si="7"/>
        <v>590.75</v>
      </c>
    </row>
    <row r="224" spans="1:7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 s="10">
        <f t="shared" si="6"/>
        <v>88.5</v>
      </c>
      <c r="G224" s="10">
        <f t="shared" si="7"/>
        <v>88.5</v>
      </c>
    </row>
    <row r="225" spans="1:7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 s="10">
        <f t="shared" si="6"/>
        <v>2000</v>
      </c>
      <c r="G225" s="10">
        <f t="shared" si="7"/>
        <v>1600</v>
      </c>
    </row>
    <row r="226" spans="1:7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 s="10">
        <f t="shared" si="6"/>
        <v>112</v>
      </c>
      <c r="G226" s="10">
        <f t="shared" si="7"/>
        <v>89.600000000000009</v>
      </c>
    </row>
    <row r="227" spans="1:7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 s="10">
        <f t="shared" si="6"/>
        <v>121.6</v>
      </c>
      <c r="G227" s="10">
        <f t="shared" si="7"/>
        <v>97.28</v>
      </c>
    </row>
    <row r="228" spans="1:7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 s="10">
        <f t="shared" si="6"/>
        <v>186</v>
      </c>
      <c r="G228" s="10">
        <f t="shared" si="7"/>
        <v>186</v>
      </c>
    </row>
    <row r="229" spans="1:7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 s="10">
        <f t="shared" si="6"/>
        <v>80</v>
      </c>
      <c r="G229" s="10">
        <f t="shared" si="7"/>
        <v>72</v>
      </c>
    </row>
    <row r="230" spans="1:7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 s="10">
        <f t="shared" si="6"/>
        <v>688</v>
      </c>
      <c r="G230" s="10">
        <f t="shared" si="7"/>
        <v>619.20000000000005</v>
      </c>
    </row>
    <row r="231" spans="1:7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 s="10">
        <f t="shared" si="6"/>
        <v>44.8</v>
      </c>
      <c r="G231" s="10">
        <f t="shared" si="7"/>
        <v>44.8</v>
      </c>
    </row>
    <row r="232" spans="1:7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 s="10">
        <f t="shared" si="6"/>
        <v>100</v>
      </c>
      <c r="G232" s="10">
        <f t="shared" si="7"/>
        <v>100</v>
      </c>
    </row>
    <row r="233" spans="1:7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 s="10">
        <f t="shared" si="6"/>
        <v>106.39999999999999</v>
      </c>
      <c r="G233" s="10">
        <f t="shared" si="7"/>
        <v>85.12</v>
      </c>
    </row>
    <row r="234" spans="1:7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 s="10">
        <f t="shared" si="6"/>
        <v>250</v>
      </c>
      <c r="G234" s="10">
        <f t="shared" si="7"/>
        <v>200</v>
      </c>
    </row>
    <row r="235" spans="1:7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 s="10">
        <f t="shared" si="6"/>
        <v>153.60000000000002</v>
      </c>
      <c r="G235" s="10">
        <f t="shared" si="7"/>
        <v>122.88000000000002</v>
      </c>
    </row>
    <row r="236" spans="1:7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 s="10">
        <f t="shared" si="6"/>
        <v>2035.1999999999998</v>
      </c>
      <c r="G236" s="10">
        <f t="shared" si="7"/>
        <v>1628.1599999999999</v>
      </c>
    </row>
    <row r="237" spans="1:7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 s="10">
        <f t="shared" si="6"/>
        <v>316.8</v>
      </c>
      <c r="G237" s="10">
        <f t="shared" si="7"/>
        <v>285.12</v>
      </c>
    </row>
    <row r="238" spans="1:7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 s="10">
        <f t="shared" si="6"/>
        <v>288</v>
      </c>
      <c r="G238" s="10">
        <f t="shared" si="7"/>
        <v>288</v>
      </c>
    </row>
    <row r="239" spans="1:7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 s="10">
        <f t="shared" si="6"/>
        <v>597.59999999999991</v>
      </c>
      <c r="G239" s="10">
        <f t="shared" si="7"/>
        <v>597.59999999999991</v>
      </c>
    </row>
    <row r="240" spans="1:7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 s="10">
        <f t="shared" si="6"/>
        <v>304</v>
      </c>
      <c r="G240" s="10">
        <f t="shared" si="7"/>
        <v>304</v>
      </c>
    </row>
    <row r="241" spans="1:7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 s="10">
        <f t="shared" si="6"/>
        <v>582.4</v>
      </c>
      <c r="G241" s="10">
        <f t="shared" si="7"/>
        <v>582.4</v>
      </c>
    </row>
    <row r="242" spans="1:7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 s="10">
        <f t="shared" si="6"/>
        <v>695</v>
      </c>
      <c r="G242" s="10">
        <f t="shared" si="7"/>
        <v>695</v>
      </c>
    </row>
    <row r="243" spans="1:7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 s="10">
        <f t="shared" si="6"/>
        <v>624</v>
      </c>
      <c r="G243" s="10">
        <f t="shared" si="7"/>
        <v>624</v>
      </c>
    </row>
    <row r="244" spans="1:7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 s="10">
        <f t="shared" si="6"/>
        <v>310.5</v>
      </c>
      <c r="G244" s="10">
        <f t="shared" si="7"/>
        <v>310.5</v>
      </c>
    </row>
    <row r="245" spans="1:7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 s="10">
        <f t="shared" si="6"/>
        <v>176</v>
      </c>
      <c r="G245" s="10">
        <f t="shared" si="7"/>
        <v>176</v>
      </c>
    </row>
    <row r="246" spans="1:7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 s="10">
        <f t="shared" si="6"/>
        <v>2184</v>
      </c>
      <c r="G246" s="10">
        <f t="shared" si="7"/>
        <v>2074.7999999999997</v>
      </c>
    </row>
    <row r="247" spans="1:7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 s="10">
        <f t="shared" si="6"/>
        <v>1103.2</v>
      </c>
      <c r="G247" s="10">
        <f t="shared" si="7"/>
        <v>1103.2</v>
      </c>
    </row>
    <row r="248" spans="1:7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 s="10">
        <f t="shared" si="6"/>
        <v>1000</v>
      </c>
      <c r="G248" s="10">
        <f t="shared" si="7"/>
        <v>950</v>
      </c>
    </row>
    <row r="249" spans="1:7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 s="10">
        <f t="shared" si="6"/>
        <v>92.4</v>
      </c>
      <c r="G249" s="10">
        <f t="shared" si="7"/>
        <v>87.78</v>
      </c>
    </row>
    <row r="250" spans="1:7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 s="10">
        <f t="shared" si="6"/>
        <v>1472</v>
      </c>
      <c r="G250" s="10">
        <f t="shared" si="7"/>
        <v>1398.3999999999999</v>
      </c>
    </row>
    <row r="251" spans="1:7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 s="10">
        <f t="shared" si="6"/>
        <v>16</v>
      </c>
      <c r="G251" s="10">
        <f t="shared" si="7"/>
        <v>16</v>
      </c>
    </row>
    <row r="252" spans="1:7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 s="10">
        <f t="shared" si="6"/>
        <v>396</v>
      </c>
      <c r="G252" s="10">
        <f t="shared" si="7"/>
        <v>336.59999999999997</v>
      </c>
    </row>
    <row r="253" spans="1:7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 s="10">
        <f t="shared" si="6"/>
        <v>364.79999999999995</v>
      </c>
      <c r="G253" s="10">
        <f t="shared" si="7"/>
        <v>291.83999999999997</v>
      </c>
    </row>
    <row r="254" spans="1:7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 s="10">
        <f t="shared" si="6"/>
        <v>560</v>
      </c>
      <c r="G254" s="10">
        <f t="shared" si="7"/>
        <v>448</v>
      </c>
    </row>
    <row r="255" spans="1:7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 s="10">
        <f t="shared" si="6"/>
        <v>608</v>
      </c>
      <c r="G255" s="10">
        <f t="shared" si="7"/>
        <v>486.40000000000003</v>
      </c>
    </row>
    <row r="256" spans="1:7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 s="10">
        <f t="shared" si="6"/>
        <v>768</v>
      </c>
      <c r="G256" s="10">
        <f t="shared" si="7"/>
        <v>614.40000000000009</v>
      </c>
    </row>
    <row r="257" spans="1:7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 s="10">
        <f t="shared" si="6"/>
        <v>1330</v>
      </c>
      <c r="G257" s="10">
        <f t="shared" si="7"/>
        <v>1330</v>
      </c>
    </row>
    <row r="258" spans="1:7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 s="10">
        <f t="shared" si="6"/>
        <v>40</v>
      </c>
      <c r="G258" s="10">
        <f t="shared" si="7"/>
        <v>38</v>
      </c>
    </row>
    <row r="259" spans="1:7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 s="10">
        <f t="shared" ref="F259:F322" si="8">C259*D259</f>
        <v>216</v>
      </c>
      <c r="G259" s="10">
        <f t="shared" ref="G259:G322" si="9">F259 * (1 - E259)</f>
        <v>216</v>
      </c>
    </row>
    <row r="260" spans="1:7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 s="10">
        <f t="shared" si="8"/>
        <v>616</v>
      </c>
      <c r="G260" s="10">
        <f t="shared" si="9"/>
        <v>616</v>
      </c>
    </row>
    <row r="261" spans="1:7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 s="10">
        <f t="shared" si="8"/>
        <v>2240</v>
      </c>
      <c r="G261" s="10">
        <f t="shared" si="9"/>
        <v>1680</v>
      </c>
    </row>
    <row r="262" spans="1:7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 s="10">
        <f t="shared" si="8"/>
        <v>2240</v>
      </c>
      <c r="G262" s="10">
        <f t="shared" si="9"/>
        <v>2240</v>
      </c>
    </row>
    <row r="263" spans="1:7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 s="10">
        <f t="shared" si="8"/>
        <v>584</v>
      </c>
      <c r="G263" s="10">
        <f t="shared" si="9"/>
        <v>584</v>
      </c>
    </row>
    <row r="264" spans="1:7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 s="10">
        <f t="shared" si="8"/>
        <v>100.8</v>
      </c>
      <c r="G264" s="10">
        <f t="shared" si="9"/>
        <v>100.8</v>
      </c>
    </row>
    <row r="265" spans="1:7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 s="10">
        <f t="shared" si="8"/>
        <v>1123.2</v>
      </c>
      <c r="G265" s="10">
        <f t="shared" si="9"/>
        <v>1010.8800000000001</v>
      </c>
    </row>
    <row r="266" spans="1:7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 s="10">
        <f t="shared" si="8"/>
        <v>608</v>
      </c>
      <c r="G266" s="10">
        <f t="shared" si="9"/>
        <v>608</v>
      </c>
    </row>
    <row r="267" spans="1:7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 s="10">
        <f t="shared" si="8"/>
        <v>112</v>
      </c>
      <c r="G267" s="10">
        <f t="shared" si="9"/>
        <v>112</v>
      </c>
    </row>
    <row r="268" spans="1:7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 s="10">
        <f t="shared" si="8"/>
        <v>720</v>
      </c>
      <c r="G268" s="10">
        <f t="shared" si="9"/>
        <v>612</v>
      </c>
    </row>
    <row r="269" spans="1:7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 s="10">
        <f t="shared" si="8"/>
        <v>58.8</v>
      </c>
      <c r="G269" s="10">
        <f t="shared" si="9"/>
        <v>58.8</v>
      </c>
    </row>
    <row r="270" spans="1:7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 s="10">
        <f t="shared" si="8"/>
        <v>37.200000000000003</v>
      </c>
      <c r="G270" s="10">
        <f t="shared" si="9"/>
        <v>31.62</v>
      </c>
    </row>
    <row r="271" spans="1:7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 s="10">
        <f t="shared" si="8"/>
        <v>216</v>
      </c>
      <c r="G271" s="10">
        <f t="shared" si="9"/>
        <v>183.6</v>
      </c>
    </row>
    <row r="272" spans="1:7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 s="10">
        <f t="shared" si="8"/>
        <v>180</v>
      </c>
      <c r="G272" s="10">
        <f t="shared" si="9"/>
        <v>180</v>
      </c>
    </row>
    <row r="273" spans="1:7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 s="10">
        <f t="shared" si="8"/>
        <v>141.60000000000002</v>
      </c>
      <c r="G273" s="10">
        <f t="shared" si="9"/>
        <v>141.60000000000002</v>
      </c>
    </row>
    <row r="274" spans="1:7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 s="10">
        <f t="shared" si="8"/>
        <v>195</v>
      </c>
      <c r="G274" s="10">
        <f t="shared" si="9"/>
        <v>175.5</v>
      </c>
    </row>
    <row r="275" spans="1:7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 s="10">
        <f t="shared" si="8"/>
        <v>518.4</v>
      </c>
      <c r="G275" s="10">
        <f t="shared" si="9"/>
        <v>466.56</v>
      </c>
    </row>
    <row r="276" spans="1:7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 s="10">
        <f t="shared" si="8"/>
        <v>4216</v>
      </c>
      <c r="G276" s="10">
        <f t="shared" si="9"/>
        <v>4005.2</v>
      </c>
    </row>
    <row r="277" spans="1:7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 s="10">
        <f t="shared" si="8"/>
        <v>100.10000000000001</v>
      </c>
      <c r="G277" s="10">
        <f t="shared" si="9"/>
        <v>100.10000000000001</v>
      </c>
    </row>
    <row r="278" spans="1:7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 s="10">
        <f t="shared" si="8"/>
        <v>1193.5</v>
      </c>
      <c r="G278" s="10">
        <f t="shared" si="9"/>
        <v>1133.825</v>
      </c>
    </row>
    <row r="279" spans="1:7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 s="10">
        <f t="shared" si="8"/>
        <v>168</v>
      </c>
      <c r="G279" s="10">
        <f t="shared" si="9"/>
        <v>159.6</v>
      </c>
    </row>
    <row r="280" spans="1:7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 s="10">
        <f t="shared" si="8"/>
        <v>36</v>
      </c>
      <c r="G280" s="10">
        <f t="shared" si="9"/>
        <v>36</v>
      </c>
    </row>
    <row r="281" spans="1:7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 s="10">
        <f t="shared" si="8"/>
        <v>118</v>
      </c>
      <c r="G281" s="10">
        <f t="shared" si="9"/>
        <v>100.3</v>
      </c>
    </row>
    <row r="282" spans="1:7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 s="10">
        <f t="shared" si="8"/>
        <v>201.60000000000002</v>
      </c>
      <c r="G282" s="10">
        <f t="shared" si="9"/>
        <v>161.28000000000003</v>
      </c>
    </row>
    <row r="283" spans="1:7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 s="10">
        <f t="shared" si="8"/>
        <v>10540</v>
      </c>
      <c r="G283" s="10">
        <f t="shared" si="9"/>
        <v>8432</v>
      </c>
    </row>
    <row r="284" spans="1:7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 s="10">
        <f t="shared" si="8"/>
        <v>172.8</v>
      </c>
      <c r="G284" s="10">
        <f t="shared" si="9"/>
        <v>172.8</v>
      </c>
    </row>
    <row r="285" spans="1:7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 s="10">
        <f t="shared" si="8"/>
        <v>396</v>
      </c>
      <c r="G285" s="10">
        <f t="shared" si="9"/>
        <v>396</v>
      </c>
    </row>
    <row r="286" spans="1:7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 s="10">
        <f t="shared" si="8"/>
        <v>90</v>
      </c>
      <c r="G286" s="10">
        <f t="shared" si="9"/>
        <v>90</v>
      </c>
    </row>
    <row r="287" spans="1:7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 s="10">
        <f t="shared" si="8"/>
        <v>390</v>
      </c>
      <c r="G287" s="10">
        <f t="shared" si="9"/>
        <v>390</v>
      </c>
    </row>
    <row r="288" spans="1:7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 s="10">
        <f t="shared" si="8"/>
        <v>300</v>
      </c>
      <c r="G288" s="10">
        <f t="shared" si="9"/>
        <v>300</v>
      </c>
    </row>
    <row r="289" spans="1:7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 s="10">
        <f t="shared" si="8"/>
        <v>230.39999999999998</v>
      </c>
      <c r="G289" s="10">
        <f t="shared" si="9"/>
        <v>230.39999999999998</v>
      </c>
    </row>
    <row r="290" spans="1:7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 s="10">
        <f t="shared" si="8"/>
        <v>576</v>
      </c>
      <c r="G290" s="10">
        <f t="shared" si="9"/>
        <v>576</v>
      </c>
    </row>
    <row r="291" spans="1:7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 s="10">
        <f t="shared" si="8"/>
        <v>744</v>
      </c>
      <c r="G291" s="10">
        <f t="shared" si="9"/>
        <v>595.20000000000005</v>
      </c>
    </row>
    <row r="292" spans="1:7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 s="10">
        <f t="shared" si="8"/>
        <v>398.4</v>
      </c>
      <c r="G292" s="10">
        <f t="shared" si="9"/>
        <v>398.4</v>
      </c>
    </row>
    <row r="293" spans="1:7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 s="10">
        <f t="shared" si="8"/>
        <v>217.6</v>
      </c>
      <c r="G293" s="10">
        <f t="shared" si="9"/>
        <v>174.08</v>
      </c>
    </row>
    <row r="294" spans="1:7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 s="10">
        <f t="shared" si="8"/>
        <v>36</v>
      </c>
      <c r="G294" s="10">
        <f t="shared" si="9"/>
        <v>34.199999999999996</v>
      </c>
    </row>
    <row r="295" spans="1:7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 s="10">
        <f t="shared" si="8"/>
        <v>112</v>
      </c>
      <c r="G295" s="10">
        <f t="shared" si="9"/>
        <v>106.39999999999999</v>
      </c>
    </row>
    <row r="296" spans="1:7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 s="10">
        <f t="shared" si="8"/>
        <v>304</v>
      </c>
      <c r="G296" s="10">
        <f t="shared" si="9"/>
        <v>288.8</v>
      </c>
    </row>
    <row r="297" spans="1:7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 s="10">
        <f t="shared" si="8"/>
        <v>778.4</v>
      </c>
      <c r="G297" s="10">
        <f t="shared" si="9"/>
        <v>739.4799999999999</v>
      </c>
    </row>
    <row r="298" spans="1:7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 s="10">
        <f t="shared" si="8"/>
        <v>700</v>
      </c>
      <c r="G298" s="10">
        <f t="shared" si="9"/>
        <v>665</v>
      </c>
    </row>
    <row r="299" spans="1:7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 s="10">
        <f t="shared" si="8"/>
        <v>2176</v>
      </c>
      <c r="G299" s="10">
        <f t="shared" si="9"/>
        <v>2067.1999999999998</v>
      </c>
    </row>
    <row r="300" spans="1:7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 s="10">
        <f t="shared" si="8"/>
        <v>1092</v>
      </c>
      <c r="G300" s="10">
        <f t="shared" si="9"/>
        <v>1092</v>
      </c>
    </row>
    <row r="301" spans="1:7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 s="10">
        <f t="shared" si="8"/>
        <v>3465</v>
      </c>
      <c r="G301" s="10">
        <f t="shared" si="9"/>
        <v>3465</v>
      </c>
    </row>
    <row r="302" spans="1:7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 s="10">
        <f t="shared" si="8"/>
        <v>2108</v>
      </c>
      <c r="G302" s="10">
        <f t="shared" si="9"/>
        <v>2108</v>
      </c>
    </row>
    <row r="303" spans="1:7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 s="10">
        <f t="shared" si="8"/>
        <v>560</v>
      </c>
      <c r="G303" s="10">
        <f t="shared" si="9"/>
        <v>560</v>
      </c>
    </row>
    <row r="304" spans="1:7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 s="10">
        <f t="shared" si="8"/>
        <v>165.20000000000002</v>
      </c>
      <c r="G304" s="10">
        <f t="shared" si="9"/>
        <v>165.20000000000002</v>
      </c>
    </row>
    <row r="305" spans="1:7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 s="10">
        <f t="shared" si="8"/>
        <v>777.6</v>
      </c>
      <c r="G305" s="10">
        <f t="shared" si="9"/>
        <v>699.84</v>
      </c>
    </row>
    <row r="306" spans="1:7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 s="10">
        <f t="shared" si="8"/>
        <v>1496</v>
      </c>
      <c r="G306" s="10">
        <f t="shared" si="9"/>
        <v>1346.4</v>
      </c>
    </row>
    <row r="307" spans="1:7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 s="10">
        <f t="shared" si="8"/>
        <v>560</v>
      </c>
      <c r="G307" s="10">
        <f t="shared" si="9"/>
        <v>560</v>
      </c>
    </row>
    <row r="308" spans="1:7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 s="10">
        <f t="shared" si="8"/>
        <v>848</v>
      </c>
      <c r="G308" s="10">
        <f t="shared" si="9"/>
        <v>848</v>
      </c>
    </row>
    <row r="309" spans="1:7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 s="10">
        <f t="shared" si="8"/>
        <v>141.60000000000002</v>
      </c>
      <c r="G309" s="10">
        <f t="shared" si="9"/>
        <v>141.60000000000002</v>
      </c>
    </row>
    <row r="310" spans="1:7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 s="10">
        <f t="shared" si="8"/>
        <v>200</v>
      </c>
      <c r="G310" s="10">
        <f t="shared" si="9"/>
        <v>200</v>
      </c>
    </row>
    <row r="311" spans="1:7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 s="10">
        <f t="shared" si="8"/>
        <v>74.400000000000006</v>
      </c>
      <c r="G311" s="10">
        <f t="shared" si="9"/>
        <v>74.400000000000006</v>
      </c>
    </row>
    <row r="312" spans="1:7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 s="10">
        <f t="shared" si="8"/>
        <v>172.8</v>
      </c>
      <c r="G312" s="10">
        <f t="shared" si="9"/>
        <v>172.8</v>
      </c>
    </row>
    <row r="313" spans="1:7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 s="10">
        <f t="shared" si="8"/>
        <v>864</v>
      </c>
      <c r="G313" s="10">
        <f t="shared" si="9"/>
        <v>864</v>
      </c>
    </row>
    <row r="314" spans="1:7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 s="10">
        <f t="shared" si="8"/>
        <v>86</v>
      </c>
      <c r="G314" s="10">
        <f t="shared" si="9"/>
        <v>86</v>
      </c>
    </row>
    <row r="315" spans="1:7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 s="10">
        <f t="shared" si="8"/>
        <v>403.20000000000005</v>
      </c>
      <c r="G315" s="10">
        <f t="shared" si="9"/>
        <v>403.20000000000005</v>
      </c>
    </row>
    <row r="316" spans="1:7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 s="10">
        <f t="shared" si="8"/>
        <v>84</v>
      </c>
      <c r="G316" s="10">
        <f t="shared" si="9"/>
        <v>84</v>
      </c>
    </row>
    <row r="317" spans="1:7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 s="10">
        <f t="shared" si="8"/>
        <v>52</v>
      </c>
      <c r="G317" s="10">
        <f t="shared" si="9"/>
        <v>52</v>
      </c>
    </row>
    <row r="318" spans="1:7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 s="10">
        <f t="shared" si="8"/>
        <v>403.2</v>
      </c>
      <c r="G318" s="10">
        <f t="shared" si="9"/>
        <v>403.2</v>
      </c>
    </row>
    <row r="319" spans="1:7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 s="10">
        <f t="shared" si="8"/>
        <v>106.2</v>
      </c>
      <c r="G319" s="10">
        <f t="shared" si="9"/>
        <v>106.2</v>
      </c>
    </row>
    <row r="320" spans="1:7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 s="10">
        <f t="shared" si="8"/>
        <v>252</v>
      </c>
      <c r="G320" s="10">
        <f t="shared" si="9"/>
        <v>252</v>
      </c>
    </row>
    <row r="321" spans="1:7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 s="10">
        <f t="shared" si="8"/>
        <v>72.8</v>
      </c>
      <c r="G321" s="10">
        <f t="shared" si="9"/>
        <v>72.8</v>
      </c>
    </row>
    <row r="322" spans="1:7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 s="10">
        <f t="shared" si="8"/>
        <v>40</v>
      </c>
      <c r="G322" s="10">
        <f t="shared" si="9"/>
        <v>36</v>
      </c>
    </row>
    <row r="323" spans="1:7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 s="10">
        <f t="shared" ref="F323:F386" si="10">C323*D323</f>
        <v>473.2</v>
      </c>
      <c r="G323" s="10">
        <f t="shared" ref="G323:G386" si="11">F323 * (1 - E323)</f>
        <v>425.88</v>
      </c>
    </row>
    <row r="324" spans="1:7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 s="10">
        <f t="shared" si="10"/>
        <v>390</v>
      </c>
      <c r="G324" s="10">
        <f t="shared" si="11"/>
        <v>390</v>
      </c>
    </row>
    <row r="325" spans="1:7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 s="10">
        <f t="shared" si="10"/>
        <v>931</v>
      </c>
      <c r="G325" s="10">
        <f t="shared" si="11"/>
        <v>837.9</v>
      </c>
    </row>
    <row r="326" spans="1:7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 s="10">
        <f t="shared" si="10"/>
        <v>1980</v>
      </c>
      <c r="G326" s="10">
        <f t="shared" si="11"/>
        <v>1980</v>
      </c>
    </row>
    <row r="327" spans="1:7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 s="10">
        <f t="shared" si="10"/>
        <v>547.19999999999993</v>
      </c>
      <c r="G327" s="10">
        <f t="shared" si="11"/>
        <v>410.4</v>
      </c>
    </row>
    <row r="328" spans="1:7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 s="10">
        <f t="shared" si="10"/>
        <v>216</v>
      </c>
      <c r="G328" s="10">
        <f t="shared" si="11"/>
        <v>183.6</v>
      </c>
    </row>
    <row r="329" spans="1:7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 s="10">
        <f t="shared" si="10"/>
        <v>798</v>
      </c>
      <c r="G329" s="10">
        <f t="shared" si="11"/>
        <v>798</v>
      </c>
    </row>
    <row r="330" spans="1:7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 s="10">
        <f t="shared" si="10"/>
        <v>160</v>
      </c>
      <c r="G330" s="10">
        <f t="shared" si="11"/>
        <v>136</v>
      </c>
    </row>
    <row r="331" spans="1:7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 s="10">
        <f t="shared" si="10"/>
        <v>91.199999999999989</v>
      </c>
      <c r="G331" s="10">
        <f t="shared" si="11"/>
        <v>72.959999999999994</v>
      </c>
    </row>
    <row r="332" spans="1:7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 s="10">
        <f t="shared" si="10"/>
        <v>777.59999999999991</v>
      </c>
      <c r="G332" s="10">
        <f t="shared" si="11"/>
        <v>583.19999999999993</v>
      </c>
    </row>
    <row r="333" spans="1:7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 s="10">
        <f t="shared" si="10"/>
        <v>8432</v>
      </c>
      <c r="G333" s="10">
        <f t="shared" si="11"/>
        <v>6324</v>
      </c>
    </row>
    <row r="334" spans="1:7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 s="10">
        <f t="shared" si="10"/>
        <v>1904</v>
      </c>
      <c r="G334" s="10">
        <f t="shared" si="11"/>
        <v>1428</v>
      </c>
    </row>
    <row r="335" spans="1:7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 s="10">
        <f t="shared" si="10"/>
        <v>1167.6000000000001</v>
      </c>
      <c r="G335" s="10">
        <f t="shared" si="11"/>
        <v>875.7</v>
      </c>
    </row>
    <row r="336" spans="1:7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 s="10">
        <f t="shared" si="10"/>
        <v>848</v>
      </c>
      <c r="G336" s="10">
        <f t="shared" si="11"/>
        <v>678.40000000000009</v>
      </c>
    </row>
    <row r="337" spans="1:7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 s="10">
        <f t="shared" si="10"/>
        <v>860</v>
      </c>
      <c r="G337" s="10">
        <f t="shared" si="11"/>
        <v>688</v>
      </c>
    </row>
    <row r="338" spans="1:7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 s="10">
        <f t="shared" si="10"/>
        <v>300</v>
      </c>
      <c r="G338" s="10">
        <f t="shared" si="11"/>
        <v>300</v>
      </c>
    </row>
    <row r="339" spans="1:7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 s="10">
        <f t="shared" si="10"/>
        <v>159</v>
      </c>
      <c r="G339" s="10">
        <f t="shared" si="11"/>
        <v>159</v>
      </c>
    </row>
    <row r="340" spans="1:7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 s="10">
        <f t="shared" si="10"/>
        <v>279</v>
      </c>
      <c r="G340" s="10">
        <f t="shared" si="11"/>
        <v>279</v>
      </c>
    </row>
    <row r="341" spans="1:7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 s="10">
        <f t="shared" si="10"/>
        <v>59</v>
      </c>
      <c r="G341" s="10">
        <f t="shared" si="11"/>
        <v>59</v>
      </c>
    </row>
    <row r="342" spans="1:7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 s="10">
        <f t="shared" si="10"/>
        <v>420</v>
      </c>
      <c r="G342" s="10">
        <f t="shared" si="11"/>
        <v>399</v>
      </c>
    </row>
    <row r="343" spans="1:7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 s="10">
        <f t="shared" si="10"/>
        <v>728</v>
      </c>
      <c r="G343" s="10">
        <f t="shared" si="11"/>
        <v>618.79999999999995</v>
      </c>
    </row>
    <row r="344" spans="1:7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 s="10">
        <f t="shared" si="10"/>
        <v>288</v>
      </c>
      <c r="G344" s="10">
        <f t="shared" si="11"/>
        <v>244.79999999999998</v>
      </c>
    </row>
    <row r="345" spans="1:7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 s="10">
        <f t="shared" si="10"/>
        <v>103.19999999999999</v>
      </c>
      <c r="G345" s="10">
        <f t="shared" si="11"/>
        <v>103.19999999999999</v>
      </c>
    </row>
    <row r="346" spans="1:7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 s="10">
        <f t="shared" si="10"/>
        <v>61.6</v>
      </c>
      <c r="G346" s="10">
        <f t="shared" si="11"/>
        <v>55.440000000000005</v>
      </c>
    </row>
    <row r="347" spans="1:7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 s="10">
        <f t="shared" si="10"/>
        <v>561.6</v>
      </c>
      <c r="G347" s="10">
        <f t="shared" si="11"/>
        <v>505.44000000000005</v>
      </c>
    </row>
    <row r="348" spans="1:7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 s="10">
        <f t="shared" si="10"/>
        <v>336</v>
      </c>
      <c r="G348" s="10">
        <f t="shared" si="11"/>
        <v>302.40000000000003</v>
      </c>
    </row>
    <row r="349" spans="1:7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 s="10">
        <f t="shared" si="10"/>
        <v>372.59999999999997</v>
      </c>
      <c r="G349" s="10">
        <f t="shared" si="11"/>
        <v>335.34</v>
      </c>
    </row>
    <row r="350" spans="1:7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 s="10">
        <f t="shared" si="10"/>
        <v>524</v>
      </c>
      <c r="G350" s="10">
        <f t="shared" si="11"/>
        <v>471.6</v>
      </c>
    </row>
    <row r="351" spans="1:7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 s="10">
        <f t="shared" si="10"/>
        <v>163.19999999999999</v>
      </c>
      <c r="G351" s="10">
        <f t="shared" si="11"/>
        <v>146.88</v>
      </c>
    </row>
    <row r="352" spans="1:7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 s="10">
        <f t="shared" si="10"/>
        <v>360</v>
      </c>
      <c r="G352" s="10">
        <f t="shared" si="11"/>
        <v>360</v>
      </c>
    </row>
    <row r="353" spans="1:7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 s="10">
        <f t="shared" si="10"/>
        <v>112</v>
      </c>
      <c r="G353" s="10">
        <f t="shared" si="11"/>
        <v>112</v>
      </c>
    </row>
    <row r="354" spans="1:7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 s="10">
        <f t="shared" si="10"/>
        <v>544</v>
      </c>
      <c r="G354" s="10">
        <f t="shared" si="11"/>
        <v>544</v>
      </c>
    </row>
    <row r="355" spans="1:7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 s="10">
        <f t="shared" si="10"/>
        <v>450</v>
      </c>
      <c r="G355" s="10">
        <f t="shared" si="11"/>
        <v>450</v>
      </c>
    </row>
    <row r="356" spans="1:7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 s="10">
        <f t="shared" si="10"/>
        <v>1386</v>
      </c>
      <c r="G356" s="10">
        <f t="shared" si="11"/>
        <v>1386</v>
      </c>
    </row>
    <row r="357" spans="1:7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 s="10">
        <f t="shared" si="10"/>
        <v>120</v>
      </c>
      <c r="G357" s="10">
        <f t="shared" si="11"/>
        <v>120</v>
      </c>
    </row>
    <row r="358" spans="1:7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 s="10">
        <f t="shared" si="10"/>
        <v>400</v>
      </c>
      <c r="G358" s="10">
        <f t="shared" si="11"/>
        <v>400</v>
      </c>
    </row>
    <row r="359" spans="1:7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 s="10">
        <f t="shared" si="10"/>
        <v>96</v>
      </c>
      <c r="G359" s="10">
        <f t="shared" si="11"/>
        <v>96</v>
      </c>
    </row>
    <row r="360" spans="1:7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 s="10">
        <f t="shared" si="10"/>
        <v>195</v>
      </c>
      <c r="G360" s="10">
        <f t="shared" si="11"/>
        <v>195</v>
      </c>
    </row>
    <row r="361" spans="1:7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 s="10">
        <f t="shared" si="10"/>
        <v>608</v>
      </c>
      <c r="G361" s="10">
        <f t="shared" si="11"/>
        <v>608</v>
      </c>
    </row>
    <row r="362" spans="1:7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 s="10">
        <f t="shared" si="10"/>
        <v>1814.3999999999999</v>
      </c>
      <c r="G362" s="10">
        <f t="shared" si="11"/>
        <v>1814.3999999999999</v>
      </c>
    </row>
    <row r="363" spans="1:7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 s="10">
        <f t="shared" si="10"/>
        <v>408</v>
      </c>
      <c r="G363" s="10">
        <f t="shared" si="11"/>
        <v>408</v>
      </c>
    </row>
    <row r="364" spans="1:7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 s="10">
        <f t="shared" si="10"/>
        <v>240</v>
      </c>
      <c r="G364" s="10">
        <f t="shared" si="11"/>
        <v>192</v>
      </c>
    </row>
    <row r="365" spans="1:7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 s="10">
        <f t="shared" si="10"/>
        <v>544</v>
      </c>
      <c r="G365" s="10">
        <f t="shared" si="11"/>
        <v>435.20000000000005</v>
      </c>
    </row>
    <row r="366" spans="1:7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 s="10">
        <f t="shared" si="10"/>
        <v>80</v>
      </c>
      <c r="G366" s="10">
        <f t="shared" si="11"/>
        <v>64</v>
      </c>
    </row>
    <row r="367" spans="1:7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 s="10">
        <f t="shared" si="10"/>
        <v>54</v>
      </c>
      <c r="G367" s="10">
        <f t="shared" si="11"/>
        <v>54</v>
      </c>
    </row>
    <row r="368" spans="1:7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 s="10">
        <f t="shared" si="10"/>
        <v>112</v>
      </c>
      <c r="G368" s="10">
        <f t="shared" si="11"/>
        <v>112</v>
      </c>
    </row>
    <row r="369" spans="1:7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 s="10">
        <f t="shared" si="10"/>
        <v>54</v>
      </c>
      <c r="G369" s="10">
        <f t="shared" si="11"/>
        <v>54</v>
      </c>
    </row>
    <row r="370" spans="1:7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 s="10">
        <f t="shared" si="10"/>
        <v>218.39999999999998</v>
      </c>
      <c r="G370" s="10">
        <f t="shared" si="11"/>
        <v>218.39999999999998</v>
      </c>
    </row>
    <row r="371" spans="1:7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 s="10">
        <f t="shared" si="10"/>
        <v>528</v>
      </c>
      <c r="G371" s="10">
        <f t="shared" si="11"/>
        <v>528</v>
      </c>
    </row>
    <row r="372" spans="1:7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 s="10">
        <f t="shared" si="10"/>
        <v>258</v>
      </c>
      <c r="G372" s="10">
        <f t="shared" si="11"/>
        <v>258</v>
      </c>
    </row>
    <row r="373" spans="1:7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 s="10">
        <f t="shared" si="10"/>
        <v>114</v>
      </c>
      <c r="G373" s="10">
        <f t="shared" si="11"/>
        <v>91.2</v>
      </c>
    </row>
    <row r="374" spans="1:7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 s="10">
        <f t="shared" si="10"/>
        <v>112</v>
      </c>
      <c r="G374" s="10">
        <f t="shared" si="11"/>
        <v>89.600000000000009</v>
      </c>
    </row>
    <row r="375" spans="1:7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 s="10">
        <f t="shared" si="10"/>
        <v>1048</v>
      </c>
      <c r="G375" s="10">
        <f t="shared" si="11"/>
        <v>1048</v>
      </c>
    </row>
    <row r="376" spans="1:7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 s="10">
        <f t="shared" si="10"/>
        <v>396.8</v>
      </c>
      <c r="G376" s="10">
        <f t="shared" si="11"/>
        <v>396.8</v>
      </c>
    </row>
    <row r="377" spans="1:7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 s="10">
        <f t="shared" si="10"/>
        <v>288</v>
      </c>
      <c r="G377" s="10">
        <f t="shared" si="11"/>
        <v>288</v>
      </c>
    </row>
    <row r="378" spans="1:7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 s="10">
        <f t="shared" si="10"/>
        <v>788</v>
      </c>
      <c r="G378" s="10">
        <f t="shared" si="11"/>
        <v>788</v>
      </c>
    </row>
    <row r="379" spans="1:7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 s="10">
        <f t="shared" si="10"/>
        <v>360</v>
      </c>
      <c r="G379" s="10">
        <f t="shared" si="11"/>
        <v>360</v>
      </c>
    </row>
    <row r="380" spans="1:7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 s="10">
        <f t="shared" si="10"/>
        <v>600</v>
      </c>
      <c r="G380" s="10">
        <f t="shared" si="11"/>
        <v>540</v>
      </c>
    </row>
    <row r="381" spans="1:7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 s="10">
        <f t="shared" si="10"/>
        <v>576</v>
      </c>
      <c r="G381" s="10">
        <f t="shared" si="11"/>
        <v>518.4</v>
      </c>
    </row>
    <row r="382" spans="1:7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 s="10">
        <f t="shared" si="10"/>
        <v>432</v>
      </c>
      <c r="G382" s="10">
        <f t="shared" si="11"/>
        <v>432</v>
      </c>
    </row>
    <row r="383" spans="1:7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 s="10">
        <f t="shared" si="10"/>
        <v>667.2</v>
      </c>
      <c r="G383" s="10">
        <f t="shared" si="11"/>
        <v>600.48</v>
      </c>
    </row>
    <row r="384" spans="1:7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 s="10">
        <f t="shared" si="10"/>
        <v>86.399999999999991</v>
      </c>
      <c r="G384" s="10">
        <f t="shared" si="11"/>
        <v>86.399999999999991</v>
      </c>
    </row>
    <row r="385" spans="1:7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 s="10">
        <f t="shared" si="10"/>
        <v>1440</v>
      </c>
      <c r="G385" s="10">
        <f t="shared" si="11"/>
        <v>1440</v>
      </c>
    </row>
    <row r="386" spans="1:7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 s="10">
        <f t="shared" si="10"/>
        <v>380</v>
      </c>
      <c r="G386" s="10">
        <f t="shared" si="11"/>
        <v>285</v>
      </c>
    </row>
    <row r="387" spans="1:7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s="10">
        <f t="shared" ref="F387:F450" si="12">C387*D387</f>
        <v>781.2</v>
      </c>
      <c r="G387" s="10">
        <f t="shared" ref="G387:G450" si="13">F387 * (1 - E387)</f>
        <v>585.90000000000009</v>
      </c>
    </row>
    <row r="388" spans="1:7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 s="10">
        <f t="shared" si="12"/>
        <v>78.399999999999991</v>
      </c>
      <c r="G388" s="10">
        <f t="shared" si="13"/>
        <v>58.8</v>
      </c>
    </row>
    <row r="389" spans="1:7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 s="10">
        <f t="shared" si="12"/>
        <v>1743</v>
      </c>
      <c r="G389" s="10">
        <f t="shared" si="13"/>
        <v>1307.25</v>
      </c>
    </row>
    <row r="390" spans="1:7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 s="10">
        <f t="shared" si="12"/>
        <v>320</v>
      </c>
      <c r="G390" s="10">
        <f t="shared" si="13"/>
        <v>320</v>
      </c>
    </row>
    <row r="391" spans="1:7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 s="10">
        <f t="shared" si="12"/>
        <v>48</v>
      </c>
      <c r="G391" s="10">
        <f t="shared" si="13"/>
        <v>48</v>
      </c>
    </row>
    <row r="392" spans="1:7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 s="10">
        <f t="shared" si="12"/>
        <v>394</v>
      </c>
      <c r="G392" s="10">
        <f t="shared" si="13"/>
        <v>394</v>
      </c>
    </row>
    <row r="393" spans="1:7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 s="10">
        <f t="shared" si="12"/>
        <v>268.8</v>
      </c>
      <c r="G393" s="10">
        <f t="shared" si="13"/>
        <v>241.92000000000002</v>
      </c>
    </row>
    <row r="394" spans="1:7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 s="10">
        <f t="shared" si="12"/>
        <v>1834</v>
      </c>
      <c r="G394" s="10">
        <f t="shared" si="13"/>
        <v>1650.6000000000001</v>
      </c>
    </row>
    <row r="395" spans="1:7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 s="10">
        <f t="shared" si="12"/>
        <v>230.4</v>
      </c>
      <c r="G395" s="10">
        <f t="shared" si="13"/>
        <v>230.4</v>
      </c>
    </row>
    <row r="396" spans="1:7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 s="10">
        <f t="shared" si="12"/>
        <v>288</v>
      </c>
      <c r="G396" s="10">
        <f t="shared" si="13"/>
        <v>288</v>
      </c>
    </row>
    <row r="397" spans="1:7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 s="10">
        <f t="shared" si="12"/>
        <v>1032</v>
      </c>
      <c r="G397" s="10">
        <f t="shared" si="13"/>
        <v>1032</v>
      </c>
    </row>
    <row r="398" spans="1:7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 s="10">
        <f t="shared" si="12"/>
        <v>583.80000000000007</v>
      </c>
      <c r="G398" s="10">
        <f t="shared" si="13"/>
        <v>583.80000000000007</v>
      </c>
    </row>
    <row r="399" spans="1:7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 s="10">
        <f t="shared" si="12"/>
        <v>80</v>
      </c>
      <c r="G399" s="10">
        <f t="shared" si="13"/>
        <v>68</v>
      </c>
    </row>
    <row r="400" spans="1:7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 s="10">
        <f t="shared" si="12"/>
        <v>763.19999999999993</v>
      </c>
      <c r="G400" s="10">
        <f t="shared" si="13"/>
        <v>648.71999999999991</v>
      </c>
    </row>
    <row r="401" spans="1:7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 s="10">
        <f t="shared" si="12"/>
        <v>432</v>
      </c>
      <c r="G401" s="10">
        <f t="shared" si="13"/>
        <v>432</v>
      </c>
    </row>
    <row r="402" spans="1:7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 s="10">
        <f t="shared" si="12"/>
        <v>2304</v>
      </c>
      <c r="G402" s="10">
        <f t="shared" si="13"/>
        <v>2073.6</v>
      </c>
    </row>
    <row r="403" spans="1:7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 s="10">
        <f t="shared" si="12"/>
        <v>600</v>
      </c>
      <c r="G403" s="10">
        <f t="shared" si="13"/>
        <v>600</v>
      </c>
    </row>
    <row r="404" spans="1:7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 s="10">
        <f t="shared" si="12"/>
        <v>516</v>
      </c>
      <c r="G404" s="10">
        <f t="shared" si="13"/>
        <v>516</v>
      </c>
    </row>
    <row r="405" spans="1:7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 s="10">
        <f t="shared" si="12"/>
        <v>504</v>
      </c>
      <c r="G405" s="10">
        <f t="shared" si="13"/>
        <v>504</v>
      </c>
    </row>
    <row r="406" spans="1:7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 s="10">
        <f t="shared" si="12"/>
        <v>145.6</v>
      </c>
      <c r="G406" s="10">
        <f t="shared" si="13"/>
        <v>145.6</v>
      </c>
    </row>
    <row r="407" spans="1:7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 s="10">
        <f t="shared" si="12"/>
        <v>2079</v>
      </c>
      <c r="G407" s="10">
        <f t="shared" si="13"/>
        <v>2079</v>
      </c>
    </row>
    <row r="408" spans="1:7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 s="10">
        <f t="shared" si="12"/>
        <v>504</v>
      </c>
      <c r="G408" s="10">
        <f t="shared" si="13"/>
        <v>504</v>
      </c>
    </row>
    <row r="409" spans="1:7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 s="10">
        <f t="shared" si="12"/>
        <v>480</v>
      </c>
      <c r="G409" s="10">
        <f t="shared" si="13"/>
        <v>480</v>
      </c>
    </row>
    <row r="410" spans="1:7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 s="10">
        <f t="shared" si="12"/>
        <v>372.59999999999997</v>
      </c>
      <c r="G410" s="10">
        <f t="shared" si="13"/>
        <v>372.59999999999997</v>
      </c>
    </row>
    <row r="411" spans="1:7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 s="10">
        <f t="shared" si="12"/>
        <v>2128</v>
      </c>
      <c r="G411" s="10">
        <f t="shared" si="13"/>
        <v>2128</v>
      </c>
    </row>
    <row r="412" spans="1:7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 s="10">
        <f t="shared" si="12"/>
        <v>336</v>
      </c>
      <c r="G412" s="10">
        <f t="shared" si="13"/>
        <v>336</v>
      </c>
    </row>
    <row r="413" spans="1:7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 s="10">
        <f t="shared" si="12"/>
        <v>1032</v>
      </c>
      <c r="G413" s="10">
        <f t="shared" si="13"/>
        <v>1032</v>
      </c>
    </row>
    <row r="414" spans="1:7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 s="10">
        <f t="shared" si="12"/>
        <v>432</v>
      </c>
      <c r="G414" s="10">
        <f t="shared" si="13"/>
        <v>432</v>
      </c>
    </row>
    <row r="415" spans="1:7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 s="10">
        <f t="shared" si="12"/>
        <v>2281.5</v>
      </c>
      <c r="G415" s="10">
        <f t="shared" si="13"/>
        <v>2281.5</v>
      </c>
    </row>
    <row r="416" spans="1:7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 s="10">
        <f t="shared" si="12"/>
        <v>291.90000000000003</v>
      </c>
      <c r="G416" s="10">
        <f t="shared" si="13"/>
        <v>248.11500000000001</v>
      </c>
    </row>
    <row r="417" spans="1:7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 s="10">
        <f t="shared" si="12"/>
        <v>714</v>
      </c>
      <c r="G417" s="10">
        <f t="shared" si="13"/>
        <v>606.9</v>
      </c>
    </row>
    <row r="418" spans="1:7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 s="10">
        <f t="shared" si="12"/>
        <v>747</v>
      </c>
      <c r="G418" s="10">
        <f t="shared" si="13"/>
        <v>709.65</v>
      </c>
    </row>
    <row r="419" spans="1:7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 s="10">
        <f t="shared" si="12"/>
        <v>448</v>
      </c>
      <c r="G419" s="10">
        <f t="shared" si="13"/>
        <v>425.59999999999997</v>
      </c>
    </row>
    <row r="420" spans="1:7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 s="10">
        <f t="shared" si="12"/>
        <v>480</v>
      </c>
      <c r="G420" s="10">
        <f t="shared" si="13"/>
        <v>456</v>
      </c>
    </row>
    <row r="421" spans="1:7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 s="10">
        <f t="shared" si="12"/>
        <v>400</v>
      </c>
      <c r="G421" s="10">
        <f t="shared" si="13"/>
        <v>400</v>
      </c>
    </row>
    <row r="422" spans="1:7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 s="10">
        <f t="shared" si="12"/>
        <v>144</v>
      </c>
      <c r="G422" s="10">
        <f t="shared" si="13"/>
        <v>144</v>
      </c>
    </row>
    <row r="423" spans="1:7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 s="10">
        <f t="shared" si="12"/>
        <v>240</v>
      </c>
      <c r="G423" s="10">
        <f t="shared" si="13"/>
        <v>216</v>
      </c>
    </row>
    <row r="424" spans="1:7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 s="10">
        <f t="shared" si="12"/>
        <v>1528.8</v>
      </c>
      <c r="G424" s="10">
        <f t="shared" si="13"/>
        <v>1375.92</v>
      </c>
    </row>
    <row r="425" spans="1:7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 s="10">
        <f t="shared" si="12"/>
        <v>76</v>
      </c>
      <c r="G425" s="10">
        <f t="shared" si="13"/>
        <v>68.400000000000006</v>
      </c>
    </row>
    <row r="426" spans="1:7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 s="10">
        <f t="shared" si="12"/>
        <v>29.4</v>
      </c>
      <c r="G426" s="10">
        <f t="shared" si="13"/>
        <v>26.46</v>
      </c>
    </row>
    <row r="427" spans="1:7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 s="10">
        <f t="shared" si="12"/>
        <v>504</v>
      </c>
      <c r="G427" s="10">
        <f t="shared" si="13"/>
        <v>504</v>
      </c>
    </row>
    <row r="428" spans="1:7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 s="10">
        <f t="shared" si="12"/>
        <v>432</v>
      </c>
      <c r="G428" s="10">
        <f t="shared" si="13"/>
        <v>432</v>
      </c>
    </row>
    <row r="429" spans="1:7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 s="10">
        <f t="shared" si="12"/>
        <v>258</v>
      </c>
      <c r="G429" s="10">
        <f t="shared" si="13"/>
        <v>258</v>
      </c>
    </row>
    <row r="430" spans="1:7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 s="10">
        <f t="shared" si="12"/>
        <v>208</v>
      </c>
      <c r="G430" s="10">
        <f t="shared" si="13"/>
        <v>208</v>
      </c>
    </row>
    <row r="431" spans="1:7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 s="10">
        <f t="shared" si="12"/>
        <v>35.400000000000006</v>
      </c>
      <c r="G431" s="10">
        <f t="shared" si="13"/>
        <v>35.400000000000006</v>
      </c>
    </row>
    <row r="432" spans="1:7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 s="10">
        <f t="shared" si="12"/>
        <v>1379</v>
      </c>
      <c r="G432" s="10">
        <f t="shared" si="13"/>
        <v>1379</v>
      </c>
    </row>
    <row r="433" spans="1:7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 s="10">
        <f t="shared" si="12"/>
        <v>223.20000000000002</v>
      </c>
      <c r="G433" s="10">
        <f t="shared" si="13"/>
        <v>223.20000000000002</v>
      </c>
    </row>
    <row r="434" spans="1:7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 s="10">
        <f t="shared" si="12"/>
        <v>96</v>
      </c>
      <c r="G434" s="10">
        <f t="shared" si="13"/>
        <v>96</v>
      </c>
    </row>
    <row r="435" spans="1:7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 s="10">
        <f t="shared" si="12"/>
        <v>98</v>
      </c>
      <c r="G435" s="10">
        <f t="shared" si="13"/>
        <v>98</v>
      </c>
    </row>
    <row r="436" spans="1:7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 s="10">
        <f t="shared" si="12"/>
        <v>704</v>
      </c>
      <c r="G436" s="10">
        <f t="shared" si="13"/>
        <v>704</v>
      </c>
    </row>
    <row r="437" spans="1:7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 s="10">
        <f t="shared" si="12"/>
        <v>192.5</v>
      </c>
      <c r="G437" s="10">
        <f t="shared" si="13"/>
        <v>154</v>
      </c>
    </row>
    <row r="438" spans="1:7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 s="10">
        <f t="shared" si="12"/>
        <v>620</v>
      </c>
      <c r="G438" s="10">
        <f t="shared" si="13"/>
        <v>496</v>
      </c>
    </row>
    <row r="439" spans="1:7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 s="10">
        <f t="shared" si="12"/>
        <v>396</v>
      </c>
      <c r="G439" s="10">
        <f t="shared" si="13"/>
        <v>316.8</v>
      </c>
    </row>
    <row r="440" spans="1:7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 s="10">
        <f t="shared" si="12"/>
        <v>372</v>
      </c>
      <c r="G440" s="10">
        <f t="shared" si="13"/>
        <v>334.8</v>
      </c>
    </row>
    <row r="441" spans="1:7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 s="10">
        <f t="shared" si="12"/>
        <v>345.6</v>
      </c>
      <c r="G441" s="10">
        <f t="shared" si="13"/>
        <v>345.6</v>
      </c>
    </row>
    <row r="442" spans="1:7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 s="10">
        <f t="shared" si="12"/>
        <v>1576</v>
      </c>
      <c r="G442" s="10">
        <f t="shared" si="13"/>
        <v>1576</v>
      </c>
    </row>
    <row r="443" spans="1:7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 s="10">
        <f t="shared" si="12"/>
        <v>201.6</v>
      </c>
      <c r="G443" s="10">
        <f t="shared" si="13"/>
        <v>201.6</v>
      </c>
    </row>
    <row r="444" spans="1:7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 s="10">
        <f t="shared" si="12"/>
        <v>131.4</v>
      </c>
      <c r="G444" s="10">
        <f t="shared" si="13"/>
        <v>124.83</v>
      </c>
    </row>
    <row r="445" spans="1:7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 s="10">
        <f t="shared" si="12"/>
        <v>100</v>
      </c>
      <c r="G445" s="10">
        <f t="shared" si="13"/>
        <v>100</v>
      </c>
    </row>
    <row r="446" spans="1:7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 s="10">
        <f t="shared" si="12"/>
        <v>62.4</v>
      </c>
      <c r="G446" s="10">
        <f t="shared" si="13"/>
        <v>62.4</v>
      </c>
    </row>
    <row r="447" spans="1:7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 s="10">
        <f t="shared" si="12"/>
        <v>40</v>
      </c>
      <c r="G447" s="10">
        <f t="shared" si="13"/>
        <v>40</v>
      </c>
    </row>
    <row r="448" spans="1:7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 s="10">
        <f t="shared" si="12"/>
        <v>146</v>
      </c>
      <c r="G448" s="10">
        <f t="shared" si="13"/>
        <v>146</v>
      </c>
    </row>
    <row r="449" spans="1:7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 s="10">
        <f t="shared" si="12"/>
        <v>262</v>
      </c>
      <c r="G449" s="10">
        <f t="shared" si="13"/>
        <v>262</v>
      </c>
    </row>
    <row r="450" spans="1:7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 s="10">
        <f t="shared" si="12"/>
        <v>312</v>
      </c>
      <c r="G450" s="10">
        <f t="shared" si="13"/>
        <v>312</v>
      </c>
    </row>
    <row r="451" spans="1:7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 s="10">
        <f t="shared" ref="F451:F514" si="14">C451*D451</f>
        <v>10540</v>
      </c>
      <c r="G451" s="10">
        <f t="shared" ref="G451:G514" si="15">F451 * (1 - E451)</f>
        <v>10540</v>
      </c>
    </row>
    <row r="452" spans="1:7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 s="10">
        <f t="shared" si="14"/>
        <v>19.2</v>
      </c>
      <c r="G452" s="10">
        <f t="shared" si="15"/>
        <v>14.399999999999999</v>
      </c>
    </row>
    <row r="453" spans="1:7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 s="10">
        <f t="shared" si="14"/>
        <v>360</v>
      </c>
      <c r="G453" s="10">
        <f t="shared" si="15"/>
        <v>270</v>
      </c>
    </row>
    <row r="454" spans="1:7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 s="10">
        <f t="shared" si="14"/>
        <v>364</v>
      </c>
      <c r="G454" s="10">
        <f t="shared" si="15"/>
        <v>364</v>
      </c>
    </row>
    <row r="455" spans="1:7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 s="10">
        <f t="shared" si="14"/>
        <v>912</v>
      </c>
      <c r="G455" s="10">
        <f t="shared" si="15"/>
        <v>912</v>
      </c>
    </row>
    <row r="456" spans="1:7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 s="10">
        <f t="shared" si="14"/>
        <v>418</v>
      </c>
      <c r="G456" s="10">
        <f t="shared" si="15"/>
        <v>418</v>
      </c>
    </row>
    <row r="457" spans="1:7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 s="10">
        <f t="shared" si="14"/>
        <v>364.8</v>
      </c>
      <c r="G457" s="10">
        <f t="shared" si="15"/>
        <v>364.8</v>
      </c>
    </row>
    <row r="458" spans="1:7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 s="10">
        <f t="shared" si="14"/>
        <v>120</v>
      </c>
      <c r="G458" s="10">
        <f t="shared" si="15"/>
        <v>120</v>
      </c>
    </row>
    <row r="459" spans="1:7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 s="10">
        <f t="shared" si="14"/>
        <v>1632</v>
      </c>
      <c r="G459" s="10">
        <f t="shared" si="15"/>
        <v>1550.3999999999999</v>
      </c>
    </row>
    <row r="460" spans="1:7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 s="10">
        <f t="shared" si="14"/>
        <v>576</v>
      </c>
      <c r="G460" s="10">
        <f t="shared" si="15"/>
        <v>547.19999999999993</v>
      </c>
    </row>
    <row r="461" spans="1:7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 s="10">
        <f t="shared" si="14"/>
        <v>1552</v>
      </c>
      <c r="G461" s="10">
        <f t="shared" si="15"/>
        <v>1396.8</v>
      </c>
    </row>
    <row r="462" spans="1:7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 s="10">
        <f t="shared" si="14"/>
        <v>9.6</v>
      </c>
      <c r="G462" s="10">
        <f t="shared" si="15"/>
        <v>8.64</v>
      </c>
    </row>
    <row r="463" spans="1:7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 s="10">
        <f t="shared" si="14"/>
        <v>96</v>
      </c>
      <c r="G463" s="10">
        <f t="shared" si="15"/>
        <v>86.4</v>
      </c>
    </row>
    <row r="464" spans="1:7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 s="10">
        <f t="shared" si="14"/>
        <v>240</v>
      </c>
      <c r="G464" s="10">
        <f t="shared" si="15"/>
        <v>216</v>
      </c>
    </row>
    <row r="465" spans="1:7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 s="10">
        <f t="shared" si="14"/>
        <v>29.2</v>
      </c>
      <c r="G465" s="10">
        <f t="shared" si="15"/>
        <v>24.82</v>
      </c>
    </row>
    <row r="466" spans="1:7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 s="10">
        <f t="shared" si="14"/>
        <v>747</v>
      </c>
      <c r="G466" s="10">
        <f t="shared" si="15"/>
        <v>747</v>
      </c>
    </row>
    <row r="467" spans="1:7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 s="10">
        <f t="shared" si="14"/>
        <v>393</v>
      </c>
      <c r="G467" s="10">
        <f t="shared" si="15"/>
        <v>334.05</v>
      </c>
    </row>
    <row r="468" spans="1:7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 s="10">
        <f t="shared" si="14"/>
        <v>104</v>
      </c>
      <c r="G468" s="10">
        <f t="shared" si="15"/>
        <v>88.399999999999991</v>
      </c>
    </row>
    <row r="469" spans="1:7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 s="10">
        <f t="shared" si="14"/>
        <v>49.8</v>
      </c>
      <c r="G469" s="10">
        <f t="shared" si="15"/>
        <v>49.8</v>
      </c>
    </row>
    <row r="470" spans="1:7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 s="10">
        <f t="shared" si="14"/>
        <v>140</v>
      </c>
      <c r="G470" s="10">
        <f t="shared" si="15"/>
        <v>140</v>
      </c>
    </row>
    <row r="471" spans="1:7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 s="10">
        <f t="shared" si="14"/>
        <v>880</v>
      </c>
      <c r="G471" s="10">
        <f t="shared" si="15"/>
        <v>880</v>
      </c>
    </row>
    <row r="472" spans="1:7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 s="10">
        <f t="shared" si="14"/>
        <v>864</v>
      </c>
      <c r="G472" s="10">
        <f t="shared" si="15"/>
        <v>691.2</v>
      </c>
    </row>
    <row r="473" spans="1:7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 s="10">
        <f t="shared" si="14"/>
        <v>10329.200000000001</v>
      </c>
      <c r="G473" s="10">
        <f t="shared" si="15"/>
        <v>8263.36</v>
      </c>
    </row>
    <row r="474" spans="1:7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 s="10">
        <f t="shared" si="14"/>
        <v>300</v>
      </c>
      <c r="G474" s="10">
        <f t="shared" si="15"/>
        <v>240</v>
      </c>
    </row>
    <row r="475" spans="1:7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 s="10">
        <f t="shared" si="14"/>
        <v>192</v>
      </c>
      <c r="G475" s="10">
        <f t="shared" si="15"/>
        <v>144</v>
      </c>
    </row>
    <row r="476" spans="1:7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 s="10">
        <f t="shared" si="14"/>
        <v>288</v>
      </c>
      <c r="G476" s="10">
        <f t="shared" si="15"/>
        <v>216</v>
      </c>
    </row>
    <row r="477" spans="1:7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 s="10">
        <f t="shared" si="14"/>
        <v>152</v>
      </c>
      <c r="G477" s="10">
        <f t="shared" si="15"/>
        <v>152</v>
      </c>
    </row>
    <row r="478" spans="1:7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 s="10">
        <f t="shared" si="14"/>
        <v>186.20000000000002</v>
      </c>
      <c r="G478" s="10">
        <f t="shared" si="15"/>
        <v>186.20000000000002</v>
      </c>
    </row>
    <row r="479" spans="1:7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 s="10">
        <f t="shared" si="14"/>
        <v>651</v>
      </c>
      <c r="G479" s="10">
        <f t="shared" si="15"/>
        <v>651</v>
      </c>
    </row>
    <row r="480" spans="1:7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 s="10">
        <f t="shared" si="14"/>
        <v>192</v>
      </c>
      <c r="G480" s="10">
        <f t="shared" si="15"/>
        <v>192</v>
      </c>
    </row>
    <row r="481" spans="1:7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 s="10">
        <f t="shared" si="14"/>
        <v>520</v>
      </c>
      <c r="G481" s="10">
        <f t="shared" si="15"/>
        <v>520</v>
      </c>
    </row>
    <row r="482" spans="1:7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 s="10">
        <f t="shared" si="14"/>
        <v>1228.5</v>
      </c>
      <c r="G482" s="10">
        <f t="shared" si="15"/>
        <v>921.375</v>
      </c>
    </row>
    <row r="483" spans="1:7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 s="10">
        <f t="shared" si="14"/>
        <v>1404</v>
      </c>
      <c r="G483" s="10">
        <f t="shared" si="15"/>
        <v>1123.2</v>
      </c>
    </row>
    <row r="484" spans="1:7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 s="10">
        <f t="shared" si="14"/>
        <v>400</v>
      </c>
      <c r="G484" s="10">
        <f t="shared" si="15"/>
        <v>400</v>
      </c>
    </row>
    <row r="485" spans="1:7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 s="10">
        <f t="shared" si="14"/>
        <v>912</v>
      </c>
      <c r="G485" s="10">
        <f t="shared" si="15"/>
        <v>912</v>
      </c>
    </row>
    <row r="486" spans="1:7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 s="10">
        <f t="shared" si="14"/>
        <v>3080</v>
      </c>
      <c r="G486" s="10">
        <f t="shared" si="15"/>
        <v>2464</v>
      </c>
    </row>
    <row r="487" spans="1:7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 s="10">
        <f t="shared" si="14"/>
        <v>1560</v>
      </c>
      <c r="G487" s="10">
        <f t="shared" si="15"/>
        <v>1170</v>
      </c>
    </row>
    <row r="488" spans="1:7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 s="10">
        <f t="shared" si="14"/>
        <v>735</v>
      </c>
      <c r="G488" s="10">
        <f t="shared" si="15"/>
        <v>551.25</v>
      </c>
    </row>
    <row r="489" spans="1:7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 s="10">
        <f t="shared" si="14"/>
        <v>228</v>
      </c>
      <c r="G489" s="10">
        <f t="shared" si="15"/>
        <v>171</v>
      </c>
    </row>
    <row r="490" spans="1:7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 s="10">
        <f t="shared" si="14"/>
        <v>249</v>
      </c>
      <c r="G490" s="10">
        <f t="shared" si="15"/>
        <v>249</v>
      </c>
    </row>
    <row r="491" spans="1:7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 s="10">
        <f t="shared" si="14"/>
        <v>236</v>
      </c>
      <c r="G491" s="10">
        <f t="shared" si="15"/>
        <v>236</v>
      </c>
    </row>
    <row r="492" spans="1:7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 s="10">
        <f t="shared" si="14"/>
        <v>851.19999999999993</v>
      </c>
      <c r="G492" s="10">
        <f t="shared" si="15"/>
        <v>851.19999999999993</v>
      </c>
    </row>
    <row r="493" spans="1:7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 s="10">
        <f t="shared" si="14"/>
        <v>100.80000000000001</v>
      </c>
      <c r="G493" s="10">
        <f t="shared" si="15"/>
        <v>100.80000000000001</v>
      </c>
    </row>
    <row r="494" spans="1:7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 s="10">
        <f t="shared" si="14"/>
        <v>259.2</v>
      </c>
      <c r="G494" s="10">
        <f t="shared" si="15"/>
        <v>220.32</v>
      </c>
    </row>
    <row r="495" spans="1:7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 s="10">
        <f t="shared" si="14"/>
        <v>152</v>
      </c>
      <c r="G495" s="10">
        <f t="shared" si="15"/>
        <v>152</v>
      </c>
    </row>
    <row r="496" spans="1:7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 s="10">
        <f t="shared" si="14"/>
        <v>201.60000000000002</v>
      </c>
      <c r="G496" s="10">
        <f t="shared" si="15"/>
        <v>201.60000000000002</v>
      </c>
    </row>
    <row r="497" spans="1:7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 s="10">
        <f t="shared" si="14"/>
        <v>278</v>
      </c>
      <c r="G497" s="10">
        <f t="shared" si="15"/>
        <v>278</v>
      </c>
    </row>
    <row r="498" spans="1:7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 s="10">
        <f t="shared" si="14"/>
        <v>48</v>
      </c>
      <c r="G498" s="10">
        <f t="shared" si="15"/>
        <v>48</v>
      </c>
    </row>
    <row r="499" spans="1:7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 s="10">
        <f t="shared" si="14"/>
        <v>1216</v>
      </c>
      <c r="G499" s="10">
        <f t="shared" si="15"/>
        <v>1094.4000000000001</v>
      </c>
    </row>
    <row r="500" spans="1:7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 s="10">
        <f t="shared" si="14"/>
        <v>798</v>
      </c>
      <c r="G500" s="10">
        <f t="shared" si="15"/>
        <v>718.2</v>
      </c>
    </row>
    <row r="501" spans="1:7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 s="10">
        <f t="shared" si="14"/>
        <v>148.80000000000001</v>
      </c>
      <c r="G501" s="10">
        <f t="shared" si="15"/>
        <v>133.92000000000002</v>
      </c>
    </row>
    <row r="502" spans="1:7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 s="10">
        <f t="shared" si="14"/>
        <v>393</v>
      </c>
      <c r="G502" s="10">
        <f t="shared" si="15"/>
        <v>393</v>
      </c>
    </row>
    <row r="503" spans="1:7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 s="10">
        <f t="shared" si="14"/>
        <v>109.5</v>
      </c>
      <c r="G503" s="10">
        <f t="shared" si="15"/>
        <v>87.600000000000009</v>
      </c>
    </row>
    <row r="504" spans="1:7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 s="10">
        <f t="shared" si="14"/>
        <v>224</v>
      </c>
      <c r="G504" s="10">
        <f t="shared" si="15"/>
        <v>179.20000000000002</v>
      </c>
    </row>
    <row r="505" spans="1:7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 s="10">
        <f t="shared" si="14"/>
        <v>234</v>
      </c>
      <c r="G505" s="10">
        <f t="shared" si="15"/>
        <v>187.20000000000002</v>
      </c>
    </row>
    <row r="506" spans="1:7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 s="10">
        <f t="shared" si="14"/>
        <v>456</v>
      </c>
      <c r="G506" s="10">
        <f t="shared" si="15"/>
        <v>456</v>
      </c>
    </row>
    <row r="507" spans="1:7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 s="10">
        <f t="shared" si="14"/>
        <v>222.4</v>
      </c>
      <c r="G507" s="10">
        <f t="shared" si="15"/>
        <v>222.4</v>
      </c>
    </row>
    <row r="508" spans="1:7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 s="10">
        <f t="shared" si="14"/>
        <v>159.60000000000002</v>
      </c>
      <c r="G508" s="10">
        <f t="shared" si="15"/>
        <v>159.60000000000002</v>
      </c>
    </row>
    <row r="509" spans="1:7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 s="10">
        <f t="shared" si="14"/>
        <v>240</v>
      </c>
      <c r="G509" s="10">
        <f t="shared" si="15"/>
        <v>240</v>
      </c>
    </row>
    <row r="510" spans="1:7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 s="10">
        <f t="shared" si="14"/>
        <v>684</v>
      </c>
      <c r="G510" s="10">
        <f t="shared" si="15"/>
        <v>581.4</v>
      </c>
    </row>
    <row r="511" spans="1:7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 s="10">
        <f t="shared" si="14"/>
        <v>681.1</v>
      </c>
      <c r="G511" s="10">
        <f t="shared" si="15"/>
        <v>578.93500000000006</v>
      </c>
    </row>
    <row r="512" spans="1:7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 s="10">
        <f t="shared" si="14"/>
        <v>2376</v>
      </c>
      <c r="G512" s="10">
        <f t="shared" si="15"/>
        <v>2019.6</v>
      </c>
    </row>
    <row r="513" spans="1:7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 s="10">
        <f t="shared" si="14"/>
        <v>2052</v>
      </c>
      <c r="G513" s="10">
        <f t="shared" si="15"/>
        <v>1744.2</v>
      </c>
    </row>
    <row r="514" spans="1:7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 s="10">
        <f t="shared" si="14"/>
        <v>1755</v>
      </c>
      <c r="G514" s="10">
        <f t="shared" si="15"/>
        <v>1755</v>
      </c>
    </row>
    <row r="515" spans="1:7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 s="10">
        <f t="shared" ref="F515:F578" si="16">C515*D515</f>
        <v>504</v>
      </c>
      <c r="G515" s="10">
        <f t="shared" ref="G515:G578" si="17">F515 * (1 - E515)</f>
        <v>504</v>
      </c>
    </row>
    <row r="516" spans="1:7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 s="10">
        <f t="shared" si="16"/>
        <v>472</v>
      </c>
      <c r="G516" s="10">
        <f t="shared" si="17"/>
        <v>472</v>
      </c>
    </row>
    <row r="517" spans="1:7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 s="10">
        <f t="shared" si="16"/>
        <v>816</v>
      </c>
      <c r="G517" s="10">
        <f t="shared" si="17"/>
        <v>816</v>
      </c>
    </row>
    <row r="518" spans="1:7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 s="10">
        <f t="shared" si="16"/>
        <v>100.80000000000001</v>
      </c>
      <c r="G518" s="10">
        <f t="shared" si="17"/>
        <v>80.640000000000015</v>
      </c>
    </row>
    <row r="519" spans="1:7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 s="10">
        <f t="shared" si="16"/>
        <v>436.79999999999995</v>
      </c>
      <c r="G519" s="10">
        <f t="shared" si="17"/>
        <v>436.79999999999995</v>
      </c>
    </row>
    <row r="520" spans="1:7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 s="10">
        <f t="shared" si="16"/>
        <v>312</v>
      </c>
      <c r="G520" s="10">
        <f t="shared" si="17"/>
        <v>312</v>
      </c>
    </row>
    <row r="521" spans="1:7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 s="10">
        <f t="shared" si="16"/>
        <v>373.5</v>
      </c>
      <c r="G521" s="10">
        <f t="shared" si="17"/>
        <v>373.5</v>
      </c>
    </row>
    <row r="522" spans="1:7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 s="10">
        <f t="shared" si="16"/>
        <v>115.2</v>
      </c>
      <c r="G522" s="10">
        <f t="shared" si="17"/>
        <v>115.2</v>
      </c>
    </row>
    <row r="523" spans="1:7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 s="10">
        <f t="shared" si="16"/>
        <v>231</v>
      </c>
      <c r="G523" s="10">
        <f t="shared" si="17"/>
        <v>231</v>
      </c>
    </row>
    <row r="524" spans="1:7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 s="10">
        <f t="shared" si="16"/>
        <v>86.4</v>
      </c>
      <c r="G524" s="10">
        <f t="shared" si="17"/>
        <v>86.4</v>
      </c>
    </row>
    <row r="525" spans="1:7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 s="10">
        <f t="shared" si="16"/>
        <v>88.5</v>
      </c>
      <c r="G525" s="10">
        <f t="shared" si="17"/>
        <v>88.5</v>
      </c>
    </row>
    <row r="526" spans="1:7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 s="10">
        <f t="shared" si="16"/>
        <v>87.6</v>
      </c>
      <c r="G526" s="10">
        <f t="shared" si="17"/>
        <v>78.84</v>
      </c>
    </row>
    <row r="527" spans="1:7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 s="10">
        <f t="shared" si="16"/>
        <v>72</v>
      </c>
      <c r="G527" s="10">
        <f t="shared" si="17"/>
        <v>64.8</v>
      </c>
    </row>
    <row r="528" spans="1:7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 s="10">
        <f t="shared" si="16"/>
        <v>30</v>
      </c>
      <c r="G528" s="10">
        <f t="shared" si="17"/>
        <v>27</v>
      </c>
    </row>
    <row r="529" spans="1:7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 s="10">
        <f t="shared" si="16"/>
        <v>84</v>
      </c>
      <c r="G529" s="10">
        <f t="shared" si="17"/>
        <v>75.600000000000009</v>
      </c>
    </row>
    <row r="530" spans="1:7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 s="10">
        <f t="shared" si="16"/>
        <v>292</v>
      </c>
      <c r="G530" s="10">
        <f t="shared" si="17"/>
        <v>292</v>
      </c>
    </row>
    <row r="531" spans="1:7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 s="10">
        <f t="shared" si="16"/>
        <v>588</v>
      </c>
      <c r="G531" s="10">
        <f t="shared" si="17"/>
        <v>588</v>
      </c>
    </row>
    <row r="532" spans="1:7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 s="10">
        <f t="shared" si="16"/>
        <v>34.4</v>
      </c>
      <c r="G532" s="10">
        <f t="shared" si="17"/>
        <v>34.4</v>
      </c>
    </row>
    <row r="533" spans="1:7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 s="10">
        <f t="shared" si="16"/>
        <v>149.39999999999998</v>
      </c>
      <c r="G533" s="10">
        <f t="shared" si="17"/>
        <v>149.39999999999998</v>
      </c>
    </row>
    <row r="534" spans="1:7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 s="10">
        <f t="shared" si="16"/>
        <v>294</v>
      </c>
      <c r="G534" s="10">
        <f t="shared" si="17"/>
        <v>294</v>
      </c>
    </row>
    <row r="535" spans="1:7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 s="10">
        <f t="shared" si="16"/>
        <v>347.2</v>
      </c>
      <c r="G535" s="10">
        <f t="shared" si="17"/>
        <v>347.2</v>
      </c>
    </row>
    <row r="536" spans="1:7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 s="10">
        <f t="shared" si="16"/>
        <v>112</v>
      </c>
      <c r="G536" s="10">
        <f t="shared" si="17"/>
        <v>112</v>
      </c>
    </row>
    <row r="537" spans="1:7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 s="10">
        <f t="shared" si="16"/>
        <v>1379</v>
      </c>
      <c r="G537" s="10">
        <f t="shared" si="17"/>
        <v>1379</v>
      </c>
    </row>
    <row r="538" spans="1:7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 s="10">
        <f t="shared" si="16"/>
        <v>496</v>
      </c>
      <c r="G538" s="10">
        <f t="shared" si="17"/>
        <v>396.8</v>
      </c>
    </row>
    <row r="539" spans="1:7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 s="10">
        <f t="shared" si="16"/>
        <v>35.400000000000006</v>
      </c>
      <c r="G539" s="10">
        <f t="shared" si="17"/>
        <v>28.320000000000007</v>
      </c>
    </row>
    <row r="540" spans="1:7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 s="10">
        <f t="shared" si="16"/>
        <v>2304</v>
      </c>
      <c r="G540" s="10">
        <f t="shared" si="17"/>
        <v>2073.6</v>
      </c>
    </row>
    <row r="541" spans="1:7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 s="10">
        <f t="shared" si="16"/>
        <v>931</v>
      </c>
      <c r="G541" s="10">
        <f t="shared" si="17"/>
        <v>837.9</v>
      </c>
    </row>
    <row r="542" spans="1:7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 s="10">
        <f t="shared" si="16"/>
        <v>470.40000000000003</v>
      </c>
      <c r="G542" s="10">
        <f t="shared" si="17"/>
        <v>423.36</v>
      </c>
    </row>
    <row r="543" spans="1:7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 s="10">
        <f t="shared" si="16"/>
        <v>572</v>
      </c>
      <c r="G543" s="10">
        <f t="shared" si="17"/>
        <v>514.80000000000007</v>
      </c>
    </row>
    <row r="544" spans="1:7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 s="10">
        <f t="shared" si="16"/>
        <v>546</v>
      </c>
      <c r="G544" s="10">
        <f t="shared" si="17"/>
        <v>546</v>
      </c>
    </row>
    <row r="545" spans="1:7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 s="10">
        <f t="shared" si="16"/>
        <v>1550</v>
      </c>
      <c r="G545" s="10">
        <f t="shared" si="17"/>
        <v>1472.5</v>
      </c>
    </row>
    <row r="546" spans="1:7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 s="10">
        <f t="shared" si="16"/>
        <v>153</v>
      </c>
      <c r="G546" s="10">
        <f t="shared" si="17"/>
        <v>137.70000000000002</v>
      </c>
    </row>
    <row r="547" spans="1:7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 s="10">
        <f t="shared" si="16"/>
        <v>300</v>
      </c>
      <c r="G547" s="10">
        <f t="shared" si="17"/>
        <v>270</v>
      </c>
    </row>
    <row r="548" spans="1:7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 s="10">
        <f t="shared" si="16"/>
        <v>278</v>
      </c>
      <c r="G548" s="10">
        <f t="shared" si="17"/>
        <v>222.4</v>
      </c>
    </row>
    <row r="549" spans="1:7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 s="10">
        <f t="shared" si="16"/>
        <v>40</v>
      </c>
      <c r="G549" s="10">
        <f t="shared" si="17"/>
        <v>32</v>
      </c>
    </row>
    <row r="550" spans="1:7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 s="10">
        <f t="shared" si="16"/>
        <v>96</v>
      </c>
      <c r="G550" s="10">
        <f t="shared" si="17"/>
        <v>76.800000000000011</v>
      </c>
    </row>
    <row r="551" spans="1:7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 s="10">
        <f t="shared" si="16"/>
        <v>288</v>
      </c>
      <c r="G551" s="10">
        <f t="shared" si="17"/>
        <v>288</v>
      </c>
    </row>
    <row r="552" spans="1:7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 s="10">
        <f t="shared" si="16"/>
        <v>1310</v>
      </c>
      <c r="G552" s="10">
        <f t="shared" si="17"/>
        <v>1310</v>
      </c>
    </row>
    <row r="553" spans="1:7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 s="10">
        <f t="shared" si="16"/>
        <v>570</v>
      </c>
      <c r="G553" s="10">
        <f t="shared" si="17"/>
        <v>570</v>
      </c>
    </row>
    <row r="554" spans="1:7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 s="10">
        <f t="shared" si="16"/>
        <v>516</v>
      </c>
      <c r="G554" s="10">
        <f t="shared" si="17"/>
        <v>516</v>
      </c>
    </row>
    <row r="555" spans="1:7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 s="10">
        <f t="shared" si="16"/>
        <v>320</v>
      </c>
      <c r="G555" s="10">
        <f t="shared" si="17"/>
        <v>272</v>
      </c>
    </row>
    <row r="556" spans="1:7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 s="10">
        <f t="shared" si="16"/>
        <v>336</v>
      </c>
      <c r="G556" s="10">
        <f t="shared" si="17"/>
        <v>285.59999999999997</v>
      </c>
    </row>
    <row r="557" spans="1:7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 s="10">
        <f t="shared" si="16"/>
        <v>1584</v>
      </c>
      <c r="G557" s="10">
        <f t="shared" si="17"/>
        <v>1584</v>
      </c>
    </row>
    <row r="558" spans="1:7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 s="10">
        <f t="shared" si="16"/>
        <v>747</v>
      </c>
      <c r="G558" s="10">
        <f t="shared" si="17"/>
        <v>747</v>
      </c>
    </row>
    <row r="559" spans="1:7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 s="10">
        <f t="shared" si="16"/>
        <v>1092</v>
      </c>
      <c r="G559" s="10">
        <f t="shared" si="17"/>
        <v>1092</v>
      </c>
    </row>
    <row r="560" spans="1:7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 s="10">
        <f t="shared" si="16"/>
        <v>736</v>
      </c>
      <c r="G560" s="10">
        <f t="shared" si="17"/>
        <v>736</v>
      </c>
    </row>
    <row r="561" spans="1:7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 s="10">
        <f t="shared" si="16"/>
        <v>456</v>
      </c>
      <c r="G561" s="10">
        <f t="shared" si="17"/>
        <v>456</v>
      </c>
    </row>
    <row r="562" spans="1:7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 s="10">
        <f t="shared" si="16"/>
        <v>860</v>
      </c>
      <c r="G562" s="10">
        <f t="shared" si="17"/>
        <v>860</v>
      </c>
    </row>
    <row r="563" spans="1:7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 s="10">
        <f t="shared" si="16"/>
        <v>384</v>
      </c>
      <c r="G563" s="10">
        <f t="shared" si="17"/>
        <v>364.79999999999995</v>
      </c>
    </row>
    <row r="564" spans="1:7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 s="10">
        <f t="shared" si="16"/>
        <v>192</v>
      </c>
      <c r="G564" s="10">
        <f t="shared" si="17"/>
        <v>182.39999999999998</v>
      </c>
    </row>
    <row r="565" spans="1:7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 s="10">
        <f t="shared" si="16"/>
        <v>1112</v>
      </c>
      <c r="G565" s="10">
        <f t="shared" si="17"/>
        <v>1112</v>
      </c>
    </row>
    <row r="566" spans="1:7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 s="10">
        <f t="shared" si="16"/>
        <v>210</v>
      </c>
      <c r="G566" s="10">
        <f t="shared" si="17"/>
        <v>157.5</v>
      </c>
    </row>
    <row r="567" spans="1:7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 s="10">
        <f t="shared" si="16"/>
        <v>24.8</v>
      </c>
      <c r="G567" s="10">
        <f t="shared" si="17"/>
        <v>18.600000000000001</v>
      </c>
    </row>
    <row r="568" spans="1:7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 s="10">
        <f t="shared" si="16"/>
        <v>320</v>
      </c>
      <c r="G568" s="10">
        <f t="shared" si="17"/>
        <v>240</v>
      </c>
    </row>
    <row r="569" spans="1:7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 s="10">
        <f t="shared" si="16"/>
        <v>579.6</v>
      </c>
      <c r="G569" s="10">
        <f t="shared" si="17"/>
        <v>434.70000000000005</v>
      </c>
    </row>
    <row r="570" spans="1:7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 s="10">
        <f t="shared" si="16"/>
        <v>1152</v>
      </c>
      <c r="G570" s="10">
        <f t="shared" si="17"/>
        <v>864</v>
      </c>
    </row>
    <row r="571" spans="1:7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 s="10">
        <f t="shared" si="16"/>
        <v>4.8</v>
      </c>
      <c r="G571" s="10">
        <f t="shared" si="17"/>
        <v>4.8</v>
      </c>
    </row>
    <row r="572" spans="1:7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 s="10">
        <f t="shared" si="16"/>
        <v>151.20000000000002</v>
      </c>
      <c r="G572" s="10">
        <f t="shared" si="17"/>
        <v>151.20000000000002</v>
      </c>
    </row>
    <row r="573" spans="1:7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 s="10">
        <f t="shared" si="16"/>
        <v>153.29999999999998</v>
      </c>
      <c r="G573" s="10">
        <f t="shared" si="17"/>
        <v>153.29999999999998</v>
      </c>
    </row>
    <row r="574" spans="1:7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 s="10">
        <f t="shared" si="16"/>
        <v>560</v>
      </c>
      <c r="G574" s="10">
        <f t="shared" si="17"/>
        <v>560</v>
      </c>
    </row>
    <row r="575" spans="1:7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 s="10">
        <f t="shared" si="16"/>
        <v>281.60000000000002</v>
      </c>
      <c r="G575" s="10">
        <f t="shared" si="17"/>
        <v>225.28000000000003</v>
      </c>
    </row>
    <row r="576" spans="1:7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 s="10">
        <f t="shared" si="16"/>
        <v>110.39999999999999</v>
      </c>
      <c r="G576" s="10">
        <f t="shared" si="17"/>
        <v>110.39999999999999</v>
      </c>
    </row>
    <row r="577" spans="1:7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 s="10">
        <f t="shared" si="16"/>
        <v>912</v>
      </c>
      <c r="G577" s="10">
        <f t="shared" si="17"/>
        <v>729.6</v>
      </c>
    </row>
    <row r="578" spans="1:7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 s="10">
        <f t="shared" si="16"/>
        <v>544</v>
      </c>
      <c r="G578" s="10">
        <f t="shared" si="17"/>
        <v>544</v>
      </c>
    </row>
    <row r="579" spans="1:7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 s="10">
        <f t="shared" ref="F579:F642" si="18">C579*D579</f>
        <v>90</v>
      </c>
      <c r="G579" s="10">
        <f t="shared" ref="G579:G642" si="19">F579 * (1 - E579)</f>
        <v>90</v>
      </c>
    </row>
    <row r="580" spans="1:7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 s="10">
        <f t="shared" si="18"/>
        <v>1782</v>
      </c>
      <c r="G580" s="10">
        <f t="shared" si="19"/>
        <v>1603.8</v>
      </c>
    </row>
    <row r="581" spans="1:7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 s="10">
        <f t="shared" si="18"/>
        <v>294</v>
      </c>
      <c r="G581" s="10">
        <f t="shared" si="19"/>
        <v>294</v>
      </c>
    </row>
    <row r="582" spans="1:7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 s="10">
        <f t="shared" si="18"/>
        <v>228</v>
      </c>
      <c r="G582" s="10">
        <f t="shared" si="19"/>
        <v>205.20000000000002</v>
      </c>
    </row>
    <row r="583" spans="1:7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 s="10">
        <f t="shared" si="18"/>
        <v>325</v>
      </c>
      <c r="G583" s="10">
        <f t="shared" si="19"/>
        <v>325</v>
      </c>
    </row>
    <row r="584" spans="1:7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 s="10">
        <f t="shared" si="18"/>
        <v>168</v>
      </c>
      <c r="G584" s="10">
        <f t="shared" si="19"/>
        <v>168</v>
      </c>
    </row>
    <row r="585" spans="1:7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 s="10">
        <f t="shared" si="18"/>
        <v>48</v>
      </c>
      <c r="G585" s="10">
        <f t="shared" si="19"/>
        <v>48</v>
      </c>
    </row>
    <row r="586" spans="1:7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 s="10">
        <f t="shared" si="18"/>
        <v>100.8</v>
      </c>
      <c r="G586" s="10">
        <f t="shared" si="19"/>
        <v>100.8</v>
      </c>
    </row>
    <row r="587" spans="1:7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 s="10">
        <f t="shared" si="18"/>
        <v>134.39999999999998</v>
      </c>
      <c r="G587" s="10">
        <f t="shared" si="19"/>
        <v>134.39999999999998</v>
      </c>
    </row>
    <row r="588" spans="1:7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 s="10">
        <f t="shared" si="18"/>
        <v>165.6</v>
      </c>
      <c r="G588" s="10">
        <f t="shared" si="19"/>
        <v>165.6</v>
      </c>
    </row>
    <row r="589" spans="1:7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 s="10">
        <f t="shared" si="18"/>
        <v>552</v>
      </c>
      <c r="G589" s="10">
        <f t="shared" si="19"/>
        <v>552</v>
      </c>
    </row>
    <row r="590" spans="1:7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 s="10">
        <f t="shared" si="18"/>
        <v>608</v>
      </c>
      <c r="G590" s="10">
        <f t="shared" si="19"/>
        <v>516.79999999999995</v>
      </c>
    </row>
    <row r="591" spans="1:7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 s="10">
        <f t="shared" si="18"/>
        <v>486.5</v>
      </c>
      <c r="G591" s="10">
        <f t="shared" si="19"/>
        <v>413.52499999999998</v>
      </c>
    </row>
    <row r="592" spans="1:7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 s="10">
        <f t="shared" si="18"/>
        <v>31</v>
      </c>
      <c r="G592" s="10">
        <f t="shared" si="19"/>
        <v>26.349999999999998</v>
      </c>
    </row>
    <row r="593" spans="1:7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 s="10">
        <f t="shared" si="18"/>
        <v>1500</v>
      </c>
      <c r="G593" s="10">
        <f t="shared" si="19"/>
        <v>1500</v>
      </c>
    </row>
    <row r="594" spans="1:7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 s="10">
        <f t="shared" si="18"/>
        <v>108</v>
      </c>
      <c r="G594" s="10">
        <f t="shared" si="19"/>
        <v>108</v>
      </c>
    </row>
    <row r="595" spans="1:7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 s="10">
        <f t="shared" si="18"/>
        <v>212.8</v>
      </c>
      <c r="G595" s="10">
        <f t="shared" si="19"/>
        <v>212.8</v>
      </c>
    </row>
    <row r="596" spans="1:7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 s="10">
        <f t="shared" si="18"/>
        <v>720</v>
      </c>
      <c r="G596" s="10">
        <f t="shared" si="19"/>
        <v>720</v>
      </c>
    </row>
    <row r="597" spans="1:7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 s="10">
        <f t="shared" si="18"/>
        <v>608</v>
      </c>
      <c r="G597" s="10">
        <f t="shared" si="19"/>
        <v>608</v>
      </c>
    </row>
    <row r="598" spans="1:7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 s="10">
        <f t="shared" si="18"/>
        <v>288</v>
      </c>
      <c r="G598" s="10">
        <f t="shared" si="19"/>
        <v>273.59999999999997</v>
      </c>
    </row>
    <row r="599" spans="1:7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 s="10">
        <f t="shared" si="18"/>
        <v>763.19999999999993</v>
      </c>
      <c r="G599" s="10">
        <f t="shared" si="19"/>
        <v>763.19999999999993</v>
      </c>
    </row>
    <row r="600" spans="1:7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 s="10">
        <f t="shared" si="18"/>
        <v>24</v>
      </c>
      <c r="G600" s="10">
        <f t="shared" si="19"/>
        <v>24</v>
      </c>
    </row>
    <row r="601" spans="1:7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 s="10">
        <f t="shared" si="18"/>
        <v>206.39999999999998</v>
      </c>
      <c r="G601" s="10">
        <f t="shared" si="19"/>
        <v>206.39999999999998</v>
      </c>
    </row>
    <row r="602" spans="1:7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 s="10">
        <f t="shared" si="18"/>
        <v>223.20000000000002</v>
      </c>
      <c r="G602" s="10">
        <f t="shared" si="19"/>
        <v>223.20000000000002</v>
      </c>
    </row>
    <row r="603" spans="1:7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 s="10">
        <f t="shared" si="18"/>
        <v>655.19999999999993</v>
      </c>
      <c r="G603" s="10">
        <f t="shared" si="19"/>
        <v>655.19999999999993</v>
      </c>
    </row>
    <row r="604" spans="1:7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 s="10">
        <f t="shared" si="18"/>
        <v>308.7</v>
      </c>
      <c r="G604" s="10">
        <f t="shared" si="19"/>
        <v>308.7</v>
      </c>
    </row>
    <row r="605" spans="1:7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 s="10">
        <f t="shared" si="18"/>
        <v>62</v>
      </c>
      <c r="G605" s="10">
        <f t="shared" si="19"/>
        <v>62</v>
      </c>
    </row>
    <row r="606" spans="1:7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 s="10">
        <f t="shared" si="18"/>
        <v>350</v>
      </c>
      <c r="G606" s="10">
        <f t="shared" si="19"/>
        <v>297.5</v>
      </c>
    </row>
    <row r="607" spans="1:7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 s="10">
        <f t="shared" si="18"/>
        <v>816</v>
      </c>
      <c r="G607" s="10">
        <f t="shared" si="19"/>
        <v>693.6</v>
      </c>
    </row>
    <row r="608" spans="1:7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 s="10">
        <f t="shared" si="18"/>
        <v>604.80000000000007</v>
      </c>
      <c r="G608" s="10">
        <f t="shared" si="19"/>
        <v>514.08000000000004</v>
      </c>
    </row>
    <row r="609" spans="1:7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 s="10">
        <f t="shared" si="18"/>
        <v>38.4</v>
      </c>
      <c r="G609" s="10">
        <f t="shared" si="19"/>
        <v>36.479999999999997</v>
      </c>
    </row>
    <row r="610" spans="1:7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 s="10">
        <f t="shared" si="18"/>
        <v>144</v>
      </c>
      <c r="G610" s="10">
        <f t="shared" si="19"/>
        <v>144</v>
      </c>
    </row>
    <row r="611" spans="1:7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 s="10">
        <f t="shared" si="18"/>
        <v>216</v>
      </c>
      <c r="G611" s="10">
        <f t="shared" si="19"/>
        <v>216</v>
      </c>
    </row>
    <row r="612" spans="1:7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 s="10">
        <f t="shared" si="18"/>
        <v>168</v>
      </c>
      <c r="G612" s="10">
        <f t="shared" si="19"/>
        <v>126</v>
      </c>
    </row>
    <row r="613" spans="1:7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 s="10">
        <f t="shared" si="18"/>
        <v>288</v>
      </c>
      <c r="G613" s="10">
        <f t="shared" si="19"/>
        <v>216</v>
      </c>
    </row>
    <row r="614" spans="1:7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 s="10">
        <f t="shared" si="18"/>
        <v>496</v>
      </c>
      <c r="G614" s="10">
        <f t="shared" si="19"/>
        <v>471.2</v>
      </c>
    </row>
    <row r="615" spans="1:7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 s="10">
        <f t="shared" si="18"/>
        <v>6324</v>
      </c>
      <c r="G615" s="10">
        <f t="shared" si="19"/>
        <v>6324</v>
      </c>
    </row>
    <row r="616" spans="1:7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 s="10">
        <f t="shared" si="18"/>
        <v>733.6</v>
      </c>
      <c r="G616" s="10">
        <f t="shared" si="19"/>
        <v>733.6</v>
      </c>
    </row>
    <row r="617" spans="1:7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 s="10">
        <f t="shared" si="18"/>
        <v>2640</v>
      </c>
      <c r="G617" s="10">
        <f t="shared" si="19"/>
        <v>2640</v>
      </c>
    </row>
    <row r="618" spans="1:7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 s="10">
        <f t="shared" si="18"/>
        <v>798</v>
      </c>
      <c r="G618" s="10">
        <f t="shared" si="19"/>
        <v>798</v>
      </c>
    </row>
    <row r="619" spans="1:7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 s="10">
        <f t="shared" si="18"/>
        <v>228</v>
      </c>
      <c r="G619" s="10">
        <f t="shared" si="19"/>
        <v>228</v>
      </c>
    </row>
    <row r="620" spans="1:7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 s="10">
        <f t="shared" si="18"/>
        <v>528</v>
      </c>
      <c r="G620" s="10">
        <f t="shared" si="19"/>
        <v>528</v>
      </c>
    </row>
    <row r="621" spans="1:7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 s="10">
        <f t="shared" si="18"/>
        <v>384</v>
      </c>
      <c r="G621" s="10">
        <f t="shared" si="19"/>
        <v>384</v>
      </c>
    </row>
    <row r="622" spans="1:7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 s="10">
        <f t="shared" si="18"/>
        <v>1088</v>
      </c>
      <c r="G622" s="10">
        <f t="shared" si="19"/>
        <v>1088</v>
      </c>
    </row>
    <row r="623" spans="1:7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 s="10">
        <f t="shared" si="18"/>
        <v>147</v>
      </c>
      <c r="G623" s="10">
        <f t="shared" si="19"/>
        <v>147</v>
      </c>
    </row>
    <row r="624" spans="1:7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 s="10">
        <f t="shared" si="18"/>
        <v>392</v>
      </c>
      <c r="G624" s="10">
        <f t="shared" si="19"/>
        <v>372.4</v>
      </c>
    </row>
    <row r="625" spans="1:7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 s="10">
        <f t="shared" si="18"/>
        <v>312</v>
      </c>
      <c r="G625" s="10">
        <f t="shared" si="19"/>
        <v>296.39999999999998</v>
      </c>
    </row>
    <row r="626" spans="1:7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 s="10">
        <f t="shared" si="18"/>
        <v>112</v>
      </c>
      <c r="G626" s="10">
        <f t="shared" si="19"/>
        <v>112</v>
      </c>
    </row>
    <row r="627" spans="1:7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 s="10">
        <f t="shared" si="18"/>
        <v>147</v>
      </c>
      <c r="G627" s="10">
        <f t="shared" si="19"/>
        <v>147</v>
      </c>
    </row>
    <row r="628" spans="1:7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 s="10">
        <f t="shared" si="18"/>
        <v>127.19999999999999</v>
      </c>
      <c r="G628" s="10">
        <f t="shared" si="19"/>
        <v>127.19999999999999</v>
      </c>
    </row>
    <row r="629" spans="1:7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 s="10">
        <f t="shared" si="18"/>
        <v>304</v>
      </c>
      <c r="G629" s="10">
        <f t="shared" si="19"/>
        <v>273.60000000000002</v>
      </c>
    </row>
    <row r="630" spans="1:7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 s="10">
        <f t="shared" si="18"/>
        <v>160</v>
      </c>
      <c r="G630" s="10">
        <f t="shared" si="19"/>
        <v>144</v>
      </c>
    </row>
    <row r="631" spans="1:7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 s="10">
        <f t="shared" si="18"/>
        <v>576</v>
      </c>
      <c r="G631" s="10">
        <f t="shared" si="19"/>
        <v>518.4</v>
      </c>
    </row>
    <row r="632" spans="1:7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 s="10">
        <f t="shared" si="18"/>
        <v>720</v>
      </c>
      <c r="G632" s="10">
        <f t="shared" si="19"/>
        <v>648</v>
      </c>
    </row>
    <row r="633" spans="1:7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 s="10">
        <f t="shared" si="18"/>
        <v>84</v>
      </c>
      <c r="G633" s="10">
        <f t="shared" si="19"/>
        <v>84</v>
      </c>
    </row>
    <row r="634" spans="1:7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 s="10">
        <f t="shared" si="18"/>
        <v>1060</v>
      </c>
      <c r="G634" s="10">
        <f t="shared" si="19"/>
        <v>1060</v>
      </c>
    </row>
    <row r="635" spans="1:7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 s="10">
        <f t="shared" si="18"/>
        <v>128</v>
      </c>
      <c r="G635" s="10">
        <f t="shared" si="19"/>
        <v>128</v>
      </c>
    </row>
    <row r="636" spans="1:7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 s="10">
        <f t="shared" si="18"/>
        <v>36.5</v>
      </c>
      <c r="G636" s="10">
        <f t="shared" si="19"/>
        <v>36.5</v>
      </c>
    </row>
    <row r="637" spans="1:7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 s="10">
        <f t="shared" si="18"/>
        <v>747</v>
      </c>
      <c r="G637" s="10">
        <f t="shared" si="19"/>
        <v>747</v>
      </c>
    </row>
    <row r="638" spans="1:7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 s="10">
        <f t="shared" si="18"/>
        <v>141.60000000000002</v>
      </c>
      <c r="G638" s="10">
        <f t="shared" si="19"/>
        <v>106.20000000000002</v>
      </c>
    </row>
    <row r="639" spans="1:7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 s="10">
        <f t="shared" si="18"/>
        <v>1320</v>
      </c>
      <c r="G639" s="10">
        <f t="shared" si="19"/>
        <v>1320</v>
      </c>
    </row>
    <row r="640" spans="1:7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 s="10">
        <f t="shared" si="18"/>
        <v>240</v>
      </c>
      <c r="G640" s="10">
        <f t="shared" si="19"/>
        <v>192</v>
      </c>
    </row>
    <row r="641" spans="1:7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 s="10">
        <f t="shared" si="18"/>
        <v>252</v>
      </c>
      <c r="G641" s="10">
        <f t="shared" si="19"/>
        <v>189</v>
      </c>
    </row>
    <row r="642" spans="1:7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 s="10">
        <f t="shared" si="18"/>
        <v>250.20000000000002</v>
      </c>
      <c r="G642" s="10">
        <f t="shared" si="19"/>
        <v>250.20000000000002</v>
      </c>
    </row>
    <row r="643" spans="1:7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 s="10">
        <f t="shared" ref="F643:F706" si="20">C643*D643</f>
        <v>2640</v>
      </c>
      <c r="G643" s="10">
        <f t="shared" ref="G643:G706" si="21">F643 * (1 - E643)</f>
        <v>2640</v>
      </c>
    </row>
    <row r="644" spans="1:7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 s="10">
        <f t="shared" si="20"/>
        <v>300</v>
      </c>
      <c r="G644" s="10">
        <f t="shared" si="21"/>
        <v>300</v>
      </c>
    </row>
    <row r="645" spans="1:7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 s="10">
        <f t="shared" si="20"/>
        <v>223.20000000000002</v>
      </c>
      <c r="G645" s="10">
        <f t="shared" si="21"/>
        <v>223.20000000000002</v>
      </c>
    </row>
    <row r="646" spans="1:7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 s="10">
        <f t="shared" si="20"/>
        <v>232.5</v>
      </c>
      <c r="G646" s="10">
        <f t="shared" si="21"/>
        <v>197.625</v>
      </c>
    </row>
    <row r="647" spans="1:7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 s="10">
        <f t="shared" si="20"/>
        <v>72.8</v>
      </c>
      <c r="G647" s="10">
        <f t="shared" si="21"/>
        <v>61.879999999999995</v>
      </c>
    </row>
    <row r="648" spans="1:7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 s="10">
        <f t="shared" si="20"/>
        <v>672</v>
      </c>
      <c r="G648" s="10">
        <f t="shared" si="21"/>
        <v>638.4</v>
      </c>
    </row>
    <row r="649" spans="1:7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 s="10">
        <f t="shared" si="20"/>
        <v>224</v>
      </c>
      <c r="G649" s="10">
        <f t="shared" si="21"/>
        <v>212.79999999999998</v>
      </c>
    </row>
    <row r="650" spans="1:7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 s="10">
        <f t="shared" si="20"/>
        <v>252</v>
      </c>
      <c r="G650" s="10">
        <f t="shared" si="21"/>
        <v>226.8</v>
      </c>
    </row>
    <row r="651" spans="1:7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 s="10">
        <f t="shared" si="20"/>
        <v>136</v>
      </c>
      <c r="G651" s="10">
        <f t="shared" si="21"/>
        <v>122.4</v>
      </c>
    </row>
    <row r="652" spans="1:7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 s="10">
        <f t="shared" si="20"/>
        <v>288</v>
      </c>
      <c r="G652" s="10">
        <f t="shared" si="21"/>
        <v>259.2</v>
      </c>
    </row>
    <row r="653" spans="1:7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 s="10">
        <f t="shared" si="20"/>
        <v>912</v>
      </c>
      <c r="G653" s="10">
        <f t="shared" si="21"/>
        <v>912</v>
      </c>
    </row>
    <row r="654" spans="1:7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 s="10">
        <f t="shared" si="20"/>
        <v>72</v>
      </c>
      <c r="G654" s="10">
        <f t="shared" si="21"/>
        <v>72</v>
      </c>
    </row>
    <row r="655" spans="1:7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 s="10">
        <f t="shared" si="20"/>
        <v>154</v>
      </c>
      <c r="G655" s="10">
        <f t="shared" si="21"/>
        <v>154</v>
      </c>
    </row>
    <row r="656" spans="1:7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 s="10">
        <f t="shared" si="20"/>
        <v>52</v>
      </c>
      <c r="G656" s="10">
        <f t="shared" si="21"/>
        <v>52</v>
      </c>
    </row>
    <row r="657" spans="1:7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 s="10">
        <f t="shared" si="20"/>
        <v>200</v>
      </c>
      <c r="G657" s="10">
        <f t="shared" si="21"/>
        <v>190</v>
      </c>
    </row>
    <row r="658" spans="1:7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 s="10">
        <f t="shared" si="20"/>
        <v>425.59999999999997</v>
      </c>
      <c r="G658" s="10">
        <f t="shared" si="21"/>
        <v>425.59999999999997</v>
      </c>
    </row>
    <row r="659" spans="1:7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 s="10">
        <f t="shared" si="20"/>
        <v>695</v>
      </c>
      <c r="G659" s="10">
        <f t="shared" si="21"/>
        <v>695</v>
      </c>
    </row>
    <row r="660" spans="1:7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 s="10">
        <f t="shared" si="20"/>
        <v>260</v>
      </c>
      <c r="G660" s="10">
        <f t="shared" si="21"/>
        <v>260</v>
      </c>
    </row>
    <row r="661" spans="1:7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 s="10">
        <f t="shared" si="20"/>
        <v>63</v>
      </c>
      <c r="G661" s="10">
        <f t="shared" si="21"/>
        <v>63</v>
      </c>
    </row>
    <row r="662" spans="1:7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 s="10">
        <f t="shared" si="20"/>
        <v>92</v>
      </c>
      <c r="G662" s="10">
        <f t="shared" si="21"/>
        <v>92</v>
      </c>
    </row>
    <row r="663" spans="1:7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 s="10">
        <f t="shared" si="20"/>
        <v>420</v>
      </c>
      <c r="G663" s="10">
        <f t="shared" si="21"/>
        <v>420</v>
      </c>
    </row>
    <row r="664" spans="1:7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 s="10">
        <f t="shared" si="20"/>
        <v>912</v>
      </c>
      <c r="G664" s="10">
        <f t="shared" si="21"/>
        <v>912</v>
      </c>
    </row>
    <row r="665" spans="1:7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 s="10">
        <f t="shared" si="20"/>
        <v>500</v>
      </c>
      <c r="G665" s="10">
        <f t="shared" si="21"/>
        <v>500</v>
      </c>
    </row>
    <row r="666" spans="1:7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 s="10">
        <f t="shared" si="20"/>
        <v>186</v>
      </c>
      <c r="G666" s="10">
        <f t="shared" si="21"/>
        <v>176.7</v>
      </c>
    </row>
    <row r="667" spans="1:7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 s="10">
        <f t="shared" si="20"/>
        <v>364.8</v>
      </c>
      <c r="G667" s="10">
        <f t="shared" si="21"/>
        <v>346.56</v>
      </c>
    </row>
    <row r="668" spans="1:7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 s="10">
        <f t="shared" si="20"/>
        <v>149</v>
      </c>
      <c r="G668" s="10">
        <f t="shared" si="21"/>
        <v>149</v>
      </c>
    </row>
    <row r="669" spans="1:7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 s="10">
        <f t="shared" si="20"/>
        <v>199.5</v>
      </c>
      <c r="G669" s="10">
        <f t="shared" si="21"/>
        <v>199.5</v>
      </c>
    </row>
    <row r="670" spans="1:7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 s="10">
        <f t="shared" si="20"/>
        <v>196.79999999999998</v>
      </c>
      <c r="G670" s="10">
        <f t="shared" si="21"/>
        <v>196.79999999999998</v>
      </c>
    </row>
    <row r="671" spans="1:7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 s="10">
        <f t="shared" si="20"/>
        <v>420</v>
      </c>
      <c r="G671" s="10">
        <f t="shared" si="21"/>
        <v>420</v>
      </c>
    </row>
    <row r="672" spans="1:7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 s="10">
        <f t="shared" si="20"/>
        <v>1627.5</v>
      </c>
      <c r="G672" s="10">
        <f t="shared" si="21"/>
        <v>1627.5</v>
      </c>
    </row>
    <row r="673" spans="1:7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 s="10">
        <f t="shared" si="20"/>
        <v>421</v>
      </c>
      <c r="G673" s="10">
        <f t="shared" si="21"/>
        <v>421</v>
      </c>
    </row>
    <row r="674" spans="1:7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 s="10">
        <f t="shared" si="20"/>
        <v>228</v>
      </c>
      <c r="G674" s="10">
        <f t="shared" si="21"/>
        <v>228</v>
      </c>
    </row>
    <row r="675" spans="1:7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 s="10">
        <f t="shared" si="20"/>
        <v>120</v>
      </c>
      <c r="G675" s="10">
        <f t="shared" si="21"/>
        <v>120</v>
      </c>
    </row>
    <row r="676" spans="1:7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 s="10">
        <f t="shared" si="20"/>
        <v>328</v>
      </c>
      <c r="G676" s="10">
        <f t="shared" si="21"/>
        <v>328</v>
      </c>
    </row>
    <row r="677" spans="1:7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 s="10">
        <f t="shared" si="20"/>
        <v>712.5</v>
      </c>
      <c r="G677" s="10">
        <f t="shared" si="21"/>
        <v>712.5</v>
      </c>
    </row>
    <row r="678" spans="1:7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 s="10">
        <f t="shared" si="20"/>
        <v>147.89999999999998</v>
      </c>
      <c r="G678" s="10">
        <f t="shared" si="21"/>
        <v>147.89999999999998</v>
      </c>
    </row>
    <row r="679" spans="1:7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 s="10">
        <f t="shared" si="20"/>
        <v>252</v>
      </c>
      <c r="G679" s="10">
        <f t="shared" si="21"/>
        <v>226.8</v>
      </c>
    </row>
    <row r="680" spans="1:7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 s="10">
        <f t="shared" si="20"/>
        <v>210</v>
      </c>
      <c r="G680" s="10">
        <f t="shared" si="21"/>
        <v>189</v>
      </c>
    </row>
    <row r="681" spans="1:7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 s="10">
        <f t="shared" si="20"/>
        <v>690</v>
      </c>
      <c r="G681" s="10">
        <f t="shared" si="21"/>
        <v>586.5</v>
      </c>
    </row>
    <row r="682" spans="1:7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 s="10">
        <f t="shared" si="20"/>
        <v>191.25</v>
      </c>
      <c r="G682" s="10">
        <f t="shared" si="21"/>
        <v>162.5625</v>
      </c>
    </row>
    <row r="683" spans="1:7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 s="10">
        <f t="shared" si="20"/>
        <v>60</v>
      </c>
      <c r="G683" s="10">
        <f t="shared" si="21"/>
        <v>60</v>
      </c>
    </row>
    <row r="684" spans="1:7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 s="10">
        <f t="shared" si="20"/>
        <v>180</v>
      </c>
      <c r="G684" s="10">
        <f t="shared" si="21"/>
        <v>180</v>
      </c>
    </row>
    <row r="685" spans="1:7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 s="10">
        <f t="shared" si="20"/>
        <v>136.80000000000001</v>
      </c>
      <c r="G685" s="10">
        <f t="shared" si="21"/>
        <v>136.80000000000001</v>
      </c>
    </row>
    <row r="686" spans="1:7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 s="10">
        <f t="shared" si="20"/>
        <v>4456.4400000000005</v>
      </c>
      <c r="G686" s="10">
        <f t="shared" si="21"/>
        <v>4456.4400000000005</v>
      </c>
    </row>
    <row r="687" spans="1:7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 s="10">
        <f t="shared" si="20"/>
        <v>279</v>
      </c>
      <c r="G687" s="10">
        <f t="shared" si="21"/>
        <v>251.1</v>
      </c>
    </row>
    <row r="688" spans="1:7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 s="10">
        <f t="shared" si="20"/>
        <v>1100</v>
      </c>
      <c r="G688" s="10">
        <f t="shared" si="21"/>
        <v>935</v>
      </c>
    </row>
    <row r="689" spans="1:7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 s="10">
        <f t="shared" si="20"/>
        <v>1500</v>
      </c>
      <c r="G689" s="10">
        <f t="shared" si="21"/>
        <v>1275</v>
      </c>
    </row>
    <row r="690" spans="1:7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 s="10">
        <f t="shared" si="20"/>
        <v>400</v>
      </c>
      <c r="G690" s="10">
        <f t="shared" si="21"/>
        <v>340</v>
      </c>
    </row>
    <row r="691" spans="1:7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 s="10">
        <f t="shared" si="20"/>
        <v>45</v>
      </c>
      <c r="G691" s="10">
        <f t="shared" si="21"/>
        <v>38.25</v>
      </c>
    </row>
    <row r="692" spans="1:7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 s="10">
        <f t="shared" si="20"/>
        <v>108</v>
      </c>
      <c r="G692" s="10">
        <f t="shared" si="21"/>
        <v>91.8</v>
      </c>
    </row>
    <row r="693" spans="1:7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 s="10">
        <f t="shared" si="20"/>
        <v>57</v>
      </c>
      <c r="G693" s="10">
        <f t="shared" si="21"/>
        <v>48.449999999999996</v>
      </c>
    </row>
    <row r="694" spans="1:7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 s="10">
        <f t="shared" si="20"/>
        <v>408</v>
      </c>
      <c r="G694" s="10">
        <f t="shared" si="21"/>
        <v>346.8</v>
      </c>
    </row>
    <row r="695" spans="1:7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 s="10">
        <f t="shared" si="20"/>
        <v>400</v>
      </c>
      <c r="G695" s="10">
        <f t="shared" si="21"/>
        <v>320</v>
      </c>
    </row>
    <row r="696" spans="1:7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 s="10">
        <f t="shared" si="20"/>
        <v>1600</v>
      </c>
      <c r="G696" s="10">
        <f t="shared" si="21"/>
        <v>1280</v>
      </c>
    </row>
    <row r="697" spans="1:7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 s="10">
        <f t="shared" si="20"/>
        <v>427.5</v>
      </c>
      <c r="G697" s="10">
        <f t="shared" si="21"/>
        <v>342</v>
      </c>
    </row>
    <row r="698" spans="1:7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 s="10">
        <f t="shared" si="20"/>
        <v>3159</v>
      </c>
      <c r="G698" s="10">
        <f t="shared" si="21"/>
        <v>3159</v>
      </c>
    </row>
    <row r="699" spans="1:7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 s="10">
        <f t="shared" si="20"/>
        <v>1596</v>
      </c>
      <c r="G699" s="10">
        <f t="shared" si="21"/>
        <v>1596</v>
      </c>
    </row>
    <row r="700" spans="1:7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 s="10">
        <f t="shared" si="20"/>
        <v>2660</v>
      </c>
      <c r="G700" s="10">
        <f t="shared" si="21"/>
        <v>2660</v>
      </c>
    </row>
    <row r="701" spans="1:7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 s="10">
        <f t="shared" si="20"/>
        <v>820.95</v>
      </c>
      <c r="G701" s="10">
        <f t="shared" si="21"/>
        <v>820.95</v>
      </c>
    </row>
    <row r="702" spans="1:7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 s="10">
        <f t="shared" si="20"/>
        <v>387.5</v>
      </c>
      <c r="G702" s="10">
        <f t="shared" si="21"/>
        <v>387.5</v>
      </c>
    </row>
    <row r="703" spans="1:7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 s="10">
        <f t="shared" si="20"/>
        <v>1552</v>
      </c>
      <c r="G703" s="10">
        <f t="shared" si="21"/>
        <v>1319.2</v>
      </c>
    </row>
    <row r="704" spans="1:7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 s="10">
        <f t="shared" si="20"/>
        <v>872.5</v>
      </c>
      <c r="G704" s="10">
        <f t="shared" si="21"/>
        <v>872.5</v>
      </c>
    </row>
    <row r="705" spans="1:7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 s="10">
        <f t="shared" si="20"/>
        <v>5268</v>
      </c>
      <c r="G705" s="10">
        <f t="shared" si="21"/>
        <v>5268</v>
      </c>
    </row>
    <row r="706" spans="1:7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 s="10">
        <f t="shared" si="20"/>
        <v>40</v>
      </c>
      <c r="G706" s="10">
        <f t="shared" si="21"/>
        <v>34</v>
      </c>
    </row>
    <row r="707" spans="1:7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 s="10">
        <f t="shared" ref="F707:F770" si="22">C707*D707</f>
        <v>2856</v>
      </c>
      <c r="G707" s="10">
        <f t="shared" ref="G707:G770" si="23">F707 * (1 - E707)</f>
        <v>2427.6</v>
      </c>
    </row>
    <row r="708" spans="1:7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 s="10">
        <f t="shared" si="22"/>
        <v>1562.5</v>
      </c>
      <c r="G708" s="10">
        <f t="shared" si="23"/>
        <v>1406.25</v>
      </c>
    </row>
    <row r="709" spans="1:7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 s="10">
        <f t="shared" si="22"/>
        <v>772</v>
      </c>
      <c r="G709" s="10">
        <f t="shared" si="23"/>
        <v>694.80000000000007</v>
      </c>
    </row>
    <row r="710" spans="1:7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 s="10">
        <f t="shared" si="22"/>
        <v>280</v>
      </c>
      <c r="G710" s="10">
        <f t="shared" si="23"/>
        <v>280</v>
      </c>
    </row>
    <row r="711" spans="1:7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 s="10">
        <f t="shared" si="22"/>
        <v>42</v>
      </c>
      <c r="G711" s="10">
        <f t="shared" si="23"/>
        <v>42</v>
      </c>
    </row>
    <row r="712" spans="1:7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 s="10">
        <f t="shared" si="22"/>
        <v>220</v>
      </c>
      <c r="G712" s="10">
        <f t="shared" si="23"/>
        <v>220</v>
      </c>
    </row>
    <row r="713" spans="1:7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 s="10">
        <f t="shared" si="22"/>
        <v>90</v>
      </c>
      <c r="G713" s="10">
        <f t="shared" si="23"/>
        <v>90</v>
      </c>
    </row>
    <row r="714" spans="1:7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 s="10">
        <f t="shared" si="22"/>
        <v>22.5</v>
      </c>
      <c r="G714" s="10">
        <f t="shared" si="23"/>
        <v>22.5</v>
      </c>
    </row>
    <row r="715" spans="1:7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 s="10">
        <f t="shared" si="22"/>
        <v>3952.5</v>
      </c>
      <c r="G715" s="10">
        <f t="shared" si="23"/>
        <v>3952.5</v>
      </c>
    </row>
    <row r="716" spans="1:7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 s="10">
        <f t="shared" si="22"/>
        <v>175.04999999999998</v>
      </c>
      <c r="G716" s="10">
        <f t="shared" si="23"/>
        <v>175.04999999999998</v>
      </c>
    </row>
    <row r="717" spans="1:7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 s="10">
        <f t="shared" si="22"/>
        <v>496</v>
      </c>
      <c r="G717" s="10">
        <f t="shared" si="23"/>
        <v>471.2</v>
      </c>
    </row>
    <row r="718" spans="1:7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 s="10">
        <f t="shared" si="22"/>
        <v>1520</v>
      </c>
      <c r="G718" s="10">
        <f t="shared" si="23"/>
        <v>1520</v>
      </c>
    </row>
    <row r="719" spans="1:7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 s="10">
        <f t="shared" si="22"/>
        <v>340</v>
      </c>
      <c r="G719" s="10">
        <f t="shared" si="23"/>
        <v>323</v>
      </c>
    </row>
    <row r="720" spans="1:7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 s="10">
        <f t="shared" si="22"/>
        <v>36</v>
      </c>
      <c r="G720" s="10">
        <f t="shared" si="23"/>
        <v>36</v>
      </c>
    </row>
    <row r="721" spans="1:7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 s="10">
        <f t="shared" si="22"/>
        <v>164</v>
      </c>
      <c r="G721" s="10">
        <f t="shared" si="23"/>
        <v>164</v>
      </c>
    </row>
    <row r="722" spans="1:7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 s="10">
        <f t="shared" si="22"/>
        <v>54</v>
      </c>
      <c r="G722" s="10">
        <f t="shared" si="23"/>
        <v>54</v>
      </c>
    </row>
    <row r="723" spans="1:7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 s="10">
        <f t="shared" si="22"/>
        <v>96.5</v>
      </c>
      <c r="G723" s="10">
        <f t="shared" si="23"/>
        <v>96.5</v>
      </c>
    </row>
    <row r="724" spans="1:7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 s="10">
        <f t="shared" si="22"/>
        <v>75</v>
      </c>
      <c r="G724" s="10">
        <f t="shared" si="23"/>
        <v>75</v>
      </c>
    </row>
    <row r="725" spans="1:7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 s="10">
        <f t="shared" si="22"/>
        <v>720</v>
      </c>
      <c r="G725" s="10">
        <f t="shared" si="23"/>
        <v>576</v>
      </c>
    </row>
    <row r="726" spans="1:7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 s="10">
        <f t="shared" si="22"/>
        <v>960</v>
      </c>
      <c r="G726" s="10">
        <f t="shared" si="23"/>
        <v>960</v>
      </c>
    </row>
    <row r="727" spans="1:7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 s="10">
        <f t="shared" si="22"/>
        <v>517.79999999999995</v>
      </c>
      <c r="G727" s="10">
        <f t="shared" si="23"/>
        <v>414.24</v>
      </c>
    </row>
    <row r="728" spans="1:7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 s="10">
        <f t="shared" si="22"/>
        <v>459.99999999999994</v>
      </c>
      <c r="G728" s="10">
        <f t="shared" si="23"/>
        <v>368</v>
      </c>
    </row>
    <row r="729" spans="1:7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 s="10">
        <f t="shared" si="22"/>
        <v>975</v>
      </c>
      <c r="G729" s="10">
        <f t="shared" si="23"/>
        <v>877.5</v>
      </c>
    </row>
    <row r="730" spans="1:7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 s="10">
        <f t="shared" si="22"/>
        <v>1215</v>
      </c>
      <c r="G730" s="10">
        <f t="shared" si="23"/>
        <v>1093.5</v>
      </c>
    </row>
    <row r="731" spans="1:7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 s="10">
        <f t="shared" si="22"/>
        <v>468</v>
      </c>
      <c r="G731" s="10">
        <f t="shared" si="23"/>
        <v>421.2</v>
      </c>
    </row>
    <row r="732" spans="1:7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 s="10">
        <f t="shared" si="22"/>
        <v>57.900000000000006</v>
      </c>
      <c r="G732" s="10">
        <f t="shared" si="23"/>
        <v>52.110000000000007</v>
      </c>
    </row>
    <row r="733" spans="1:7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 s="10">
        <f t="shared" si="22"/>
        <v>62</v>
      </c>
      <c r="G733" s="10">
        <f t="shared" si="23"/>
        <v>62</v>
      </c>
    </row>
    <row r="734" spans="1:7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 s="10">
        <f t="shared" si="22"/>
        <v>258.89999999999998</v>
      </c>
      <c r="G734" s="10">
        <f t="shared" si="23"/>
        <v>258.89999999999998</v>
      </c>
    </row>
    <row r="735" spans="1:7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 s="10">
        <f t="shared" si="22"/>
        <v>2760</v>
      </c>
      <c r="G735" s="10">
        <f t="shared" si="23"/>
        <v>2760</v>
      </c>
    </row>
    <row r="736" spans="1:7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 s="10">
        <f t="shared" si="22"/>
        <v>111.75</v>
      </c>
      <c r="G736" s="10">
        <f t="shared" si="23"/>
        <v>111.75</v>
      </c>
    </row>
    <row r="737" spans="1:7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 s="10">
        <f t="shared" si="22"/>
        <v>570</v>
      </c>
      <c r="G737" s="10">
        <f t="shared" si="23"/>
        <v>570</v>
      </c>
    </row>
    <row r="738" spans="1:7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 s="10">
        <f t="shared" si="22"/>
        <v>276</v>
      </c>
      <c r="G738" s="10">
        <f t="shared" si="23"/>
        <v>248.4</v>
      </c>
    </row>
    <row r="739" spans="1:7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 s="10">
        <f t="shared" si="22"/>
        <v>144</v>
      </c>
      <c r="G739" s="10">
        <f t="shared" si="23"/>
        <v>122.39999999999999</v>
      </c>
    </row>
    <row r="740" spans="1:7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 s="10">
        <f t="shared" si="22"/>
        <v>60</v>
      </c>
      <c r="G740" s="10">
        <f t="shared" si="23"/>
        <v>60</v>
      </c>
    </row>
    <row r="741" spans="1:7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 s="10">
        <f t="shared" si="22"/>
        <v>1140</v>
      </c>
      <c r="G741" s="10">
        <f t="shared" si="23"/>
        <v>969</v>
      </c>
    </row>
    <row r="742" spans="1:7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 s="10">
        <f t="shared" si="22"/>
        <v>1100</v>
      </c>
      <c r="G742" s="10">
        <f t="shared" si="23"/>
        <v>990</v>
      </c>
    </row>
    <row r="743" spans="1:7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 s="10">
        <f t="shared" si="22"/>
        <v>570</v>
      </c>
      <c r="G743" s="10">
        <f t="shared" si="23"/>
        <v>513</v>
      </c>
    </row>
    <row r="744" spans="1:7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 s="10">
        <f t="shared" si="22"/>
        <v>63</v>
      </c>
      <c r="G744" s="10">
        <f t="shared" si="23"/>
        <v>63</v>
      </c>
    </row>
    <row r="745" spans="1:7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 s="10">
        <f t="shared" si="22"/>
        <v>20</v>
      </c>
      <c r="G745" s="10">
        <f t="shared" si="23"/>
        <v>16</v>
      </c>
    </row>
    <row r="746" spans="1:7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 s="10">
        <f t="shared" si="22"/>
        <v>313.2</v>
      </c>
      <c r="G746" s="10">
        <f t="shared" si="23"/>
        <v>313.2</v>
      </c>
    </row>
    <row r="747" spans="1:7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 s="10">
        <f t="shared" si="22"/>
        <v>336</v>
      </c>
      <c r="G747" s="10">
        <f t="shared" si="23"/>
        <v>336</v>
      </c>
    </row>
    <row r="748" spans="1:7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 s="10">
        <f t="shared" si="22"/>
        <v>250</v>
      </c>
      <c r="G748" s="10">
        <f t="shared" si="23"/>
        <v>250</v>
      </c>
    </row>
    <row r="749" spans="1:7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 s="10">
        <f t="shared" si="22"/>
        <v>360</v>
      </c>
      <c r="G749" s="10">
        <f t="shared" si="23"/>
        <v>360</v>
      </c>
    </row>
    <row r="750" spans="1:7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 s="10">
        <f t="shared" si="22"/>
        <v>1560</v>
      </c>
      <c r="G750" s="10">
        <f t="shared" si="23"/>
        <v>1560</v>
      </c>
    </row>
    <row r="751" spans="1:7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 s="10">
        <f t="shared" si="22"/>
        <v>1150</v>
      </c>
      <c r="G751" s="10">
        <f t="shared" si="23"/>
        <v>1150</v>
      </c>
    </row>
    <row r="752" spans="1:7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 s="10">
        <f t="shared" si="22"/>
        <v>570</v>
      </c>
      <c r="G752" s="10">
        <f t="shared" si="23"/>
        <v>570</v>
      </c>
    </row>
    <row r="753" spans="1:7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 s="10">
        <f t="shared" si="22"/>
        <v>900</v>
      </c>
      <c r="G753" s="10">
        <f t="shared" si="23"/>
        <v>900</v>
      </c>
    </row>
    <row r="754" spans="1:7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 s="10">
        <f t="shared" si="22"/>
        <v>110</v>
      </c>
      <c r="G754" s="10">
        <f t="shared" si="23"/>
        <v>110</v>
      </c>
    </row>
    <row r="755" spans="1:7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 s="10">
        <f t="shared" si="22"/>
        <v>388.35</v>
      </c>
      <c r="G755" s="10">
        <f t="shared" si="23"/>
        <v>388.35</v>
      </c>
    </row>
    <row r="756" spans="1:7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 s="10">
        <f t="shared" si="22"/>
        <v>408</v>
      </c>
      <c r="G756" s="10">
        <f t="shared" si="23"/>
        <v>408</v>
      </c>
    </row>
    <row r="757" spans="1:7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 s="10">
        <f t="shared" si="22"/>
        <v>1100</v>
      </c>
      <c r="G757" s="10">
        <f t="shared" si="23"/>
        <v>1045</v>
      </c>
    </row>
    <row r="758" spans="1:7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 s="10">
        <f t="shared" si="22"/>
        <v>835.19999999999993</v>
      </c>
      <c r="G758" s="10">
        <f t="shared" si="23"/>
        <v>835.19999999999993</v>
      </c>
    </row>
    <row r="759" spans="1:7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 s="10">
        <f t="shared" si="22"/>
        <v>360</v>
      </c>
      <c r="G759" s="10">
        <f t="shared" si="23"/>
        <v>342</v>
      </c>
    </row>
    <row r="760" spans="1:7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 s="10">
        <f t="shared" si="22"/>
        <v>258.89999999999998</v>
      </c>
      <c r="G760" s="10">
        <f t="shared" si="23"/>
        <v>258.89999999999998</v>
      </c>
    </row>
    <row r="761" spans="1:7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 s="10">
        <f t="shared" si="22"/>
        <v>184</v>
      </c>
      <c r="G761" s="10">
        <f t="shared" si="23"/>
        <v>147.20000000000002</v>
      </c>
    </row>
    <row r="762" spans="1:7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 s="10">
        <f t="shared" si="22"/>
        <v>74.5</v>
      </c>
      <c r="G762" s="10">
        <f t="shared" si="23"/>
        <v>59.6</v>
      </c>
    </row>
    <row r="763" spans="1:7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 s="10">
        <f t="shared" si="22"/>
        <v>1050</v>
      </c>
      <c r="G763" s="10">
        <f t="shared" si="23"/>
        <v>945</v>
      </c>
    </row>
    <row r="764" spans="1:7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 s="10">
        <f t="shared" si="22"/>
        <v>184</v>
      </c>
      <c r="G764" s="10">
        <f t="shared" si="23"/>
        <v>165.6</v>
      </c>
    </row>
    <row r="765" spans="1:7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 s="10">
        <f t="shared" si="22"/>
        <v>97.5</v>
      </c>
      <c r="G765" s="10">
        <f t="shared" si="23"/>
        <v>87.75</v>
      </c>
    </row>
    <row r="766" spans="1:7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 s="10">
        <f t="shared" si="22"/>
        <v>825</v>
      </c>
      <c r="G766" s="10">
        <f t="shared" si="23"/>
        <v>742.5</v>
      </c>
    </row>
    <row r="767" spans="1:7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 s="10">
        <f t="shared" si="22"/>
        <v>570</v>
      </c>
      <c r="G767" s="10">
        <f t="shared" si="23"/>
        <v>427.5</v>
      </c>
    </row>
    <row r="768" spans="1:7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 s="10">
        <f t="shared" si="22"/>
        <v>250</v>
      </c>
      <c r="G768" s="10">
        <f t="shared" si="23"/>
        <v>250</v>
      </c>
    </row>
    <row r="769" spans="1:7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 s="10">
        <f t="shared" si="22"/>
        <v>75</v>
      </c>
      <c r="G769" s="10">
        <f t="shared" si="23"/>
        <v>75</v>
      </c>
    </row>
    <row r="770" spans="1:7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 s="10">
        <f t="shared" si="22"/>
        <v>1190</v>
      </c>
      <c r="G770" s="10">
        <f t="shared" si="23"/>
        <v>892.5</v>
      </c>
    </row>
    <row r="771" spans="1:7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 s="10">
        <f t="shared" ref="F771:F834" si="24">C771*D771</f>
        <v>375</v>
      </c>
      <c r="G771" s="10">
        <f t="shared" ref="G771:G834" si="25">F771 * (1 - E771)</f>
        <v>375</v>
      </c>
    </row>
    <row r="772" spans="1:7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 s="10">
        <f t="shared" si="24"/>
        <v>318</v>
      </c>
      <c r="G772" s="10">
        <f t="shared" si="25"/>
        <v>318</v>
      </c>
    </row>
    <row r="773" spans="1:7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 s="10">
        <f t="shared" si="24"/>
        <v>265</v>
      </c>
      <c r="G773" s="10">
        <f t="shared" si="25"/>
        <v>265</v>
      </c>
    </row>
    <row r="774" spans="1:7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 s="10">
        <f t="shared" si="24"/>
        <v>730.8</v>
      </c>
      <c r="G774" s="10">
        <f t="shared" si="25"/>
        <v>730.8</v>
      </c>
    </row>
    <row r="775" spans="1:7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 s="10">
        <f t="shared" si="24"/>
        <v>135</v>
      </c>
      <c r="G775" s="10">
        <f t="shared" si="25"/>
        <v>135</v>
      </c>
    </row>
    <row r="776" spans="1:7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 s="10">
        <f t="shared" si="24"/>
        <v>105</v>
      </c>
      <c r="G776" s="10">
        <f t="shared" si="25"/>
        <v>105</v>
      </c>
    </row>
    <row r="777" spans="1:7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 s="10">
        <f t="shared" si="24"/>
        <v>34.799999999999997</v>
      </c>
      <c r="G777" s="10">
        <f t="shared" si="25"/>
        <v>34.799999999999997</v>
      </c>
    </row>
    <row r="778" spans="1:7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 s="10">
        <f t="shared" si="24"/>
        <v>48</v>
      </c>
      <c r="G778" s="10">
        <f t="shared" si="25"/>
        <v>48</v>
      </c>
    </row>
    <row r="779" spans="1:7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 s="10">
        <f t="shared" si="24"/>
        <v>150</v>
      </c>
      <c r="G779" s="10">
        <f t="shared" si="25"/>
        <v>150</v>
      </c>
    </row>
    <row r="780" spans="1:7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 s="10">
        <f t="shared" si="24"/>
        <v>37.5</v>
      </c>
      <c r="G780" s="10">
        <f t="shared" si="25"/>
        <v>37.5</v>
      </c>
    </row>
    <row r="781" spans="1:7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 s="10">
        <f t="shared" si="24"/>
        <v>120</v>
      </c>
      <c r="G781" s="10">
        <f t="shared" si="25"/>
        <v>120</v>
      </c>
    </row>
    <row r="782" spans="1:7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 s="10">
        <f t="shared" si="24"/>
        <v>600</v>
      </c>
      <c r="G782" s="10">
        <f t="shared" si="25"/>
        <v>600</v>
      </c>
    </row>
    <row r="783" spans="1:7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 s="10">
        <f t="shared" si="24"/>
        <v>1249.2</v>
      </c>
      <c r="G783" s="10">
        <f t="shared" si="25"/>
        <v>1249.2</v>
      </c>
    </row>
    <row r="784" spans="1:7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 s="10">
        <f t="shared" si="24"/>
        <v>7905</v>
      </c>
      <c r="G784" s="10">
        <f t="shared" si="25"/>
        <v>7905</v>
      </c>
    </row>
    <row r="785" spans="1:7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 s="10">
        <f t="shared" si="24"/>
        <v>437.5</v>
      </c>
      <c r="G785" s="10">
        <f t="shared" si="25"/>
        <v>437.5</v>
      </c>
    </row>
    <row r="786" spans="1:7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 s="10">
        <f t="shared" si="24"/>
        <v>157.5</v>
      </c>
      <c r="G786" s="10">
        <f t="shared" si="25"/>
        <v>141.75</v>
      </c>
    </row>
    <row r="787" spans="1:7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 s="10">
        <f t="shared" si="24"/>
        <v>1054</v>
      </c>
      <c r="G787" s="10">
        <f t="shared" si="25"/>
        <v>948.6</v>
      </c>
    </row>
    <row r="788" spans="1:7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 s="10">
        <f t="shared" si="24"/>
        <v>757.80000000000007</v>
      </c>
      <c r="G788" s="10">
        <f t="shared" si="25"/>
        <v>682.0200000000001</v>
      </c>
    </row>
    <row r="789" spans="1:7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 s="10">
        <f t="shared" si="24"/>
        <v>193.5</v>
      </c>
      <c r="G789" s="10">
        <f t="shared" si="25"/>
        <v>174.15</v>
      </c>
    </row>
    <row r="790" spans="1:7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 s="10">
        <f t="shared" si="24"/>
        <v>315</v>
      </c>
      <c r="G790" s="10">
        <f t="shared" si="25"/>
        <v>299.25</v>
      </c>
    </row>
    <row r="791" spans="1:7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 s="10">
        <f t="shared" si="24"/>
        <v>178.8</v>
      </c>
      <c r="G791" s="10">
        <f t="shared" si="25"/>
        <v>169.86</v>
      </c>
    </row>
    <row r="792" spans="1:7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 s="10">
        <f t="shared" si="24"/>
        <v>1140</v>
      </c>
      <c r="G792" s="10">
        <f t="shared" si="25"/>
        <v>969</v>
      </c>
    </row>
    <row r="793" spans="1:7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 s="10">
        <f t="shared" si="24"/>
        <v>630</v>
      </c>
      <c r="G793" s="10">
        <f t="shared" si="25"/>
        <v>535.5</v>
      </c>
    </row>
    <row r="794" spans="1:7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 s="10">
        <f t="shared" si="24"/>
        <v>319.2</v>
      </c>
      <c r="G794" s="10">
        <f t="shared" si="25"/>
        <v>319.2</v>
      </c>
    </row>
    <row r="795" spans="1:7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 s="10">
        <f t="shared" si="24"/>
        <v>98</v>
      </c>
      <c r="G795" s="10">
        <f t="shared" si="25"/>
        <v>98</v>
      </c>
    </row>
    <row r="796" spans="1:7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 s="10">
        <f t="shared" si="24"/>
        <v>210</v>
      </c>
      <c r="G796" s="10">
        <f t="shared" si="25"/>
        <v>210</v>
      </c>
    </row>
    <row r="797" spans="1:7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 s="10">
        <f t="shared" si="24"/>
        <v>300</v>
      </c>
      <c r="G797" s="10">
        <f t="shared" si="25"/>
        <v>300</v>
      </c>
    </row>
    <row r="798" spans="1:7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 s="10">
        <f t="shared" si="24"/>
        <v>540</v>
      </c>
      <c r="G798" s="10">
        <f t="shared" si="25"/>
        <v>540</v>
      </c>
    </row>
    <row r="799" spans="1:7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 s="10">
        <f t="shared" si="24"/>
        <v>1972</v>
      </c>
      <c r="G799" s="10">
        <f t="shared" si="25"/>
        <v>1972</v>
      </c>
    </row>
    <row r="800" spans="1:7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 s="10">
        <f t="shared" si="24"/>
        <v>768</v>
      </c>
      <c r="G800" s="10">
        <f t="shared" si="25"/>
        <v>652.79999999999995</v>
      </c>
    </row>
    <row r="801" spans="1:7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 s="10">
        <f t="shared" si="24"/>
        <v>1140</v>
      </c>
      <c r="G801" s="10">
        <f t="shared" si="25"/>
        <v>1140</v>
      </c>
    </row>
    <row r="802" spans="1:7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 s="10">
        <f t="shared" si="24"/>
        <v>140</v>
      </c>
      <c r="G802" s="10">
        <f t="shared" si="25"/>
        <v>105</v>
      </c>
    </row>
    <row r="803" spans="1:7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 s="10">
        <f t="shared" si="24"/>
        <v>135.1</v>
      </c>
      <c r="G803" s="10">
        <f t="shared" si="25"/>
        <v>135.1</v>
      </c>
    </row>
    <row r="804" spans="1:7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 s="10">
        <f t="shared" si="24"/>
        <v>687.5</v>
      </c>
      <c r="G804" s="10">
        <f t="shared" si="25"/>
        <v>584.375</v>
      </c>
    </row>
    <row r="805" spans="1:7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 s="10">
        <f t="shared" si="24"/>
        <v>950</v>
      </c>
      <c r="G805" s="10">
        <f t="shared" si="25"/>
        <v>807.5</v>
      </c>
    </row>
    <row r="806" spans="1:7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 s="10">
        <f t="shared" si="24"/>
        <v>2544</v>
      </c>
      <c r="G806" s="10">
        <f t="shared" si="25"/>
        <v>2162.4</v>
      </c>
    </row>
    <row r="807" spans="1:7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 s="10">
        <f t="shared" si="24"/>
        <v>312</v>
      </c>
      <c r="G807" s="10">
        <f t="shared" si="25"/>
        <v>280.8</v>
      </c>
    </row>
    <row r="808" spans="1:7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 s="10">
        <f t="shared" si="24"/>
        <v>92</v>
      </c>
      <c r="G808" s="10">
        <f t="shared" si="25"/>
        <v>92</v>
      </c>
    </row>
    <row r="809" spans="1:7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 s="10">
        <f t="shared" si="24"/>
        <v>60</v>
      </c>
      <c r="G809" s="10">
        <f t="shared" si="25"/>
        <v>54</v>
      </c>
    </row>
    <row r="810" spans="1:7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 s="10">
        <f t="shared" si="24"/>
        <v>285</v>
      </c>
      <c r="G810" s="10">
        <f t="shared" si="25"/>
        <v>256.5</v>
      </c>
    </row>
    <row r="811" spans="1:7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 s="10">
        <f t="shared" si="24"/>
        <v>698</v>
      </c>
      <c r="G811" s="10">
        <f t="shared" si="25"/>
        <v>593.29999999999995</v>
      </c>
    </row>
    <row r="812" spans="1:7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 s="10">
        <f t="shared" si="24"/>
        <v>360</v>
      </c>
      <c r="G812" s="10">
        <f t="shared" si="25"/>
        <v>306</v>
      </c>
    </row>
    <row r="813" spans="1:7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 s="10">
        <f t="shared" si="24"/>
        <v>778</v>
      </c>
      <c r="G813" s="10">
        <f t="shared" si="25"/>
        <v>778</v>
      </c>
    </row>
    <row r="814" spans="1:7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 s="10">
        <f t="shared" si="24"/>
        <v>648</v>
      </c>
      <c r="G814" s="10">
        <f t="shared" si="25"/>
        <v>648</v>
      </c>
    </row>
    <row r="815" spans="1:7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 s="10">
        <f t="shared" si="24"/>
        <v>232.5</v>
      </c>
      <c r="G815" s="10">
        <f t="shared" si="25"/>
        <v>232.5</v>
      </c>
    </row>
    <row r="816" spans="1:7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 s="10">
        <f t="shared" si="24"/>
        <v>315</v>
      </c>
      <c r="G816" s="10">
        <f t="shared" si="25"/>
        <v>315</v>
      </c>
    </row>
    <row r="817" spans="1:7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 s="10">
        <f t="shared" si="24"/>
        <v>244.29999999999998</v>
      </c>
      <c r="G817" s="10">
        <f t="shared" si="25"/>
        <v>244.29999999999998</v>
      </c>
    </row>
    <row r="818" spans="1:7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 s="10">
        <f t="shared" si="24"/>
        <v>504</v>
      </c>
      <c r="G818" s="10">
        <f t="shared" si="25"/>
        <v>504</v>
      </c>
    </row>
    <row r="819" spans="1:7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 s="10">
        <f t="shared" si="24"/>
        <v>375</v>
      </c>
      <c r="G819" s="10">
        <f t="shared" si="25"/>
        <v>375</v>
      </c>
    </row>
    <row r="820" spans="1:7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 s="10">
        <f t="shared" si="24"/>
        <v>108</v>
      </c>
      <c r="G820" s="10">
        <f t="shared" si="25"/>
        <v>108</v>
      </c>
    </row>
    <row r="821" spans="1:7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 s="10">
        <f t="shared" si="24"/>
        <v>523.5</v>
      </c>
      <c r="G821" s="10">
        <f t="shared" si="25"/>
        <v>497.32499999999999</v>
      </c>
    </row>
    <row r="822" spans="1:7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 s="10">
        <f t="shared" si="24"/>
        <v>180</v>
      </c>
      <c r="G822" s="10">
        <f t="shared" si="25"/>
        <v>171</v>
      </c>
    </row>
    <row r="823" spans="1:7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 s="10">
        <f t="shared" si="24"/>
        <v>986</v>
      </c>
      <c r="G823" s="10">
        <f t="shared" si="25"/>
        <v>936.69999999999993</v>
      </c>
    </row>
    <row r="824" spans="1:7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 s="10">
        <f t="shared" si="24"/>
        <v>130</v>
      </c>
      <c r="G824" s="10">
        <f t="shared" si="25"/>
        <v>123.5</v>
      </c>
    </row>
    <row r="825" spans="1:7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 s="10">
        <f t="shared" si="24"/>
        <v>697.5</v>
      </c>
      <c r="G825" s="10">
        <f t="shared" si="25"/>
        <v>558</v>
      </c>
    </row>
    <row r="826" spans="1:7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 s="10">
        <f t="shared" si="24"/>
        <v>322</v>
      </c>
      <c r="G826" s="10">
        <f t="shared" si="25"/>
        <v>257.60000000000002</v>
      </c>
    </row>
    <row r="827" spans="1:7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 s="10">
        <f t="shared" si="24"/>
        <v>81</v>
      </c>
      <c r="G827" s="10">
        <f t="shared" si="25"/>
        <v>64.8</v>
      </c>
    </row>
    <row r="828" spans="1:7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 s="10">
        <f t="shared" si="24"/>
        <v>1060</v>
      </c>
      <c r="G828" s="10">
        <f t="shared" si="25"/>
        <v>848</v>
      </c>
    </row>
    <row r="829" spans="1:7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 s="10">
        <f t="shared" si="24"/>
        <v>1520</v>
      </c>
      <c r="G829" s="10">
        <f t="shared" si="25"/>
        <v>1216</v>
      </c>
    </row>
    <row r="830" spans="1:7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 s="10">
        <f t="shared" si="24"/>
        <v>835.19999999999993</v>
      </c>
      <c r="G830" s="10">
        <f t="shared" si="25"/>
        <v>835.19999999999993</v>
      </c>
    </row>
    <row r="831" spans="1:7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 s="10">
        <f t="shared" si="24"/>
        <v>997.5</v>
      </c>
      <c r="G831" s="10">
        <f t="shared" si="25"/>
        <v>997.5</v>
      </c>
    </row>
    <row r="832" spans="1:7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 s="10">
        <f t="shared" si="24"/>
        <v>155</v>
      </c>
      <c r="G832" s="10">
        <f t="shared" si="25"/>
        <v>155</v>
      </c>
    </row>
    <row r="833" spans="1:7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 s="10">
        <f t="shared" si="24"/>
        <v>237.5</v>
      </c>
      <c r="G833" s="10">
        <f t="shared" si="25"/>
        <v>237.5</v>
      </c>
    </row>
    <row r="834" spans="1:7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 s="10">
        <f t="shared" si="24"/>
        <v>1060</v>
      </c>
      <c r="G834" s="10">
        <f t="shared" si="25"/>
        <v>1060</v>
      </c>
    </row>
    <row r="835" spans="1:7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 s="10">
        <f t="shared" ref="F835:F898" si="26">C835*D835</f>
        <v>210</v>
      </c>
      <c r="G835" s="10">
        <f t="shared" ref="G835:G898" si="27">F835 * (1 - E835)</f>
        <v>210</v>
      </c>
    </row>
    <row r="836" spans="1:7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 s="10">
        <f t="shared" si="26"/>
        <v>590.4</v>
      </c>
      <c r="G836" s="10">
        <f t="shared" si="27"/>
        <v>590.4</v>
      </c>
    </row>
    <row r="837" spans="1:7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 s="10">
        <f t="shared" si="26"/>
        <v>45</v>
      </c>
      <c r="G837" s="10">
        <f t="shared" si="27"/>
        <v>45</v>
      </c>
    </row>
    <row r="838" spans="1:7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 s="10">
        <f t="shared" si="26"/>
        <v>115.80000000000001</v>
      </c>
      <c r="G838" s="10">
        <f t="shared" si="27"/>
        <v>110.01</v>
      </c>
    </row>
    <row r="839" spans="1:7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 s="10">
        <f t="shared" si="26"/>
        <v>432</v>
      </c>
      <c r="G839" s="10">
        <f t="shared" si="27"/>
        <v>410.4</v>
      </c>
    </row>
    <row r="840" spans="1:7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 s="10">
        <f t="shared" si="26"/>
        <v>517.79999999999995</v>
      </c>
      <c r="G840" s="10">
        <f t="shared" si="27"/>
        <v>517.79999999999995</v>
      </c>
    </row>
    <row r="841" spans="1:7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 s="10">
        <f t="shared" si="26"/>
        <v>739.5</v>
      </c>
      <c r="G841" s="10">
        <f t="shared" si="27"/>
        <v>554.625</v>
      </c>
    </row>
    <row r="842" spans="1:7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 s="10">
        <f t="shared" si="26"/>
        <v>194.5</v>
      </c>
      <c r="G842" s="10">
        <f t="shared" si="27"/>
        <v>194.5</v>
      </c>
    </row>
    <row r="843" spans="1:7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 s="10">
        <f t="shared" si="26"/>
        <v>2650</v>
      </c>
      <c r="G843" s="10">
        <f t="shared" si="27"/>
        <v>2650</v>
      </c>
    </row>
    <row r="844" spans="1:7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 s="10">
        <f t="shared" si="26"/>
        <v>50</v>
      </c>
      <c r="G844" s="10">
        <f t="shared" si="27"/>
        <v>45</v>
      </c>
    </row>
    <row r="845" spans="1:7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 s="10">
        <f t="shared" si="26"/>
        <v>493</v>
      </c>
      <c r="G845" s="10">
        <f t="shared" si="27"/>
        <v>443.7</v>
      </c>
    </row>
    <row r="846" spans="1:7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 s="10">
        <f t="shared" si="26"/>
        <v>475</v>
      </c>
      <c r="G846" s="10">
        <f t="shared" si="27"/>
        <v>475</v>
      </c>
    </row>
    <row r="847" spans="1:7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 s="10">
        <f t="shared" si="26"/>
        <v>490</v>
      </c>
      <c r="G847" s="10">
        <f t="shared" si="27"/>
        <v>490</v>
      </c>
    </row>
    <row r="848" spans="1:7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 s="10">
        <f t="shared" si="26"/>
        <v>624</v>
      </c>
      <c r="G848" s="10">
        <f t="shared" si="27"/>
        <v>592.79999999999995</v>
      </c>
    </row>
    <row r="849" spans="1:7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 s="10">
        <f t="shared" si="26"/>
        <v>75</v>
      </c>
      <c r="G849" s="10">
        <f t="shared" si="27"/>
        <v>71.25</v>
      </c>
    </row>
    <row r="850" spans="1:7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 s="10">
        <f t="shared" si="26"/>
        <v>600</v>
      </c>
      <c r="G850" s="10">
        <f t="shared" si="27"/>
        <v>570</v>
      </c>
    </row>
    <row r="851" spans="1:7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 s="10">
        <f t="shared" si="26"/>
        <v>112.5</v>
      </c>
      <c r="G851" s="10">
        <f t="shared" si="27"/>
        <v>101.25</v>
      </c>
    </row>
    <row r="852" spans="1:7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 s="10">
        <f t="shared" si="26"/>
        <v>598.5</v>
      </c>
      <c r="G852" s="10">
        <f t="shared" si="27"/>
        <v>538.65</v>
      </c>
    </row>
    <row r="853" spans="1:7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 s="10">
        <f t="shared" si="26"/>
        <v>735</v>
      </c>
      <c r="G853" s="10">
        <f t="shared" si="27"/>
        <v>624.75</v>
      </c>
    </row>
    <row r="854" spans="1:7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 s="10">
        <f t="shared" si="26"/>
        <v>1125</v>
      </c>
      <c r="G854" s="10">
        <f t="shared" si="27"/>
        <v>956.25</v>
      </c>
    </row>
    <row r="855" spans="1:7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 s="10">
        <f t="shared" si="26"/>
        <v>180</v>
      </c>
      <c r="G855" s="10">
        <f t="shared" si="27"/>
        <v>180</v>
      </c>
    </row>
    <row r="856" spans="1:7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 s="10">
        <f t="shared" si="26"/>
        <v>750</v>
      </c>
      <c r="G856" s="10">
        <f t="shared" si="27"/>
        <v>600</v>
      </c>
    </row>
    <row r="857" spans="1:7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 s="10">
        <f t="shared" si="26"/>
        <v>159</v>
      </c>
      <c r="G857" s="10">
        <f t="shared" si="27"/>
        <v>159</v>
      </c>
    </row>
    <row r="858" spans="1:7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 s="10">
        <f t="shared" si="26"/>
        <v>2200</v>
      </c>
      <c r="G858" s="10">
        <f t="shared" si="27"/>
        <v>1760</v>
      </c>
    </row>
    <row r="859" spans="1:7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 s="10">
        <f t="shared" si="26"/>
        <v>155</v>
      </c>
      <c r="G859" s="10">
        <f t="shared" si="27"/>
        <v>155</v>
      </c>
    </row>
    <row r="860" spans="1:7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 s="10">
        <f t="shared" si="26"/>
        <v>437.5</v>
      </c>
      <c r="G860" s="10">
        <f t="shared" si="27"/>
        <v>350</v>
      </c>
    </row>
    <row r="861" spans="1:7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 s="10">
        <f t="shared" si="26"/>
        <v>540</v>
      </c>
      <c r="G861" s="10">
        <f t="shared" si="27"/>
        <v>540</v>
      </c>
    </row>
    <row r="862" spans="1:7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 s="10">
        <f t="shared" si="26"/>
        <v>315</v>
      </c>
      <c r="G862" s="10">
        <f t="shared" si="27"/>
        <v>299.25</v>
      </c>
    </row>
    <row r="863" spans="1:7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 s="10">
        <f t="shared" si="26"/>
        <v>2280</v>
      </c>
      <c r="G863" s="10">
        <f t="shared" si="27"/>
        <v>2166</v>
      </c>
    </row>
    <row r="864" spans="1:7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 s="10">
        <f t="shared" si="26"/>
        <v>255.75</v>
      </c>
      <c r="G864" s="10">
        <f t="shared" si="27"/>
        <v>217.38749999999999</v>
      </c>
    </row>
    <row r="865" spans="1:7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 s="10">
        <f t="shared" si="26"/>
        <v>392</v>
      </c>
      <c r="G865" s="10">
        <f t="shared" si="27"/>
        <v>333.2</v>
      </c>
    </row>
    <row r="866" spans="1:7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 s="10">
        <f t="shared" si="26"/>
        <v>209.39999999999998</v>
      </c>
      <c r="G866" s="10">
        <f t="shared" si="27"/>
        <v>188.45999999999998</v>
      </c>
    </row>
    <row r="867" spans="1:7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 s="10">
        <f t="shared" si="26"/>
        <v>320</v>
      </c>
      <c r="G867" s="10">
        <f t="shared" si="27"/>
        <v>288</v>
      </c>
    </row>
    <row r="868" spans="1:7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 s="10">
        <f t="shared" si="26"/>
        <v>919.99999999999989</v>
      </c>
      <c r="G868" s="10">
        <f t="shared" si="27"/>
        <v>919.99999999999989</v>
      </c>
    </row>
    <row r="869" spans="1:7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 s="10">
        <f t="shared" si="26"/>
        <v>116.25</v>
      </c>
      <c r="G869" s="10">
        <f t="shared" si="27"/>
        <v>104.625</v>
      </c>
    </row>
    <row r="870" spans="1:7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 s="10">
        <f t="shared" si="26"/>
        <v>702</v>
      </c>
      <c r="G870" s="10">
        <f t="shared" si="27"/>
        <v>702</v>
      </c>
    </row>
    <row r="871" spans="1:7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 s="10">
        <f t="shared" si="26"/>
        <v>560</v>
      </c>
      <c r="G871" s="10">
        <f t="shared" si="27"/>
        <v>560</v>
      </c>
    </row>
    <row r="872" spans="1:7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 s="10">
        <f t="shared" si="26"/>
        <v>819.99999999999989</v>
      </c>
      <c r="G872" s="10">
        <f t="shared" si="27"/>
        <v>819.99999999999989</v>
      </c>
    </row>
    <row r="873" spans="1:7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 s="10">
        <f t="shared" si="26"/>
        <v>35</v>
      </c>
      <c r="G873" s="10">
        <f t="shared" si="27"/>
        <v>35</v>
      </c>
    </row>
    <row r="874" spans="1:7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 s="10">
        <f t="shared" si="26"/>
        <v>36.799999999999997</v>
      </c>
      <c r="G874" s="10">
        <f t="shared" si="27"/>
        <v>36.799999999999997</v>
      </c>
    </row>
    <row r="875" spans="1:7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 s="10">
        <f t="shared" si="26"/>
        <v>493</v>
      </c>
      <c r="G875" s="10">
        <f t="shared" si="27"/>
        <v>493</v>
      </c>
    </row>
    <row r="876" spans="1:7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 s="10">
        <f t="shared" si="26"/>
        <v>199.5</v>
      </c>
      <c r="G876" s="10">
        <f t="shared" si="27"/>
        <v>199.5</v>
      </c>
    </row>
    <row r="877" spans="1:7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 s="10">
        <f t="shared" si="26"/>
        <v>660</v>
      </c>
      <c r="G877" s="10">
        <f t="shared" si="27"/>
        <v>660</v>
      </c>
    </row>
    <row r="878" spans="1:7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 s="10">
        <f t="shared" si="26"/>
        <v>263.39999999999998</v>
      </c>
      <c r="G878" s="10">
        <f t="shared" si="27"/>
        <v>263.39999999999998</v>
      </c>
    </row>
    <row r="879" spans="1:7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 s="10">
        <f t="shared" si="26"/>
        <v>1044</v>
      </c>
      <c r="G879" s="10">
        <f t="shared" si="27"/>
        <v>1044</v>
      </c>
    </row>
    <row r="880" spans="1:7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 s="10">
        <f t="shared" si="26"/>
        <v>180</v>
      </c>
      <c r="G880" s="10">
        <f t="shared" si="27"/>
        <v>180</v>
      </c>
    </row>
    <row r="881" spans="1:7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 s="10">
        <f t="shared" si="26"/>
        <v>180</v>
      </c>
      <c r="G881" s="10">
        <f t="shared" si="27"/>
        <v>180</v>
      </c>
    </row>
    <row r="882" spans="1:7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 s="10">
        <f t="shared" si="26"/>
        <v>250</v>
      </c>
      <c r="G882" s="10">
        <f t="shared" si="27"/>
        <v>250</v>
      </c>
    </row>
    <row r="883" spans="1:7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 s="10">
        <f t="shared" si="26"/>
        <v>408.45</v>
      </c>
      <c r="G883" s="10">
        <f t="shared" si="27"/>
        <v>408.45</v>
      </c>
    </row>
    <row r="884" spans="1:7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 s="10">
        <f t="shared" si="26"/>
        <v>180</v>
      </c>
      <c r="G884" s="10">
        <f t="shared" si="27"/>
        <v>180</v>
      </c>
    </row>
    <row r="885" spans="1:7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 s="10">
        <f t="shared" si="26"/>
        <v>155</v>
      </c>
      <c r="G885" s="10">
        <f t="shared" si="27"/>
        <v>155</v>
      </c>
    </row>
    <row r="886" spans="1:7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 s="10">
        <f t="shared" si="26"/>
        <v>234</v>
      </c>
      <c r="G886" s="10">
        <f t="shared" si="27"/>
        <v>234</v>
      </c>
    </row>
    <row r="887" spans="1:7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 s="10">
        <f t="shared" si="26"/>
        <v>360</v>
      </c>
      <c r="G887" s="10">
        <f t="shared" si="27"/>
        <v>360</v>
      </c>
    </row>
    <row r="888" spans="1:7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 s="10">
        <f t="shared" si="26"/>
        <v>117</v>
      </c>
      <c r="G888" s="10">
        <f t="shared" si="27"/>
        <v>117</v>
      </c>
    </row>
    <row r="889" spans="1:7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 s="10">
        <f t="shared" si="26"/>
        <v>155</v>
      </c>
      <c r="G889" s="10">
        <f t="shared" si="27"/>
        <v>155</v>
      </c>
    </row>
    <row r="890" spans="1:7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 s="10">
        <f t="shared" si="26"/>
        <v>162.75</v>
      </c>
      <c r="G890" s="10">
        <f t="shared" si="27"/>
        <v>162.75</v>
      </c>
    </row>
    <row r="891" spans="1:7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 s="10">
        <f t="shared" si="26"/>
        <v>348.75</v>
      </c>
      <c r="G891" s="10">
        <f t="shared" si="27"/>
        <v>331.3125</v>
      </c>
    </row>
    <row r="892" spans="1:7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 s="10">
        <f t="shared" si="26"/>
        <v>86.850000000000009</v>
      </c>
      <c r="G892" s="10">
        <f t="shared" si="27"/>
        <v>82.507500000000007</v>
      </c>
    </row>
    <row r="893" spans="1:7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 s="10">
        <f t="shared" si="26"/>
        <v>631.5</v>
      </c>
      <c r="G893" s="10">
        <f t="shared" si="27"/>
        <v>599.92499999999995</v>
      </c>
    </row>
    <row r="894" spans="1:7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 s="10">
        <f t="shared" si="26"/>
        <v>387.5</v>
      </c>
      <c r="G894" s="10">
        <f t="shared" si="27"/>
        <v>310</v>
      </c>
    </row>
    <row r="895" spans="1:7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 s="10">
        <f t="shared" si="26"/>
        <v>78</v>
      </c>
      <c r="G895" s="10">
        <f t="shared" si="27"/>
        <v>78</v>
      </c>
    </row>
    <row r="896" spans="1:7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 s="10">
        <f t="shared" si="26"/>
        <v>252</v>
      </c>
      <c r="G896" s="10">
        <f t="shared" si="27"/>
        <v>252</v>
      </c>
    </row>
    <row r="897" spans="1:7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 s="10">
        <f t="shared" si="26"/>
        <v>1237.9000000000001</v>
      </c>
      <c r="G897" s="10">
        <f t="shared" si="27"/>
        <v>1237.9000000000001</v>
      </c>
    </row>
    <row r="898" spans="1:7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 s="10">
        <f t="shared" si="26"/>
        <v>816</v>
      </c>
      <c r="G898" s="10">
        <f t="shared" si="27"/>
        <v>693.6</v>
      </c>
    </row>
    <row r="899" spans="1:7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 s="10">
        <f t="shared" ref="F899:F962" si="28">C899*D899</f>
        <v>360</v>
      </c>
      <c r="G899" s="10">
        <f t="shared" ref="G899:G962" si="29">F899 * (1 - E899)</f>
        <v>306</v>
      </c>
    </row>
    <row r="900" spans="1:7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 s="10">
        <f t="shared" si="28"/>
        <v>625</v>
      </c>
      <c r="G900" s="10">
        <f t="shared" si="29"/>
        <v>593.75</v>
      </c>
    </row>
    <row r="901" spans="1:7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 s="10">
        <f t="shared" si="28"/>
        <v>142.5</v>
      </c>
      <c r="G901" s="10">
        <f t="shared" si="29"/>
        <v>142.5</v>
      </c>
    </row>
    <row r="902" spans="1:7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 s="10">
        <f t="shared" si="28"/>
        <v>28</v>
      </c>
      <c r="G902" s="10">
        <f t="shared" si="29"/>
        <v>23.8</v>
      </c>
    </row>
    <row r="903" spans="1:7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 s="10">
        <f t="shared" si="28"/>
        <v>187.38</v>
      </c>
      <c r="G903" s="10">
        <f t="shared" si="29"/>
        <v>187.38</v>
      </c>
    </row>
    <row r="904" spans="1:7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 s="10">
        <f t="shared" si="28"/>
        <v>360</v>
      </c>
      <c r="G904" s="10">
        <f t="shared" si="29"/>
        <v>360</v>
      </c>
    </row>
    <row r="905" spans="1:7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 s="10">
        <f t="shared" si="28"/>
        <v>260</v>
      </c>
      <c r="G905" s="10">
        <f t="shared" si="29"/>
        <v>260</v>
      </c>
    </row>
    <row r="906" spans="1:7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 s="10">
        <f t="shared" si="28"/>
        <v>2500</v>
      </c>
      <c r="G906" s="10">
        <f t="shared" si="29"/>
        <v>2000</v>
      </c>
    </row>
    <row r="907" spans="1:7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 s="10">
        <f t="shared" si="28"/>
        <v>1400</v>
      </c>
      <c r="G907" s="10">
        <f t="shared" si="29"/>
        <v>1120</v>
      </c>
    </row>
    <row r="908" spans="1:7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 s="10">
        <f t="shared" si="28"/>
        <v>72</v>
      </c>
      <c r="G908" s="10">
        <f t="shared" si="29"/>
        <v>72</v>
      </c>
    </row>
    <row r="909" spans="1:7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 s="10">
        <f t="shared" si="28"/>
        <v>360</v>
      </c>
      <c r="G909" s="10">
        <f t="shared" si="29"/>
        <v>360</v>
      </c>
    </row>
    <row r="910" spans="1:7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 s="10">
        <f t="shared" si="28"/>
        <v>780</v>
      </c>
      <c r="G910" s="10">
        <f t="shared" si="29"/>
        <v>741</v>
      </c>
    </row>
    <row r="911" spans="1:7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 s="10">
        <f t="shared" si="28"/>
        <v>140</v>
      </c>
      <c r="G911" s="10">
        <f t="shared" si="29"/>
        <v>140</v>
      </c>
    </row>
    <row r="912" spans="1:7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 s="10">
        <f t="shared" si="28"/>
        <v>300</v>
      </c>
      <c r="G912" s="10">
        <f t="shared" si="29"/>
        <v>300</v>
      </c>
    </row>
    <row r="913" spans="1:7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 s="10">
        <f t="shared" si="28"/>
        <v>372.5</v>
      </c>
      <c r="G913" s="10">
        <f t="shared" si="29"/>
        <v>372.5</v>
      </c>
    </row>
    <row r="914" spans="1:7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 s="10">
        <f t="shared" si="28"/>
        <v>387.5</v>
      </c>
      <c r="G914" s="10">
        <f t="shared" si="29"/>
        <v>368.125</v>
      </c>
    </row>
    <row r="915" spans="1:7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 s="10">
        <f t="shared" si="28"/>
        <v>156.15</v>
      </c>
      <c r="G915" s="10">
        <f t="shared" si="29"/>
        <v>148.3425</v>
      </c>
    </row>
    <row r="916" spans="1:7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 s="10">
        <f t="shared" si="28"/>
        <v>1701</v>
      </c>
      <c r="G916" s="10">
        <f t="shared" si="29"/>
        <v>1360.8000000000002</v>
      </c>
    </row>
    <row r="917" spans="1:7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 s="10">
        <f t="shared" si="28"/>
        <v>720</v>
      </c>
      <c r="G917" s="10">
        <f t="shared" si="29"/>
        <v>576</v>
      </c>
    </row>
    <row r="918" spans="1:7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 s="10">
        <f t="shared" si="28"/>
        <v>72</v>
      </c>
      <c r="G918" s="10">
        <f t="shared" si="29"/>
        <v>57.6</v>
      </c>
    </row>
    <row r="919" spans="1:7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 s="10">
        <f t="shared" si="28"/>
        <v>168</v>
      </c>
      <c r="G919" s="10">
        <f t="shared" si="29"/>
        <v>168</v>
      </c>
    </row>
    <row r="920" spans="1:7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 s="10">
        <f t="shared" si="28"/>
        <v>397.5</v>
      </c>
      <c r="G920" s="10">
        <f t="shared" si="29"/>
        <v>397.5</v>
      </c>
    </row>
    <row r="921" spans="1:7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 s="10">
        <f t="shared" si="28"/>
        <v>540</v>
      </c>
      <c r="G921" s="10">
        <f t="shared" si="29"/>
        <v>405</v>
      </c>
    </row>
    <row r="922" spans="1:7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 s="10">
        <f t="shared" si="28"/>
        <v>3420</v>
      </c>
      <c r="G922" s="10">
        <f t="shared" si="29"/>
        <v>2565</v>
      </c>
    </row>
    <row r="923" spans="1:7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 s="10">
        <f t="shared" si="28"/>
        <v>2340</v>
      </c>
      <c r="G923" s="10">
        <f t="shared" si="29"/>
        <v>1755</v>
      </c>
    </row>
    <row r="924" spans="1:7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 s="10">
        <f t="shared" si="28"/>
        <v>190</v>
      </c>
      <c r="G924" s="10">
        <f t="shared" si="29"/>
        <v>152</v>
      </c>
    </row>
    <row r="925" spans="1:7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 s="10">
        <f t="shared" si="28"/>
        <v>1053.5999999999999</v>
      </c>
      <c r="G925" s="10">
        <f t="shared" si="29"/>
        <v>842.88</v>
      </c>
    </row>
    <row r="926" spans="1:7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 s="10">
        <f t="shared" si="28"/>
        <v>232.5</v>
      </c>
      <c r="G926" s="10">
        <f t="shared" si="29"/>
        <v>186</v>
      </c>
    </row>
    <row r="927" spans="1:7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 s="10">
        <f t="shared" si="28"/>
        <v>157.5</v>
      </c>
      <c r="G927" s="10">
        <f t="shared" si="29"/>
        <v>126</v>
      </c>
    </row>
    <row r="928" spans="1:7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 s="10">
        <f t="shared" si="28"/>
        <v>390</v>
      </c>
      <c r="G928" s="10">
        <f t="shared" si="29"/>
        <v>390</v>
      </c>
    </row>
    <row r="929" spans="1:7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 s="10">
        <f t="shared" si="28"/>
        <v>252.60000000000002</v>
      </c>
      <c r="G929" s="10">
        <f t="shared" si="29"/>
        <v>202.08000000000004</v>
      </c>
    </row>
    <row r="930" spans="1:7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 s="10">
        <f t="shared" si="28"/>
        <v>2195</v>
      </c>
      <c r="G930" s="10">
        <f t="shared" si="29"/>
        <v>2195</v>
      </c>
    </row>
    <row r="931" spans="1:7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 s="10">
        <f t="shared" si="28"/>
        <v>193.5</v>
      </c>
      <c r="G931" s="10">
        <f t="shared" si="29"/>
        <v>193.5</v>
      </c>
    </row>
    <row r="932" spans="1:7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 s="10">
        <f t="shared" si="28"/>
        <v>493</v>
      </c>
      <c r="G932" s="10">
        <f t="shared" si="29"/>
        <v>493</v>
      </c>
    </row>
    <row r="933" spans="1:7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 s="10">
        <f t="shared" si="28"/>
        <v>29.8</v>
      </c>
      <c r="G933" s="10">
        <f t="shared" si="29"/>
        <v>29.8</v>
      </c>
    </row>
    <row r="934" spans="1:7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 s="10">
        <f t="shared" si="28"/>
        <v>450</v>
      </c>
      <c r="G934" s="10">
        <f t="shared" si="29"/>
        <v>450</v>
      </c>
    </row>
    <row r="935" spans="1:7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 s="10">
        <f t="shared" si="28"/>
        <v>360</v>
      </c>
      <c r="G935" s="10">
        <f t="shared" si="29"/>
        <v>360</v>
      </c>
    </row>
    <row r="936" spans="1:7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 s="10">
        <f t="shared" si="28"/>
        <v>1925</v>
      </c>
      <c r="G936" s="10">
        <f t="shared" si="29"/>
        <v>1925</v>
      </c>
    </row>
    <row r="937" spans="1:7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 s="10">
        <f t="shared" si="28"/>
        <v>65</v>
      </c>
      <c r="G937" s="10">
        <f t="shared" si="29"/>
        <v>48.75</v>
      </c>
    </row>
    <row r="938" spans="1:7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 s="10">
        <f t="shared" si="28"/>
        <v>1008</v>
      </c>
      <c r="G938" s="10">
        <f t="shared" si="29"/>
        <v>1008</v>
      </c>
    </row>
    <row r="939" spans="1:7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 s="10">
        <f t="shared" si="28"/>
        <v>500</v>
      </c>
      <c r="G939" s="10">
        <f t="shared" si="29"/>
        <v>475</v>
      </c>
    </row>
    <row r="940" spans="1:7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 s="10">
        <f t="shared" si="28"/>
        <v>76.5</v>
      </c>
      <c r="G940" s="10">
        <f t="shared" si="29"/>
        <v>68.850000000000009</v>
      </c>
    </row>
    <row r="941" spans="1:7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 s="10">
        <f t="shared" si="28"/>
        <v>180</v>
      </c>
      <c r="G941" s="10">
        <f t="shared" si="29"/>
        <v>162</v>
      </c>
    </row>
    <row r="942" spans="1:7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 s="10">
        <f t="shared" si="28"/>
        <v>523.5</v>
      </c>
      <c r="G942" s="10">
        <f t="shared" si="29"/>
        <v>497.32499999999999</v>
      </c>
    </row>
    <row r="943" spans="1:7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 s="10">
        <f t="shared" si="28"/>
        <v>1100</v>
      </c>
      <c r="G943" s="10">
        <f t="shared" si="29"/>
        <v>1045</v>
      </c>
    </row>
    <row r="944" spans="1:7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 s="10">
        <f t="shared" si="28"/>
        <v>2380</v>
      </c>
      <c r="G944" s="10">
        <f t="shared" si="29"/>
        <v>2261</v>
      </c>
    </row>
    <row r="945" spans="1:7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 s="10">
        <f t="shared" si="28"/>
        <v>322.5</v>
      </c>
      <c r="G945" s="10">
        <f t="shared" si="29"/>
        <v>306.375</v>
      </c>
    </row>
    <row r="946" spans="1:7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 s="10">
        <f t="shared" si="28"/>
        <v>440</v>
      </c>
      <c r="G946" s="10">
        <f t="shared" si="29"/>
        <v>352</v>
      </c>
    </row>
    <row r="947" spans="1:7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 s="10">
        <f t="shared" si="28"/>
        <v>480</v>
      </c>
      <c r="G947" s="10">
        <f t="shared" si="29"/>
        <v>384</v>
      </c>
    </row>
    <row r="948" spans="1:7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 s="10">
        <f t="shared" si="28"/>
        <v>493</v>
      </c>
      <c r="G948" s="10">
        <f t="shared" si="29"/>
        <v>394.40000000000003</v>
      </c>
    </row>
    <row r="949" spans="1:7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 s="10">
        <f t="shared" si="28"/>
        <v>1350</v>
      </c>
      <c r="G949" s="10">
        <f t="shared" si="29"/>
        <v>1350</v>
      </c>
    </row>
    <row r="950" spans="1:7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 s="10">
        <f t="shared" si="28"/>
        <v>3900</v>
      </c>
      <c r="G950" s="10">
        <f t="shared" si="29"/>
        <v>3900</v>
      </c>
    </row>
    <row r="951" spans="1:7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 s="10">
        <f t="shared" si="28"/>
        <v>35</v>
      </c>
      <c r="G951" s="10">
        <f t="shared" si="29"/>
        <v>35</v>
      </c>
    </row>
    <row r="952" spans="1:7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 s="10">
        <f t="shared" si="28"/>
        <v>772.8</v>
      </c>
      <c r="G952" s="10">
        <f t="shared" si="29"/>
        <v>772.8</v>
      </c>
    </row>
    <row r="953" spans="1:7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 s="10">
        <f t="shared" si="28"/>
        <v>417.59999999999997</v>
      </c>
      <c r="G953" s="10">
        <f t="shared" si="29"/>
        <v>417.59999999999997</v>
      </c>
    </row>
    <row r="954" spans="1:7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 s="10">
        <f t="shared" si="28"/>
        <v>1064</v>
      </c>
      <c r="G954" s="10">
        <f t="shared" si="29"/>
        <v>1064</v>
      </c>
    </row>
    <row r="955" spans="1:7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 s="10">
        <f t="shared" si="28"/>
        <v>54</v>
      </c>
      <c r="G955" s="10">
        <f t="shared" si="29"/>
        <v>54</v>
      </c>
    </row>
    <row r="956" spans="1:7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 s="10">
        <f t="shared" si="28"/>
        <v>310</v>
      </c>
      <c r="G956" s="10">
        <f t="shared" si="29"/>
        <v>310</v>
      </c>
    </row>
    <row r="957" spans="1:7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 s="10">
        <f t="shared" si="28"/>
        <v>60</v>
      </c>
      <c r="G957" s="10">
        <f t="shared" si="29"/>
        <v>60</v>
      </c>
    </row>
    <row r="958" spans="1:7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 s="10">
        <f t="shared" si="28"/>
        <v>399</v>
      </c>
      <c r="G958" s="10">
        <f t="shared" si="29"/>
        <v>299.25</v>
      </c>
    </row>
    <row r="959" spans="1:7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 s="10">
        <f t="shared" si="28"/>
        <v>108</v>
      </c>
      <c r="G959" s="10">
        <f t="shared" si="29"/>
        <v>108</v>
      </c>
    </row>
    <row r="960" spans="1:7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 s="10">
        <f t="shared" si="28"/>
        <v>190</v>
      </c>
      <c r="G960" s="10">
        <f t="shared" si="29"/>
        <v>190</v>
      </c>
    </row>
    <row r="961" spans="1:7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 s="10">
        <f t="shared" si="28"/>
        <v>510</v>
      </c>
      <c r="G961" s="10">
        <f t="shared" si="29"/>
        <v>510</v>
      </c>
    </row>
    <row r="962" spans="1:7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 s="10">
        <f t="shared" si="28"/>
        <v>2170</v>
      </c>
      <c r="G962" s="10">
        <f t="shared" si="29"/>
        <v>2170</v>
      </c>
    </row>
    <row r="963" spans="1:7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 s="10">
        <f t="shared" ref="F963:F1026" si="30">C963*D963</f>
        <v>1045</v>
      </c>
      <c r="G963" s="10">
        <f t="shared" ref="G963:G1026" si="31">F963 * (1 - E963)</f>
        <v>1045</v>
      </c>
    </row>
    <row r="964" spans="1:7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 s="10">
        <f t="shared" si="30"/>
        <v>360</v>
      </c>
      <c r="G964" s="10">
        <f t="shared" si="31"/>
        <v>360</v>
      </c>
    </row>
    <row r="965" spans="1:7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 s="10">
        <f t="shared" si="30"/>
        <v>1360</v>
      </c>
      <c r="G965" s="10">
        <f t="shared" si="31"/>
        <v>1360</v>
      </c>
    </row>
    <row r="966" spans="1:7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 s="10">
        <f t="shared" si="30"/>
        <v>1440</v>
      </c>
      <c r="G966" s="10">
        <f t="shared" si="31"/>
        <v>1440</v>
      </c>
    </row>
    <row r="967" spans="1:7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 s="10">
        <f t="shared" si="30"/>
        <v>48</v>
      </c>
      <c r="G967" s="10">
        <f t="shared" si="31"/>
        <v>43.2</v>
      </c>
    </row>
    <row r="968" spans="1:7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 s="10">
        <f t="shared" si="30"/>
        <v>310</v>
      </c>
      <c r="G968" s="10">
        <f t="shared" si="31"/>
        <v>310</v>
      </c>
    </row>
    <row r="969" spans="1:7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 s="10">
        <f t="shared" si="30"/>
        <v>294</v>
      </c>
      <c r="G969" s="10">
        <f t="shared" si="31"/>
        <v>294</v>
      </c>
    </row>
    <row r="970" spans="1:7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 s="10">
        <f t="shared" si="30"/>
        <v>80</v>
      </c>
      <c r="G970" s="10">
        <f t="shared" si="31"/>
        <v>80</v>
      </c>
    </row>
    <row r="971" spans="1:7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 s="10">
        <f t="shared" si="30"/>
        <v>90</v>
      </c>
      <c r="G971" s="10">
        <f t="shared" si="31"/>
        <v>90</v>
      </c>
    </row>
    <row r="972" spans="1:7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 s="10">
        <f t="shared" si="30"/>
        <v>120</v>
      </c>
      <c r="G972" s="10">
        <f t="shared" si="31"/>
        <v>120</v>
      </c>
    </row>
    <row r="973" spans="1:7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 s="10">
        <f t="shared" si="30"/>
        <v>3952.5</v>
      </c>
      <c r="G973" s="10">
        <f t="shared" si="31"/>
        <v>3754.875</v>
      </c>
    </row>
    <row r="974" spans="1:7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 s="10">
        <f t="shared" si="30"/>
        <v>532</v>
      </c>
      <c r="G974" s="10">
        <f t="shared" si="31"/>
        <v>532</v>
      </c>
    </row>
    <row r="975" spans="1:7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 s="10">
        <f t="shared" si="30"/>
        <v>225</v>
      </c>
      <c r="G975" s="10">
        <f t="shared" si="31"/>
        <v>213.75</v>
      </c>
    </row>
    <row r="976" spans="1:7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 s="10">
        <f t="shared" si="30"/>
        <v>322.5</v>
      </c>
      <c r="G976" s="10">
        <f t="shared" si="31"/>
        <v>306.375</v>
      </c>
    </row>
    <row r="977" spans="1:7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 s="10">
        <f t="shared" si="30"/>
        <v>1650</v>
      </c>
      <c r="G977" s="10">
        <f t="shared" si="31"/>
        <v>1402.5</v>
      </c>
    </row>
    <row r="978" spans="1:7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 s="10">
        <f t="shared" si="30"/>
        <v>1750</v>
      </c>
      <c r="G978" s="10">
        <f t="shared" si="31"/>
        <v>1750</v>
      </c>
    </row>
    <row r="979" spans="1:7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 s="10">
        <f t="shared" si="30"/>
        <v>760</v>
      </c>
      <c r="G979" s="10">
        <f t="shared" si="31"/>
        <v>760</v>
      </c>
    </row>
    <row r="980" spans="1:7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 s="10">
        <f t="shared" si="30"/>
        <v>187.5</v>
      </c>
      <c r="G980" s="10">
        <f t="shared" si="31"/>
        <v>187.5</v>
      </c>
    </row>
    <row r="981" spans="1:7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 s="10">
        <f t="shared" si="30"/>
        <v>420</v>
      </c>
      <c r="G981" s="10">
        <f t="shared" si="31"/>
        <v>420</v>
      </c>
    </row>
    <row r="982" spans="1:7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 s="10">
        <f t="shared" si="30"/>
        <v>840</v>
      </c>
      <c r="G982" s="10">
        <f t="shared" si="31"/>
        <v>840</v>
      </c>
    </row>
    <row r="983" spans="1:7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 s="10">
        <f t="shared" si="30"/>
        <v>22.5</v>
      </c>
      <c r="G983" s="10">
        <f t="shared" si="31"/>
        <v>22.5</v>
      </c>
    </row>
    <row r="984" spans="1:7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 s="10">
        <f t="shared" si="30"/>
        <v>35</v>
      </c>
      <c r="G984" s="10">
        <f t="shared" si="31"/>
        <v>35</v>
      </c>
    </row>
    <row r="985" spans="1:7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 s="10">
        <f t="shared" si="30"/>
        <v>46</v>
      </c>
      <c r="G985" s="10">
        <f t="shared" si="31"/>
        <v>46</v>
      </c>
    </row>
    <row r="986" spans="1:7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 s="10">
        <f t="shared" si="30"/>
        <v>90</v>
      </c>
      <c r="G986" s="10">
        <f t="shared" si="31"/>
        <v>90</v>
      </c>
    </row>
    <row r="987" spans="1:7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 s="10">
        <f t="shared" si="30"/>
        <v>300</v>
      </c>
      <c r="G987" s="10">
        <f t="shared" si="31"/>
        <v>300</v>
      </c>
    </row>
    <row r="988" spans="1:7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 s="10">
        <f t="shared" si="30"/>
        <v>322.5</v>
      </c>
      <c r="G988" s="10">
        <f t="shared" si="31"/>
        <v>322.5</v>
      </c>
    </row>
    <row r="989" spans="1:7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 s="10">
        <f t="shared" si="30"/>
        <v>380</v>
      </c>
      <c r="G989" s="10">
        <f t="shared" si="31"/>
        <v>380</v>
      </c>
    </row>
    <row r="990" spans="1:7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 s="10">
        <f t="shared" si="30"/>
        <v>225</v>
      </c>
      <c r="G990" s="10">
        <f t="shared" si="31"/>
        <v>180</v>
      </c>
    </row>
    <row r="991" spans="1:7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 s="10">
        <f t="shared" si="30"/>
        <v>488.25</v>
      </c>
      <c r="G991" s="10">
        <f t="shared" si="31"/>
        <v>488.25</v>
      </c>
    </row>
    <row r="992" spans="1:7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 s="10">
        <f t="shared" si="30"/>
        <v>138</v>
      </c>
      <c r="G992" s="10">
        <f t="shared" si="31"/>
        <v>124.2</v>
      </c>
    </row>
    <row r="993" spans="1:7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 s="10">
        <f t="shared" si="30"/>
        <v>250</v>
      </c>
      <c r="G993" s="10">
        <f t="shared" si="31"/>
        <v>225</v>
      </c>
    </row>
    <row r="994" spans="1:7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 s="10">
        <f t="shared" si="30"/>
        <v>13.5</v>
      </c>
      <c r="G994" s="10">
        <f t="shared" si="31"/>
        <v>13.5</v>
      </c>
    </row>
    <row r="995" spans="1:7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 s="10">
        <f t="shared" si="30"/>
        <v>540</v>
      </c>
      <c r="G995" s="10">
        <f t="shared" si="31"/>
        <v>486</v>
      </c>
    </row>
    <row r="996" spans="1:7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 s="10">
        <f t="shared" si="30"/>
        <v>456</v>
      </c>
      <c r="G996" s="10">
        <f t="shared" si="31"/>
        <v>456</v>
      </c>
    </row>
    <row r="997" spans="1:7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 s="10">
        <f t="shared" si="30"/>
        <v>742.74</v>
      </c>
      <c r="G997" s="10">
        <f t="shared" si="31"/>
        <v>742.74</v>
      </c>
    </row>
    <row r="998" spans="1:7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 s="10">
        <f t="shared" si="30"/>
        <v>194.5</v>
      </c>
      <c r="G998" s="10">
        <f t="shared" si="31"/>
        <v>194.5</v>
      </c>
    </row>
    <row r="999" spans="1:7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 s="10">
        <f t="shared" si="30"/>
        <v>69.75</v>
      </c>
      <c r="G999" s="10">
        <f t="shared" si="31"/>
        <v>69.75</v>
      </c>
    </row>
    <row r="1000" spans="1:7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 s="10">
        <f t="shared" si="30"/>
        <v>70</v>
      </c>
      <c r="G1000" s="10">
        <f t="shared" si="31"/>
        <v>70</v>
      </c>
    </row>
    <row r="1001" spans="1:7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 s="10">
        <f t="shared" si="30"/>
        <v>340</v>
      </c>
      <c r="G1001" s="10">
        <f t="shared" si="31"/>
        <v>340</v>
      </c>
    </row>
    <row r="1002" spans="1:7" x14ac:dyDescent="0.2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 s="10">
        <f t="shared" si="30"/>
        <v>393.59999999999997</v>
      </c>
      <c r="G1002" s="10">
        <f t="shared" si="31"/>
        <v>393.59999999999997</v>
      </c>
    </row>
    <row r="1003" spans="1:7" x14ac:dyDescent="0.25">
      <c r="A1003">
        <v>10626</v>
      </c>
      <c r="B1003">
        <v>60</v>
      </c>
      <c r="C1003">
        <v>34</v>
      </c>
      <c r="D1003">
        <v>20</v>
      </c>
      <c r="E1003">
        <v>0</v>
      </c>
      <c r="F1003" s="10">
        <f t="shared" si="30"/>
        <v>680</v>
      </c>
      <c r="G1003" s="10">
        <f t="shared" si="31"/>
        <v>680</v>
      </c>
    </row>
    <row r="1004" spans="1:7" x14ac:dyDescent="0.25">
      <c r="A1004">
        <v>10626</v>
      </c>
      <c r="B1004">
        <v>71</v>
      </c>
      <c r="C1004">
        <v>21.5</v>
      </c>
      <c r="D1004">
        <v>20</v>
      </c>
      <c r="E1004">
        <v>0</v>
      </c>
      <c r="F1004" s="10">
        <f t="shared" si="30"/>
        <v>430</v>
      </c>
      <c r="G1004" s="10">
        <f t="shared" si="31"/>
        <v>430</v>
      </c>
    </row>
    <row r="1005" spans="1:7" x14ac:dyDescent="0.25">
      <c r="A1005">
        <v>10627</v>
      </c>
      <c r="B1005">
        <v>62</v>
      </c>
      <c r="C1005">
        <v>49.3</v>
      </c>
      <c r="D1005">
        <v>15</v>
      </c>
      <c r="E1005">
        <v>0</v>
      </c>
      <c r="F1005" s="10">
        <f t="shared" si="30"/>
        <v>739.5</v>
      </c>
      <c r="G1005" s="10">
        <f t="shared" si="31"/>
        <v>739.5</v>
      </c>
    </row>
    <row r="1006" spans="1:7" x14ac:dyDescent="0.25">
      <c r="A1006">
        <v>10627</v>
      </c>
      <c r="B1006">
        <v>73</v>
      </c>
      <c r="C1006">
        <v>15</v>
      </c>
      <c r="D1006">
        <v>35</v>
      </c>
      <c r="E1006">
        <v>0.15</v>
      </c>
      <c r="F1006" s="10">
        <f t="shared" si="30"/>
        <v>525</v>
      </c>
      <c r="G1006" s="10">
        <f t="shared" si="31"/>
        <v>446.25</v>
      </c>
    </row>
    <row r="1007" spans="1:7" x14ac:dyDescent="0.25">
      <c r="A1007">
        <v>10628</v>
      </c>
      <c r="B1007">
        <v>1</v>
      </c>
      <c r="C1007">
        <v>18</v>
      </c>
      <c r="D1007">
        <v>25</v>
      </c>
      <c r="E1007">
        <v>0</v>
      </c>
      <c r="F1007" s="10">
        <f t="shared" si="30"/>
        <v>450</v>
      </c>
      <c r="G1007" s="10">
        <f t="shared" si="31"/>
        <v>450</v>
      </c>
    </row>
    <row r="1008" spans="1:7" x14ac:dyDescent="0.25">
      <c r="A1008">
        <v>10629</v>
      </c>
      <c r="B1008">
        <v>29</v>
      </c>
      <c r="C1008">
        <v>123.79</v>
      </c>
      <c r="D1008">
        <v>20</v>
      </c>
      <c r="E1008">
        <v>0</v>
      </c>
      <c r="F1008" s="10">
        <f t="shared" si="30"/>
        <v>2475.8000000000002</v>
      </c>
      <c r="G1008" s="10">
        <f t="shared" si="31"/>
        <v>2475.8000000000002</v>
      </c>
    </row>
    <row r="1009" spans="1:7" x14ac:dyDescent="0.25">
      <c r="A1009">
        <v>10629</v>
      </c>
      <c r="B1009">
        <v>64</v>
      </c>
      <c r="C1009">
        <v>33.25</v>
      </c>
      <c r="D1009">
        <v>9</v>
      </c>
      <c r="E1009">
        <v>0</v>
      </c>
      <c r="F1009" s="10">
        <f t="shared" si="30"/>
        <v>299.25</v>
      </c>
      <c r="G1009" s="10">
        <f t="shared" si="31"/>
        <v>299.25</v>
      </c>
    </row>
    <row r="1010" spans="1:7" x14ac:dyDescent="0.25">
      <c r="A1010">
        <v>10630</v>
      </c>
      <c r="B1010">
        <v>55</v>
      </c>
      <c r="C1010">
        <v>24</v>
      </c>
      <c r="D1010">
        <v>12</v>
      </c>
      <c r="E1010">
        <v>0.05</v>
      </c>
      <c r="F1010" s="10">
        <f t="shared" si="30"/>
        <v>288</v>
      </c>
      <c r="G1010" s="10">
        <f t="shared" si="31"/>
        <v>273.59999999999997</v>
      </c>
    </row>
    <row r="1011" spans="1:7" x14ac:dyDescent="0.25">
      <c r="A1011">
        <v>10630</v>
      </c>
      <c r="B1011">
        <v>76</v>
      </c>
      <c r="C1011">
        <v>18</v>
      </c>
      <c r="D1011">
        <v>35</v>
      </c>
      <c r="E1011">
        <v>0</v>
      </c>
      <c r="F1011" s="10">
        <f t="shared" si="30"/>
        <v>630</v>
      </c>
      <c r="G1011" s="10">
        <f t="shared" si="31"/>
        <v>630</v>
      </c>
    </row>
    <row r="1012" spans="1:7" x14ac:dyDescent="0.25">
      <c r="A1012">
        <v>10631</v>
      </c>
      <c r="B1012">
        <v>75</v>
      </c>
      <c r="C1012">
        <v>7.75</v>
      </c>
      <c r="D1012">
        <v>8</v>
      </c>
      <c r="E1012">
        <v>0.1</v>
      </c>
      <c r="F1012" s="10">
        <f t="shared" si="30"/>
        <v>62</v>
      </c>
      <c r="G1012" s="10">
        <f t="shared" si="31"/>
        <v>55.800000000000004</v>
      </c>
    </row>
    <row r="1013" spans="1:7" x14ac:dyDescent="0.25">
      <c r="A1013">
        <v>10632</v>
      </c>
      <c r="B1013">
        <v>2</v>
      </c>
      <c r="C1013">
        <v>19</v>
      </c>
      <c r="D1013">
        <v>30</v>
      </c>
      <c r="E1013">
        <v>0.05</v>
      </c>
      <c r="F1013" s="10">
        <f t="shared" si="30"/>
        <v>570</v>
      </c>
      <c r="G1013" s="10">
        <f t="shared" si="31"/>
        <v>541.5</v>
      </c>
    </row>
    <row r="1014" spans="1:7" x14ac:dyDescent="0.25">
      <c r="A1014">
        <v>10632</v>
      </c>
      <c r="B1014">
        <v>33</v>
      </c>
      <c r="C1014">
        <v>2.5</v>
      </c>
      <c r="D1014">
        <v>20</v>
      </c>
      <c r="E1014">
        <v>0.05</v>
      </c>
      <c r="F1014" s="10">
        <f t="shared" si="30"/>
        <v>50</v>
      </c>
      <c r="G1014" s="10">
        <f t="shared" si="31"/>
        <v>47.5</v>
      </c>
    </row>
    <row r="1015" spans="1:7" x14ac:dyDescent="0.25">
      <c r="A1015">
        <v>10633</v>
      </c>
      <c r="B1015">
        <v>12</v>
      </c>
      <c r="C1015">
        <v>38</v>
      </c>
      <c r="D1015">
        <v>36</v>
      </c>
      <c r="E1015">
        <v>0.15</v>
      </c>
      <c r="F1015" s="10">
        <f t="shared" si="30"/>
        <v>1368</v>
      </c>
      <c r="G1015" s="10">
        <f t="shared" si="31"/>
        <v>1162.8</v>
      </c>
    </row>
    <row r="1016" spans="1:7" x14ac:dyDescent="0.25">
      <c r="A1016">
        <v>10633</v>
      </c>
      <c r="B1016">
        <v>13</v>
      </c>
      <c r="C1016">
        <v>6</v>
      </c>
      <c r="D1016">
        <v>13</v>
      </c>
      <c r="E1016">
        <v>0.15</v>
      </c>
      <c r="F1016" s="10">
        <f t="shared" si="30"/>
        <v>78</v>
      </c>
      <c r="G1016" s="10">
        <f t="shared" si="31"/>
        <v>66.3</v>
      </c>
    </row>
    <row r="1017" spans="1:7" x14ac:dyDescent="0.25">
      <c r="A1017">
        <v>10633</v>
      </c>
      <c r="B1017">
        <v>26</v>
      </c>
      <c r="C1017">
        <v>31.23</v>
      </c>
      <c r="D1017">
        <v>35</v>
      </c>
      <c r="E1017">
        <v>0.15</v>
      </c>
      <c r="F1017" s="10">
        <f t="shared" si="30"/>
        <v>1093.05</v>
      </c>
      <c r="G1017" s="10">
        <f t="shared" si="31"/>
        <v>929.09249999999997</v>
      </c>
    </row>
    <row r="1018" spans="1:7" x14ac:dyDescent="0.25">
      <c r="A1018">
        <v>10633</v>
      </c>
      <c r="B1018">
        <v>62</v>
      </c>
      <c r="C1018">
        <v>49.3</v>
      </c>
      <c r="D1018">
        <v>80</v>
      </c>
      <c r="E1018">
        <v>0.15</v>
      </c>
      <c r="F1018" s="10">
        <f t="shared" si="30"/>
        <v>3944</v>
      </c>
      <c r="G1018" s="10">
        <f t="shared" si="31"/>
        <v>3352.4</v>
      </c>
    </row>
    <row r="1019" spans="1:7" x14ac:dyDescent="0.25">
      <c r="A1019">
        <v>10634</v>
      </c>
      <c r="B1019">
        <v>7</v>
      </c>
      <c r="C1019">
        <v>30</v>
      </c>
      <c r="D1019">
        <v>35</v>
      </c>
      <c r="E1019">
        <v>0</v>
      </c>
      <c r="F1019" s="10">
        <f t="shared" si="30"/>
        <v>1050</v>
      </c>
      <c r="G1019" s="10">
        <f t="shared" si="31"/>
        <v>1050</v>
      </c>
    </row>
    <row r="1020" spans="1:7" x14ac:dyDescent="0.25">
      <c r="A1020">
        <v>10634</v>
      </c>
      <c r="B1020">
        <v>18</v>
      </c>
      <c r="C1020">
        <v>62.5</v>
      </c>
      <c r="D1020">
        <v>50</v>
      </c>
      <c r="E1020">
        <v>0</v>
      </c>
      <c r="F1020" s="10">
        <f t="shared" si="30"/>
        <v>3125</v>
      </c>
      <c r="G1020" s="10">
        <f t="shared" si="31"/>
        <v>3125</v>
      </c>
    </row>
    <row r="1021" spans="1:7" x14ac:dyDescent="0.25">
      <c r="A1021">
        <v>10634</v>
      </c>
      <c r="B1021">
        <v>51</v>
      </c>
      <c r="C1021">
        <v>53</v>
      </c>
      <c r="D1021">
        <v>15</v>
      </c>
      <c r="E1021">
        <v>0</v>
      </c>
      <c r="F1021" s="10">
        <f t="shared" si="30"/>
        <v>795</v>
      </c>
      <c r="G1021" s="10">
        <f t="shared" si="31"/>
        <v>795</v>
      </c>
    </row>
    <row r="1022" spans="1:7" x14ac:dyDescent="0.25">
      <c r="A1022">
        <v>10634</v>
      </c>
      <c r="B1022">
        <v>75</v>
      </c>
      <c r="C1022">
        <v>7.75</v>
      </c>
      <c r="D1022">
        <v>2</v>
      </c>
      <c r="E1022">
        <v>0</v>
      </c>
      <c r="F1022" s="10">
        <f t="shared" si="30"/>
        <v>15.5</v>
      </c>
      <c r="G1022" s="10">
        <f t="shared" si="31"/>
        <v>15.5</v>
      </c>
    </row>
    <row r="1023" spans="1:7" x14ac:dyDescent="0.25">
      <c r="A1023">
        <v>10635</v>
      </c>
      <c r="B1023">
        <v>4</v>
      </c>
      <c r="C1023">
        <v>22</v>
      </c>
      <c r="D1023">
        <v>10</v>
      </c>
      <c r="E1023">
        <v>0.1</v>
      </c>
      <c r="F1023" s="10">
        <f t="shared" si="30"/>
        <v>220</v>
      </c>
      <c r="G1023" s="10">
        <f t="shared" si="31"/>
        <v>198</v>
      </c>
    </row>
    <row r="1024" spans="1:7" x14ac:dyDescent="0.25">
      <c r="A1024">
        <v>10635</v>
      </c>
      <c r="B1024">
        <v>5</v>
      </c>
      <c r="C1024">
        <v>21.35</v>
      </c>
      <c r="D1024">
        <v>15</v>
      </c>
      <c r="E1024">
        <v>0.1</v>
      </c>
      <c r="F1024" s="10">
        <f t="shared" si="30"/>
        <v>320.25</v>
      </c>
      <c r="G1024" s="10">
        <f t="shared" si="31"/>
        <v>288.22500000000002</v>
      </c>
    </row>
    <row r="1025" spans="1:7" x14ac:dyDescent="0.25">
      <c r="A1025">
        <v>10635</v>
      </c>
      <c r="B1025">
        <v>22</v>
      </c>
      <c r="C1025">
        <v>21</v>
      </c>
      <c r="D1025">
        <v>40</v>
      </c>
      <c r="E1025">
        <v>0</v>
      </c>
      <c r="F1025" s="10">
        <f t="shared" si="30"/>
        <v>840</v>
      </c>
      <c r="G1025" s="10">
        <f t="shared" si="31"/>
        <v>840</v>
      </c>
    </row>
    <row r="1026" spans="1:7" x14ac:dyDescent="0.25">
      <c r="A1026">
        <v>10636</v>
      </c>
      <c r="B1026">
        <v>4</v>
      </c>
      <c r="C1026">
        <v>22</v>
      </c>
      <c r="D1026">
        <v>25</v>
      </c>
      <c r="E1026">
        <v>0</v>
      </c>
      <c r="F1026" s="10">
        <f t="shared" si="30"/>
        <v>550</v>
      </c>
      <c r="G1026" s="10">
        <f t="shared" si="31"/>
        <v>550</v>
      </c>
    </row>
    <row r="1027" spans="1:7" x14ac:dyDescent="0.25">
      <c r="A1027">
        <v>10636</v>
      </c>
      <c r="B1027">
        <v>58</v>
      </c>
      <c r="C1027">
        <v>13.25</v>
      </c>
      <c r="D1027">
        <v>6</v>
      </c>
      <c r="E1027">
        <v>0</v>
      </c>
      <c r="F1027" s="10">
        <f t="shared" ref="F1027:F1090" si="32">C1027*D1027</f>
        <v>79.5</v>
      </c>
      <c r="G1027" s="10">
        <f t="shared" ref="G1027:G1090" si="33">F1027 * (1 - E1027)</f>
        <v>79.5</v>
      </c>
    </row>
    <row r="1028" spans="1:7" x14ac:dyDescent="0.25">
      <c r="A1028">
        <v>10637</v>
      </c>
      <c r="B1028">
        <v>11</v>
      </c>
      <c r="C1028">
        <v>21</v>
      </c>
      <c r="D1028">
        <v>10</v>
      </c>
      <c r="E1028">
        <v>0</v>
      </c>
      <c r="F1028" s="10">
        <f t="shared" si="32"/>
        <v>210</v>
      </c>
      <c r="G1028" s="10">
        <f t="shared" si="33"/>
        <v>210</v>
      </c>
    </row>
    <row r="1029" spans="1:7" x14ac:dyDescent="0.25">
      <c r="A1029">
        <v>10637</v>
      </c>
      <c r="B1029">
        <v>50</v>
      </c>
      <c r="C1029">
        <v>16.25</v>
      </c>
      <c r="D1029">
        <v>25</v>
      </c>
      <c r="E1029">
        <v>0.05</v>
      </c>
      <c r="F1029" s="10">
        <f t="shared" si="32"/>
        <v>406.25</v>
      </c>
      <c r="G1029" s="10">
        <f t="shared" si="33"/>
        <v>385.9375</v>
      </c>
    </row>
    <row r="1030" spans="1:7" x14ac:dyDescent="0.25">
      <c r="A1030">
        <v>10637</v>
      </c>
      <c r="B1030">
        <v>56</v>
      </c>
      <c r="C1030">
        <v>38</v>
      </c>
      <c r="D1030">
        <v>60</v>
      </c>
      <c r="E1030">
        <v>0.05</v>
      </c>
      <c r="F1030" s="10">
        <f t="shared" si="32"/>
        <v>2280</v>
      </c>
      <c r="G1030" s="10">
        <f t="shared" si="33"/>
        <v>2166</v>
      </c>
    </row>
    <row r="1031" spans="1:7" x14ac:dyDescent="0.25">
      <c r="A1031">
        <v>10638</v>
      </c>
      <c r="B1031">
        <v>45</v>
      </c>
      <c r="C1031">
        <v>9.5</v>
      </c>
      <c r="D1031">
        <v>20</v>
      </c>
      <c r="E1031">
        <v>0</v>
      </c>
      <c r="F1031" s="10">
        <f t="shared" si="32"/>
        <v>190</v>
      </c>
      <c r="G1031" s="10">
        <f t="shared" si="33"/>
        <v>190</v>
      </c>
    </row>
    <row r="1032" spans="1:7" x14ac:dyDescent="0.25">
      <c r="A1032">
        <v>10638</v>
      </c>
      <c r="B1032">
        <v>65</v>
      </c>
      <c r="C1032">
        <v>21.05</v>
      </c>
      <c r="D1032">
        <v>21</v>
      </c>
      <c r="E1032">
        <v>0</v>
      </c>
      <c r="F1032" s="10">
        <f t="shared" si="32"/>
        <v>442.05</v>
      </c>
      <c r="G1032" s="10">
        <f t="shared" si="33"/>
        <v>442.05</v>
      </c>
    </row>
    <row r="1033" spans="1:7" x14ac:dyDescent="0.2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 s="10">
        <f t="shared" si="32"/>
        <v>2088</v>
      </c>
      <c r="G1033" s="10">
        <f t="shared" si="33"/>
        <v>2088</v>
      </c>
    </row>
    <row r="1034" spans="1:7" x14ac:dyDescent="0.25">
      <c r="A1034">
        <v>10639</v>
      </c>
      <c r="B1034">
        <v>18</v>
      </c>
      <c r="C1034">
        <v>62.5</v>
      </c>
      <c r="D1034">
        <v>8</v>
      </c>
      <c r="E1034">
        <v>0</v>
      </c>
      <c r="F1034" s="10">
        <f t="shared" si="32"/>
        <v>500</v>
      </c>
      <c r="G1034" s="10">
        <f t="shared" si="33"/>
        <v>500</v>
      </c>
    </row>
    <row r="1035" spans="1:7" x14ac:dyDescent="0.25">
      <c r="A1035">
        <v>10640</v>
      </c>
      <c r="B1035">
        <v>69</v>
      </c>
      <c r="C1035">
        <v>36</v>
      </c>
      <c r="D1035">
        <v>20</v>
      </c>
      <c r="E1035">
        <v>0.25</v>
      </c>
      <c r="F1035" s="10">
        <f t="shared" si="32"/>
        <v>720</v>
      </c>
      <c r="G1035" s="10">
        <f t="shared" si="33"/>
        <v>540</v>
      </c>
    </row>
    <row r="1036" spans="1:7" x14ac:dyDescent="0.25">
      <c r="A1036">
        <v>10640</v>
      </c>
      <c r="B1036">
        <v>70</v>
      </c>
      <c r="C1036">
        <v>15</v>
      </c>
      <c r="D1036">
        <v>15</v>
      </c>
      <c r="E1036">
        <v>0.25</v>
      </c>
      <c r="F1036" s="10">
        <f t="shared" si="32"/>
        <v>225</v>
      </c>
      <c r="G1036" s="10">
        <f t="shared" si="33"/>
        <v>168.75</v>
      </c>
    </row>
    <row r="1037" spans="1:7" x14ac:dyDescent="0.25">
      <c r="A1037">
        <v>10641</v>
      </c>
      <c r="B1037">
        <v>2</v>
      </c>
      <c r="C1037">
        <v>19</v>
      </c>
      <c r="D1037">
        <v>50</v>
      </c>
      <c r="E1037">
        <v>0</v>
      </c>
      <c r="F1037" s="10">
        <f t="shared" si="32"/>
        <v>950</v>
      </c>
      <c r="G1037" s="10">
        <f t="shared" si="33"/>
        <v>950</v>
      </c>
    </row>
    <row r="1038" spans="1:7" x14ac:dyDescent="0.2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 s="10">
        <f t="shared" si="32"/>
        <v>1104</v>
      </c>
      <c r="G1038" s="10">
        <f t="shared" si="33"/>
        <v>1104</v>
      </c>
    </row>
    <row r="1039" spans="1:7" x14ac:dyDescent="0.25">
      <c r="A1039">
        <v>10642</v>
      </c>
      <c r="B1039">
        <v>21</v>
      </c>
      <c r="C1039">
        <v>10</v>
      </c>
      <c r="D1039">
        <v>30</v>
      </c>
      <c r="E1039">
        <v>0.2</v>
      </c>
      <c r="F1039" s="10">
        <f t="shared" si="32"/>
        <v>300</v>
      </c>
      <c r="G1039" s="10">
        <f t="shared" si="33"/>
        <v>240</v>
      </c>
    </row>
    <row r="1040" spans="1:7" x14ac:dyDescent="0.25">
      <c r="A1040">
        <v>10642</v>
      </c>
      <c r="B1040">
        <v>61</v>
      </c>
      <c r="C1040">
        <v>28.5</v>
      </c>
      <c r="D1040">
        <v>20</v>
      </c>
      <c r="E1040">
        <v>0.2</v>
      </c>
      <c r="F1040" s="10">
        <f t="shared" si="32"/>
        <v>570</v>
      </c>
      <c r="G1040" s="10">
        <f t="shared" si="33"/>
        <v>456</v>
      </c>
    </row>
    <row r="1041" spans="1:7" x14ac:dyDescent="0.25">
      <c r="A1041">
        <v>10643</v>
      </c>
      <c r="B1041">
        <v>28</v>
      </c>
      <c r="C1041">
        <v>45.6</v>
      </c>
      <c r="D1041">
        <v>15</v>
      </c>
      <c r="E1041">
        <v>0.25</v>
      </c>
      <c r="F1041" s="10">
        <f t="shared" si="32"/>
        <v>684</v>
      </c>
      <c r="G1041" s="10">
        <f t="shared" si="33"/>
        <v>513</v>
      </c>
    </row>
    <row r="1042" spans="1:7" x14ac:dyDescent="0.25">
      <c r="A1042">
        <v>10643</v>
      </c>
      <c r="B1042">
        <v>39</v>
      </c>
      <c r="C1042">
        <v>18</v>
      </c>
      <c r="D1042">
        <v>21</v>
      </c>
      <c r="E1042">
        <v>0.25</v>
      </c>
      <c r="F1042" s="10">
        <f t="shared" si="32"/>
        <v>378</v>
      </c>
      <c r="G1042" s="10">
        <f t="shared" si="33"/>
        <v>283.5</v>
      </c>
    </row>
    <row r="1043" spans="1:7" x14ac:dyDescent="0.25">
      <c r="A1043">
        <v>10643</v>
      </c>
      <c r="B1043">
        <v>46</v>
      </c>
      <c r="C1043">
        <v>12</v>
      </c>
      <c r="D1043">
        <v>2</v>
      </c>
      <c r="E1043">
        <v>0.25</v>
      </c>
      <c r="F1043" s="10">
        <f t="shared" si="32"/>
        <v>24</v>
      </c>
      <c r="G1043" s="10">
        <f t="shared" si="33"/>
        <v>18</v>
      </c>
    </row>
    <row r="1044" spans="1:7" x14ac:dyDescent="0.25">
      <c r="A1044">
        <v>10644</v>
      </c>
      <c r="B1044">
        <v>18</v>
      </c>
      <c r="C1044">
        <v>62.5</v>
      </c>
      <c r="D1044">
        <v>4</v>
      </c>
      <c r="E1044">
        <v>0.1</v>
      </c>
      <c r="F1044" s="10">
        <f t="shared" si="32"/>
        <v>250</v>
      </c>
      <c r="G1044" s="10">
        <f t="shared" si="33"/>
        <v>225</v>
      </c>
    </row>
    <row r="1045" spans="1:7" x14ac:dyDescent="0.25">
      <c r="A1045">
        <v>10644</v>
      </c>
      <c r="B1045">
        <v>43</v>
      </c>
      <c r="C1045">
        <v>46</v>
      </c>
      <c r="D1045">
        <v>20</v>
      </c>
      <c r="E1045">
        <v>0</v>
      </c>
      <c r="F1045" s="10">
        <f t="shared" si="32"/>
        <v>920</v>
      </c>
      <c r="G1045" s="10">
        <f t="shared" si="33"/>
        <v>920</v>
      </c>
    </row>
    <row r="1046" spans="1:7" x14ac:dyDescent="0.25">
      <c r="A1046">
        <v>10644</v>
      </c>
      <c r="B1046">
        <v>46</v>
      </c>
      <c r="C1046">
        <v>12</v>
      </c>
      <c r="D1046">
        <v>21</v>
      </c>
      <c r="E1046">
        <v>0.1</v>
      </c>
      <c r="F1046" s="10">
        <f t="shared" si="32"/>
        <v>252</v>
      </c>
      <c r="G1046" s="10">
        <f t="shared" si="33"/>
        <v>226.8</v>
      </c>
    </row>
    <row r="1047" spans="1:7" x14ac:dyDescent="0.25">
      <c r="A1047">
        <v>10645</v>
      </c>
      <c r="B1047">
        <v>18</v>
      </c>
      <c r="C1047">
        <v>62.5</v>
      </c>
      <c r="D1047">
        <v>20</v>
      </c>
      <c r="E1047">
        <v>0</v>
      </c>
      <c r="F1047" s="10">
        <f t="shared" si="32"/>
        <v>1250</v>
      </c>
      <c r="G1047" s="10">
        <f t="shared" si="33"/>
        <v>1250</v>
      </c>
    </row>
    <row r="1048" spans="1:7" x14ac:dyDescent="0.25">
      <c r="A1048">
        <v>10645</v>
      </c>
      <c r="B1048">
        <v>36</v>
      </c>
      <c r="C1048">
        <v>19</v>
      </c>
      <c r="D1048">
        <v>15</v>
      </c>
      <c r="E1048">
        <v>0</v>
      </c>
      <c r="F1048" s="10">
        <f t="shared" si="32"/>
        <v>285</v>
      </c>
      <c r="G1048" s="10">
        <f t="shared" si="33"/>
        <v>285</v>
      </c>
    </row>
    <row r="1049" spans="1:7" x14ac:dyDescent="0.25">
      <c r="A1049">
        <v>10646</v>
      </c>
      <c r="B1049">
        <v>1</v>
      </c>
      <c r="C1049">
        <v>18</v>
      </c>
      <c r="D1049">
        <v>15</v>
      </c>
      <c r="E1049">
        <v>0.25</v>
      </c>
      <c r="F1049" s="10">
        <f t="shared" si="32"/>
        <v>270</v>
      </c>
      <c r="G1049" s="10">
        <f t="shared" si="33"/>
        <v>202.5</v>
      </c>
    </row>
    <row r="1050" spans="1:7" x14ac:dyDescent="0.25">
      <c r="A1050">
        <v>10646</v>
      </c>
      <c r="B1050">
        <v>10</v>
      </c>
      <c r="C1050">
        <v>31</v>
      </c>
      <c r="D1050">
        <v>18</v>
      </c>
      <c r="E1050">
        <v>0.25</v>
      </c>
      <c r="F1050" s="10">
        <f t="shared" si="32"/>
        <v>558</v>
      </c>
      <c r="G1050" s="10">
        <f t="shared" si="33"/>
        <v>418.5</v>
      </c>
    </row>
    <row r="1051" spans="1:7" x14ac:dyDescent="0.25">
      <c r="A1051">
        <v>10646</v>
      </c>
      <c r="B1051">
        <v>71</v>
      </c>
      <c r="C1051">
        <v>21.5</v>
      </c>
      <c r="D1051">
        <v>30</v>
      </c>
      <c r="E1051">
        <v>0.25</v>
      </c>
      <c r="F1051" s="10">
        <f t="shared" si="32"/>
        <v>645</v>
      </c>
      <c r="G1051" s="10">
        <f t="shared" si="33"/>
        <v>483.75</v>
      </c>
    </row>
    <row r="1052" spans="1:7" x14ac:dyDescent="0.25">
      <c r="A1052">
        <v>10646</v>
      </c>
      <c r="B1052">
        <v>77</v>
      </c>
      <c r="C1052">
        <v>13</v>
      </c>
      <c r="D1052">
        <v>35</v>
      </c>
      <c r="E1052">
        <v>0.25</v>
      </c>
      <c r="F1052" s="10">
        <f t="shared" si="32"/>
        <v>455</v>
      </c>
      <c r="G1052" s="10">
        <f t="shared" si="33"/>
        <v>341.25</v>
      </c>
    </row>
    <row r="1053" spans="1:7" x14ac:dyDescent="0.2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 s="10">
        <f t="shared" si="32"/>
        <v>276</v>
      </c>
      <c r="G1053" s="10">
        <f t="shared" si="33"/>
        <v>276</v>
      </c>
    </row>
    <row r="1054" spans="1:7" x14ac:dyDescent="0.25">
      <c r="A1054">
        <v>10647</v>
      </c>
      <c r="B1054">
        <v>39</v>
      </c>
      <c r="C1054">
        <v>18</v>
      </c>
      <c r="D1054">
        <v>20</v>
      </c>
      <c r="E1054">
        <v>0</v>
      </c>
      <c r="F1054" s="10">
        <f t="shared" si="32"/>
        <v>360</v>
      </c>
      <c r="G1054" s="10">
        <f t="shared" si="33"/>
        <v>360</v>
      </c>
    </row>
    <row r="1055" spans="1:7" x14ac:dyDescent="0.25">
      <c r="A1055">
        <v>10648</v>
      </c>
      <c r="B1055">
        <v>22</v>
      </c>
      <c r="C1055">
        <v>21</v>
      </c>
      <c r="D1055">
        <v>15</v>
      </c>
      <c r="E1055">
        <v>0</v>
      </c>
      <c r="F1055" s="10">
        <f t="shared" si="32"/>
        <v>315</v>
      </c>
      <c r="G1055" s="10">
        <f t="shared" si="33"/>
        <v>315</v>
      </c>
    </row>
    <row r="1056" spans="1:7" x14ac:dyDescent="0.25">
      <c r="A1056">
        <v>10648</v>
      </c>
      <c r="B1056">
        <v>24</v>
      </c>
      <c r="C1056">
        <v>4.5</v>
      </c>
      <c r="D1056">
        <v>15</v>
      </c>
      <c r="E1056">
        <v>0.15</v>
      </c>
      <c r="F1056" s="10">
        <f t="shared" si="32"/>
        <v>67.5</v>
      </c>
      <c r="G1056" s="10">
        <f t="shared" si="33"/>
        <v>57.375</v>
      </c>
    </row>
    <row r="1057" spans="1:7" x14ac:dyDescent="0.25">
      <c r="A1057">
        <v>10649</v>
      </c>
      <c r="B1057">
        <v>28</v>
      </c>
      <c r="C1057">
        <v>45.6</v>
      </c>
      <c r="D1057">
        <v>20</v>
      </c>
      <c r="E1057">
        <v>0</v>
      </c>
      <c r="F1057" s="10">
        <f t="shared" si="32"/>
        <v>912</v>
      </c>
      <c r="G1057" s="10">
        <f t="shared" si="33"/>
        <v>912</v>
      </c>
    </row>
    <row r="1058" spans="1:7" x14ac:dyDescent="0.2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 s="10">
        <f t="shared" si="32"/>
        <v>522</v>
      </c>
      <c r="G1058" s="10">
        <f t="shared" si="33"/>
        <v>522</v>
      </c>
    </row>
    <row r="1059" spans="1:7" x14ac:dyDescent="0.25">
      <c r="A1059">
        <v>10650</v>
      </c>
      <c r="B1059">
        <v>30</v>
      </c>
      <c r="C1059">
        <v>25.89</v>
      </c>
      <c r="D1059">
        <v>30</v>
      </c>
      <c r="E1059">
        <v>0</v>
      </c>
      <c r="F1059" s="10">
        <f t="shared" si="32"/>
        <v>776.7</v>
      </c>
      <c r="G1059" s="10">
        <f t="shared" si="33"/>
        <v>776.7</v>
      </c>
    </row>
    <row r="1060" spans="1:7" x14ac:dyDescent="0.2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 s="10">
        <f t="shared" si="32"/>
        <v>819.99999999999989</v>
      </c>
      <c r="G1060" s="10">
        <f t="shared" si="33"/>
        <v>778.99999999999989</v>
      </c>
    </row>
    <row r="1061" spans="1:7" x14ac:dyDescent="0.25">
      <c r="A1061">
        <v>10650</v>
      </c>
      <c r="B1061">
        <v>54</v>
      </c>
      <c r="C1061">
        <v>7.45</v>
      </c>
      <c r="D1061">
        <v>30</v>
      </c>
      <c r="E1061">
        <v>0</v>
      </c>
      <c r="F1061" s="10">
        <f t="shared" si="32"/>
        <v>223.5</v>
      </c>
      <c r="G1061" s="10">
        <f t="shared" si="33"/>
        <v>223.5</v>
      </c>
    </row>
    <row r="1062" spans="1:7" x14ac:dyDescent="0.2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 s="10">
        <f t="shared" si="32"/>
        <v>110.39999999999999</v>
      </c>
      <c r="G1062" s="10">
        <f t="shared" si="33"/>
        <v>82.8</v>
      </c>
    </row>
    <row r="1063" spans="1:7" x14ac:dyDescent="0.25">
      <c r="A1063">
        <v>10651</v>
      </c>
      <c r="B1063">
        <v>22</v>
      </c>
      <c r="C1063">
        <v>21</v>
      </c>
      <c r="D1063">
        <v>20</v>
      </c>
      <c r="E1063">
        <v>0.25</v>
      </c>
      <c r="F1063" s="10">
        <f t="shared" si="32"/>
        <v>420</v>
      </c>
      <c r="G1063" s="10">
        <f t="shared" si="33"/>
        <v>315</v>
      </c>
    </row>
    <row r="1064" spans="1:7" x14ac:dyDescent="0.25">
      <c r="A1064">
        <v>10652</v>
      </c>
      <c r="B1064">
        <v>30</v>
      </c>
      <c r="C1064">
        <v>25.89</v>
      </c>
      <c r="D1064">
        <v>2</v>
      </c>
      <c r="E1064">
        <v>0.25</v>
      </c>
      <c r="F1064" s="10">
        <f t="shared" si="32"/>
        <v>51.78</v>
      </c>
      <c r="G1064" s="10">
        <f t="shared" si="33"/>
        <v>38.835000000000001</v>
      </c>
    </row>
    <row r="1065" spans="1:7" x14ac:dyDescent="0.25">
      <c r="A1065">
        <v>10652</v>
      </c>
      <c r="B1065">
        <v>42</v>
      </c>
      <c r="C1065">
        <v>14</v>
      </c>
      <c r="D1065">
        <v>20</v>
      </c>
      <c r="E1065">
        <v>0</v>
      </c>
      <c r="F1065" s="10">
        <f t="shared" si="32"/>
        <v>280</v>
      </c>
      <c r="G1065" s="10">
        <f t="shared" si="33"/>
        <v>280</v>
      </c>
    </row>
    <row r="1066" spans="1:7" x14ac:dyDescent="0.25">
      <c r="A1066">
        <v>10653</v>
      </c>
      <c r="B1066">
        <v>16</v>
      </c>
      <c r="C1066">
        <v>17.45</v>
      </c>
      <c r="D1066">
        <v>30</v>
      </c>
      <c r="E1066">
        <v>0.1</v>
      </c>
      <c r="F1066" s="10">
        <f t="shared" si="32"/>
        <v>523.5</v>
      </c>
      <c r="G1066" s="10">
        <f t="shared" si="33"/>
        <v>471.15000000000003</v>
      </c>
    </row>
    <row r="1067" spans="1:7" x14ac:dyDescent="0.25">
      <c r="A1067">
        <v>10653</v>
      </c>
      <c r="B1067">
        <v>60</v>
      </c>
      <c r="C1067">
        <v>34</v>
      </c>
      <c r="D1067">
        <v>20</v>
      </c>
      <c r="E1067">
        <v>0.1</v>
      </c>
      <c r="F1067" s="10">
        <f t="shared" si="32"/>
        <v>680</v>
      </c>
      <c r="G1067" s="10">
        <f t="shared" si="33"/>
        <v>612</v>
      </c>
    </row>
    <row r="1068" spans="1:7" x14ac:dyDescent="0.25">
      <c r="A1068">
        <v>10654</v>
      </c>
      <c r="B1068">
        <v>4</v>
      </c>
      <c r="C1068">
        <v>22</v>
      </c>
      <c r="D1068">
        <v>12</v>
      </c>
      <c r="E1068">
        <v>0.1</v>
      </c>
      <c r="F1068" s="10">
        <f t="shared" si="32"/>
        <v>264</v>
      </c>
      <c r="G1068" s="10">
        <f t="shared" si="33"/>
        <v>237.6</v>
      </c>
    </row>
    <row r="1069" spans="1:7" x14ac:dyDescent="0.25">
      <c r="A1069">
        <v>10654</v>
      </c>
      <c r="B1069">
        <v>39</v>
      </c>
      <c r="C1069">
        <v>18</v>
      </c>
      <c r="D1069">
        <v>20</v>
      </c>
      <c r="E1069">
        <v>0.1</v>
      </c>
      <c r="F1069" s="10">
        <f t="shared" si="32"/>
        <v>360</v>
      </c>
      <c r="G1069" s="10">
        <f t="shared" si="33"/>
        <v>324</v>
      </c>
    </row>
    <row r="1070" spans="1:7" x14ac:dyDescent="0.25">
      <c r="A1070">
        <v>10654</v>
      </c>
      <c r="B1070">
        <v>54</v>
      </c>
      <c r="C1070">
        <v>7.45</v>
      </c>
      <c r="D1070">
        <v>6</v>
      </c>
      <c r="E1070">
        <v>0.1</v>
      </c>
      <c r="F1070" s="10">
        <f t="shared" si="32"/>
        <v>44.7</v>
      </c>
      <c r="G1070" s="10">
        <f t="shared" si="33"/>
        <v>40.230000000000004</v>
      </c>
    </row>
    <row r="1071" spans="1:7" x14ac:dyDescent="0.25">
      <c r="A1071">
        <v>10655</v>
      </c>
      <c r="B1071">
        <v>41</v>
      </c>
      <c r="C1071">
        <v>9.65</v>
      </c>
      <c r="D1071">
        <v>20</v>
      </c>
      <c r="E1071">
        <v>0.2</v>
      </c>
      <c r="F1071" s="10">
        <f t="shared" si="32"/>
        <v>193</v>
      </c>
      <c r="G1071" s="10">
        <f t="shared" si="33"/>
        <v>154.4</v>
      </c>
    </row>
    <row r="1072" spans="1:7" x14ac:dyDescent="0.25">
      <c r="A1072">
        <v>10656</v>
      </c>
      <c r="B1072">
        <v>14</v>
      </c>
      <c r="C1072">
        <v>23.25</v>
      </c>
      <c r="D1072">
        <v>3</v>
      </c>
      <c r="E1072">
        <v>0.1</v>
      </c>
      <c r="F1072" s="10">
        <f t="shared" si="32"/>
        <v>69.75</v>
      </c>
      <c r="G1072" s="10">
        <f t="shared" si="33"/>
        <v>62.774999999999999</v>
      </c>
    </row>
    <row r="1073" spans="1:7" x14ac:dyDescent="0.25">
      <c r="A1073">
        <v>10656</v>
      </c>
      <c r="B1073">
        <v>44</v>
      </c>
      <c r="C1073">
        <v>19.45</v>
      </c>
      <c r="D1073">
        <v>28</v>
      </c>
      <c r="E1073">
        <v>0.1</v>
      </c>
      <c r="F1073" s="10">
        <f t="shared" si="32"/>
        <v>544.6</v>
      </c>
      <c r="G1073" s="10">
        <f t="shared" si="33"/>
        <v>490.14000000000004</v>
      </c>
    </row>
    <row r="1074" spans="1:7" x14ac:dyDescent="0.25">
      <c r="A1074">
        <v>10656</v>
      </c>
      <c r="B1074">
        <v>47</v>
      </c>
      <c r="C1074">
        <v>9.5</v>
      </c>
      <c r="D1074">
        <v>6</v>
      </c>
      <c r="E1074">
        <v>0.1</v>
      </c>
      <c r="F1074" s="10">
        <f t="shared" si="32"/>
        <v>57</v>
      </c>
      <c r="G1074" s="10">
        <f t="shared" si="33"/>
        <v>51.300000000000004</v>
      </c>
    </row>
    <row r="1075" spans="1:7" x14ac:dyDescent="0.25">
      <c r="A1075">
        <v>10657</v>
      </c>
      <c r="B1075">
        <v>15</v>
      </c>
      <c r="C1075">
        <v>15.5</v>
      </c>
      <c r="D1075">
        <v>50</v>
      </c>
      <c r="E1075">
        <v>0</v>
      </c>
      <c r="F1075" s="10">
        <f t="shared" si="32"/>
        <v>775</v>
      </c>
      <c r="G1075" s="10">
        <f t="shared" si="33"/>
        <v>775</v>
      </c>
    </row>
    <row r="1076" spans="1:7" x14ac:dyDescent="0.25">
      <c r="A1076">
        <v>10657</v>
      </c>
      <c r="B1076">
        <v>41</v>
      </c>
      <c r="C1076">
        <v>9.65</v>
      </c>
      <c r="D1076">
        <v>24</v>
      </c>
      <c r="E1076">
        <v>0</v>
      </c>
      <c r="F1076" s="10">
        <f t="shared" si="32"/>
        <v>231.60000000000002</v>
      </c>
      <c r="G1076" s="10">
        <f t="shared" si="33"/>
        <v>231.60000000000002</v>
      </c>
    </row>
    <row r="1077" spans="1:7" x14ac:dyDescent="0.25">
      <c r="A1077">
        <v>10657</v>
      </c>
      <c r="B1077">
        <v>46</v>
      </c>
      <c r="C1077">
        <v>12</v>
      </c>
      <c r="D1077">
        <v>45</v>
      </c>
      <c r="E1077">
        <v>0</v>
      </c>
      <c r="F1077" s="10">
        <f t="shared" si="32"/>
        <v>540</v>
      </c>
      <c r="G1077" s="10">
        <f t="shared" si="33"/>
        <v>540</v>
      </c>
    </row>
    <row r="1078" spans="1:7" x14ac:dyDescent="0.25">
      <c r="A1078">
        <v>10657</v>
      </c>
      <c r="B1078">
        <v>47</v>
      </c>
      <c r="C1078">
        <v>9.5</v>
      </c>
      <c r="D1078">
        <v>10</v>
      </c>
      <c r="E1078">
        <v>0</v>
      </c>
      <c r="F1078" s="10">
        <f t="shared" si="32"/>
        <v>95</v>
      </c>
      <c r="G1078" s="10">
        <f t="shared" si="33"/>
        <v>95</v>
      </c>
    </row>
    <row r="1079" spans="1:7" x14ac:dyDescent="0.25">
      <c r="A1079">
        <v>10657</v>
      </c>
      <c r="B1079">
        <v>56</v>
      </c>
      <c r="C1079">
        <v>38</v>
      </c>
      <c r="D1079">
        <v>45</v>
      </c>
      <c r="E1079">
        <v>0</v>
      </c>
      <c r="F1079" s="10">
        <f t="shared" si="32"/>
        <v>1710</v>
      </c>
      <c r="G1079" s="10">
        <f t="shared" si="33"/>
        <v>1710</v>
      </c>
    </row>
    <row r="1080" spans="1:7" x14ac:dyDescent="0.25">
      <c r="A1080">
        <v>10657</v>
      </c>
      <c r="B1080">
        <v>60</v>
      </c>
      <c r="C1080">
        <v>34</v>
      </c>
      <c r="D1080">
        <v>30</v>
      </c>
      <c r="E1080">
        <v>0</v>
      </c>
      <c r="F1080" s="10">
        <f t="shared" si="32"/>
        <v>1020</v>
      </c>
      <c r="G1080" s="10">
        <f t="shared" si="33"/>
        <v>1020</v>
      </c>
    </row>
    <row r="1081" spans="1:7" x14ac:dyDescent="0.25">
      <c r="A1081">
        <v>10658</v>
      </c>
      <c r="B1081">
        <v>21</v>
      </c>
      <c r="C1081">
        <v>10</v>
      </c>
      <c r="D1081">
        <v>60</v>
      </c>
      <c r="E1081">
        <v>0</v>
      </c>
      <c r="F1081" s="10">
        <f t="shared" si="32"/>
        <v>600</v>
      </c>
      <c r="G1081" s="10">
        <f t="shared" si="33"/>
        <v>600</v>
      </c>
    </row>
    <row r="1082" spans="1:7" x14ac:dyDescent="0.2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 s="10">
        <f t="shared" si="32"/>
        <v>1288</v>
      </c>
      <c r="G1082" s="10">
        <f t="shared" si="33"/>
        <v>1223.5999999999999</v>
      </c>
    </row>
    <row r="1083" spans="1:7" x14ac:dyDescent="0.25">
      <c r="A1083">
        <v>10658</v>
      </c>
      <c r="B1083">
        <v>60</v>
      </c>
      <c r="C1083">
        <v>34</v>
      </c>
      <c r="D1083">
        <v>55</v>
      </c>
      <c r="E1083">
        <v>0.05</v>
      </c>
      <c r="F1083" s="10">
        <f t="shared" si="32"/>
        <v>1870</v>
      </c>
      <c r="G1083" s="10">
        <f t="shared" si="33"/>
        <v>1776.5</v>
      </c>
    </row>
    <row r="1084" spans="1:7" x14ac:dyDescent="0.25">
      <c r="A1084">
        <v>10658</v>
      </c>
      <c r="B1084">
        <v>77</v>
      </c>
      <c r="C1084">
        <v>13</v>
      </c>
      <c r="D1084">
        <v>70</v>
      </c>
      <c r="E1084">
        <v>0.05</v>
      </c>
      <c r="F1084" s="10">
        <f t="shared" si="32"/>
        <v>910</v>
      </c>
      <c r="G1084" s="10">
        <f t="shared" si="33"/>
        <v>864.5</v>
      </c>
    </row>
    <row r="1085" spans="1:7" x14ac:dyDescent="0.25">
      <c r="A1085">
        <v>10659</v>
      </c>
      <c r="B1085">
        <v>31</v>
      </c>
      <c r="C1085">
        <v>12.5</v>
      </c>
      <c r="D1085">
        <v>20</v>
      </c>
      <c r="E1085">
        <v>0.05</v>
      </c>
      <c r="F1085" s="10">
        <f t="shared" si="32"/>
        <v>250</v>
      </c>
      <c r="G1085" s="10">
        <f t="shared" si="33"/>
        <v>237.5</v>
      </c>
    </row>
    <row r="1086" spans="1:7" x14ac:dyDescent="0.2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 s="10">
        <f t="shared" si="32"/>
        <v>441.59999999999997</v>
      </c>
      <c r="G1086" s="10">
        <f t="shared" si="33"/>
        <v>419.51999999999992</v>
      </c>
    </row>
    <row r="1087" spans="1:7" x14ac:dyDescent="0.25">
      <c r="A1087">
        <v>10659</v>
      </c>
      <c r="B1087">
        <v>70</v>
      </c>
      <c r="C1087">
        <v>15</v>
      </c>
      <c r="D1087">
        <v>40</v>
      </c>
      <c r="E1087">
        <v>0.05</v>
      </c>
      <c r="F1087" s="10">
        <f t="shared" si="32"/>
        <v>600</v>
      </c>
      <c r="G1087" s="10">
        <f t="shared" si="33"/>
        <v>570</v>
      </c>
    </row>
    <row r="1088" spans="1:7" x14ac:dyDescent="0.25">
      <c r="A1088">
        <v>10660</v>
      </c>
      <c r="B1088">
        <v>20</v>
      </c>
      <c r="C1088">
        <v>81</v>
      </c>
      <c r="D1088">
        <v>21</v>
      </c>
      <c r="E1088">
        <v>0</v>
      </c>
      <c r="F1088" s="10">
        <f t="shared" si="32"/>
        <v>1701</v>
      </c>
      <c r="G1088" s="10">
        <f t="shared" si="33"/>
        <v>1701</v>
      </c>
    </row>
    <row r="1089" spans="1:7" x14ac:dyDescent="0.25">
      <c r="A1089">
        <v>10661</v>
      </c>
      <c r="B1089">
        <v>39</v>
      </c>
      <c r="C1089">
        <v>18</v>
      </c>
      <c r="D1089">
        <v>3</v>
      </c>
      <c r="E1089">
        <v>0.2</v>
      </c>
      <c r="F1089" s="10">
        <f t="shared" si="32"/>
        <v>54</v>
      </c>
      <c r="G1089" s="10">
        <f t="shared" si="33"/>
        <v>43.2</v>
      </c>
    </row>
    <row r="1090" spans="1:7" x14ac:dyDescent="0.25">
      <c r="A1090">
        <v>10661</v>
      </c>
      <c r="B1090">
        <v>58</v>
      </c>
      <c r="C1090">
        <v>13.25</v>
      </c>
      <c r="D1090">
        <v>49</v>
      </c>
      <c r="E1090">
        <v>0.2</v>
      </c>
      <c r="F1090" s="10">
        <f t="shared" si="32"/>
        <v>649.25</v>
      </c>
      <c r="G1090" s="10">
        <f t="shared" si="33"/>
        <v>519.4</v>
      </c>
    </row>
    <row r="1091" spans="1:7" x14ac:dyDescent="0.25">
      <c r="A1091">
        <v>10662</v>
      </c>
      <c r="B1091">
        <v>68</v>
      </c>
      <c r="C1091">
        <v>12.5</v>
      </c>
      <c r="D1091">
        <v>10</v>
      </c>
      <c r="E1091">
        <v>0</v>
      </c>
      <c r="F1091" s="10">
        <f t="shared" ref="F1091:F1154" si="34">C1091*D1091</f>
        <v>125</v>
      </c>
      <c r="G1091" s="10">
        <f t="shared" ref="G1091:G1154" si="35">F1091 * (1 - E1091)</f>
        <v>125</v>
      </c>
    </row>
    <row r="1092" spans="1:7" x14ac:dyDescent="0.2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 s="10">
        <f t="shared" si="34"/>
        <v>552</v>
      </c>
      <c r="G1092" s="10">
        <f t="shared" si="35"/>
        <v>524.4</v>
      </c>
    </row>
    <row r="1093" spans="1:7" x14ac:dyDescent="0.25">
      <c r="A1093">
        <v>10663</v>
      </c>
      <c r="B1093">
        <v>42</v>
      </c>
      <c r="C1093">
        <v>14</v>
      </c>
      <c r="D1093">
        <v>30</v>
      </c>
      <c r="E1093">
        <v>0.05</v>
      </c>
      <c r="F1093" s="10">
        <f t="shared" si="34"/>
        <v>420</v>
      </c>
      <c r="G1093" s="10">
        <f t="shared" si="35"/>
        <v>399</v>
      </c>
    </row>
    <row r="1094" spans="1:7" x14ac:dyDescent="0.25">
      <c r="A1094">
        <v>10663</v>
      </c>
      <c r="B1094">
        <v>51</v>
      </c>
      <c r="C1094">
        <v>53</v>
      </c>
      <c r="D1094">
        <v>20</v>
      </c>
      <c r="E1094">
        <v>0.05</v>
      </c>
      <c r="F1094" s="10">
        <f t="shared" si="34"/>
        <v>1060</v>
      </c>
      <c r="G1094" s="10">
        <f t="shared" si="35"/>
        <v>1007</v>
      </c>
    </row>
    <row r="1095" spans="1:7" x14ac:dyDescent="0.25">
      <c r="A1095">
        <v>10664</v>
      </c>
      <c r="B1095">
        <v>10</v>
      </c>
      <c r="C1095">
        <v>31</v>
      </c>
      <c r="D1095">
        <v>24</v>
      </c>
      <c r="E1095">
        <v>0.15</v>
      </c>
      <c r="F1095" s="10">
        <f t="shared" si="34"/>
        <v>744</v>
      </c>
      <c r="G1095" s="10">
        <f t="shared" si="35"/>
        <v>632.4</v>
      </c>
    </row>
    <row r="1096" spans="1:7" x14ac:dyDescent="0.25">
      <c r="A1096">
        <v>10664</v>
      </c>
      <c r="B1096">
        <v>56</v>
      </c>
      <c r="C1096">
        <v>38</v>
      </c>
      <c r="D1096">
        <v>12</v>
      </c>
      <c r="E1096">
        <v>0.15</v>
      </c>
      <c r="F1096" s="10">
        <f t="shared" si="34"/>
        <v>456</v>
      </c>
      <c r="G1096" s="10">
        <f t="shared" si="35"/>
        <v>387.59999999999997</v>
      </c>
    </row>
    <row r="1097" spans="1:7" x14ac:dyDescent="0.25">
      <c r="A1097">
        <v>10664</v>
      </c>
      <c r="B1097">
        <v>65</v>
      </c>
      <c r="C1097">
        <v>21.05</v>
      </c>
      <c r="D1097">
        <v>15</v>
      </c>
      <c r="E1097">
        <v>0.15</v>
      </c>
      <c r="F1097" s="10">
        <f t="shared" si="34"/>
        <v>315.75</v>
      </c>
      <c r="G1097" s="10">
        <f t="shared" si="35"/>
        <v>268.38749999999999</v>
      </c>
    </row>
    <row r="1098" spans="1:7" x14ac:dyDescent="0.25">
      <c r="A1098">
        <v>10665</v>
      </c>
      <c r="B1098">
        <v>51</v>
      </c>
      <c r="C1098">
        <v>53</v>
      </c>
      <c r="D1098">
        <v>20</v>
      </c>
      <c r="E1098">
        <v>0</v>
      </c>
      <c r="F1098" s="10">
        <f t="shared" si="34"/>
        <v>1060</v>
      </c>
      <c r="G1098" s="10">
        <f t="shared" si="35"/>
        <v>1060</v>
      </c>
    </row>
    <row r="1099" spans="1:7" x14ac:dyDescent="0.25">
      <c r="A1099">
        <v>10665</v>
      </c>
      <c r="B1099">
        <v>59</v>
      </c>
      <c r="C1099">
        <v>55</v>
      </c>
      <c r="D1099">
        <v>1</v>
      </c>
      <c r="E1099">
        <v>0</v>
      </c>
      <c r="F1099" s="10">
        <f t="shared" si="34"/>
        <v>55</v>
      </c>
      <c r="G1099" s="10">
        <f t="shared" si="35"/>
        <v>55</v>
      </c>
    </row>
    <row r="1100" spans="1:7" x14ac:dyDescent="0.25">
      <c r="A1100">
        <v>10665</v>
      </c>
      <c r="B1100">
        <v>76</v>
      </c>
      <c r="C1100">
        <v>18</v>
      </c>
      <c r="D1100">
        <v>10</v>
      </c>
      <c r="E1100">
        <v>0</v>
      </c>
      <c r="F1100" s="10">
        <f t="shared" si="34"/>
        <v>180</v>
      </c>
      <c r="G1100" s="10">
        <f t="shared" si="35"/>
        <v>180</v>
      </c>
    </row>
    <row r="1101" spans="1:7" x14ac:dyDescent="0.25">
      <c r="A1101">
        <v>10666</v>
      </c>
      <c r="B1101">
        <v>29</v>
      </c>
      <c r="C1101">
        <v>123.79</v>
      </c>
      <c r="D1101">
        <v>36</v>
      </c>
      <c r="E1101">
        <v>0</v>
      </c>
      <c r="F1101" s="10">
        <f t="shared" si="34"/>
        <v>4456.4400000000005</v>
      </c>
      <c r="G1101" s="10">
        <f t="shared" si="35"/>
        <v>4456.4400000000005</v>
      </c>
    </row>
    <row r="1102" spans="1:7" x14ac:dyDescent="0.25">
      <c r="A1102">
        <v>10666</v>
      </c>
      <c r="B1102">
        <v>65</v>
      </c>
      <c r="C1102">
        <v>21.05</v>
      </c>
      <c r="D1102">
        <v>10</v>
      </c>
      <c r="E1102">
        <v>0</v>
      </c>
      <c r="F1102" s="10">
        <f t="shared" si="34"/>
        <v>210.5</v>
      </c>
      <c r="G1102" s="10">
        <f t="shared" si="35"/>
        <v>210.5</v>
      </c>
    </row>
    <row r="1103" spans="1:7" x14ac:dyDescent="0.25">
      <c r="A1103">
        <v>10667</v>
      </c>
      <c r="B1103">
        <v>69</v>
      </c>
      <c r="C1103">
        <v>36</v>
      </c>
      <c r="D1103">
        <v>45</v>
      </c>
      <c r="E1103">
        <v>0.2</v>
      </c>
      <c r="F1103" s="10">
        <f t="shared" si="34"/>
        <v>1620</v>
      </c>
      <c r="G1103" s="10">
        <f t="shared" si="35"/>
        <v>1296</v>
      </c>
    </row>
    <row r="1104" spans="1:7" x14ac:dyDescent="0.25">
      <c r="A1104">
        <v>10667</v>
      </c>
      <c r="B1104">
        <v>71</v>
      </c>
      <c r="C1104">
        <v>21.5</v>
      </c>
      <c r="D1104">
        <v>14</v>
      </c>
      <c r="E1104">
        <v>0.2</v>
      </c>
      <c r="F1104" s="10">
        <f t="shared" si="34"/>
        <v>301</v>
      </c>
      <c r="G1104" s="10">
        <f t="shared" si="35"/>
        <v>240.8</v>
      </c>
    </row>
    <row r="1105" spans="1:7" x14ac:dyDescent="0.25">
      <c r="A1105">
        <v>10668</v>
      </c>
      <c r="B1105">
        <v>31</v>
      </c>
      <c r="C1105">
        <v>12.5</v>
      </c>
      <c r="D1105">
        <v>8</v>
      </c>
      <c r="E1105">
        <v>0.1</v>
      </c>
      <c r="F1105" s="10">
        <f t="shared" si="34"/>
        <v>100</v>
      </c>
      <c r="G1105" s="10">
        <f t="shared" si="35"/>
        <v>90</v>
      </c>
    </row>
    <row r="1106" spans="1:7" x14ac:dyDescent="0.25">
      <c r="A1106">
        <v>10668</v>
      </c>
      <c r="B1106">
        <v>55</v>
      </c>
      <c r="C1106">
        <v>24</v>
      </c>
      <c r="D1106">
        <v>4</v>
      </c>
      <c r="E1106">
        <v>0.1</v>
      </c>
      <c r="F1106" s="10">
        <f t="shared" si="34"/>
        <v>96</v>
      </c>
      <c r="G1106" s="10">
        <f t="shared" si="35"/>
        <v>86.4</v>
      </c>
    </row>
    <row r="1107" spans="1:7" x14ac:dyDescent="0.25">
      <c r="A1107">
        <v>10668</v>
      </c>
      <c r="B1107">
        <v>64</v>
      </c>
      <c r="C1107">
        <v>33.25</v>
      </c>
      <c r="D1107">
        <v>15</v>
      </c>
      <c r="E1107">
        <v>0.1</v>
      </c>
      <c r="F1107" s="10">
        <f t="shared" si="34"/>
        <v>498.75</v>
      </c>
      <c r="G1107" s="10">
        <f t="shared" si="35"/>
        <v>448.875</v>
      </c>
    </row>
    <row r="1108" spans="1:7" x14ac:dyDescent="0.25">
      <c r="A1108">
        <v>10669</v>
      </c>
      <c r="B1108">
        <v>36</v>
      </c>
      <c r="C1108">
        <v>19</v>
      </c>
      <c r="D1108">
        <v>30</v>
      </c>
      <c r="E1108">
        <v>0</v>
      </c>
      <c r="F1108" s="10">
        <f t="shared" si="34"/>
        <v>570</v>
      </c>
      <c r="G1108" s="10">
        <f t="shared" si="35"/>
        <v>570</v>
      </c>
    </row>
    <row r="1109" spans="1:7" x14ac:dyDescent="0.25">
      <c r="A1109">
        <v>10670</v>
      </c>
      <c r="B1109">
        <v>23</v>
      </c>
      <c r="C1109">
        <v>9</v>
      </c>
      <c r="D1109">
        <v>32</v>
      </c>
      <c r="E1109">
        <v>0</v>
      </c>
      <c r="F1109" s="10">
        <f t="shared" si="34"/>
        <v>288</v>
      </c>
      <c r="G1109" s="10">
        <f t="shared" si="35"/>
        <v>288</v>
      </c>
    </row>
    <row r="1110" spans="1:7" x14ac:dyDescent="0.25">
      <c r="A1110">
        <v>10670</v>
      </c>
      <c r="B1110">
        <v>46</v>
      </c>
      <c r="C1110">
        <v>12</v>
      </c>
      <c r="D1110">
        <v>60</v>
      </c>
      <c r="E1110">
        <v>0</v>
      </c>
      <c r="F1110" s="10">
        <f t="shared" si="34"/>
        <v>720</v>
      </c>
      <c r="G1110" s="10">
        <f t="shared" si="35"/>
        <v>720</v>
      </c>
    </row>
    <row r="1111" spans="1:7" x14ac:dyDescent="0.25">
      <c r="A1111">
        <v>10670</v>
      </c>
      <c r="B1111">
        <v>67</v>
      </c>
      <c r="C1111">
        <v>14</v>
      </c>
      <c r="D1111">
        <v>25</v>
      </c>
      <c r="E1111">
        <v>0</v>
      </c>
      <c r="F1111" s="10">
        <f t="shared" si="34"/>
        <v>350</v>
      </c>
      <c r="G1111" s="10">
        <f t="shared" si="35"/>
        <v>350</v>
      </c>
    </row>
    <row r="1112" spans="1:7" x14ac:dyDescent="0.25">
      <c r="A1112">
        <v>10670</v>
      </c>
      <c r="B1112">
        <v>73</v>
      </c>
      <c r="C1112">
        <v>15</v>
      </c>
      <c r="D1112">
        <v>50</v>
      </c>
      <c r="E1112">
        <v>0</v>
      </c>
      <c r="F1112" s="10">
        <f t="shared" si="34"/>
        <v>750</v>
      </c>
      <c r="G1112" s="10">
        <f t="shared" si="35"/>
        <v>750</v>
      </c>
    </row>
    <row r="1113" spans="1:7" x14ac:dyDescent="0.25">
      <c r="A1113">
        <v>10670</v>
      </c>
      <c r="B1113">
        <v>75</v>
      </c>
      <c r="C1113">
        <v>7.75</v>
      </c>
      <c r="D1113">
        <v>25</v>
      </c>
      <c r="E1113">
        <v>0</v>
      </c>
      <c r="F1113" s="10">
        <f t="shared" si="34"/>
        <v>193.75</v>
      </c>
      <c r="G1113" s="10">
        <f t="shared" si="35"/>
        <v>193.75</v>
      </c>
    </row>
    <row r="1114" spans="1:7" x14ac:dyDescent="0.25">
      <c r="A1114">
        <v>10671</v>
      </c>
      <c r="B1114">
        <v>16</v>
      </c>
      <c r="C1114">
        <v>17.45</v>
      </c>
      <c r="D1114">
        <v>10</v>
      </c>
      <c r="E1114">
        <v>0</v>
      </c>
      <c r="F1114" s="10">
        <f t="shared" si="34"/>
        <v>174.5</v>
      </c>
      <c r="G1114" s="10">
        <f t="shared" si="35"/>
        <v>174.5</v>
      </c>
    </row>
    <row r="1115" spans="1:7" x14ac:dyDescent="0.25">
      <c r="A1115">
        <v>10671</v>
      </c>
      <c r="B1115">
        <v>62</v>
      </c>
      <c r="C1115">
        <v>49.3</v>
      </c>
      <c r="D1115">
        <v>10</v>
      </c>
      <c r="E1115">
        <v>0</v>
      </c>
      <c r="F1115" s="10">
        <f t="shared" si="34"/>
        <v>493</v>
      </c>
      <c r="G1115" s="10">
        <f t="shared" si="35"/>
        <v>493</v>
      </c>
    </row>
    <row r="1116" spans="1:7" x14ac:dyDescent="0.25">
      <c r="A1116">
        <v>10671</v>
      </c>
      <c r="B1116">
        <v>65</v>
      </c>
      <c r="C1116">
        <v>21.05</v>
      </c>
      <c r="D1116">
        <v>12</v>
      </c>
      <c r="E1116">
        <v>0</v>
      </c>
      <c r="F1116" s="10">
        <f t="shared" si="34"/>
        <v>252.60000000000002</v>
      </c>
      <c r="G1116" s="10">
        <f t="shared" si="35"/>
        <v>252.60000000000002</v>
      </c>
    </row>
    <row r="1117" spans="1:7" x14ac:dyDescent="0.25">
      <c r="A1117">
        <v>10672</v>
      </c>
      <c r="B1117">
        <v>38</v>
      </c>
      <c r="C1117">
        <v>263.5</v>
      </c>
      <c r="D1117">
        <v>15</v>
      </c>
      <c r="E1117">
        <v>0.1</v>
      </c>
      <c r="F1117" s="10">
        <f t="shared" si="34"/>
        <v>3952.5</v>
      </c>
      <c r="G1117" s="10">
        <f t="shared" si="35"/>
        <v>3557.25</v>
      </c>
    </row>
    <row r="1118" spans="1:7" x14ac:dyDescent="0.25">
      <c r="A1118">
        <v>10672</v>
      </c>
      <c r="B1118">
        <v>71</v>
      </c>
      <c r="C1118">
        <v>21.5</v>
      </c>
      <c r="D1118">
        <v>12</v>
      </c>
      <c r="E1118">
        <v>0</v>
      </c>
      <c r="F1118" s="10">
        <f t="shared" si="34"/>
        <v>258</v>
      </c>
      <c r="G1118" s="10">
        <f t="shared" si="35"/>
        <v>258</v>
      </c>
    </row>
    <row r="1119" spans="1:7" x14ac:dyDescent="0.25">
      <c r="A1119">
        <v>10673</v>
      </c>
      <c r="B1119">
        <v>16</v>
      </c>
      <c r="C1119">
        <v>17.45</v>
      </c>
      <c r="D1119">
        <v>3</v>
      </c>
      <c r="E1119">
        <v>0</v>
      </c>
      <c r="F1119" s="10">
        <f t="shared" si="34"/>
        <v>52.349999999999994</v>
      </c>
      <c r="G1119" s="10">
        <f t="shared" si="35"/>
        <v>52.349999999999994</v>
      </c>
    </row>
    <row r="1120" spans="1:7" x14ac:dyDescent="0.25">
      <c r="A1120">
        <v>10673</v>
      </c>
      <c r="B1120">
        <v>42</v>
      </c>
      <c r="C1120">
        <v>14</v>
      </c>
      <c r="D1120">
        <v>6</v>
      </c>
      <c r="E1120">
        <v>0</v>
      </c>
      <c r="F1120" s="10">
        <f t="shared" si="34"/>
        <v>84</v>
      </c>
      <c r="G1120" s="10">
        <f t="shared" si="35"/>
        <v>84</v>
      </c>
    </row>
    <row r="1121" spans="1:7" x14ac:dyDescent="0.25">
      <c r="A1121">
        <v>10673</v>
      </c>
      <c r="B1121">
        <v>43</v>
      </c>
      <c r="C1121">
        <v>46</v>
      </c>
      <c r="D1121">
        <v>6</v>
      </c>
      <c r="E1121">
        <v>0</v>
      </c>
      <c r="F1121" s="10">
        <f t="shared" si="34"/>
        <v>276</v>
      </c>
      <c r="G1121" s="10">
        <f t="shared" si="35"/>
        <v>276</v>
      </c>
    </row>
    <row r="1122" spans="1:7" x14ac:dyDescent="0.25">
      <c r="A1122">
        <v>10674</v>
      </c>
      <c r="B1122">
        <v>23</v>
      </c>
      <c r="C1122">
        <v>9</v>
      </c>
      <c r="D1122">
        <v>5</v>
      </c>
      <c r="E1122">
        <v>0</v>
      </c>
      <c r="F1122" s="10">
        <f t="shared" si="34"/>
        <v>45</v>
      </c>
      <c r="G1122" s="10">
        <f t="shared" si="35"/>
        <v>45</v>
      </c>
    </row>
    <row r="1123" spans="1:7" x14ac:dyDescent="0.25">
      <c r="A1123">
        <v>10675</v>
      </c>
      <c r="B1123">
        <v>14</v>
      </c>
      <c r="C1123">
        <v>23.25</v>
      </c>
      <c r="D1123">
        <v>30</v>
      </c>
      <c r="E1123">
        <v>0</v>
      </c>
      <c r="F1123" s="10">
        <f t="shared" si="34"/>
        <v>697.5</v>
      </c>
      <c r="G1123" s="10">
        <f t="shared" si="35"/>
        <v>697.5</v>
      </c>
    </row>
    <row r="1124" spans="1:7" x14ac:dyDescent="0.2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 s="10">
        <f t="shared" si="34"/>
        <v>328</v>
      </c>
      <c r="G1124" s="10">
        <f t="shared" si="35"/>
        <v>328</v>
      </c>
    </row>
    <row r="1125" spans="1:7" x14ac:dyDescent="0.25">
      <c r="A1125">
        <v>10675</v>
      </c>
      <c r="B1125">
        <v>58</v>
      </c>
      <c r="C1125">
        <v>13.25</v>
      </c>
      <c r="D1125">
        <v>30</v>
      </c>
      <c r="E1125">
        <v>0</v>
      </c>
      <c r="F1125" s="10">
        <f t="shared" si="34"/>
        <v>397.5</v>
      </c>
      <c r="G1125" s="10">
        <f t="shared" si="35"/>
        <v>397.5</v>
      </c>
    </row>
    <row r="1126" spans="1:7" x14ac:dyDescent="0.25">
      <c r="A1126">
        <v>10676</v>
      </c>
      <c r="B1126">
        <v>10</v>
      </c>
      <c r="C1126">
        <v>31</v>
      </c>
      <c r="D1126">
        <v>2</v>
      </c>
      <c r="E1126">
        <v>0</v>
      </c>
      <c r="F1126" s="10">
        <f t="shared" si="34"/>
        <v>62</v>
      </c>
      <c r="G1126" s="10">
        <f t="shared" si="35"/>
        <v>62</v>
      </c>
    </row>
    <row r="1127" spans="1:7" x14ac:dyDescent="0.2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 s="10">
        <f t="shared" si="34"/>
        <v>64.399999999999991</v>
      </c>
      <c r="G1127" s="10">
        <f t="shared" si="35"/>
        <v>64.399999999999991</v>
      </c>
    </row>
    <row r="1128" spans="1:7" x14ac:dyDescent="0.25">
      <c r="A1128">
        <v>10676</v>
      </c>
      <c r="B1128">
        <v>44</v>
      </c>
      <c r="C1128">
        <v>19.45</v>
      </c>
      <c r="D1128">
        <v>21</v>
      </c>
      <c r="E1128">
        <v>0</v>
      </c>
      <c r="F1128" s="10">
        <f t="shared" si="34"/>
        <v>408.45</v>
      </c>
      <c r="G1128" s="10">
        <f t="shared" si="35"/>
        <v>408.45</v>
      </c>
    </row>
    <row r="1129" spans="1:7" x14ac:dyDescent="0.25">
      <c r="A1129">
        <v>10677</v>
      </c>
      <c r="B1129">
        <v>26</v>
      </c>
      <c r="C1129">
        <v>31.23</v>
      </c>
      <c r="D1129">
        <v>30</v>
      </c>
      <c r="E1129">
        <v>0.15</v>
      </c>
      <c r="F1129" s="10">
        <f t="shared" si="34"/>
        <v>936.9</v>
      </c>
      <c r="G1129" s="10">
        <f t="shared" si="35"/>
        <v>796.36500000000001</v>
      </c>
    </row>
    <row r="1130" spans="1:7" x14ac:dyDescent="0.25">
      <c r="A1130">
        <v>10677</v>
      </c>
      <c r="B1130">
        <v>33</v>
      </c>
      <c r="C1130">
        <v>2.5</v>
      </c>
      <c r="D1130">
        <v>8</v>
      </c>
      <c r="E1130">
        <v>0.15</v>
      </c>
      <c r="F1130" s="10">
        <f t="shared" si="34"/>
        <v>20</v>
      </c>
      <c r="G1130" s="10">
        <f t="shared" si="35"/>
        <v>17</v>
      </c>
    </row>
    <row r="1131" spans="1:7" x14ac:dyDescent="0.25">
      <c r="A1131">
        <v>10678</v>
      </c>
      <c r="B1131">
        <v>12</v>
      </c>
      <c r="C1131">
        <v>38</v>
      </c>
      <c r="D1131">
        <v>100</v>
      </c>
      <c r="E1131">
        <v>0</v>
      </c>
      <c r="F1131" s="10">
        <f t="shared" si="34"/>
        <v>3800</v>
      </c>
      <c r="G1131" s="10">
        <f t="shared" si="35"/>
        <v>3800</v>
      </c>
    </row>
    <row r="1132" spans="1:7" x14ac:dyDescent="0.25">
      <c r="A1132">
        <v>10678</v>
      </c>
      <c r="B1132">
        <v>33</v>
      </c>
      <c r="C1132">
        <v>2.5</v>
      </c>
      <c r="D1132">
        <v>30</v>
      </c>
      <c r="E1132">
        <v>0</v>
      </c>
      <c r="F1132" s="10">
        <f t="shared" si="34"/>
        <v>75</v>
      </c>
      <c r="G1132" s="10">
        <f t="shared" si="35"/>
        <v>75</v>
      </c>
    </row>
    <row r="1133" spans="1:7" x14ac:dyDescent="0.25">
      <c r="A1133">
        <v>10678</v>
      </c>
      <c r="B1133">
        <v>41</v>
      </c>
      <c r="C1133">
        <v>9.65</v>
      </c>
      <c r="D1133">
        <v>120</v>
      </c>
      <c r="E1133">
        <v>0</v>
      </c>
      <c r="F1133" s="10">
        <f t="shared" si="34"/>
        <v>1158</v>
      </c>
      <c r="G1133" s="10">
        <f t="shared" si="35"/>
        <v>1158</v>
      </c>
    </row>
    <row r="1134" spans="1:7" x14ac:dyDescent="0.25">
      <c r="A1134">
        <v>10678</v>
      </c>
      <c r="B1134">
        <v>54</v>
      </c>
      <c r="C1134">
        <v>7.45</v>
      </c>
      <c r="D1134">
        <v>30</v>
      </c>
      <c r="E1134">
        <v>0</v>
      </c>
      <c r="F1134" s="10">
        <f t="shared" si="34"/>
        <v>223.5</v>
      </c>
      <c r="G1134" s="10">
        <f t="shared" si="35"/>
        <v>223.5</v>
      </c>
    </row>
    <row r="1135" spans="1:7" x14ac:dyDescent="0.25">
      <c r="A1135">
        <v>10679</v>
      </c>
      <c r="B1135">
        <v>59</v>
      </c>
      <c r="C1135">
        <v>55</v>
      </c>
      <c r="D1135">
        <v>12</v>
      </c>
      <c r="E1135">
        <v>0</v>
      </c>
      <c r="F1135" s="10">
        <f t="shared" si="34"/>
        <v>660</v>
      </c>
      <c r="G1135" s="10">
        <f t="shared" si="35"/>
        <v>660</v>
      </c>
    </row>
    <row r="1136" spans="1:7" x14ac:dyDescent="0.25">
      <c r="A1136">
        <v>10680</v>
      </c>
      <c r="B1136">
        <v>16</v>
      </c>
      <c r="C1136">
        <v>17.45</v>
      </c>
      <c r="D1136">
        <v>50</v>
      </c>
      <c r="E1136">
        <v>0.25</v>
      </c>
      <c r="F1136" s="10">
        <f t="shared" si="34"/>
        <v>872.5</v>
      </c>
      <c r="G1136" s="10">
        <f t="shared" si="35"/>
        <v>654.375</v>
      </c>
    </row>
    <row r="1137" spans="1:7" x14ac:dyDescent="0.25">
      <c r="A1137">
        <v>10680</v>
      </c>
      <c r="B1137">
        <v>31</v>
      </c>
      <c r="C1137">
        <v>12.5</v>
      </c>
      <c r="D1137">
        <v>20</v>
      </c>
      <c r="E1137">
        <v>0.25</v>
      </c>
      <c r="F1137" s="10">
        <f t="shared" si="34"/>
        <v>250</v>
      </c>
      <c r="G1137" s="10">
        <f t="shared" si="35"/>
        <v>187.5</v>
      </c>
    </row>
    <row r="1138" spans="1:7" x14ac:dyDescent="0.25">
      <c r="A1138">
        <v>10680</v>
      </c>
      <c r="B1138">
        <v>42</v>
      </c>
      <c r="C1138">
        <v>14</v>
      </c>
      <c r="D1138">
        <v>40</v>
      </c>
      <c r="E1138">
        <v>0.25</v>
      </c>
      <c r="F1138" s="10">
        <f t="shared" si="34"/>
        <v>560</v>
      </c>
      <c r="G1138" s="10">
        <f t="shared" si="35"/>
        <v>420</v>
      </c>
    </row>
    <row r="1139" spans="1:7" x14ac:dyDescent="0.2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 s="10">
        <f t="shared" si="34"/>
        <v>276</v>
      </c>
      <c r="G1139" s="10">
        <f t="shared" si="35"/>
        <v>248.4</v>
      </c>
    </row>
    <row r="1140" spans="1:7" x14ac:dyDescent="0.25">
      <c r="A1140">
        <v>10681</v>
      </c>
      <c r="B1140">
        <v>21</v>
      </c>
      <c r="C1140">
        <v>10</v>
      </c>
      <c r="D1140">
        <v>12</v>
      </c>
      <c r="E1140">
        <v>0.1</v>
      </c>
      <c r="F1140" s="10">
        <f t="shared" si="34"/>
        <v>120</v>
      </c>
      <c r="G1140" s="10">
        <f t="shared" si="35"/>
        <v>108</v>
      </c>
    </row>
    <row r="1141" spans="1:7" x14ac:dyDescent="0.25">
      <c r="A1141">
        <v>10681</v>
      </c>
      <c r="B1141">
        <v>64</v>
      </c>
      <c r="C1141">
        <v>33.25</v>
      </c>
      <c r="D1141">
        <v>28</v>
      </c>
      <c r="E1141">
        <v>0</v>
      </c>
      <c r="F1141" s="10">
        <f t="shared" si="34"/>
        <v>931</v>
      </c>
      <c r="G1141" s="10">
        <f t="shared" si="35"/>
        <v>931</v>
      </c>
    </row>
    <row r="1142" spans="1:7" x14ac:dyDescent="0.25">
      <c r="A1142">
        <v>10682</v>
      </c>
      <c r="B1142">
        <v>33</v>
      </c>
      <c r="C1142">
        <v>2.5</v>
      </c>
      <c r="D1142">
        <v>30</v>
      </c>
      <c r="E1142">
        <v>0</v>
      </c>
      <c r="F1142" s="10">
        <f t="shared" si="34"/>
        <v>75</v>
      </c>
      <c r="G1142" s="10">
        <f t="shared" si="35"/>
        <v>75</v>
      </c>
    </row>
    <row r="1143" spans="1:7" x14ac:dyDescent="0.25">
      <c r="A1143">
        <v>10682</v>
      </c>
      <c r="B1143">
        <v>66</v>
      </c>
      <c r="C1143">
        <v>17</v>
      </c>
      <c r="D1143">
        <v>4</v>
      </c>
      <c r="E1143">
        <v>0</v>
      </c>
      <c r="F1143" s="10">
        <f t="shared" si="34"/>
        <v>68</v>
      </c>
      <c r="G1143" s="10">
        <f t="shared" si="35"/>
        <v>68</v>
      </c>
    </row>
    <row r="1144" spans="1:7" x14ac:dyDescent="0.25">
      <c r="A1144">
        <v>10682</v>
      </c>
      <c r="B1144">
        <v>75</v>
      </c>
      <c r="C1144">
        <v>7.75</v>
      </c>
      <c r="D1144">
        <v>30</v>
      </c>
      <c r="E1144">
        <v>0</v>
      </c>
      <c r="F1144" s="10">
        <f t="shared" si="34"/>
        <v>232.5</v>
      </c>
      <c r="G1144" s="10">
        <f t="shared" si="35"/>
        <v>232.5</v>
      </c>
    </row>
    <row r="1145" spans="1:7" x14ac:dyDescent="0.25">
      <c r="A1145">
        <v>10683</v>
      </c>
      <c r="B1145">
        <v>52</v>
      </c>
      <c r="C1145">
        <v>7</v>
      </c>
      <c r="D1145">
        <v>9</v>
      </c>
      <c r="E1145">
        <v>0</v>
      </c>
      <c r="F1145" s="10">
        <f t="shared" si="34"/>
        <v>63</v>
      </c>
      <c r="G1145" s="10">
        <f t="shared" si="35"/>
        <v>63</v>
      </c>
    </row>
    <row r="1146" spans="1:7" x14ac:dyDescent="0.2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 s="10">
        <f t="shared" si="34"/>
        <v>368</v>
      </c>
      <c r="G1146" s="10">
        <f t="shared" si="35"/>
        <v>368</v>
      </c>
    </row>
    <row r="1147" spans="1:7" x14ac:dyDescent="0.25">
      <c r="A1147">
        <v>10684</v>
      </c>
      <c r="B1147">
        <v>47</v>
      </c>
      <c r="C1147">
        <v>9.5</v>
      </c>
      <c r="D1147">
        <v>40</v>
      </c>
      <c r="E1147">
        <v>0</v>
      </c>
      <c r="F1147" s="10">
        <f t="shared" si="34"/>
        <v>380</v>
      </c>
      <c r="G1147" s="10">
        <f t="shared" si="35"/>
        <v>380</v>
      </c>
    </row>
    <row r="1148" spans="1:7" x14ac:dyDescent="0.25">
      <c r="A1148">
        <v>10684</v>
      </c>
      <c r="B1148">
        <v>60</v>
      </c>
      <c r="C1148">
        <v>34</v>
      </c>
      <c r="D1148">
        <v>30</v>
      </c>
      <c r="E1148">
        <v>0</v>
      </c>
      <c r="F1148" s="10">
        <f t="shared" si="34"/>
        <v>1020</v>
      </c>
      <c r="G1148" s="10">
        <f t="shared" si="35"/>
        <v>1020</v>
      </c>
    </row>
    <row r="1149" spans="1:7" x14ac:dyDescent="0.25">
      <c r="A1149">
        <v>10685</v>
      </c>
      <c r="B1149">
        <v>10</v>
      </c>
      <c r="C1149">
        <v>31</v>
      </c>
      <c r="D1149">
        <v>20</v>
      </c>
      <c r="E1149">
        <v>0</v>
      </c>
      <c r="F1149" s="10">
        <f t="shared" si="34"/>
        <v>620</v>
      </c>
      <c r="G1149" s="10">
        <f t="shared" si="35"/>
        <v>620</v>
      </c>
    </row>
    <row r="1150" spans="1:7" x14ac:dyDescent="0.25">
      <c r="A1150">
        <v>10685</v>
      </c>
      <c r="B1150">
        <v>41</v>
      </c>
      <c r="C1150">
        <v>9.65</v>
      </c>
      <c r="D1150">
        <v>4</v>
      </c>
      <c r="E1150">
        <v>0</v>
      </c>
      <c r="F1150" s="10">
        <f t="shared" si="34"/>
        <v>38.6</v>
      </c>
      <c r="G1150" s="10">
        <f t="shared" si="35"/>
        <v>38.6</v>
      </c>
    </row>
    <row r="1151" spans="1:7" x14ac:dyDescent="0.25">
      <c r="A1151">
        <v>10685</v>
      </c>
      <c r="B1151">
        <v>47</v>
      </c>
      <c r="C1151">
        <v>9.5</v>
      </c>
      <c r="D1151">
        <v>15</v>
      </c>
      <c r="E1151">
        <v>0</v>
      </c>
      <c r="F1151" s="10">
        <f t="shared" si="34"/>
        <v>142.5</v>
      </c>
      <c r="G1151" s="10">
        <f t="shared" si="35"/>
        <v>142.5</v>
      </c>
    </row>
    <row r="1152" spans="1:7" x14ac:dyDescent="0.25">
      <c r="A1152">
        <v>10686</v>
      </c>
      <c r="B1152">
        <v>17</v>
      </c>
      <c r="C1152">
        <v>39</v>
      </c>
      <c r="D1152">
        <v>30</v>
      </c>
      <c r="E1152">
        <v>0.2</v>
      </c>
      <c r="F1152" s="10">
        <f t="shared" si="34"/>
        <v>1170</v>
      </c>
      <c r="G1152" s="10">
        <f t="shared" si="35"/>
        <v>936</v>
      </c>
    </row>
    <row r="1153" spans="1:7" x14ac:dyDescent="0.25">
      <c r="A1153">
        <v>10686</v>
      </c>
      <c r="B1153">
        <v>26</v>
      </c>
      <c r="C1153">
        <v>31.23</v>
      </c>
      <c r="D1153">
        <v>15</v>
      </c>
      <c r="E1153">
        <v>0</v>
      </c>
      <c r="F1153" s="10">
        <f t="shared" si="34"/>
        <v>468.45</v>
      </c>
      <c r="G1153" s="10">
        <f t="shared" si="35"/>
        <v>468.45</v>
      </c>
    </row>
    <row r="1154" spans="1:7" x14ac:dyDescent="0.25">
      <c r="A1154">
        <v>10687</v>
      </c>
      <c r="B1154">
        <v>9</v>
      </c>
      <c r="C1154">
        <v>97</v>
      </c>
      <c r="D1154">
        <v>50</v>
      </c>
      <c r="E1154">
        <v>0.25</v>
      </c>
      <c r="F1154" s="10">
        <f t="shared" si="34"/>
        <v>4850</v>
      </c>
      <c r="G1154" s="10">
        <f t="shared" si="35"/>
        <v>3637.5</v>
      </c>
    </row>
    <row r="1155" spans="1:7" x14ac:dyDescent="0.25">
      <c r="A1155">
        <v>10687</v>
      </c>
      <c r="B1155">
        <v>29</v>
      </c>
      <c r="C1155">
        <v>123.79</v>
      </c>
      <c r="D1155">
        <v>10</v>
      </c>
      <c r="E1155">
        <v>0</v>
      </c>
      <c r="F1155" s="10">
        <f t="shared" ref="F1155:F1218" si="36">C1155*D1155</f>
        <v>1237.9000000000001</v>
      </c>
      <c r="G1155" s="10">
        <f t="shared" ref="G1155:G1218" si="37">F1155 * (1 - E1155)</f>
        <v>1237.9000000000001</v>
      </c>
    </row>
    <row r="1156" spans="1:7" x14ac:dyDescent="0.25">
      <c r="A1156">
        <v>10687</v>
      </c>
      <c r="B1156">
        <v>36</v>
      </c>
      <c r="C1156">
        <v>19</v>
      </c>
      <c r="D1156">
        <v>6</v>
      </c>
      <c r="E1156">
        <v>0.25</v>
      </c>
      <c r="F1156" s="10">
        <f t="shared" si="36"/>
        <v>114</v>
      </c>
      <c r="G1156" s="10">
        <f t="shared" si="37"/>
        <v>85.5</v>
      </c>
    </row>
    <row r="1157" spans="1:7" x14ac:dyDescent="0.25">
      <c r="A1157">
        <v>10688</v>
      </c>
      <c r="B1157">
        <v>10</v>
      </c>
      <c r="C1157">
        <v>31</v>
      </c>
      <c r="D1157">
        <v>18</v>
      </c>
      <c r="E1157">
        <v>0.1</v>
      </c>
      <c r="F1157" s="10">
        <f t="shared" si="36"/>
        <v>558</v>
      </c>
      <c r="G1157" s="10">
        <f t="shared" si="37"/>
        <v>502.2</v>
      </c>
    </row>
    <row r="1158" spans="1:7" x14ac:dyDescent="0.25">
      <c r="A1158">
        <v>10688</v>
      </c>
      <c r="B1158">
        <v>28</v>
      </c>
      <c r="C1158">
        <v>45.6</v>
      </c>
      <c r="D1158">
        <v>60</v>
      </c>
      <c r="E1158">
        <v>0.1</v>
      </c>
      <c r="F1158" s="10">
        <f t="shared" si="36"/>
        <v>2736</v>
      </c>
      <c r="G1158" s="10">
        <f t="shared" si="37"/>
        <v>2462.4</v>
      </c>
    </row>
    <row r="1159" spans="1:7" x14ac:dyDescent="0.25">
      <c r="A1159">
        <v>10688</v>
      </c>
      <c r="B1159">
        <v>34</v>
      </c>
      <c r="C1159">
        <v>14</v>
      </c>
      <c r="D1159">
        <v>14</v>
      </c>
      <c r="E1159">
        <v>0</v>
      </c>
      <c r="F1159" s="10">
        <f t="shared" si="36"/>
        <v>196</v>
      </c>
      <c r="G1159" s="10">
        <f t="shared" si="37"/>
        <v>196</v>
      </c>
    </row>
    <row r="1160" spans="1:7" x14ac:dyDescent="0.25">
      <c r="A1160">
        <v>10689</v>
      </c>
      <c r="B1160">
        <v>1</v>
      </c>
      <c r="C1160">
        <v>18</v>
      </c>
      <c r="D1160">
        <v>35</v>
      </c>
      <c r="E1160">
        <v>0.25</v>
      </c>
      <c r="F1160" s="10">
        <f t="shared" si="36"/>
        <v>630</v>
      </c>
      <c r="G1160" s="10">
        <f t="shared" si="37"/>
        <v>472.5</v>
      </c>
    </row>
    <row r="1161" spans="1:7" x14ac:dyDescent="0.25">
      <c r="A1161">
        <v>10690</v>
      </c>
      <c r="B1161">
        <v>56</v>
      </c>
      <c r="C1161">
        <v>38</v>
      </c>
      <c r="D1161">
        <v>20</v>
      </c>
      <c r="E1161">
        <v>0.25</v>
      </c>
      <c r="F1161" s="10">
        <f t="shared" si="36"/>
        <v>760</v>
      </c>
      <c r="G1161" s="10">
        <f t="shared" si="37"/>
        <v>570</v>
      </c>
    </row>
    <row r="1162" spans="1:7" x14ac:dyDescent="0.25">
      <c r="A1162">
        <v>10690</v>
      </c>
      <c r="B1162">
        <v>77</v>
      </c>
      <c r="C1162">
        <v>13</v>
      </c>
      <c r="D1162">
        <v>30</v>
      </c>
      <c r="E1162">
        <v>0.25</v>
      </c>
      <c r="F1162" s="10">
        <f t="shared" si="36"/>
        <v>390</v>
      </c>
      <c r="G1162" s="10">
        <f t="shared" si="37"/>
        <v>292.5</v>
      </c>
    </row>
    <row r="1163" spans="1:7" x14ac:dyDescent="0.25">
      <c r="A1163">
        <v>10691</v>
      </c>
      <c r="B1163">
        <v>1</v>
      </c>
      <c r="C1163">
        <v>18</v>
      </c>
      <c r="D1163">
        <v>30</v>
      </c>
      <c r="E1163">
        <v>0</v>
      </c>
      <c r="F1163" s="10">
        <f t="shared" si="36"/>
        <v>540</v>
      </c>
      <c r="G1163" s="10">
        <f t="shared" si="37"/>
        <v>540</v>
      </c>
    </row>
    <row r="1164" spans="1:7" x14ac:dyDescent="0.25">
      <c r="A1164">
        <v>10691</v>
      </c>
      <c r="B1164">
        <v>29</v>
      </c>
      <c r="C1164">
        <v>123.79</v>
      </c>
      <c r="D1164">
        <v>40</v>
      </c>
      <c r="E1164">
        <v>0</v>
      </c>
      <c r="F1164" s="10">
        <f t="shared" si="36"/>
        <v>4951.6000000000004</v>
      </c>
      <c r="G1164" s="10">
        <f t="shared" si="37"/>
        <v>4951.6000000000004</v>
      </c>
    </row>
    <row r="1165" spans="1:7" x14ac:dyDescent="0.25">
      <c r="A1165">
        <v>10691</v>
      </c>
      <c r="B1165">
        <v>43</v>
      </c>
      <c r="C1165">
        <v>46</v>
      </c>
      <c r="D1165">
        <v>40</v>
      </c>
      <c r="E1165">
        <v>0</v>
      </c>
      <c r="F1165" s="10">
        <f t="shared" si="36"/>
        <v>1840</v>
      </c>
      <c r="G1165" s="10">
        <f t="shared" si="37"/>
        <v>1840</v>
      </c>
    </row>
    <row r="1166" spans="1:7" x14ac:dyDescent="0.25">
      <c r="A1166">
        <v>10691</v>
      </c>
      <c r="B1166">
        <v>44</v>
      </c>
      <c r="C1166">
        <v>19.45</v>
      </c>
      <c r="D1166">
        <v>24</v>
      </c>
      <c r="E1166">
        <v>0</v>
      </c>
      <c r="F1166" s="10">
        <f t="shared" si="36"/>
        <v>466.79999999999995</v>
      </c>
      <c r="G1166" s="10">
        <f t="shared" si="37"/>
        <v>466.79999999999995</v>
      </c>
    </row>
    <row r="1167" spans="1:7" x14ac:dyDescent="0.25">
      <c r="A1167">
        <v>10691</v>
      </c>
      <c r="B1167">
        <v>62</v>
      </c>
      <c r="C1167">
        <v>49.3</v>
      </c>
      <c r="D1167">
        <v>48</v>
      </c>
      <c r="E1167">
        <v>0</v>
      </c>
      <c r="F1167" s="10">
        <f t="shared" si="36"/>
        <v>2366.3999999999996</v>
      </c>
      <c r="G1167" s="10">
        <f t="shared" si="37"/>
        <v>2366.3999999999996</v>
      </c>
    </row>
    <row r="1168" spans="1:7" x14ac:dyDescent="0.25">
      <c r="A1168">
        <v>10692</v>
      </c>
      <c r="B1168">
        <v>63</v>
      </c>
      <c r="C1168">
        <v>43.9</v>
      </c>
      <c r="D1168">
        <v>20</v>
      </c>
      <c r="E1168">
        <v>0</v>
      </c>
      <c r="F1168" s="10">
        <f t="shared" si="36"/>
        <v>878</v>
      </c>
      <c r="G1168" s="10">
        <f t="shared" si="37"/>
        <v>878</v>
      </c>
    </row>
    <row r="1169" spans="1:7" x14ac:dyDescent="0.25">
      <c r="A1169">
        <v>10693</v>
      </c>
      <c r="B1169">
        <v>9</v>
      </c>
      <c r="C1169">
        <v>97</v>
      </c>
      <c r="D1169">
        <v>6</v>
      </c>
      <c r="E1169">
        <v>0</v>
      </c>
      <c r="F1169" s="10">
        <f t="shared" si="36"/>
        <v>582</v>
      </c>
      <c r="G1169" s="10">
        <f t="shared" si="37"/>
        <v>582</v>
      </c>
    </row>
    <row r="1170" spans="1:7" x14ac:dyDescent="0.25">
      <c r="A1170">
        <v>10693</v>
      </c>
      <c r="B1170">
        <v>54</v>
      </c>
      <c r="C1170">
        <v>7.45</v>
      </c>
      <c r="D1170">
        <v>60</v>
      </c>
      <c r="E1170">
        <v>0.15</v>
      </c>
      <c r="F1170" s="10">
        <f t="shared" si="36"/>
        <v>447</v>
      </c>
      <c r="G1170" s="10">
        <f t="shared" si="37"/>
        <v>379.95</v>
      </c>
    </row>
    <row r="1171" spans="1:7" x14ac:dyDescent="0.25">
      <c r="A1171">
        <v>10693</v>
      </c>
      <c r="B1171">
        <v>69</v>
      </c>
      <c r="C1171">
        <v>36</v>
      </c>
      <c r="D1171">
        <v>30</v>
      </c>
      <c r="E1171">
        <v>0.15</v>
      </c>
      <c r="F1171" s="10">
        <f t="shared" si="36"/>
        <v>1080</v>
      </c>
      <c r="G1171" s="10">
        <f t="shared" si="37"/>
        <v>918</v>
      </c>
    </row>
    <row r="1172" spans="1:7" x14ac:dyDescent="0.25">
      <c r="A1172">
        <v>10693</v>
      </c>
      <c r="B1172">
        <v>73</v>
      </c>
      <c r="C1172">
        <v>15</v>
      </c>
      <c r="D1172">
        <v>15</v>
      </c>
      <c r="E1172">
        <v>0.15</v>
      </c>
      <c r="F1172" s="10">
        <f t="shared" si="36"/>
        <v>225</v>
      </c>
      <c r="G1172" s="10">
        <f t="shared" si="37"/>
        <v>191.25</v>
      </c>
    </row>
    <row r="1173" spans="1:7" x14ac:dyDescent="0.25">
      <c r="A1173">
        <v>10694</v>
      </c>
      <c r="B1173">
        <v>7</v>
      </c>
      <c r="C1173">
        <v>30</v>
      </c>
      <c r="D1173">
        <v>90</v>
      </c>
      <c r="E1173">
        <v>0</v>
      </c>
      <c r="F1173" s="10">
        <f t="shared" si="36"/>
        <v>2700</v>
      </c>
      <c r="G1173" s="10">
        <f t="shared" si="37"/>
        <v>2700</v>
      </c>
    </row>
    <row r="1174" spans="1:7" x14ac:dyDescent="0.25">
      <c r="A1174">
        <v>10694</v>
      </c>
      <c r="B1174">
        <v>59</v>
      </c>
      <c r="C1174">
        <v>55</v>
      </c>
      <c r="D1174">
        <v>25</v>
      </c>
      <c r="E1174">
        <v>0</v>
      </c>
      <c r="F1174" s="10">
        <f t="shared" si="36"/>
        <v>1375</v>
      </c>
      <c r="G1174" s="10">
        <f t="shared" si="37"/>
        <v>1375</v>
      </c>
    </row>
    <row r="1175" spans="1:7" x14ac:dyDescent="0.25">
      <c r="A1175">
        <v>10694</v>
      </c>
      <c r="B1175">
        <v>70</v>
      </c>
      <c r="C1175">
        <v>15</v>
      </c>
      <c r="D1175">
        <v>50</v>
      </c>
      <c r="E1175">
        <v>0</v>
      </c>
      <c r="F1175" s="10">
        <f t="shared" si="36"/>
        <v>750</v>
      </c>
      <c r="G1175" s="10">
        <f t="shared" si="37"/>
        <v>750</v>
      </c>
    </row>
    <row r="1176" spans="1:7" x14ac:dyDescent="0.25">
      <c r="A1176">
        <v>10695</v>
      </c>
      <c r="B1176">
        <v>8</v>
      </c>
      <c r="C1176">
        <v>40</v>
      </c>
      <c r="D1176">
        <v>10</v>
      </c>
      <c r="E1176">
        <v>0</v>
      </c>
      <c r="F1176" s="10">
        <f t="shared" si="36"/>
        <v>400</v>
      </c>
      <c r="G1176" s="10">
        <f t="shared" si="37"/>
        <v>400</v>
      </c>
    </row>
    <row r="1177" spans="1:7" x14ac:dyDescent="0.25">
      <c r="A1177">
        <v>10695</v>
      </c>
      <c r="B1177">
        <v>12</v>
      </c>
      <c r="C1177">
        <v>38</v>
      </c>
      <c r="D1177">
        <v>4</v>
      </c>
      <c r="E1177">
        <v>0</v>
      </c>
      <c r="F1177" s="10">
        <f t="shared" si="36"/>
        <v>152</v>
      </c>
      <c r="G1177" s="10">
        <f t="shared" si="37"/>
        <v>152</v>
      </c>
    </row>
    <row r="1178" spans="1:7" x14ac:dyDescent="0.25">
      <c r="A1178">
        <v>10695</v>
      </c>
      <c r="B1178">
        <v>24</v>
      </c>
      <c r="C1178">
        <v>4.5</v>
      </c>
      <c r="D1178">
        <v>20</v>
      </c>
      <c r="E1178">
        <v>0</v>
      </c>
      <c r="F1178" s="10">
        <f t="shared" si="36"/>
        <v>90</v>
      </c>
      <c r="G1178" s="10">
        <f t="shared" si="37"/>
        <v>90</v>
      </c>
    </row>
    <row r="1179" spans="1:7" x14ac:dyDescent="0.25">
      <c r="A1179">
        <v>10696</v>
      </c>
      <c r="B1179">
        <v>17</v>
      </c>
      <c r="C1179">
        <v>39</v>
      </c>
      <c r="D1179">
        <v>20</v>
      </c>
      <c r="E1179">
        <v>0</v>
      </c>
      <c r="F1179" s="10">
        <f t="shared" si="36"/>
        <v>780</v>
      </c>
      <c r="G1179" s="10">
        <f t="shared" si="37"/>
        <v>780</v>
      </c>
    </row>
    <row r="1180" spans="1:7" x14ac:dyDescent="0.25">
      <c r="A1180">
        <v>10696</v>
      </c>
      <c r="B1180">
        <v>46</v>
      </c>
      <c r="C1180">
        <v>12</v>
      </c>
      <c r="D1180">
        <v>18</v>
      </c>
      <c r="E1180">
        <v>0</v>
      </c>
      <c r="F1180" s="10">
        <f t="shared" si="36"/>
        <v>216</v>
      </c>
      <c r="G1180" s="10">
        <f t="shared" si="37"/>
        <v>216</v>
      </c>
    </row>
    <row r="1181" spans="1:7" x14ac:dyDescent="0.2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 s="10">
        <f t="shared" si="36"/>
        <v>64.399999999999991</v>
      </c>
      <c r="G1181" s="10">
        <f t="shared" si="37"/>
        <v>48.3</v>
      </c>
    </row>
    <row r="1182" spans="1:7" x14ac:dyDescent="0.25">
      <c r="A1182">
        <v>10697</v>
      </c>
      <c r="B1182">
        <v>35</v>
      </c>
      <c r="C1182">
        <v>18</v>
      </c>
      <c r="D1182">
        <v>9</v>
      </c>
      <c r="E1182">
        <v>0.25</v>
      </c>
      <c r="F1182" s="10">
        <f t="shared" si="36"/>
        <v>162</v>
      </c>
      <c r="G1182" s="10">
        <f t="shared" si="37"/>
        <v>121.5</v>
      </c>
    </row>
    <row r="1183" spans="1:7" x14ac:dyDescent="0.25">
      <c r="A1183">
        <v>10697</v>
      </c>
      <c r="B1183">
        <v>58</v>
      </c>
      <c r="C1183">
        <v>13.25</v>
      </c>
      <c r="D1183">
        <v>30</v>
      </c>
      <c r="E1183">
        <v>0.25</v>
      </c>
      <c r="F1183" s="10">
        <f t="shared" si="36"/>
        <v>397.5</v>
      </c>
      <c r="G1183" s="10">
        <f t="shared" si="37"/>
        <v>298.125</v>
      </c>
    </row>
    <row r="1184" spans="1:7" x14ac:dyDescent="0.25">
      <c r="A1184">
        <v>10697</v>
      </c>
      <c r="B1184">
        <v>70</v>
      </c>
      <c r="C1184">
        <v>15</v>
      </c>
      <c r="D1184">
        <v>30</v>
      </c>
      <c r="E1184">
        <v>0.25</v>
      </c>
      <c r="F1184" s="10">
        <f t="shared" si="36"/>
        <v>450</v>
      </c>
      <c r="G1184" s="10">
        <f t="shared" si="37"/>
        <v>337.5</v>
      </c>
    </row>
    <row r="1185" spans="1:7" x14ac:dyDescent="0.25">
      <c r="A1185">
        <v>10698</v>
      </c>
      <c r="B1185">
        <v>11</v>
      </c>
      <c r="C1185">
        <v>21</v>
      </c>
      <c r="D1185">
        <v>15</v>
      </c>
      <c r="E1185">
        <v>0</v>
      </c>
      <c r="F1185" s="10">
        <f t="shared" si="36"/>
        <v>315</v>
      </c>
      <c r="G1185" s="10">
        <f t="shared" si="37"/>
        <v>315</v>
      </c>
    </row>
    <row r="1186" spans="1:7" x14ac:dyDescent="0.25">
      <c r="A1186">
        <v>10698</v>
      </c>
      <c r="B1186">
        <v>17</v>
      </c>
      <c r="C1186">
        <v>39</v>
      </c>
      <c r="D1186">
        <v>8</v>
      </c>
      <c r="E1186">
        <v>0.05</v>
      </c>
      <c r="F1186" s="10">
        <f t="shared" si="36"/>
        <v>312</v>
      </c>
      <c r="G1186" s="10">
        <f t="shared" si="37"/>
        <v>296.39999999999998</v>
      </c>
    </row>
    <row r="1187" spans="1:7" x14ac:dyDescent="0.25">
      <c r="A1187">
        <v>10698</v>
      </c>
      <c r="B1187">
        <v>29</v>
      </c>
      <c r="C1187">
        <v>123.79</v>
      </c>
      <c r="D1187">
        <v>12</v>
      </c>
      <c r="E1187">
        <v>0.05</v>
      </c>
      <c r="F1187" s="10">
        <f t="shared" si="36"/>
        <v>1485.48</v>
      </c>
      <c r="G1187" s="10">
        <f t="shared" si="37"/>
        <v>1411.2059999999999</v>
      </c>
    </row>
    <row r="1188" spans="1:7" x14ac:dyDescent="0.25">
      <c r="A1188">
        <v>10698</v>
      </c>
      <c r="B1188">
        <v>65</v>
      </c>
      <c r="C1188">
        <v>21.05</v>
      </c>
      <c r="D1188">
        <v>65</v>
      </c>
      <c r="E1188">
        <v>0.05</v>
      </c>
      <c r="F1188" s="10">
        <f t="shared" si="36"/>
        <v>1368.25</v>
      </c>
      <c r="G1188" s="10">
        <f t="shared" si="37"/>
        <v>1299.8374999999999</v>
      </c>
    </row>
    <row r="1189" spans="1:7" x14ac:dyDescent="0.25">
      <c r="A1189">
        <v>10698</v>
      </c>
      <c r="B1189">
        <v>70</v>
      </c>
      <c r="C1189">
        <v>15</v>
      </c>
      <c r="D1189">
        <v>8</v>
      </c>
      <c r="E1189">
        <v>0.05</v>
      </c>
      <c r="F1189" s="10">
        <f t="shared" si="36"/>
        <v>120</v>
      </c>
      <c r="G1189" s="10">
        <f t="shared" si="37"/>
        <v>114</v>
      </c>
    </row>
    <row r="1190" spans="1:7" x14ac:dyDescent="0.25">
      <c r="A1190">
        <v>10699</v>
      </c>
      <c r="B1190">
        <v>47</v>
      </c>
      <c r="C1190">
        <v>9.5</v>
      </c>
      <c r="D1190">
        <v>12</v>
      </c>
      <c r="E1190">
        <v>0</v>
      </c>
      <c r="F1190" s="10">
        <f t="shared" si="36"/>
        <v>114</v>
      </c>
      <c r="G1190" s="10">
        <f t="shared" si="37"/>
        <v>114</v>
      </c>
    </row>
    <row r="1191" spans="1:7" x14ac:dyDescent="0.25">
      <c r="A1191">
        <v>10700</v>
      </c>
      <c r="B1191">
        <v>1</v>
      </c>
      <c r="C1191">
        <v>18</v>
      </c>
      <c r="D1191">
        <v>5</v>
      </c>
      <c r="E1191">
        <v>0.2</v>
      </c>
      <c r="F1191" s="10">
        <f t="shared" si="36"/>
        <v>90</v>
      </c>
      <c r="G1191" s="10">
        <f t="shared" si="37"/>
        <v>72</v>
      </c>
    </row>
    <row r="1192" spans="1:7" x14ac:dyDescent="0.25">
      <c r="A1192">
        <v>10700</v>
      </c>
      <c r="B1192">
        <v>34</v>
      </c>
      <c r="C1192">
        <v>14</v>
      </c>
      <c r="D1192">
        <v>12</v>
      </c>
      <c r="E1192">
        <v>0.2</v>
      </c>
      <c r="F1192" s="10">
        <f t="shared" si="36"/>
        <v>168</v>
      </c>
      <c r="G1192" s="10">
        <f t="shared" si="37"/>
        <v>134.4</v>
      </c>
    </row>
    <row r="1193" spans="1:7" x14ac:dyDescent="0.25">
      <c r="A1193">
        <v>10700</v>
      </c>
      <c r="B1193">
        <v>68</v>
      </c>
      <c r="C1193">
        <v>12.5</v>
      </c>
      <c r="D1193">
        <v>40</v>
      </c>
      <c r="E1193">
        <v>0.2</v>
      </c>
      <c r="F1193" s="10">
        <f t="shared" si="36"/>
        <v>500</v>
      </c>
      <c r="G1193" s="10">
        <f t="shared" si="37"/>
        <v>400</v>
      </c>
    </row>
    <row r="1194" spans="1:7" x14ac:dyDescent="0.25">
      <c r="A1194">
        <v>10700</v>
      </c>
      <c r="B1194">
        <v>71</v>
      </c>
      <c r="C1194">
        <v>21.5</v>
      </c>
      <c r="D1194">
        <v>60</v>
      </c>
      <c r="E1194">
        <v>0.2</v>
      </c>
      <c r="F1194" s="10">
        <f t="shared" si="36"/>
        <v>1290</v>
      </c>
      <c r="G1194" s="10">
        <f t="shared" si="37"/>
        <v>1032</v>
      </c>
    </row>
    <row r="1195" spans="1:7" x14ac:dyDescent="0.25">
      <c r="A1195">
        <v>10701</v>
      </c>
      <c r="B1195">
        <v>59</v>
      </c>
      <c r="C1195">
        <v>55</v>
      </c>
      <c r="D1195">
        <v>42</v>
      </c>
      <c r="E1195">
        <v>0.15</v>
      </c>
      <c r="F1195" s="10">
        <f t="shared" si="36"/>
        <v>2310</v>
      </c>
      <c r="G1195" s="10">
        <f t="shared" si="37"/>
        <v>1963.5</v>
      </c>
    </row>
    <row r="1196" spans="1:7" x14ac:dyDescent="0.25">
      <c r="A1196">
        <v>10701</v>
      </c>
      <c r="B1196">
        <v>71</v>
      </c>
      <c r="C1196">
        <v>21.5</v>
      </c>
      <c r="D1196">
        <v>20</v>
      </c>
      <c r="E1196">
        <v>0.15</v>
      </c>
      <c r="F1196" s="10">
        <f t="shared" si="36"/>
        <v>430</v>
      </c>
      <c r="G1196" s="10">
        <f t="shared" si="37"/>
        <v>365.5</v>
      </c>
    </row>
    <row r="1197" spans="1:7" x14ac:dyDescent="0.25">
      <c r="A1197">
        <v>10701</v>
      </c>
      <c r="B1197">
        <v>76</v>
      </c>
      <c r="C1197">
        <v>18</v>
      </c>
      <c r="D1197">
        <v>35</v>
      </c>
      <c r="E1197">
        <v>0.15</v>
      </c>
      <c r="F1197" s="10">
        <f t="shared" si="36"/>
        <v>630</v>
      </c>
      <c r="G1197" s="10">
        <f t="shared" si="37"/>
        <v>535.5</v>
      </c>
    </row>
    <row r="1198" spans="1:7" x14ac:dyDescent="0.25">
      <c r="A1198">
        <v>10702</v>
      </c>
      <c r="B1198">
        <v>3</v>
      </c>
      <c r="C1198">
        <v>10</v>
      </c>
      <c r="D1198">
        <v>6</v>
      </c>
      <c r="E1198">
        <v>0</v>
      </c>
      <c r="F1198" s="10">
        <f t="shared" si="36"/>
        <v>60</v>
      </c>
      <c r="G1198" s="10">
        <f t="shared" si="37"/>
        <v>60</v>
      </c>
    </row>
    <row r="1199" spans="1:7" x14ac:dyDescent="0.25">
      <c r="A1199">
        <v>10702</v>
      </c>
      <c r="B1199">
        <v>76</v>
      </c>
      <c r="C1199">
        <v>18</v>
      </c>
      <c r="D1199">
        <v>15</v>
      </c>
      <c r="E1199">
        <v>0</v>
      </c>
      <c r="F1199" s="10">
        <f t="shared" si="36"/>
        <v>270</v>
      </c>
      <c r="G1199" s="10">
        <f t="shared" si="37"/>
        <v>270</v>
      </c>
    </row>
    <row r="1200" spans="1:7" x14ac:dyDescent="0.25">
      <c r="A1200">
        <v>10703</v>
      </c>
      <c r="B1200">
        <v>2</v>
      </c>
      <c r="C1200">
        <v>19</v>
      </c>
      <c r="D1200">
        <v>5</v>
      </c>
      <c r="E1200">
        <v>0</v>
      </c>
      <c r="F1200" s="10">
        <f t="shared" si="36"/>
        <v>95</v>
      </c>
      <c r="G1200" s="10">
        <f t="shared" si="37"/>
        <v>95</v>
      </c>
    </row>
    <row r="1201" spans="1:7" x14ac:dyDescent="0.25">
      <c r="A1201">
        <v>10703</v>
      </c>
      <c r="B1201">
        <v>59</v>
      </c>
      <c r="C1201">
        <v>55</v>
      </c>
      <c r="D1201">
        <v>35</v>
      </c>
      <c r="E1201">
        <v>0</v>
      </c>
      <c r="F1201" s="10">
        <f t="shared" si="36"/>
        <v>1925</v>
      </c>
      <c r="G1201" s="10">
        <f t="shared" si="37"/>
        <v>1925</v>
      </c>
    </row>
    <row r="1202" spans="1:7" x14ac:dyDescent="0.25">
      <c r="A1202">
        <v>10703</v>
      </c>
      <c r="B1202">
        <v>73</v>
      </c>
      <c r="C1202">
        <v>15</v>
      </c>
      <c r="D1202">
        <v>35</v>
      </c>
      <c r="E1202">
        <v>0</v>
      </c>
      <c r="F1202" s="10">
        <f t="shared" si="36"/>
        <v>525</v>
      </c>
      <c r="G1202" s="10">
        <f t="shared" si="37"/>
        <v>525</v>
      </c>
    </row>
    <row r="1203" spans="1:7" x14ac:dyDescent="0.25">
      <c r="A1203">
        <v>10704</v>
      </c>
      <c r="B1203">
        <v>4</v>
      </c>
      <c r="C1203">
        <v>22</v>
      </c>
      <c r="D1203">
        <v>6</v>
      </c>
      <c r="E1203">
        <v>0</v>
      </c>
      <c r="F1203" s="10">
        <f t="shared" si="36"/>
        <v>132</v>
      </c>
      <c r="G1203" s="10">
        <f t="shared" si="37"/>
        <v>132</v>
      </c>
    </row>
    <row r="1204" spans="1:7" x14ac:dyDescent="0.25">
      <c r="A1204">
        <v>10704</v>
      </c>
      <c r="B1204">
        <v>24</v>
      </c>
      <c r="C1204">
        <v>4.5</v>
      </c>
      <c r="D1204">
        <v>35</v>
      </c>
      <c r="E1204">
        <v>0</v>
      </c>
      <c r="F1204" s="10">
        <f t="shared" si="36"/>
        <v>157.5</v>
      </c>
      <c r="G1204" s="10">
        <f t="shared" si="37"/>
        <v>157.5</v>
      </c>
    </row>
    <row r="1205" spans="1:7" x14ac:dyDescent="0.25">
      <c r="A1205">
        <v>10704</v>
      </c>
      <c r="B1205">
        <v>48</v>
      </c>
      <c r="C1205">
        <v>12.75</v>
      </c>
      <c r="D1205">
        <v>24</v>
      </c>
      <c r="E1205">
        <v>0</v>
      </c>
      <c r="F1205" s="10">
        <f t="shared" si="36"/>
        <v>306</v>
      </c>
      <c r="G1205" s="10">
        <f t="shared" si="37"/>
        <v>306</v>
      </c>
    </row>
    <row r="1206" spans="1:7" x14ac:dyDescent="0.25">
      <c r="A1206">
        <v>10705</v>
      </c>
      <c r="B1206">
        <v>31</v>
      </c>
      <c r="C1206">
        <v>12.5</v>
      </c>
      <c r="D1206">
        <v>20</v>
      </c>
      <c r="E1206">
        <v>0</v>
      </c>
      <c r="F1206" s="10">
        <f t="shared" si="36"/>
        <v>250</v>
      </c>
      <c r="G1206" s="10">
        <f t="shared" si="37"/>
        <v>250</v>
      </c>
    </row>
    <row r="1207" spans="1:7" x14ac:dyDescent="0.25">
      <c r="A1207">
        <v>10705</v>
      </c>
      <c r="B1207">
        <v>32</v>
      </c>
      <c r="C1207">
        <v>32</v>
      </c>
      <c r="D1207">
        <v>4</v>
      </c>
      <c r="E1207">
        <v>0</v>
      </c>
      <c r="F1207" s="10">
        <f t="shared" si="36"/>
        <v>128</v>
      </c>
      <c r="G1207" s="10">
        <f t="shared" si="37"/>
        <v>128</v>
      </c>
    </row>
    <row r="1208" spans="1:7" x14ac:dyDescent="0.25">
      <c r="A1208">
        <v>10706</v>
      </c>
      <c r="B1208">
        <v>16</v>
      </c>
      <c r="C1208">
        <v>17.45</v>
      </c>
      <c r="D1208">
        <v>20</v>
      </c>
      <c r="E1208">
        <v>0</v>
      </c>
      <c r="F1208" s="10">
        <f t="shared" si="36"/>
        <v>349</v>
      </c>
      <c r="G1208" s="10">
        <f t="shared" si="37"/>
        <v>349</v>
      </c>
    </row>
    <row r="1209" spans="1:7" x14ac:dyDescent="0.25">
      <c r="A1209">
        <v>10706</v>
      </c>
      <c r="B1209">
        <v>43</v>
      </c>
      <c r="C1209">
        <v>46</v>
      </c>
      <c r="D1209">
        <v>24</v>
      </c>
      <c r="E1209">
        <v>0</v>
      </c>
      <c r="F1209" s="10">
        <f t="shared" si="36"/>
        <v>1104</v>
      </c>
      <c r="G1209" s="10">
        <f t="shared" si="37"/>
        <v>1104</v>
      </c>
    </row>
    <row r="1210" spans="1:7" x14ac:dyDescent="0.25">
      <c r="A1210">
        <v>10706</v>
      </c>
      <c r="B1210">
        <v>59</v>
      </c>
      <c r="C1210">
        <v>55</v>
      </c>
      <c r="D1210">
        <v>8</v>
      </c>
      <c r="E1210">
        <v>0</v>
      </c>
      <c r="F1210" s="10">
        <f t="shared" si="36"/>
        <v>440</v>
      </c>
      <c r="G1210" s="10">
        <f t="shared" si="37"/>
        <v>440</v>
      </c>
    </row>
    <row r="1211" spans="1:7" x14ac:dyDescent="0.25">
      <c r="A1211">
        <v>10707</v>
      </c>
      <c r="B1211">
        <v>55</v>
      </c>
      <c r="C1211">
        <v>24</v>
      </c>
      <c r="D1211">
        <v>21</v>
      </c>
      <c r="E1211">
        <v>0</v>
      </c>
      <c r="F1211" s="10">
        <f t="shared" si="36"/>
        <v>504</v>
      </c>
      <c r="G1211" s="10">
        <f t="shared" si="37"/>
        <v>504</v>
      </c>
    </row>
    <row r="1212" spans="1:7" x14ac:dyDescent="0.25">
      <c r="A1212">
        <v>10707</v>
      </c>
      <c r="B1212">
        <v>57</v>
      </c>
      <c r="C1212">
        <v>19.5</v>
      </c>
      <c r="D1212">
        <v>40</v>
      </c>
      <c r="E1212">
        <v>0</v>
      </c>
      <c r="F1212" s="10">
        <f t="shared" si="36"/>
        <v>780</v>
      </c>
      <c r="G1212" s="10">
        <f t="shared" si="37"/>
        <v>780</v>
      </c>
    </row>
    <row r="1213" spans="1:7" x14ac:dyDescent="0.25">
      <c r="A1213">
        <v>10707</v>
      </c>
      <c r="B1213">
        <v>70</v>
      </c>
      <c r="C1213">
        <v>15</v>
      </c>
      <c r="D1213">
        <v>28</v>
      </c>
      <c r="E1213">
        <v>0.15</v>
      </c>
      <c r="F1213" s="10">
        <f t="shared" si="36"/>
        <v>420</v>
      </c>
      <c r="G1213" s="10">
        <f t="shared" si="37"/>
        <v>357</v>
      </c>
    </row>
    <row r="1214" spans="1:7" x14ac:dyDescent="0.25">
      <c r="A1214">
        <v>10708</v>
      </c>
      <c r="B1214">
        <v>5</v>
      </c>
      <c r="C1214">
        <v>21.35</v>
      </c>
      <c r="D1214">
        <v>4</v>
      </c>
      <c r="E1214">
        <v>0</v>
      </c>
      <c r="F1214" s="10">
        <f t="shared" si="36"/>
        <v>85.4</v>
      </c>
      <c r="G1214" s="10">
        <f t="shared" si="37"/>
        <v>85.4</v>
      </c>
    </row>
    <row r="1215" spans="1:7" x14ac:dyDescent="0.25">
      <c r="A1215">
        <v>10708</v>
      </c>
      <c r="B1215">
        <v>36</v>
      </c>
      <c r="C1215">
        <v>19</v>
      </c>
      <c r="D1215">
        <v>5</v>
      </c>
      <c r="E1215">
        <v>0</v>
      </c>
      <c r="F1215" s="10">
        <f t="shared" si="36"/>
        <v>95</v>
      </c>
      <c r="G1215" s="10">
        <f t="shared" si="37"/>
        <v>95</v>
      </c>
    </row>
    <row r="1216" spans="1:7" x14ac:dyDescent="0.25">
      <c r="A1216">
        <v>10709</v>
      </c>
      <c r="B1216">
        <v>8</v>
      </c>
      <c r="C1216">
        <v>40</v>
      </c>
      <c r="D1216">
        <v>40</v>
      </c>
      <c r="E1216">
        <v>0</v>
      </c>
      <c r="F1216" s="10">
        <f t="shared" si="36"/>
        <v>1600</v>
      </c>
      <c r="G1216" s="10">
        <f t="shared" si="37"/>
        <v>1600</v>
      </c>
    </row>
    <row r="1217" spans="1:7" x14ac:dyDescent="0.25">
      <c r="A1217">
        <v>10709</v>
      </c>
      <c r="B1217">
        <v>51</v>
      </c>
      <c r="C1217">
        <v>53</v>
      </c>
      <c r="D1217">
        <v>28</v>
      </c>
      <c r="E1217">
        <v>0</v>
      </c>
      <c r="F1217" s="10">
        <f t="shared" si="36"/>
        <v>1484</v>
      </c>
      <c r="G1217" s="10">
        <f t="shared" si="37"/>
        <v>1484</v>
      </c>
    </row>
    <row r="1218" spans="1:7" x14ac:dyDescent="0.25">
      <c r="A1218">
        <v>10709</v>
      </c>
      <c r="B1218">
        <v>60</v>
      </c>
      <c r="C1218">
        <v>34</v>
      </c>
      <c r="D1218">
        <v>10</v>
      </c>
      <c r="E1218">
        <v>0</v>
      </c>
      <c r="F1218" s="10">
        <f t="shared" si="36"/>
        <v>340</v>
      </c>
      <c r="G1218" s="10">
        <f t="shared" si="37"/>
        <v>340</v>
      </c>
    </row>
    <row r="1219" spans="1:7" x14ac:dyDescent="0.2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 s="10">
        <f t="shared" ref="F1219:F1282" si="38">C1219*D1219</f>
        <v>46</v>
      </c>
      <c r="G1219" s="10">
        <f t="shared" ref="G1219:G1282" si="39">F1219 * (1 - E1219)</f>
        <v>46</v>
      </c>
    </row>
    <row r="1220" spans="1:7" x14ac:dyDescent="0.25">
      <c r="A1220">
        <v>10710</v>
      </c>
      <c r="B1220">
        <v>47</v>
      </c>
      <c r="C1220">
        <v>9.5</v>
      </c>
      <c r="D1220">
        <v>5</v>
      </c>
      <c r="E1220">
        <v>0</v>
      </c>
      <c r="F1220" s="10">
        <f t="shared" si="38"/>
        <v>47.5</v>
      </c>
      <c r="G1220" s="10">
        <f t="shared" si="39"/>
        <v>47.5</v>
      </c>
    </row>
    <row r="1221" spans="1:7" x14ac:dyDescent="0.2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 s="10">
        <f t="shared" si="38"/>
        <v>110.39999999999999</v>
      </c>
      <c r="G1221" s="10">
        <f t="shared" si="39"/>
        <v>110.39999999999999</v>
      </c>
    </row>
    <row r="1222" spans="1:7" x14ac:dyDescent="0.25">
      <c r="A1222">
        <v>10711</v>
      </c>
      <c r="B1222">
        <v>41</v>
      </c>
      <c r="C1222">
        <v>9.65</v>
      </c>
      <c r="D1222">
        <v>42</v>
      </c>
      <c r="E1222">
        <v>0</v>
      </c>
      <c r="F1222" s="10">
        <f t="shared" si="38"/>
        <v>405.3</v>
      </c>
      <c r="G1222" s="10">
        <f t="shared" si="39"/>
        <v>405.3</v>
      </c>
    </row>
    <row r="1223" spans="1:7" x14ac:dyDescent="0.2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 s="10">
        <f t="shared" si="38"/>
        <v>3935.9999999999995</v>
      </c>
      <c r="G1223" s="10">
        <f t="shared" si="39"/>
        <v>3935.9999999999995</v>
      </c>
    </row>
    <row r="1224" spans="1:7" x14ac:dyDescent="0.2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 s="10">
        <f t="shared" si="38"/>
        <v>98.399999999999991</v>
      </c>
      <c r="G1224" s="10">
        <f t="shared" si="39"/>
        <v>93.47999999999999</v>
      </c>
    </row>
    <row r="1225" spans="1:7" x14ac:dyDescent="0.25">
      <c r="A1225">
        <v>10712</v>
      </c>
      <c r="B1225">
        <v>56</v>
      </c>
      <c r="C1225">
        <v>38</v>
      </c>
      <c r="D1225">
        <v>30</v>
      </c>
      <c r="E1225">
        <v>0</v>
      </c>
      <c r="F1225" s="10">
        <f t="shared" si="38"/>
        <v>1140</v>
      </c>
      <c r="G1225" s="10">
        <f t="shared" si="39"/>
        <v>1140</v>
      </c>
    </row>
    <row r="1226" spans="1:7" x14ac:dyDescent="0.25">
      <c r="A1226">
        <v>10713</v>
      </c>
      <c r="B1226">
        <v>10</v>
      </c>
      <c r="C1226">
        <v>31</v>
      </c>
      <c r="D1226">
        <v>18</v>
      </c>
      <c r="E1226">
        <v>0</v>
      </c>
      <c r="F1226" s="10">
        <f t="shared" si="38"/>
        <v>558</v>
      </c>
      <c r="G1226" s="10">
        <f t="shared" si="39"/>
        <v>558</v>
      </c>
    </row>
    <row r="1227" spans="1:7" x14ac:dyDescent="0.25">
      <c r="A1227">
        <v>10713</v>
      </c>
      <c r="B1227">
        <v>26</v>
      </c>
      <c r="C1227">
        <v>31.23</v>
      </c>
      <c r="D1227">
        <v>30</v>
      </c>
      <c r="E1227">
        <v>0</v>
      </c>
      <c r="F1227" s="10">
        <f t="shared" si="38"/>
        <v>936.9</v>
      </c>
      <c r="G1227" s="10">
        <f t="shared" si="39"/>
        <v>936.9</v>
      </c>
    </row>
    <row r="1228" spans="1:7" x14ac:dyDescent="0.25">
      <c r="A1228">
        <v>10713</v>
      </c>
      <c r="B1228">
        <v>45</v>
      </c>
      <c r="C1228">
        <v>9.5</v>
      </c>
      <c r="D1228">
        <v>110</v>
      </c>
      <c r="E1228">
        <v>0</v>
      </c>
      <c r="F1228" s="10">
        <f t="shared" si="38"/>
        <v>1045</v>
      </c>
      <c r="G1228" s="10">
        <f t="shared" si="39"/>
        <v>1045</v>
      </c>
    </row>
    <row r="1229" spans="1:7" x14ac:dyDescent="0.25">
      <c r="A1229">
        <v>10713</v>
      </c>
      <c r="B1229">
        <v>46</v>
      </c>
      <c r="C1229">
        <v>12</v>
      </c>
      <c r="D1229">
        <v>24</v>
      </c>
      <c r="E1229">
        <v>0</v>
      </c>
      <c r="F1229" s="10">
        <f t="shared" si="38"/>
        <v>288</v>
      </c>
      <c r="G1229" s="10">
        <f t="shared" si="39"/>
        <v>288</v>
      </c>
    </row>
    <row r="1230" spans="1:7" x14ac:dyDescent="0.25">
      <c r="A1230">
        <v>10714</v>
      </c>
      <c r="B1230">
        <v>2</v>
      </c>
      <c r="C1230">
        <v>19</v>
      </c>
      <c r="D1230">
        <v>30</v>
      </c>
      <c r="E1230">
        <v>0.25</v>
      </c>
      <c r="F1230" s="10">
        <f t="shared" si="38"/>
        <v>570</v>
      </c>
      <c r="G1230" s="10">
        <f t="shared" si="39"/>
        <v>427.5</v>
      </c>
    </row>
    <row r="1231" spans="1:7" x14ac:dyDescent="0.25">
      <c r="A1231">
        <v>10714</v>
      </c>
      <c r="B1231">
        <v>17</v>
      </c>
      <c r="C1231">
        <v>39</v>
      </c>
      <c r="D1231">
        <v>27</v>
      </c>
      <c r="E1231">
        <v>0.25</v>
      </c>
      <c r="F1231" s="10">
        <f t="shared" si="38"/>
        <v>1053</v>
      </c>
      <c r="G1231" s="10">
        <f t="shared" si="39"/>
        <v>789.75</v>
      </c>
    </row>
    <row r="1232" spans="1:7" x14ac:dyDescent="0.25">
      <c r="A1232">
        <v>10714</v>
      </c>
      <c r="B1232">
        <v>47</v>
      </c>
      <c r="C1232">
        <v>9.5</v>
      </c>
      <c r="D1232">
        <v>50</v>
      </c>
      <c r="E1232">
        <v>0.25</v>
      </c>
      <c r="F1232" s="10">
        <f t="shared" si="38"/>
        <v>475</v>
      </c>
      <c r="G1232" s="10">
        <f t="shared" si="39"/>
        <v>356.25</v>
      </c>
    </row>
    <row r="1233" spans="1:7" x14ac:dyDescent="0.25">
      <c r="A1233">
        <v>10714</v>
      </c>
      <c r="B1233">
        <v>56</v>
      </c>
      <c r="C1233">
        <v>38</v>
      </c>
      <c r="D1233">
        <v>18</v>
      </c>
      <c r="E1233">
        <v>0.25</v>
      </c>
      <c r="F1233" s="10">
        <f t="shared" si="38"/>
        <v>684</v>
      </c>
      <c r="G1233" s="10">
        <f t="shared" si="39"/>
        <v>513</v>
      </c>
    </row>
    <row r="1234" spans="1:7" x14ac:dyDescent="0.25">
      <c r="A1234">
        <v>10714</v>
      </c>
      <c r="B1234">
        <v>58</v>
      </c>
      <c r="C1234">
        <v>13.25</v>
      </c>
      <c r="D1234">
        <v>12</v>
      </c>
      <c r="E1234">
        <v>0.25</v>
      </c>
      <c r="F1234" s="10">
        <f t="shared" si="38"/>
        <v>159</v>
      </c>
      <c r="G1234" s="10">
        <f t="shared" si="39"/>
        <v>119.25</v>
      </c>
    </row>
    <row r="1235" spans="1:7" x14ac:dyDescent="0.25">
      <c r="A1235">
        <v>10715</v>
      </c>
      <c r="B1235">
        <v>10</v>
      </c>
      <c r="C1235">
        <v>31</v>
      </c>
      <c r="D1235">
        <v>21</v>
      </c>
      <c r="E1235">
        <v>0</v>
      </c>
      <c r="F1235" s="10">
        <f t="shared" si="38"/>
        <v>651</v>
      </c>
      <c r="G1235" s="10">
        <f t="shared" si="39"/>
        <v>651</v>
      </c>
    </row>
    <row r="1236" spans="1:7" x14ac:dyDescent="0.25">
      <c r="A1236">
        <v>10715</v>
      </c>
      <c r="B1236">
        <v>71</v>
      </c>
      <c r="C1236">
        <v>21.5</v>
      </c>
      <c r="D1236">
        <v>30</v>
      </c>
      <c r="E1236">
        <v>0</v>
      </c>
      <c r="F1236" s="10">
        <f t="shared" si="38"/>
        <v>645</v>
      </c>
      <c r="G1236" s="10">
        <f t="shared" si="39"/>
        <v>645</v>
      </c>
    </row>
    <row r="1237" spans="1:7" x14ac:dyDescent="0.25">
      <c r="A1237">
        <v>10716</v>
      </c>
      <c r="B1237">
        <v>21</v>
      </c>
      <c r="C1237">
        <v>10</v>
      </c>
      <c r="D1237">
        <v>5</v>
      </c>
      <c r="E1237">
        <v>0</v>
      </c>
      <c r="F1237" s="10">
        <f t="shared" si="38"/>
        <v>50</v>
      </c>
      <c r="G1237" s="10">
        <f t="shared" si="39"/>
        <v>50</v>
      </c>
    </row>
    <row r="1238" spans="1:7" x14ac:dyDescent="0.25">
      <c r="A1238">
        <v>10716</v>
      </c>
      <c r="B1238">
        <v>51</v>
      </c>
      <c r="C1238">
        <v>53</v>
      </c>
      <c r="D1238">
        <v>7</v>
      </c>
      <c r="E1238">
        <v>0</v>
      </c>
      <c r="F1238" s="10">
        <f t="shared" si="38"/>
        <v>371</v>
      </c>
      <c r="G1238" s="10">
        <f t="shared" si="39"/>
        <v>371</v>
      </c>
    </row>
    <row r="1239" spans="1:7" x14ac:dyDescent="0.25">
      <c r="A1239">
        <v>10716</v>
      </c>
      <c r="B1239">
        <v>61</v>
      </c>
      <c r="C1239">
        <v>28.5</v>
      </c>
      <c r="D1239">
        <v>10</v>
      </c>
      <c r="E1239">
        <v>0</v>
      </c>
      <c r="F1239" s="10">
        <f t="shared" si="38"/>
        <v>285</v>
      </c>
      <c r="G1239" s="10">
        <f t="shared" si="39"/>
        <v>285</v>
      </c>
    </row>
    <row r="1240" spans="1:7" x14ac:dyDescent="0.25">
      <c r="A1240">
        <v>10717</v>
      </c>
      <c r="B1240">
        <v>21</v>
      </c>
      <c r="C1240">
        <v>10</v>
      </c>
      <c r="D1240">
        <v>32</v>
      </c>
      <c r="E1240">
        <v>0.05</v>
      </c>
      <c r="F1240" s="10">
        <f t="shared" si="38"/>
        <v>320</v>
      </c>
      <c r="G1240" s="10">
        <f t="shared" si="39"/>
        <v>304</v>
      </c>
    </row>
    <row r="1241" spans="1:7" x14ac:dyDescent="0.25">
      <c r="A1241">
        <v>10717</v>
      </c>
      <c r="B1241">
        <v>54</v>
      </c>
      <c r="C1241">
        <v>7.45</v>
      </c>
      <c r="D1241">
        <v>15</v>
      </c>
      <c r="E1241">
        <v>0</v>
      </c>
      <c r="F1241" s="10">
        <f t="shared" si="38"/>
        <v>111.75</v>
      </c>
      <c r="G1241" s="10">
        <f t="shared" si="39"/>
        <v>111.75</v>
      </c>
    </row>
    <row r="1242" spans="1:7" x14ac:dyDescent="0.25">
      <c r="A1242">
        <v>10717</v>
      </c>
      <c r="B1242">
        <v>69</v>
      </c>
      <c r="C1242">
        <v>36</v>
      </c>
      <c r="D1242">
        <v>25</v>
      </c>
      <c r="E1242">
        <v>0.05</v>
      </c>
      <c r="F1242" s="10">
        <f t="shared" si="38"/>
        <v>900</v>
      </c>
      <c r="G1242" s="10">
        <f t="shared" si="39"/>
        <v>855</v>
      </c>
    </row>
    <row r="1243" spans="1:7" x14ac:dyDescent="0.25">
      <c r="A1243">
        <v>10718</v>
      </c>
      <c r="B1243">
        <v>12</v>
      </c>
      <c r="C1243">
        <v>38</v>
      </c>
      <c r="D1243">
        <v>36</v>
      </c>
      <c r="E1243">
        <v>0</v>
      </c>
      <c r="F1243" s="10">
        <f t="shared" si="38"/>
        <v>1368</v>
      </c>
      <c r="G1243" s="10">
        <f t="shared" si="39"/>
        <v>1368</v>
      </c>
    </row>
    <row r="1244" spans="1:7" x14ac:dyDescent="0.25">
      <c r="A1244">
        <v>10718</v>
      </c>
      <c r="B1244">
        <v>16</v>
      </c>
      <c r="C1244">
        <v>17.45</v>
      </c>
      <c r="D1244">
        <v>20</v>
      </c>
      <c r="E1244">
        <v>0</v>
      </c>
      <c r="F1244" s="10">
        <f t="shared" si="38"/>
        <v>349</v>
      </c>
      <c r="G1244" s="10">
        <f t="shared" si="39"/>
        <v>349</v>
      </c>
    </row>
    <row r="1245" spans="1:7" x14ac:dyDescent="0.25">
      <c r="A1245">
        <v>10718</v>
      </c>
      <c r="B1245">
        <v>36</v>
      </c>
      <c r="C1245">
        <v>19</v>
      </c>
      <c r="D1245">
        <v>40</v>
      </c>
      <c r="E1245">
        <v>0</v>
      </c>
      <c r="F1245" s="10">
        <f t="shared" si="38"/>
        <v>760</v>
      </c>
      <c r="G1245" s="10">
        <f t="shared" si="39"/>
        <v>760</v>
      </c>
    </row>
    <row r="1246" spans="1:7" x14ac:dyDescent="0.25">
      <c r="A1246">
        <v>10718</v>
      </c>
      <c r="B1246">
        <v>62</v>
      </c>
      <c r="C1246">
        <v>49.3</v>
      </c>
      <c r="D1246">
        <v>20</v>
      </c>
      <c r="E1246">
        <v>0</v>
      </c>
      <c r="F1246" s="10">
        <f t="shared" si="38"/>
        <v>986</v>
      </c>
      <c r="G1246" s="10">
        <f t="shared" si="39"/>
        <v>986</v>
      </c>
    </row>
    <row r="1247" spans="1:7" x14ac:dyDescent="0.25">
      <c r="A1247">
        <v>10719</v>
      </c>
      <c r="B1247">
        <v>18</v>
      </c>
      <c r="C1247">
        <v>62.5</v>
      </c>
      <c r="D1247">
        <v>12</v>
      </c>
      <c r="E1247">
        <v>0.25</v>
      </c>
      <c r="F1247" s="10">
        <f t="shared" si="38"/>
        <v>750</v>
      </c>
      <c r="G1247" s="10">
        <f t="shared" si="39"/>
        <v>562.5</v>
      </c>
    </row>
    <row r="1248" spans="1:7" x14ac:dyDescent="0.25">
      <c r="A1248">
        <v>10719</v>
      </c>
      <c r="B1248">
        <v>30</v>
      </c>
      <c r="C1248">
        <v>25.89</v>
      </c>
      <c r="D1248">
        <v>3</v>
      </c>
      <c r="E1248">
        <v>0.25</v>
      </c>
      <c r="F1248" s="10">
        <f t="shared" si="38"/>
        <v>77.67</v>
      </c>
      <c r="G1248" s="10">
        <f t="shared" si="39"/>
        <v>58.252499999999998</v>
      </c>
    </row>
    <row r="1249" spans="1:7" x14ac:dyDescent="0.25">
      <c r="A1249">
        <v>10719</v>
      </c>
      <c r="B1249">
        <v>54</v>
      </c>
      <c r="C1249">
        <v>7.45</v>
      </c>
      <c r="D1249">
        <v>40</v>
      </c>
      <c r="E1249">
        <v>0.25</v>
      </c>
      <c r="F1249" s="10">
        <f t="shared" si="38"/>
        <v>298</v>
      </c>
      <c r="G1249" s="10">
        <f t="shared" si="39"/>
        <v>223.5</v>
      </c>
    </row>
    <row r="1250" spans="1:7" x14ac:dyDescent="0.25">
      <c r="A1250">
        <v>10720</v>
      </c>
      <c r="B1250">
        <v>35</v>
      </c>
      <c r="C1250">
        <v>18</v>
      </c>
      <c r="D1250">
        <v>21</v>
      </c>
      <c r="E1250">
        <v>0</v>
      </c>
      <c r="F1250" s="10">
        <f t="shared" si="38"/>
        <v>378</v>
      </c>
      <c r="G1250" s="10">
        <f t="shared" si="39"/>
        <v>378</v>
      </c>
    </row>
    <row r="1251" spans="1:7" x14ac:dyDescent="0.25">
      <c r="A1251">
        <v>10720</v>
      </c>
      <c r="B1251">
        <v>71</v>
      </c>
      <c r="C1251">
        <v>21.5</v>
      </c>
      <c r="D1251">
        <v>8</v>
      </c>
      <c r="E1251">
        <v>0</v>
      </c>
      <c r="F1251" s="10">
        <f t="shared" si="38"/>
        <v>172</v>
      </c>
      <c r="G1251" s="10">
        <f t="shared" si="39"/>
        <v>172</v>
      </c>
    </row>
    <row r="1252" spans="1:7" x14ac:dyDescent="0.25">
      <c r="A1252">
        <v>10721</v>
      </c>
      <c r="B1252">
        <v>44</v>
      </c>
      <c r="C1252">
        <v>19.45</v>
      </c>
      <c r="D1252">
        <v>50</v>
      </c>
      <c r="E1252">
        <v>0.05</v>
      </c>
      <c r="F1252" s="10">
        <f t="shared" si="38"/>
        <v>972.5</v>
      </c>
      <c r="G1252" s="10">
        <f t="shared" si="39"/>
        <v>923.875</v>
      </c>
    </row>
    <row r="1253" spans="1:7" x14ac:dyDescent="0.25">
      <c r="A1253">
        <v>10722</v>
      </c>
      <c r="B1253">
        <v>2</v>
      </c>
      <c r="C1253">
        <v>19</v>
      </c>
      <c r="D1253">
        <v>3</v>
      </c>
      <c r="E1253">
        <v>0</v>
      </c>
      <c r="F1253" s="10">
        <f t="shared" si="38"/>
        <v>57</v>
      </c>
      <c r="G1253" s="10">
        <f t="shared" si="39"/>
        <v>57</v>
      </c>
    </row>
    <row r="1254" spans="1:7" x14ac:dyDescent="0.25">
      <c r="A1254">
        <v>10722</v>
      </c>
      <c r="B1254">
        <v>31</v>
      </c>
      <c r="C1254">
        <v>12.5</v>
      </c>
      <c r="D1254">
        <v>50</v>
      </c>
      <c r="E1254">
        <v>0</v>
      </c>
      <c r="F1254" s="10">
        <f t="shared" si="38"/>
        <v>625</v>
      </c>
      <c r="G1254" s="10">
        <f t="shared" si="39"/>
        <v>625</v>
      </c>
    </row>
    <row r="1255" spans="1:7" x14ac:dyDescent="0.25">
      <c r="A1255">
        <v>10722</v>
      </c>
      <c r="B1255">
        <v>68</v>
      </c>
      <c r="C1255">
        <v>12.5</v>
      </c>
      <c r="D1255">
        <v>45</v>
      </c>
      <c r="E1255">
        <v>0</v>
      </c>
      <c r="F1255" s="10">
        <f t="shared" si="38"/>
        <v>562.5</v>
      </c>
      <c r="G1255" s="10">
        <f t="shared" si="39"/>
        <v>562.5</v>
      </c>
    </row>
    <row r="1256" spans="1:7" x14ac:dyDescent="0.25">
      <c r="A1256">
        <v>10722</v>
      </c>
      <c r="B1256">
        <v>75</v>
      </c>
      <c r="C1256">
        <v>7.75</v>
      </c>
      <c r="D1256">
        <v>42</v>
      </c>
      <c r="E1256">
        <v>0</v>
      </c>
      <c r="F1256" s="10">
        <f t="shared" si="38"/>
        <v>325.5</v>
      </c>
      <c r="G1256" s="10">
        <f t="shared" si="39"/>
        <v>325.5</v>
      </c>
    </row>
    <row r="1257" spans="1:7" x14ac:dyDescent="0.25">
      <c r="A1257">
        <v>10723</v>
      </c>
      <c r="B1257">
        <v>26</v>
      </c>
      <c r="C1257">
        <v>31.23</v>
      </c>
      <c r="D1257">
        <v>15</v>
      </c>
      <c r="E1257">
        <v>0</v>
      </c>
      <c r="F1257" s="10">
        <f t="shared" si="38"/>
        <v>468.45</v>
      </c>
      <c r="G1257" s="10">
        <f t="shared" si="39"/>
        <v>468.45</v>
      </c>
    </row>
    <row r="1258" spans="1:7" x14ac:dyDescent="0.25">
      <c r="A1258">
        <v>10724</v>
      </c>
      <c r="B1258">
        <v>10</v>
      </c>
      <c r="C1258">
        <v>31</v>
      </c>
      <c r="D1258">
        <v>16</v>
      </c>
      <c r="E1258">
        <v>0</v>
      </c>
      <c r="F1258" s="10">
        <f t="shared" si="38"/>
        <v>496</v>
      </c>
      <c r="G1258" s="10">
        <f t="shared" si="39"/>
        <v>496</v>
      </c>
    </row>
    <row r="1259" spans="1:7" x14ac:dyDescent="0.25">
      <c r="A1259">
        <v>10724</v>
      </c>
      <c r="B1259">
        <v>61</v>
      </c>
      <c r="C1259">
        <v>28.5</v>
      </c>
      <c r="D1259">
        <v>5</v>
      </c>
      <c r="E1259">
        <v>0</v>
      </c>
      <c r="F1259" s="10">
        <f t="shared" si="38"/>
        <v>142.5</v>
      </c>
      <c r="G1259" s="10">
        <f t="shared" si="39"/>
        <v>142.5</v>
      </c>
    </row>
    <row r="1260" spans="1:7" x14ac:dyDescent="0.25">
      <c r="A1260">
        <v>10725</v>
      </c>
      <c r="B1260">
        <v>41</v>
      </c>
      <c r="C1260">
        <v>9.65</v>
      </c>
      <c r="D1260">
        <v>12</v>
      </c>
      <c r="E1260">
        <v>0</v>
      </c>
      <c r="F1260" s="10">
        <f t="shared" si="38"/>
        <v>115.80000000000001</v>
      </c>
      <c r="G1260" s="10">
        <f t="shared" si="39"/>
        <v>115.80000000000001</v>
      </c>
    </row>
    <row r="1261" spans="1:7" x14ac:dyDescent="0.25">
      <c r="A1261">
        <v>10725</v>
      </c>
      <c r="B1261">
        <v>52</v>
      </c>
      <c r="C1261">
        <v>7</v>
      </c>
      <c r="D1261">
        <v>4</v>
      </c>
      <c r="E1261">
        <v>0</v>
      </c>
      <c r="F1261" s="10">
        <f t="shared" si="38"/>
        <v>28</v>
      </c>
      <c r="G1261" s="10">
        <f t="shared" si="39"/>
        <v>28</v>
      </c>
    </row>
    <row r="1262" spans="1:7" x14ac:dyDescent="0.25">
      <c r="A1262">
        <v>10725</v>
      </c>
      <c r="B1262">
        <v>55</v>
      </c>
      <c r="C1262">
        <v>24</v>
      </c>
      <c r="D1262">
        <v>6</v>
      </c>
      <c r="E1262">
        <v>0</v>
      </c>
      <c r="F1262" s="10">
        <f t="shared" si="38"/>
        <v>144</v>
      </c>
      <c r="G1262" s="10">
        <f t="shared" si="39"/>
        <v>144</v>
      </c>
    </row>
    <row r="1263" spans="1:7" x14ac:dyDescent="0.25">
      <c r="A1263">
        <v>10726</v>
      </c>
      <c r="B1263">
        <v>4</v>
      </c>
      <c r="C1263">
        <v>22</v>
      </c>
      <c r="D1263">
        <v>25</v>
      </c>
      <c r="E1263">
        <v>0</v>
      </c>
      <c r="F1263" s="10">
        <f t="shared" si="38"/>
        <v>550</v>
      </c>
      <c r="G1263" s="10">
        <f t="shared" si="39"/>
        <v>550</v>
      </c>
    </row>
    <row r="1264" spans="1:7" x14ac:dyDescent="0.25">
      <c r="A1264">
        <v>10726</v>
      </c>
      <c r="B1264">
        <v>11</v>
      </c>
      <c r="C1264">
        <v>21</v>
      </c>
      <c r="D1264">
        <v>5</v>
      </c>
      <c r="E1264">
        <v>0</v>
      </c>
      <c r="F1264" s="10">
        <f t="shared" si="38"/>
        <v>105</v>
      </c>
      <c r="G1264" s="10">
        <f t="shared" si="39"/>
        <v>105</v>
      </c>
    </row>
    <row r="1265" spans="1:7" x14ac:dyDescent="0.25">
      <c r="A1265">
        <v>10727</v>
      </c>
      <c r="B1265">
        <v>17</v>
      </c>
      <c r="C1265">
        <v>39</v>
      </c>
      <c r="D1265">
        <v>20</v>
      </c>
      <c r="E1265">
        <v>0.05</v>
      </c>
      <c r="F1265" s="10">
        <f t="shared" si="38"/>
        <v>780</v>
      </c>
      <c r="G1265" s="10">
        <f t="shared" si="39"/>
        <v>741</v>
      </c>
    </row>
    <row r="1266" spans="1:7" x14ac:dyDescent="0.25">
      <c r="A1266">
        <v>10727</v>
      </c>
      <c r="B1266">
        <v>56</v>
      </c>
      <c r="C1266">
        <v>38</v>
      </c>
      <c r="D1266">
        <v>10</v>
      </c>
      <c r="E1266">
        <v>0.05</v>
      </c>
      <c r="F1266" s="10">
        <f t="shared" si="38"/>
        <v>380</v>
      </c>
      <c r="G1266" s="10">
        <f t="shared" si="39"/>
        <v>361</v>
      </c>
    </row>
    <row r="1267" spans="1:7" x14ac:dyDescent="0.25">
      <c r="A1267">
        <v>10727</v>
      </c>
      <c r="B1267">
        <v>59</v>
      </c>
      <c r="C1267">
        <v>55</v>
      </c>
      <c r="D1267">
        <v>10</v>
      </c>
      <c r="E1267">
        <v>0.05</v>
      </c>
      <c r="F1267" s="10">
        <f t="shared" si="38"/>
        <v>550</v>
      </c>
      <c r="G1267" s="10">
        <f t="shared" si="39"/>
        <v>522.5</v>
      </c>
    </row>
    <row r="1268" spans="1:7" x14ac:dyDescent="0.25">
      <c r="A1268">
        <v>10728</v>
      </c>
      <c r="B1268">
        <v>30</v>
      </c>
      <c r="C1268">
        <v>25.89</v>
      </c>
      <c r="D1268">
        <v>15</v>
      </c>
      <c r="E1268">
        <v>0</v>
      </c>
      <c r="F1268" s="10">
        <f t="shared" si="38"/>
        <v>388.35</v>
      </c>
      <c r="G1268" s="10">
        <f t="shared" si="39"/>
        <v>388.35</v>
      </c>
    </row>
    <row r="1269" spans="1:7" x14ac:dyDescent="0.2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 s="10">
        <f t="shared" si="38"/>
        <v>110.39999999999999</v>
      </c>
      <c r="G1269" s="10">
        <f t="shared" si="39"/>
        <v>110.39999999999999</v>
      </c>
    </row>
    <row r="1270" spans="1:7" x14ac:dyDescent="0.25">
      <c r="A1270">
        <v>10728</v>
      </c>
      <c r="B1270">
        <v>55</v>
      </c>
      <c r="C1270">
        <v>24</v>
      </c>
      <c r="D1270">
        <v>12</v>
      </c>
      <c r="E1270">
        <v>0</v>
      </c>
      <c r="F1270" s="10">
        <f t="shared" si="38"/>
        <v>288</v>
      </c>
      <c r="G1270" s="10">
        <f t="shared" si="39"/>
        <v>288</v>
      </c>
    </row>
    <row r="1271" spans="1:7" x14ac:dyDescent="0.25">
      <c r="A1271">
        <v>10728</v>
      </c>
      <c r="B1271">
        <v>60</v>
      </c>
      <c r="C1271">
        <v>34</v>
      </c>
      <c r="D1271">
        <v>15</v>
      </c>
      <c r="E1271">
        <v>0</v>
      </c>
      <c r="F1271" s="10">
        <f t="shared" si="38"/>
        <v>510</v>
      </c>
      <c r="G1271" s="10">
        <f t="shared" si="39"/>
        <v>510</v>
      </c>
    </row>
    <row r="1272" spans="1:7" x14ac:dyDescent="0.25">
      <c r="A1272">
        <v>10729</v>
      </c>
      <c r="B1272">
        <v>1</v>
      </c>
      <c r="C1272">
        <v>18</v>
      </c>
      <c r="D1272">
        <v>50</v>
      </c>
      <c r="E1272">
        <v>0</v>
      </c>
      <c r="F1272" s="10">
        <f t="shared" si="38"/>
        <v>900</v>
      </c>
      <c r="G1272" s="10">
        <f t="shared" si="39"/>
        <v>900</v>
      </c>
    </row>
    <row r="1273" spans="1:7" x14ac:dyDescent="0.25">
      <c r="A1273">
        <v>10729</v>
      </c>
      <c r="B1273">
        <v>21</v>
      </c>
      <c r="C1273">
        <v>10</v>
      </c>
      <c r="D1273">
        <v>30</v>
      </c>
      <c r="E1273">
        <v>0</v>
      </c>
      <c r="F1273" s="10">
        <f t="shared" si="38"/>
        <v>300</v>
      </c>
      <c r="G1273" s="10">
        <f t="shared" si="39"/>
        <v>300</v>
      </c>
    </row>
    <row r="1274" spans="1:7" x14ac:dyDescent="0.25">
      <c r="A1274">
        <v>10729</v>
      </c>
      <c r="B1274">
        <v>50</v>
      </c>
      <c r="C1274">
        <v>16.25</v>
      </c>
      <c r="D1274">
        <v>40</v>
      </c>
      <c r="E1274">
        <v>0</v>
      </c>
      <c r="F1274" s="10">
        <f t="shared" si="38"/>
        <v>650</v>
      </c>
      <c r="G1274" s="10">
        <f t="shared" si="39"/>
        <v>650</v>
      </c>
    </row>
    <row r="1275" spans="1:7" x14ac:dyDescent="0.25">
      <c r="A1275">
        <v>10730</v>
      </c>
      <c r="B1275">
        <v>16</v>
      </c>
      <c r="C1275">
        <v>17.45</v>
      </c>
      <c r="D1275">
        <v>15</v>
      </c>
      <c r="E1275">
        <v>0.05</v>
      </c>
      <c r="F1275" s="10">
        <f t="shared" si="38"/>
        <v>261.75</v>
      </c>
      <c r="G1275" s="10">
        <f t="shared" si="39"/>
        <v>248.66249999999999</v>
      </c>
    </row>
    <row r="1276" spans="1:7" x14ac:dyDescent="0.25">
      <c r="A1276">
        <v>10730</v>
      </c>
      <c r="B1276">
        <v>31</v>
      </c>
      <c r="C1276">
        <v>12.5</v>
      </c>
      <c r="D1276">
        <v>3</v>
      </c>
      <c r="E1276">
        <v>0.05</v>
      </c>
      <c r="F1276" s="10">
        <f t="shared" si="38"/>
        <v>37.5</v>
      </c>
      <c r="G1276" s="10">
        <f t="shared" si="39"/>
        <v>35.625</v>
      </c>
    </row>
    <row r="1277" spans="1:7" x14ac:dyDescent="0.25">
      <c r="A1277">
        <v>10730</v>
      </c>
      <c r="B1277">
        <v>65</v>
      </c>
      <c r="C1277">
        <v>21.05</v>
      </c>
      <c r="D1277">
        <v>10</v>
      </c>
      <c r="E1277">
        <v>0.05</v>
      </c>
      <c r="F1277" s="10">
        <f t="shared" si="38"/>
        <v>210.5</v>
      </c>
      <c r="G1277" s="10">
        <f t="shared" si="39"/>
        <v>199.97499999999999</v>
      </c>
    </row>
    <row r="1278" spans="1:7" x14ac:dyDescent="0.25">
      <c r="A1278">
        <v>10731</v>
      </c>
      <c r="B1278">
        <v>21</v>
      </c>
      <c r="C1278">
        <v>10</v>
      </c>
      <c r="D1278">
        <v>40</v>
      </c>
      <c r="E1278">
        <v>0.05</v>
      </c>
      <c r="F1278" s="10">
        <f t="shared" si="38"/>
        <v>400</v>
      </c>
      <c r="G1278" s="10">
        <f t="shared" si="39"/>
        <v>380</v>
      </c>
    </row>
    <row r="1279" spans="1:7" x14ac:dyDescent="0.25">
      <c r="A1279">
        <v>10731</v>
      </c>
      <c r="B1279">
        <v>51</v>
      </c>
      <c r="C1279">
        <v>53</v>
      </c>
      <c r="D1279">
        <v>30</v>
      </c>
      <c r="E1279">
        <v>0.05</v>
      </c>
      <c r="F1279" s="10">
        <f t="shared" si="38"/>
        <v>1590</v>
      </c>
      <c r="G1279" s="10">
        <f t="shared" si="39"/>
        <v>1510.5</v>
      </c>
    </row>
    <row r="1280" spans="1:7" x14ac:dyDescent="0.25">
      <c r="A1280">
        <v>10732</v>
      </c>
      <c r="B1280">
        <v>76</v>
      </c>
      <c r="C1280">
        <v>18</v>
      </c>
      <c r="D1280">
        <v>20</v>
      </c>
      <c r="E1280">
        <v>0</v>
      </c>
      <c r="F1280" s="10">
        <f t="shared" si="38"/>
        <v>360</v>
      </c>
      <c r="G1280" s="10">
        <f t="shared" si="39"/>
        <v>360</v>
      </c>
    </row>
    <row r="1281" spans="1:7" x14ac:dyDescent="0.25">
      <c r="A1281">
        <v>10733</v>
      </c>
      <c r="B1281">
        <v>14</v>
      </c>
      <c r="C1281">
        <v>23.25</v>
      </c>
      <c r="D1281">
        <v>16</v>
      </c>
      <c r="E1281">
        <v>0</v>
      </c>
      <c r="F1281" s="10">
        <f t="shared" si="38"/>
        <v>372</v>
      </c>
      <c r="G1281" s="10">
        <f t="shared" si="39"/>
        <v>372</v>
      </c>
    </row>
    <row r="1282" spans="1:7" x14ac:dyDescent="0.25">
      <c r="A1282">
        <v>10733</v>
      </c>
      <c r="B1282">
        <v>28</v>
      </c>
      <c r="C1282">
        <v>45.6</v>
      </c>
      <c r="D1282">
        <v>20</v>
      </c>
      <c r="E1282">
        <v>0</v>
      </c>
      <c r="F1282" s="10">
        <f t="shared" si="38"/>
        <v>912</v>
      </c>
      <c r="G1282" s="10">
        <f t="shared" si="39"/>
        <v>912</v>
      </c>
    </row>
    <row r="1283" spans="1:7" x14ac:dyDescent="0.25">
      <c r="A1283">
        <v>10733</v>
      </c>
      <c r="B1283">
        <v>52</v>
      </c>
      <c r="C1283">
        <v>7</v>
      </c>
      <c r="D1283">
        <v>25</v>
      </c>
      <c r="E1283">
        <v>0</v>
      </c>
      <c r="F1283" s="10">
        <f t="shared" ref="F1283:F1346" si="40">C1283*D1283</f>
        <v>175</v>
      </c>
      <c r="G1283" s="10">
        <f t="shared" ref="G1283:G1346" si="41">F1283 * (1 - E1283)</f>
        <v>175</v>
      </c>
    </row>
    <row r="1284" spans="1:7" x14ac:dyDescent="0.25">
      <c r="A1284">
        <v>10734</v>
      </c>
      <c r="B1284">
        <v>6</v>
      </c>
      <c r="C1284">
        <v>25</v>
      </c>
      <c r="D1284">
        <v>30</v>
      </c>
      <c r="E1284">
        <v>0</v>
      </c>
      <c r="F1284" s="10">
        <f t="shared" si="40"/>
        <v>750</v>
      </c>
      <c r="G1284" s="10">
        <f t="shared" si="41"/>
        <v>750</v>
      </c>
    </row>
    <row r="1285" spans="1:7" x14ac:dyDescent="0.25">
      <c r="A1285">
        <v>10734</v>
      </c>
      <c r="B1285">
        <v>30</v>
      </c>
      <c r="C1285">
        <v>25.89</v>
      </c>
      <c r="D1285">
        <v>15</v>
      </c>
      <c r="E1285">
        <v>0</v>
      </c>
      <c r="F1285" s="10">
        <f t="shared" si="40"/>
        <v>388.35</v>
      </c>
      <c r="G1285" s="10">
        <f t="shared" si="41"/>
        <v>388.35</v>
      </c>
    </row>
    <row r="1286" spans="1:7" x14ac:dyDescent="0.25">
      <c r="A1286">
        <v>10734</v>
      </c>
      <c r="B1286">
        <v>76</v>
      </c>
      <c r="C1286">
        <v>18</v>
      </c>
      <c r="D1286">
        <v>20</v>
      </c>
      <c r="E1286">
        <v>0</v>
      </c>
      <c r="F1286" s="10">
        <f t="shared" si="40"/>
        <v>360</v>
      </c>
      <c r="G1286" s="10">
        <f t="shared" si="41"/>
        <v>360</v>
      </c>
    </row>
    <row r="1287" spans="1:7" x14ac:dyDescent="0.25">
      <c r="A1287">
        <v>10735</v>
      </c>
      <c r="B1287">
        <v>61</v>
      </c>
      <c r="C1287">
        <v>28.5</v>
      </c>
      <c r="D1287">
        <v>20</v>
      </c>
      <c r="E1287">
        <v>0.1</v>
      </c>
      <c r="F1287" s="10">
        <f t="shared" si="40"/>
        <v>570</v>
      </c>
      <c r="G1287" s="10">
        <f t="shared" si="41"/>
        <v>513</v>
      </c>
    </row>
    <row r="1288" spans="1:7" x14ac:dyDescent="0.25">
      <c r="A1288">
        <v>10735</v>
      </c>
      <c r="B1288">
        <v>77</v>
      </c>
      <c r="C1288">
        <v>13</v>
      </c>
      <c r="D1288">
        <v>2</v>
      </c>
      <c r="E1288">
        <v>0.1</v>
      </c>
      <c r="F1288" s="10">
        <f t="shared" si="40"/>
        <v>26</v>
      </c>
      <c r="G1288" s="10">
        <f t="shared" si="41"/>
        <v>23.400000000000002</v>
      </c>
    </row>
    <row r="1289" spans="1:7" x14ac:dyDescent="0.25">
      <c r="A1289">
        <v>10736</v>
      </c>
      <c r="B1289">
        <v>65</v>
      </c>
      <c r="C1289">
        <v>21.05</v>
      </c>
      <c r="D1289">
        <v>40</v>
      </c>
      <c r="E1289">
        <v>0</v>
      </c>
      <c r="F1289" s="10">
        <f t="shared" si="40"/>
        <v>842</v>
      </c>
      <c r="G1289" s="10">
        <f t="shared" si="41"/>
        <v>842</v>
      </c>
    </row>
    <row r="1290" spans="1:7" x14ac:dyDescent="0.25">
      <c r="A1290">
        <v>10736</v>
      </c>
      <c r="B1290">
        <v>75</v>
      </c>
      <c r="C1290">
        <v>7.75</v>
      </c>
      <c r="D1290">
        <v>20</v>
      </c>
      <c r="E1290">
        <v>0</v>
      </c>
      <c r="F1290" s="10">
        <f t="shared" si="40"/>
        <v>155</v>
      </c>
      <c r="G1290" s="10">
        <f t="shared" si="41"/>
        <v>155</v>
      </c>
    </row>
    <row r="1291" spans="1:7" x14ac:dyDescent="0.25">
      <c r="A1291">
        <v>10737</v>
      </c>
      <c r="B1291">
        <v>13</v>
      </c>
      <c r="C1291">
        <v>6</v>
      </c>
      <c r="D1291">
        <v>4</v>
      </c>
      <c r="E1291">
        <v>0</v>
      </c>
      <c r="F1291" s="10">
        <f t="shared" si="40"/>
        <v>24</v>
      </c>
      <c r="G1291" s="10">
        <f t="shared" si="41"/>
        <v>24</v>
      </c>
    </row>
    <row r="1292" spans="1:7" x14ac:dyDescent="0.25">
      <c r="A1292">
        <v>10737</v>
      </c>
      <c r="B1292">
        <v>41</v>
      </c>
      <c r="C1292">
        <v>9.65</v>
      </c>
      <c r="D1292">
        <v>12</v>
      </c>
      <c r="E1292">
        <v>0</v>
      </c>
      <c r="F1292" s="10">
        <f t="shared" si="40"/>
        <v>115.80000000000001</v>
      </c>
      <c r="G1292" s="10">
        <f t="shared" si="41"/>
        <v>115.80000000000001</v>
      </c>
    </row>
    <row r="1293" spans="1:7" x14ac:dyDescent="0.25">
      <c r="A1293">
        <v>10738</v>
      </c>
      <c r="B1293">
        <v>16</v>
      </c>
      <c r="C1293">
        <v>17.45</v>
      </c>
      <c r="D1293">
        <v>3</v>
      </c>
      <c r="E1293">
        <v>0</v>
      </c>
      <c r="F1293" s="10">
        <f t="shared" si="40"/>
        <v>52.349999999999994</v>
      </c>
      <c r="G1293" s="10">
        <f t="shared" si="41"/>
        <v>52.349999999999994</v>
      </c>
    </row>
    <row r="1294" spans="1:7" x14ac:dyDescent="0.25">
      <c r="A1294">
        <v>10739</v>
      </c>
      <c r="B1294">
        <v>36</v>
      </c>
      <c r="C1294">
        <v>19</v>
      </c>
      <c r="D1294">
        <v>6</v>
      </c>
      <c r="E1294">
        <v>0</v>
      </c>
      <c r="F1294" s="10">
        <f t="shared" si="40"/>
        <v>114</v>
      </c>
      <c r="G1294" s="10">
        <f t="shared" si="41"/>
        <v>114</v>
      </c>
    </row>
    <row r="1295" spans="1:7" x14ac:dyDescent="0.25">
      <c r="A1295">
        <v>10739</v>
      </c>
      <c r="B1295">
        <v>52</v>
      </c>
      <c r="C1295">
        <v>7</v>
      </c>
      <c r="D1295">
        <v>18</v>
      </c>
      <c r="E1295">
        <v>0</v>
      </c>
      <c r="F1295" s="10">
        <f t="shared" si="40"/>
        <v>126</v>
      </c>
      <c r="G1295" s="10">
        <f t="shared" si="41"/>
        <v>126</v>
      </c>
    </row>
    <row r="1296" spans="1:7" x14ac:dyDescent="0.25">
      <c r="A1296">
        <v>10740</v>
      </c>
      <c r="B1296">
        <v>28</v>
      </c>
      <c r="C1296">
        <v>45.6</v>
      </c>
      <c r="D1296">
        <v>5</v>
      </c>
      <c r="E1296">
        <v>0.2</v>
      </c>
      <c r="F1296" s="10">
        <f t="shared" si="40"/>
        <v>228</v>
      </c>
      <c r="G1296" s="10">
        <f t="shared" si="41"/>
        <v>182.4</v>
      </c>
    </row>
    <row r="1297" spans="1:7" x14ac:dyDescent="0.25">
      <c r="A1297">
        <v>10740</v>
      </c>
      <c r="B1297">
        <v>35</v>
      </c>
      <c r="C1297">
        <v>18</v>
      </c>
      <c r="D1297">
        <v>35</v>
      </c>
      <c r="E1297">
        <v>0.2</v>
      </c>
      <c r="F1297" s="10">
        <f t="shared" si="40"/>
        <v>630</v>
      </c>
      <c r="G1297" s="10">
        <f t="shared" si="41"/>
        <v>504</v>
      </c>
    </row>
    <row r="1298" spans="1:7" x14ac:dyDescent="0.25">
      <c r="A1298">
        <v>10740</v>
      </c>
      <c r="B1298">
        <v>45</v>
      </c>
      <c r="C1298">
        <v>9.5</v>
      </c>
      <c r="D1298">
        <v>40</v>
      </c>
      <c r="E1298">
        <v>0.2</v>
      </c>
      <c r="F1298" s="10">
        <f t="shared" si="40"/>
        <v>380</v>
      </c>
      <c r="G1298" s="10">
        <f t="shared" si="41"/>
        <v>304</v>
      </c>
    </row>
    <row r="1299" spans="1:7" x14ac:dyDescent="0.25">
      <c r="A1299">
        <v>10740</v>
      </c>
      <c r="B1299">
        <v>56</v>
      </c>
      <c r="C1299">
        <v>38</v>
      </c>
      <c r="D1299">
        <v>14</v>
      </c>
      <c r="E1299">
        <v>0.2</v>
      </c>
      <c r="F1299" s="10">
        <f t="shared" si="40"/>
        <v>532</v>
      </c>
      <c r="G1299" s="10">
        <f t="shared" si="41"/>
        <v>425.6</v>
      </c>
    </row>
    <row r="1300" spans="1:7" x14ac:dyDescent="0.25">
      <c r="A1300">
        <v>10741</v>
      </c>
      <c r="B1300">
        <v>2</v>
      </c>
      <c r="C1300">
        <v>19</v>
      </c>
      <c r="D1300">
        <v>15</v>
      </c>
      <c r="E1300">
        <v>0.2</v>
      </c>
      <c r="F1300" s="10">
        <f t="shared" si="40"/>
        <v>285</v>
      </c>
      <c r="G1300" s="10">
        <f t="shared" si="41"/>
        <v>228</v>
      </c>
    </row>
    <row r="1301" spans="1:7" x14ac:dyDescent="0.25">
      <c r="A1301">
        <v>10742</v>
      </c>
      <c r="B1301">
        <v>3</v>
      </c>
      <c r="C1301">
        <v>10</v>
      </c>
      <c r="D1301">
        <v>20</v>
      </c>
      <c r="E1301">
        <v>0</v>
      </c>
      <c r="F1301" s="10">
        <f t="shared" si="40"/>
        <v>200</v>
      </c>
      <c r="G1301" s="10">
        <f t="shared" si="41"/>
        <v>200</v>
      </c>
    </row>
    <row r="1302" spans="1:7" x14ac:dyDescent="0.25">
      <c r="A1302">
        <v>10742</v>
      </c>
      <c r="B1302">
        <v>60</v>
      </c>
      <c r="C1302">
        <v>34</v>
      </c>
      <c r="D1302">
        <v>50</v>
      </c>
      <c r="E1302">
        <v>0</v>
      </c>
      <c r="F1302" s="10">
        <f t="shared" si="40"/>
        <v>1700</v>
      </c>
      <c r="G1302" s="10">
        <f t="shared" si="41"/>
        <v>1700</v>
      </c>
    </row>
    <row r="1303" spans="1:7" x14ac:dyDescent="0.2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 s="10">
        <f t="shared" si="40"/>
        <v>1218</v>
      </c>
      <c r="G1303" s="10">
        <f t="shared" si="41"/>
        <v>1218</v>
      </c>
    </row>
    <row r="1304" spans="1:7" x14ac:dyDescent="0.25">
      <c r="A1304">
        <v>10743</v>
      </c>
      <c r="B1304">
        <v>46</v>
      </c>
      <c r="C1304">
        <v>12</v>
      </c>
      <c r="D1304">
        <v>28</v>
      </c>
      <c r="E1304">
        <v>0.05</v>
      </c>
      <c r="F1304" s="10">
        <f t="shared" si="40"/>
        <v>336</v>
      </c>
      <c r="G1304" s="10">
        <f t="shared" si="41"/>
        <v>319.2</v>
      </c>
    </row>
    <row r="1305" spans="1:7" x14ac:dyDescent="0.2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 s="10">
        <f t="shared" si="40"/>
        <v>919.99999999999989</v>
      </c>
      <c r="G1305" s="10">
        <f t="shared" si="41"/>
        <v>736</v>
      </c>
    </row>
    <row r="1306" spans="1:7" x14ac:dyDescent="0.25">
      <c r="A1306">
        <v>10745</v>
      </c>
      <c r="B1306">
        <v>18</v>
      </c>
      <c r="C1306">
        <v>62.5</v>
      </c>
      <c r="D1306">
        <v>24</v>
      </c>
      <c r="E1306">
        <v>0</v>
      </c>
      <c r="F1306" s="10">
        <f t="shared" si="40"/>
        <v>1500</v>
      </c>
      <c r="G1306" s="10">
        <f t="shared" si="41"/>
        <v>1500</v>
      </c>
    </row>
    <row r="1307" spans="1:7" x14ac:dyDescent="0.25">
      <c r="A1307">
        <v>10745</v>
      </c>
      <c r="B1307">
        <v>44</v>
      </c>
      <c r="C1307">
        <v>19.45</v>
      </c>
      <c r="D1307">
        <v>16</v>
      </c>
      <c r="E1307">
        <v>0</v>
      </c>
      <c r="F1307" s="10">
        <f t="shared" si="40"/>
        <v>311.2</v>
      </c>
      <c r="G1307" s="10">
        <f t="shared" si="41"/>
        <v>311.2</v>
      </c>
    </row>
    <row r="1308" spans="1:7" x14ac:dyDescent="0.25">
      <c r="A1308">
        <v>10745</v>
      </c>
      <c r="B1308">
        <v>59</v>
      </c>
      <c r="C1308">
        <v>55</v>
      </c>
      <c r="D1308">
        <v>45</v>
      </c>
      <c r="E1308">
        <v>0</v>
      </c>
      <c r="F1308" s="10">
        <f t="shared" si="40"/>
        <v>2475</v>
      </c>
      <c r="G1308" s="10">
        <f t="shared" si="41"/>
        <v>2475</v>
      </c>
    </row>
    <row r="1309" spans="1:7" x14ac:dyDescent="0.2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 s="10">
        <f t="shared" si="40"/>
        <v>243.59999999999997</v>
      </c>
      <c r="G1309" s="10">
        <f t="shared" si="41"/>
        <v>243.59999999999997</v>
      </c>
    </row>
    <row r="1310" spans="1:7" x14ac:dyDescent="0.25">
      <c r="A1310">
        <v>10746</v>
      </c>
      <c r="B1310">
        <v>13</v>
      </c>
      <c r="C1310">
        <v>6</v>
      </c>
      <c r="D1310">
        <v>6</v>
      </c>
      <c r="E1310">
        <v>0</v>
      </c>
      <c r="F1310" s="10">
        <f t="shared" si="40"/>
        <v>36</v>
      </c>
      <c r="G1310" s="10">
        <f t="shared" si="41"/>
        <v>36</v>
      </c>
    </row>
    <row r="1311" spans="1:7" x14ac:dyDescent="0.25">
      <c r="A1311">
        <v>10746</v>
      </c>
      <c r="B1311">
        <v>42</v>
      </c>
      <c r="C1311">
        <v>14</v>
      </c>
      <c r="D1311">
        <v>28</v>
      </c>
      <c r="E1311">
        <v>0</v>
      </c>
      <c r="F1311" s="10">
        <f t="shared" si="40"/>
        <v>392</v>
      </c>
      <c r="G1311" s="10">
        <f t="shared" si="41"/>
        <v>392</v>
      </c>
    </row>
    <row r="1312" spans="1:7" x14ac:dyDescent="0.25">
      <c r="A1312">
        <v>10746</v>
      </c>
      <c r="B1312">
        <v>62</v>
      </c>
      <c r="C1312">
        <v>49.3</v>
      </c>
      <c r="D1312">
        <v>9</v>
      </c>
      <c r="E1312">
        <v>0</v>
      </c>
      <c r="F1312" s="10">
        <f t="shared" si="40"/>
        <v>443.7</v>
      </c>
      <c r="G1312" s="10">
        <f t="shared" si="41"/>
        <v>443.7</v>
      </c>
    </row>
    <row r="1313" spans="1:7" x14ac:dyDescent="0.25">
      <c r="A1313">
        <v>10746</v>
      </c>
      <c r="B1313">
        <v>69</v>
      </c>
      <c r="C1313">
        <v>36</v>
      </c>
      <c r="D1313">
        <v>40</v>
      </c>
      <c r="E1313">
        <v>0</v>
      </c>
      <c r="F1313" s="10">
        <f t="shared" si="40"/>
        <v>1440</v>
      </c>
      <c r="G1313" s="10">
        <f t="shared" si="41"/>
        <v>1440</v>
      </c>
    </row>
    <row r="1314" spans="1:7" x14ac:dyDescent="0.25">
      <c r="A1314">
        <v>10747</v>
      </c>
      <c r="B1314">
        <v>31</v>
      </c>
      <c r="C1314">
        <v>12.5</v>
      </c>
      <c r="D1314">
        <v>8</v>
      </c>
      <c r="E1314">
        <v>0</v>
      </c>
      <c r="F1314" s="10">
        <f t="shared" si="40"/>
        <v>100</v>
      </c>
      <c r="G1314" s="10">
        <f t="shared" si="41"/>
        <v>100</v>
      </c>
    </row>
    <row r="1315" spans="1:7" x14ac:dyDescent="0.25">
      <c r="A1315">
        <v>10747</v>
      </c>
      <c r="B1315">
        <v>41</v>
      </c>
      <c r="C1315">
        <v>9.65</v>
      </c>
      <c r="D1315">
        <v>35</v>
      </c>
      <c r="E1315">
        <v>0</v>
      </c>
      <c r="F1315" s="10">
        <f t="shared" si="40"/>
        <v>337.75</v>
      </c>
      <c r="G1315" s="10">
        <f t="shared" si="41"/>
        <v>337.75</v>
      </c>
    </row>
    <row r="1316" spans="1:7" x14ac:dyDescent="0.25">
      <c r="A1316">
        <v>10747</v>
      </c>
      <c r="B1316">
        <v>63</v>
      </c>
      <c r="C1316">
        <v>43.9</v>
      </c>
      <c r="D1316">
        <v>9</v>
      </c>
      <c r="E1316">
        <v>0</v>
      </c>
      <c r="F1316" s="10">
        <f t="shared" si="40"/>
        <v>395.09999999999997</v>
      </c>
      <c r="G1316" s="10">
        <f t="shared" si="41"/>
        <v>395.09999999999997</v>
      </c>
    </row>
    <row r="1317" spans="1:7" x14ac:dyDescent="0.25">
      <c r="A1317">
        <v>10747</v>
      </c>
      <c r="B1317">
        <v>69</v>
      </c>
      <c r="C1317">
        <v>36</v>
      </c>
      <c r="D1317">
        <v>30</v>
      </c>
      <c r="E1317">
        <v>0</v>
      </c>
      <c r="F1317" s="10">
        <f t="shared" si="40"/>
        <v>1080</v>
      </c>
      <c r="G1317" s="10">
        <f t="shared" si="41"/>
        <v>1080</v>
      </c>
    </row>
    <row r="1318" spans="1:7" x14ac:dyDescent="0.25">
      <c r="A1318">
        <v>10748</v>
      </c>
      <c r="B1318">
        <v>23</v>
      </c>
      <c r="C1318">
        <v>9</v>
      </c>
      <c r="D1318">
        <v>44</v>
      </c>
      <c r="E1318">
        <v>0</v>
      </c>
      <c r="F1318" s="10">
        <f t="shared" si="40"/>
        <v>396</v>
      </c>
      <c r="G1318" s="10">
        <f t="shared" si="41"/>
        <v>396</v>
      </c>
    </row>
    <row r="1319" spans="1:7" x14ac:dyDescent="0.2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 s="10">
        <f t="shared" si="40"/>
        <v>736</v>
      </c>
      <c r="G1319" s="10">
        <f t="shared" si="41"/>
        <v>736</v>
      </c>
    </row>
    <row r="1320" spans="1:7" x14ac:dyDescent="0.25">
      <c r="A1320">
        <v>10748</v>
      </c>
      <c r="B1320">
        <v>56</v>
      </c>
      <c r="C1320">
        <v>38</v>
      </c>
      <c r="D1320">
        <v>28</v>
      </c>
      <c r="E1320">
        <v>0</v>
      </c>
      <c r="F1320" s="10">
        <f t="shared" si="40"/>
        <v>1064</v>
      </c>
      <c r="G1320" s="10">
        <f t="shared" si="41"/>
        <v>1064</v>
      </c>
    </row>
    <row r="1321" spans="1:7" x14ac:dyDescent="0.25">
      <c r="A1321">
        <v>10749</v>
      </c>
      <c r="B1321">
        <v>56</v>
      </c>
      <c r="C1321">
        <v>38</v>
      </c>
      <c r="D1321">
        <v>15</v>
      </c>
      <c r="E1321">
        <v>0</v>
      </c>
      <c r="F1321" s="10">
        <f t="shared" si="40"/>
        <v>570</v>
      </c>
      <c r="G1321" s="10">
        <f t="shared" si="41"/>
        <v>570</v>
      </c>
    </row>
    <row r="1322" spans="1:7" x14ac:dyDescent="0.25">
      <c r="A1322">
        <v>10749</v>
      </c>
      <c r="B1322">
        <v>59</v>
      </c>
      <c r="C1322">
        <v>55</v>
      </c>
      <c r="D1322">
        <v>6</v>
      </c>
      <c r="E1322">
        <v>0</v>
      </c>
      <c r="F1322" s="10">
        <f t="shared" si="40"/>
        <v>330</v>
      </c>
      <c r="G1322" s="10">
        <f t="shared" si="41"/>
        <v>330</v>
      </c>
    </row>
    <row r="1323" spans="1:7" x14ac:dyDescent="0.25">
      <c r="A1323">
        <v>10749</v>
      </c>
      <c r="B1323">
        <v>76</v>
      </c>
      <c r="C1323">
        <v>18</v>
      </c>
      <c r="D1323">
        <v>10</v>
      </c>
      <c r="E1323">
        <v>0</v>
      </c>
      <c r="F1323" s="10">
        <f t="shared" si="40"/>
        <v>180</v>
      </c>
      <c r="G1323" s="10">
        <f t="shared" si="41"/>
        <v>180</v>
      </c>
    </row>
    <row r="1324" spans="1:7" x14ac:dyDescent="0.25">
      <c r="A1324">
        <v>10750</v>
      </c>
      <c r="B1324">
        <v>14</v>
      </c>
      <c r="C1324">
        <v>23.25</v>
      </c>
      <c r="D1324">
        <v>5</v>
      </c>
      <c r="E1324">
        <v>0.15</v>
      </c>
      <c r="F1324" s="10">
        <f t="shared" si="40"/>
        <v>116.25</v>
      </c>
      <c r="G1324" s="10">
        <f t="shared" si="41"/>
        <v>98.8125</v>
      </c>
    </row>
    <row r="1325" spans="1:7" x14ac:dyDescent="0.25">
      <c r="A1325">
        <v>10750</v>
      </c>
      <c r="B1325">
        <v>45</v>
      </c>
      <c r="C1325">
        <v>9.5</v>
      </c>
      <c r="D1325">
        <v>40</v>
      </c>
      <c r="E1325">
        <v>0.15</v>
      </c>
      <c r="F1325" s="10">
        <f t="shared" si="40"/>
        <v>380</v>
      </c>
      <c r="G1325" s="10">
        <f t="shared" si="41"/>
        <v>323</v>
      </c>
    </row>
    <row r="1326" spans="1:7" x14ac:dyDescent="0.25">
      <c r="A1326">
        <v>10750</v>
      </c>
      <c r="B1326">
        <v>59</v>
      </c>
      <c r="C1326">
        <v>55</v>
      </c>
      <c r="D1326">
        <v>25</v>
      </c>
      <c r="E1326">
        <v>0.15</v>
      </c>
      <c r="F1326" s="10">
        <f t="shared" si="40"/>
        <v>1375</v>
      </c>
      <c r="G1326" s="10">
        <f t="shared" si="41"/>
        <v>1168.75</v>
      </c>
    </row>
    <row r="1327" spans="1:7" x14ac:dyDescent="0.25">
      <c r="A1327">
        <v>10751</v>
      </c>
      <c r="B1327">
        <v>26</v>
      </c>
      <c r="C1327">
        <v>31.23</v>
      </c>
      <c r="D1327">
        <v>12</v>
      </c>
      <c r="E1327">
        <v>0.1</v>
      </c>
      <c r="F1327" s="10">
        <f t="shared" si="40"/>
        <v>374.76</v>
      </c>
      <c r="G1327" s="10">
        <f t="shared" si="41"/>
        <v>337.28399999999999</v>
      </c>
    </row>
    <row r="1328" spans="1:7" x14ac:dyDescent="0.25">
      <c r="A1328">
        <v>10751</v>
      </c>
      <c r="B1328">
        <v>30</v>
      </c>
      <c r="C1328">
        <v>25.89</v>
      </c>
      <c r="D1328">
        <v>30</v>
      </c>
      <c r="E1328">
        <v>0</v>
      </c>
      <c r="F1328" s="10">
        <f t="shared" si="40"/>
        <v>776.7</v>
      </c>
      <c r="G1328" s="10">
        <f t="shared" si="41"/>
        <v>776.7</v>
      </c>
    </row>
    <row r="1329" spans="1:7" x14ac:dyDescent="0.25">
      <c r="A1329">
        <v>10751</v>
      </c>
      <c r="B1329">
        <v>50</v>
      </c>
      <c r="C1329">
        <v>16.25</v>
      </c>
      <c r="D1329">
        <v>20</v>
      </c>
      <c r="E1329">
        <v>0.1</v>
      </c>
      <c r="F1329" s="10">
        <f t="shared" si="40"/>
        <v>325</v>
      </c>
      <c r="G1329" s="10">
        <f t="shared" si="41"/>
        <v>292.5</v>
      </c>
    </row>
    <row r="1330" spans="1:7" x14ac:dyDescent="0.25">
      <c r="A1330">
        <v>10751</v>
      </c>
      <c r="B1330">
        <v>73</v>
      </c>
      <c r="C1330">
        <v>15</v>
      </c>
      <c r="D1330">
        <v>15</v>
      </c>
      <c r="E1330">
        <v>0</v>
      </c>
      <c r="F1330" s="10">
        <f t="shared" si="40"/>
        <v>225</v>
      </c>
      <c r="G1330" s="10">
        <f t="shared" si="41"/>
        <v>225</v>
      </c>
    </row>
    <row r="1331" spans="1:7" x14ac:dyDescent="0.25">
      <c r="A1331">
        <v>10752</v>
      </c>
      <c r="B1331">
        <v>1</v>
      </c>
      <c r="C1331">
        <v>18</v>
      </c>
      <c r="D1331">
        <v>8</v>
      </c>
      <c r="E1331">
        <v>0</v>
      </c>
      <c r="F1331" s="10">
        <f t="shared" si="40"/>
        <v>144</v>
      </c>
      <c r="G1331" s="10">
        <f t="shared" si="41"/>
        <v>144</v>
      </c>
    </row>
    <row r="1332" spans="1:7" x14ac:dyDescent="0.25">
      <c r="A1332">
        <v>10752</v>
      </c>
      <c r="B1332">
        <v>69</v>
      </c>
      <c r="C1332">
        <v>36</v>
      </c>
      <c r="D1332">
        <v>3</v>
      </c>
      <c r="E1332">
        <v>0</v>
      </c>
      <c r="F1332" s="10">
        <f t="shared" si="40"/>
        <v>108</v>
      </c>
      <c r="G1332" s="10">
        <f t="shared" si="41"/>
        <v>108</v>
      </c>
    </row>
    <row r="1333" spans="1:7" x14ac:dyDescent="0.25">
      <c r="A1333">
        <v>10753</v>
      </c>
      <c r="B1333">
        <v>45</v>
      </c>
      <c r="C1333">
        <v>9.5</v>
      </c>
      <c r="D1333">
        <v>4</v>
      </c>
      <c r="E1333">
        <v>0</v>
      </c>
      <c r="F1333" s="10">
        <f t="shared" si="40"/>
        <v>38</v>
      </c>
      <c r="G1333" s="10">
        <f t="shared" si="41"/>
        <v>38</v>
      </c>
    </row>
    <row r="1334" spans="1:7" x14ac:dyDescent="0.25">
      <c r="A1334">
        <v>10753</v>
      </c>
      <c r="B1334">
        <v>74</v>
      </c>
      <c r="C1334">
        <v>10</v>
      </c>
      <c r="D1334">
        <v>5</v>
      </c>
      <c r="E1334">
        <v>0</v>
      </c>
      <c r="F1334" s="10">
        <f t="shared" si="40"/>
        <v>50</v>
      </c>
      <c r="G1334" s="10">
        <f t="shared" si="41"/>
        <v>50</v>
      </c>
    </row>
    <row r="1335" spans="1:7" x14ac:dyDescent="0.2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 s="10">
        <f t="shared" si="40"/>
        <v>55.199999999999996</v>
      </c>
      <c r="G1335" s="10">
        <f t="shared" si="41"/>
        <v>55.199999999999996</v>
      </c>
    </row>
    <row r="1336" spans="1:7" x14ac:dyDescent="0.25">
      <c r="A1336">
        <v>10755</v>
      </c>
      <c r="B1336">
        <v>47</v>
      </c>
      <c r="C1336">
        <v>9.5</v>
      </c>
      <c r="D1336">
        <v>30</v>
      </c>
      <c r="E1336">
        <v>0.25</v>
      </c>
      <c r="F1336" s="10">
        <f t="shared" si="40"/>
        <v>285</v>
      </c>
      <c r="G1336" s="10">
        <f t="shared" si="41"/>
        <v>213.75</v>
      </c>
    </row>
    <row r="1337" spans="1:7" x14ac:dyDescent="0.25">
      <c r="A1337">
        <v>10755</v>
      </c>
      <c r="B1337">
        <v>56</v>
      </c>
      <c r="C1337">
        <v>38</v>
      </c>
      <c r="D1337">
        <v>30</v>
      </c>
      <c r="E1337">
        <v>0.25</v>
      </c>
      <c r="F1337" s="10">
        <f t="shared" si="40"/>
        <v>1140</v>
      </c>
      <c r="G1337" s="10">
        <f t="shared" si="41"/>
        <v>855</v>
      </c>
    </row>
    <row r="1338" spans="1:7" x14ac:dyDescent="0.25">
      <c r="A1338">
        <v>10755</v>
      </c>
      <c r="B1338">
        <v>57</v>
      </c>
      <c r="C1338">
        <v>19.5</v>
      </c>
      <c r="D1338">
        <v>14</v>
      </c>
      <c r="E1338">
        <v>0.25</v>
      </c>
      <c r="F1338" s="10">
        <f t="shared" si="40"/>
        <v>273</v>
      </c>
      <c r="G1338" s="10">
        <f t="shared" si="41"/>
        <v>204.75</v>
      </c>
    </row>
    <row r="1339" spans="1:7" x14ac:dyDescent="0.25">
      <c r="A1339">
        <v>10755</v>
      </c>
      <c r="B1339">
        <v>69</v>
      </c>
      <c r="C1339">
        <v>36</v>
      </c>
      <c r="D1339">
        <v>25</v>
      </c>
      <c r="E1339">
        <v>0.25</v>
      </c>
      <c r="F1339" s="10">
        <f t="shared" si="40"/>
        <v>900</v>
      </c>
      <c r="G1339" s="10">
        <f t="shared" si="41"/>
        <v>675</v>
      </c>
    </row>
    <row r="1340" spans="1:7" x14ac:dyDescent="0.25">
      <c r="A1340">
        <v>10756</v>
      </c>
      <c r="B1340">
        <v>18</v>
      </c>
      <c r="C1340">
        <v>62.5</v>
      </c>
      <c r="D1340">
        <v>21</v>
      </c>
      <c r="E1340">
        <v>0.2</v>
      </c>
      <c r="F1340" s="10">
        <f t="shared" si="40"/>
        <v>1312.5</v>
      </c>
      <c r="G1340" s="10">
        <f t="shared" si="41"/>
        <v>1050</v>
      </c>
    </row>
    <row r="1341" spans="1:7" x14ac:dyDescent="0.25">
      <c r="A1341">
        <v>10756</v>
      </c>
      <c r="B1341">
        <v>36</v>
      </c>
      <c r="C1341">
        <v>19</v>
      </c>
      <c r="D1341">
        <v>20</v>
      </c>
      <c r="E1341">
        <v>0.2</v>
      </c>
      <c r="F1341" s="10">
        <f t="shared" si="40"/>
        <v>380</v>
      </c>
      <c r="G1341" s="10">
        <f t="shared" si="41"/>
        <v>304</v>
      </c>
    </row>
    <row r="1342" spans="1:7" x14ac:dyDescent="0.25">
      <c r="A1342">
        <v>10756</v>
      </c>
      <c r="B1342">
        <v>68</v>
      </c>
      <c r="C1342">
        <v>12.5</v>
      </c>
      <c r="D1342">
        <v>6</v>
      </c>
      <c r="E1342">
        <v>0.2</v>
      </c>
      <c r="F1342" s="10">
        <f t="shared" si="40"/>
        <v>75</v>
      </c>
      <c r="G1342" s="10">
        <f t="shared" si="41"/>
        <v>60</v>
      </c>
    </row>
    <row r="1343" spans="1:7" x14ac:dyDescent="0.25">
      <c r="A1343">
        <v>10756</v>
      </c>
      <c r="B1343">
        <v>69</v>
      </c>
      <c r="C1343">
        <v>36</v>
      </c>
      <c r="D1343">
        <v>20</v>
      </c>
      <c r="E1343">
        <v>0.2</v>
      </c>
      <c r="F1343" s="10">
        <f t="shared" si="40"/>
        <v>720</v>
      </c>
      <c r="G1343" s="10">
        <f t="shared" si="41"/>
        <v>576</v>
      </c>
    </row>
    <row r="1344" spans="1:7" x14ac:dyDescent="0.25">
      <c r="A1344">
        <v>10757</v>
      </c>
      <c r="B1344">
        <v>34</v>
      </c>
      <c r="C1344">
        <v>14</v>
      </c>
      <c r="D1344">
        <v>30</v>
      </c>
      <c r="E1344">
        <v>0</v>
      </c>
      <c r="F1344" s="10">
        <f t="shared" si="40"/>
        <v>420</v>
      </c>
      <c r="G1344" s="10">
        <f t="shared" si="41"/>
        <v>420</v>
      </c>
    </row>
    <row r="1345" spans="1:7" x14ac:dyDescent="0.25">
      <c r="A1345">
        <v>10757</v>
      </c>
      <c r="B1345">
        <v>59</v>
      </c>
      <c r="C1345">
        <v>55</v>
      </c>
      <c r="D1345">
        <v>7</v>
      </c>
      <c r="E1345">
        <v>0</v>
      </c>
      <c r="F1345" s="10">
        <f t="shared" si="40"/>
        <v>385</v>
      </c>
      <c r="G1345" s="10">
        <f t="shared" si="41"/>
        <v>385</v>
      </c>
    </row>
    <row r="1346" spans="1:7" x14ac:dyDescent="0.25">
      <c r="A1346">
        <v>10757</v>
      </c>
      <c r="B1346">
        <v>62</v>
      </c>
      <c r="C1346">
        <v>49.3</v>
      </c>
      <c r="D1346">
        <v>30</v>
      </c>
      <c r="E1346">
        <v>0</v>
      </c>
      <c r="F1346" s="10">
        <f t="shared" si="40"/>
        <v>1479</v>
      </c>
      <c r="G1346" s="10">
        <f t="shared" si="41"/>
        <v>1479</v>
      </c>
    </row>
    <row r="1347" spans="1:7" x14ac:dyDescent="0.25">
      <c r="A1347">
        <v>10757</v>
      </c>
      <c r="B1347">
        <v>64</v>
      </c>
      <c r="C1347">
        <v>33.25</v>
      </c>
      <c r="D1347">
        <v>24</v>
      </c>
      <c r="E1347">
        <v>0</v>
      </c>
      <c r="F1347" s="10">
        <f t="shared" ref="F1347:F1410" si="42">C1347*D1347</f>
        <v>798</v>
      </c>
      <c r="G1347" s="10">
        <f t="shared" ref="G1347:G1410" si="43">F1347 * (1 - E1347)</f>
        <v>798</v>
      </c>
    </row>
    <row r="1348" spans="1:7" x14ac:dyDescent="0.25">
      <c r="A1348">
        <v>10758</v>
      </c>
      <c r="B1348">
        <v>26</v>
      </c>
      <c r="C1348">
        <v>31.23</v>
      </c>
      <c r="D1348">
        <v>20</v>
      </c>
      <c r="E1348">
        <v>0</v>
      </c>
      <c r="F1348" s="10">
        <f t="shared" si="42"/>
        <v>624.6</v>
      </c>
      <c r="G1348" s="10">
        <f t="shared" si="43"/>
        <v>624.6</v>
      </c>
    </row>
    <row r="1349" spans="1:7" x14ac:dyDescent="0.25">
      <c r="A1349">
        <v>10758</v>
      </c>
      <c r="B1349">
        <v>52</v>
      </c>
      <c r="C1349">
        <v>7</v>
      </c>
      <c r="D1349">
        <v>60</v>
      </c>
      <c r="E1349">
        <v>0</v>
      </c>
      <c r="F1349" s="10">
        <f t="shared" si="42"/>
        <v>420</v>
      </c>
      <c r="G1349" s="10">
        <f t="shared" si="43"/>
        <v>420</v>
      </c>
    </row>
    <row r="1350" spans="1:7" x14ac:dyDescent="0.25">
      <c r="A1350">
        <v>10758</v>
      </c>
      <c r="B1350">
        <v>70</v>
      </c>
      <c r="C1350">
        <v>15</v>
      </c>
      <c r="D1350">
        <v>40</v>
      </c>
      <c r="E1350">
        <v>0</v>
      </c>
      <c r="F1350" s="10">
        <f t="shared" si="42"/>
        <v>600</v>
      </c>
      <c r="G1350" s="10">
        <f t="shared" si="43"/>
        <v>600</v>
      </c>
    </row>
    <row r="1351" spans="1:7" x14ac:dyDescent="0.25">
      <c r="A1351">
        <v>10759</v>
      </c>
      <c r="B1351">
        <v>32</v>
      </c>
      <c r="C1351">
        <v>32</v>
      </c>
      <c r="D1351">
        <v>10</v>
      </c>
      <c r="E1351">
        <v>0</v>
      </c>
      <c r="F1351" s="10">
        <f t="shared" si="42"/>
        <v>320</v>
      </c>
      <c r="G1351" s="10">
        <f t="shared" si="43"/>
        <v>320</v>
      </c>
    </row>
    <row r="1352" spans="1:7" x14ac:dyDescent="0.25">
      <c r="A1352">
        <v>10760</v>
      </c>
      <c r="B1352">
        <v>25</v>
      </c>
      <c r="C1352">
        <v>14</v>
      </c>
      <c r="D1352">
        <v>12</v>
      </c>
      <c r="E1352">
        <v>0.25</v>
      </c>
      <c r="F1352" s="10">
        <f t="shared" si="42"/>
        <v>168</v>
      </c>
      <c r="G1352" s="10">
        <f t="shared" si="43"/>
        <v>126</v>
      </c>
    </row>
    <row r="1353" spans="1:7" x14ac:dyDescent="0.25">
      <c r="A1353">
        <v>10760</v>
      </c>
      <c r="B1353">
        <v>27</v>
      </c>
      <c r="C1353">
        <v>43.9</v>
      </c>
      <c r="D1353">
        <v>40</v>
      </c>
      <c r="E1353">
        <v>0</v>
      </c>
      <c r="F1353" s="10">
        <f t="shared" si="42"/>
        <v>1756</v>
      </c>
      <c r="G1353" s="10">
        <f t="shared" si="43"/>
        <v>1756</v>
      </c>
    </row>
    <row r="1354" spans="1:7" x14ac:dyDescent="0.25">
      <c r="A1354">
        <v>10760</v>
      </c>
      <c r="B1354">
        <v>43</v>
      </c>
      <c r="C1354">
        <v>46</v>
      </c>
      <c r="D1354">
        <v>30</v>
      </c>
      <c r="E1354">
        <v>0.25</v>
      </c>
      <c r="F1354" s="10">
        <f t="shared" si="42"/>
        <v>1380</v>
      </c>
      <c r="G1354" s="10">
        <f t="shared" si="43"/>
        <v>1035</v>
      </c>
    </row>
    <row r="1355" spans="1:7" x14ac:dyDescent="0.25">
      <c r="A1355">
        <v>10761</v>
      </c>
      <c r="B1355">
        <v>25</v>
      </c>
      <c r="C1355">
        <v>14</v>
      </c>
      <c r="D1355">
        <v>35</v>
      </c>
      <c r="E1355">
        <v>0.25</v>
      </c>
      <c r="F1355" s="10">
        <f t="shared" si="42"/>
        <v>490</v>
      </c>
      <c r="G1355" s="10">
        <f t="shared" si="43"/>
        <v>367.5</v>
      </c>
    </row>
    <row r="1356" spans="1:7" x14ac:dyDescent="0.25">
      <c r="A1356">
        <v>10761</v>
      </c>
      <c r="B1356">
        <v>75</v>
      </c>
      <c r="C1356">
        <v>7.75</v>
      </c>
      <c r="D1356">
        <v>18</v>
      </c>
      <c r="E1356">
        <v>0</v>
      </c>
      <c r="F1356" s="10">
        <f t="shared" si="42"/>
        <v>139.5</v>
      </c>
      <c r="G1356" s="10">
        <f t="shared" si="43"/>
        <v>139.5</v>
      </c>
    </row>
    <row r="1357" spans="1:7" x14ac:dyDescent="0.25">
      <c r="A1357">
        <v>10762</v>
      </c>
      <c r="B1357">
        <v>39</v>
      </c>
      <c r="C1357">
        <v>18</v>
      </c>
      <c r="D1357">
        <v>16</v>
      </c>
      <c r="E1357">
        <v>0</v>
      </c>
      <c r="F1357" s="10">
        <f t="shared" si="42"/>
        <v>288</v>
      </c>
      <c r="G1357" s="10">
        <f t="shared" si="43"/>
        <v>288</v>
      </c>
    </row>
    <row r="1358" spans="1:7" x14ac:dyDescent="0.25">
      <c r="A1358">
        <v>10762</v>
      </c>
      <c r="B1358">
        <v>47</v>
      </c>
      <c r="C1358">
        <v>9.5</v>
      </c>
      <c r="D1358">
        <v>30</v>
      </c>
      <c r="E1358">
        <v>0</v>
      </c>
      <c r="F1358" s="10">
        <f t="shared" si="42"/>
        <v>285</v>
      </c>
      <c r="G1358" s="10">
        <f t="shared" si="43"/>
        <v>285</v>
      </c>
    </row>
    <row r="1359" spans="1:7" x14ac:dyDescent="0.25">
      <c r="A1359">
        <v>10762</v>
      </c>
      <c r="B1359">
        <v>51</v>
      </c>
      <c r="C1359">
        <v>53</v>
      </c>
      <c r="D1359">
        <v>28</v>
      </c>
      <c r="E1359">
        <v>0</v>
      </c>
      <c r="F1359" s="10">
        <f t="shared" si="42"/>
        <v>1484</v>
      </c>
      <c r="G1359" s="10">
        <f t="shared" si="43"/>
        <v>1484</v>
      </c>
    </row>
    <row r="1360" spans="1:7" x14ac:dyDescent="0.25">
      <c r="A1360">
        <v>10762</v>
      </c>
      <c r="B1360">
        <v>56</v>
      </c>
      <c r="C1360">
        <v>38</v>
      </c>
      <c r="D1360">
        <v>60</v>
      </c>
      <c r="E1360">
        <v>0</v>
      </c>
      <c r="F1360" s="10">
        <f t="shared" si="42"/>
        <v>2280</v>
      </c>
      <c r="G1360" s="10">
        <f t="shared" si="43"/>
        <v>2280</v>
      </c>
    </row>
    <row r="1361" spans="1:7" x14ac:dyDescent="0.25">
      <c r="A1361">
        <v>10763</v>
      </c>
      <c r="B1361">
        <v>21</v>
      </c>
      <c r="C1361">
        <v>10</v>
      </c>
      <c r="D1361">
        <v>40</v>
      </c>
      <c r="E1361">
        <v>0</v>
      </c>
      <c r="F1361" s="10">
        <f t="shared" si="42"/>
        <v>400</v>
      </c>
      <c r="G1361" s="10">
        <f t="shared" si="43"/>
        <v>400</v>
      </c>
    </row>
    <row r="1362" spans="1:7" x14ac:dyDescent="0.25">
      <c r="A1362">
        <v>10763</v>
      </c>
      <c r="B1362">
        <v>22</v>
      </c>
      <c r="C1362">
        <v>21</v>
      </c>
      <c r="D1362">
        <v>6</v>
      </c>
      <c r="E1362">
        <v>0</v>
      </c>
      <c r="F1362" s="10">
        <f t="shared" si="42"/>
        <v>126</v>
      </c>
      <c r="G1362" s="10">
        <f t="shared" si="43"/>
        <v>126</v>
      </c>
    </row>
    <row r="1363" spans="1:7" x14ac:dyDescent="0.25">
      <c r="A1363">
        <v>10763</v>
      </c>
      <c r="B1363">
        <v>24</v>
      </c>
      <c r="C1363">
        <v>4.5</v>
      </c>
      <c r="D1363">
        <v>20</v>
      </c>
      <c r="E1363">
        <v>0</v>
      </c>
      <c r="F1363" s="10">
        <f t="shared" si="42"/>
        <v>90</v>
      </c>
      <c r="G1363" s="10">
        <f t="shared" si="43"/>
        <v>90</v>
      </c>
    </row>
    <row r="1364" spans="1:7" x14ac:dyDescent="0.25">
      <c r="A1364">
        <v>10764</v>
      </c>
      <c r="B1364">
        <v>3</v>
      </c>
      <c r="C1364">
        <v>10</v>
      </c>
      <c r="D1364">
        <v>20</v>
      </c>
      <c r="E1364">
        <v>0.1</v>
      </c>
      <c r="F1364" s="10">
        <f t="shared" si="42"/>
        <v>200</v>
      </c>
      <c r="G1364" s="10">
        <f t="shared" si="43"/>
        <v>180</v>
      </c>
    </row>
    <row r="1365" spans="1:7" x14ac:dyDescent="0.25">
      <c r="A1365">
        <v>10764</v>
      </c>
      <c r="B1365">
        <v>39</v>
      </c>
      <c r="C1365">
        <v>18</v>
      </c>
      <c r="D1365">
        <v>130</v>
      </c>
      <c r="E1365">
        <v>0.1</v>
      </c>
      <c r="F1365" s="10">
        <f t="shared" si="42"/>
        <v>2340</v>
      </c>
      <c r="G1365" s="10">
        <f t="shared" si="43"/>
        <v>2106</v>
      </c>
    </row>
    <row r="1366" spans="1:7" x14ac:dyDescent="0.25">
      <c r="A1366">
        <v>10765</v>
      </c>
      <c r="B1366">
        <v>65</v>
      </c>
      <c r="C1366">
        <v>21.05</v>
      </c>
      <c r="D1366">
        <v>80</v>
      </c>
      <c r="E1366">
        <v>0.1</v>
      </c>
      <c r="F1366" s="10">
        <f t="shared" si="42"/>
        <v>1684</v>
      </c>
      <c r="G1366" s="10">
        <f t="shared" si="43"/>
        <v>1515.6000000000001</v>
      </c>
    </row>
    <row r="1367" spans="1:7" x14ac:dyDescent="0.25">
      <c r="A1367">
        <v>10766</v>
      </c>
      <c r="B1367">
        <v>2</v>
      </c>
      <c r="C1367">
        <v>19</v>
      </c>
      <c r="D1367">
        <v>40</v>
      </c>
      <c r="E1367">
        <v>0</v>
      </c>
      <c r="F1367" s="10">
        <f t="shared" si="42"/>
        <v>760</v>
      </c>
      <c r="G1367" s="10">
        <f t="shared" si="43"/>
        <v>760</v>
      </c>
    </row>
    <row r="1368" spans="1:7" x14ac:dyDescent="0.25">
      <c r="A1368">
        <v>10766</v>
      </c>
      <c r="B1368">
        <v>7</v>
      </c>
      <c r="C1368">
        <v>30</v>
      </c>
      <c r="D1368">
        <v>35</v>
      </c>
      <c r="E1368">
        <v>0</v>
      </c>
      <c r="F1368" s="10">
        <f t="shared" si="42"/>
        <v>1050</v>
      </c>
      <c r="G1368" s="10">
        <f t="shared" si="43"/>
        <v>1050</v>
      </c>
    </row>
    <row r="1369" spans="1:7" x14ac:dyDescent="0.25">
      <c r="A1369">
        <v>10766</v>
      </c>
      <c r="B1369">
        <v>68</v>
      </c>
      <c r="C1369">
        <v>12.5</v>
      </c>
      <c r="D1369">
        <v>40</v>
      </c>
      <c r="E1369">
        <v>0</v>
      </c>
      <c r="F1369" s="10">
        <f t="shared" si="42"/>
        <v>500</v>
      </c>
      <c r="G1369" s="10">
        <f t="shared" si="43"/>
        <v>500</v>
      </c>
    </row>
    <row r="1370" spans="1:7" x14ac:dyDescent="0.25">
      <c r="A1370">
        <v>10767</v>
      </c>
      <c r="B1370">
        <v>42</v>
      </c>
      <c r="C1370">
        <v>14</v>
      </c>
      <c r="D1370">
        <v>2</v>
      </c>
      <c r="E1370">
        <v>0</v>
      </c>
      <c r="F1370" s="10">
        <f t="shared" si="42"/>
        <v>28</v>
      </c>
      <c r="G1370" s="10">
        <f t="shared" si="43"/>
        <v>28</v>
      </c>
    </row>
    <row r="1371" spans="1:7" x14ac:dyDescent="0.25">
      <c r="A1371">
        <v>10768</v>
      </c>
      <c r="B1371">
        <v>22</v>
      </c>
      <c r="C1371">
        <v>21</v>
      </c>
      <c r="D1371">
        <v>4</v>
      </c>
      <c r="E1371">
        <v>0</v>
      </c>
      <c r="F1371" s="10">
        <f t="shared" si="42"/>
        <v>84</v>
      </c>
      <c r="G1371" s="10">
        <f t="shared" si="43"/>
        <v>84</v>
      </c>
    </row>
    <row r="1372" spans="1:7" x14ac:dyDescent="0.25">
      <c r="A1372">
        <v>10768</v>
      </c>
      <c r="B1372">
        <v>31</v>
      </c>
      <c r="C1372">
        <v>12.5</v>
      </c>
      <c r="D1372">
        <v>50</v>
      </c>
      <c r="E1372">
        <v>0</v>
      </c>
      <c r="F1372" s="10">
        <f t="shared" si="42"/>
        <v>625</v>
      </c>
      <c r="G1372" s="10">
        <f t="shared" si="43"/>
        <v>625</v>
      </c>
    </row>
    <row r="1373" spans="1:7" x14ac:dyDescent="0.25">
      <c r="A1373">
        <v>10768</v>
      </c>
      <c r="B1373">
        <v>60</v>
      </c>
      <c r="C1373">
        <v>34</v>
      </c>
      <c r="D1373">
        <v>15</v>
      </c>
      <c r="E1373">
        <v>0</v>
      </c>
      <c r="F1373" s="10">
        <f t="shared" si="42"/>
        <v>510</v>
      </c>
      <c r="G1373" s="10">
        <f t="shared" si="43"/>
        <v>510</v>
      </c>
    </row>
    <row r="1374" spans="1:7" x14ac:dyDescent="0.25">
      <c r="A1374">
        <v>10768</v>
      </c>
      <c r="B1374">
        <v>71</v>
      </c>
      <c r="C1374">
        <v>21.5</v>
      </c>
      <c r="D1374">
        <v>12</v>
      </c>
      <c r="E1374">
        <v>0</v>
      </c>
      <c r="F1374" s="10">
        <f t="shared" si="42"/>
        <v>258</v>
      </c>
      <c r="G1374" s="10">
        <f t="shared" si="43"/>
        <v>258</v>
      </c>
    </row>
    <row r="1375" spans="1:7" x14ac:dyDescent="0.25">
      <c r="A1375">
        <v>10769</v>
      </c>
      <c r="B1375">
        <v>41</v>
      </c>
      <c r="C1375">
        <v>9.65</v>
      </c>
      <c r="D1375">
        <v>30</v>
      </c>
      <c r="E1375">
        <v>0.05</v>
      </c>
      <c r="F1375" s="10">
        <f t="shared" si="42"/>
        <v>289.5</v>
      </c>
      <c r="G1375" s="10">
        <f t="shared" si="43"/>
        <v>275.02499999999998</v>
      </c>
    </row>
    <row r="1376" spans="1:7" x14ac:dyDescent="0.25">
      <c r="A1376">
        <v>10769</v>
      </c>
      <c r="B1376">
        <v>52</v>
      </c>
      <c r="C1376">
        <v>7</v>
      </c>
      <c r="D1376">
        <v>15</v>
      </c>
      <c r="E1376">
        <v>0.05</v>
      </c>
      <c r="F1376" s="10">
        <f t="shared" si="42"/>
        <v>105</v>
      </c>
      <c r="G1376" s="10">
        <f t="shared" si="43"/>
        <v>99.75</v>
      </c>
    </row>
    <row r="1377" spans="1:7" x14ac:dyDescent="0.25">
      <c r="A1377">
        <v>10769</v>
      </c>
      <c r="B1377">
        <v>61</v>
      </c>
      <c r="C1377">
        <v>28.5</v>
      </c>
      <c r="D1377">
        <v>20</v>
      </c>
      <c r="E1377">
        <v>0</v>
      </c>
      <c r="F1377" s="10">
        <f t="shared" si="42"/>
        <v>570</v>
      </c>
      <c r="G1377" s="10">
        <f t="shared" si="43"/>
        <v>570</v>
      </c>
    </row>
    <row r="1378" spans="1:7" x14ac:dyDescent="0.25">
      <c r="A1378">
        <v>10769</v>
      </c>
      <c r="B1378">
        <v>62</v>
      </c>
      <c r="C1378">
        <v>49.3</v>
      </c>
      <c r="D1378">
        <v>15</v>
      </c>
      <c r="E1378">
        <v>0</v>
      </c>
      <c r="F1378" s="10">
        <f t="shared" si="42"/>
        <v>739.5</v>
      </c>
      <c r="G1378" s="10">
        <f t="shared" si="43"/>
        <v>739.5</v>
      </c>
    </row>
    <row r="1379" spans="1:7" x14ac:dyDescent="0.25">
      <c r="A1379">
        <v>10770</v>
      </c>
      <c r="B1379">
        <v>11</v>
      </c>
      <c r="C1379">
        <v>21</v>
      </c>
      <c r="D1379">
        <v>15</v>
      </c>
      <c r="E1379">
        <v>0.25</v>
      </c>
      <c r="F1379" s="10">
        <f t="shared" si="42"/>
        <v>315</v>
      </c>
      <c r="G1379" s="10">
        <f t="shared" si="43"/>
        <v>236.25</v>
      </c>
    </row>
    <row r="1380" spans="1:7" x14ac:dyDescent="0.25">
      <c r="A1380">
        <v>10771</v>
      </c>
      <c r="B1380">
        <v>71</v>
      </c>
      <c r="C1380">
        <v>21.5</v>
      </c>
      <c r="D1380">
        <v>16</v>
      </c>
      <c r="E1380">
        <v>0</v>
      </c>
      <c r="F1380" s="10">
        <f t="shared" si="42"/>
        <v>344</v>
      </c>
      <c r="G1380" s="10">
        <f t="shared" si="43"/>
        <v>344</v>
      </c>
    </row>
    <row r="1381" spans="1:7" x14ac:dyDescent="0.25">
      <c r="A1381">
        <v>10772</v>
      </c>
      <c r="B1381">
        <v>29</v>
      </c>
      <c r="C1381">
        <v>123.79</v>
      </c>
      <c r="D1381">
        <v>18</v>
      </c>
      <c r="E1381">
        <v>0</v>
      </c>
      <c r="F1381" s="10">
        <f t="shared" si="42"/>
        <v>2228.2200000000003</v>
      </c>
      <c r="G1381" s="10">
        <f t="shared" si="43"/>
        <v>2228.2200000000003</v>
      </c>
    </row>
    <row r="1382" spans="1:7" x14ac:dyDescent="0.25">
      <c r="A1382">
        <v>10772</v>
      </c>
      <c r="B1382">
        <v>59</v>
      </c>
      <c r="C1382">
        <v>55</v>
      </c>
      <c r="D1382">
        <v>25</v>
      </c>
      <c r="E1382">
        <v>0</v>
      </c>
      <c r="F1382" s="10">
        <f t="shared" si="42"/>
        <v>1375</v>
      </c>
      <c r="G1382" s="10">
        <f t="shared" si="43"/>
        <v>1375</v>
      </c>
    </row>
    <row r="1383" spans="1:7" x14ac:dyDescent="0.25">
      <c r="A1383">
        <v>10773</v>
      </c>
      <c r="B1383">
        <v>17</v>
      </c>
      <c r="C1383">
        <v>39</v>
      </c>
      <c r="D1383">
        <v>33</v>
      </c>
      <c r="E1383">
        <v>0</v>
      </c>
      <c r="F1383" s="10">
        <f t="shared" si="42"/>
        <v>1287</v>
      </c>
      <c r="G1383" s="10">
        <f t="shared" si="43"/>
        <v>1287</v>
      </c>
    </row>
    <row r="1384" spans="1:7" x14ac:dyDescent="0.25">
      <c r="A1384">
        <v>10773</v>
      </c>
      <c r="B1384">
        <v>31</v>
      </c>
      <c r="C1384">
        <v>12.5</v>
      </c>
      <c r="D1384">
        <v>70</v>
      </c>
      <c r="E1384">
        <v>0.2</v>
      </c>
      <c r="F1384" s="10">
        <f t="shared" si="42"/>
        <v>875</v>
      </c>
      <c r="G1384" s="10">
        <f t="shared" si="43"/>
        <v>700</v>
      </c>
    </row>
    <row r="1385" spans="1:7" x14ac:dyDescent="0.25">
      <c r="A1385">
        <v>10773</v>
      </c>
      <c r="B1385">
        <v>75</v>
      </c>
      <c r="C1385">
        <v>7.75</v>
      </c>
      <c r="D1385">
        <v>7</v>
      </c>
      <c r="E1385">
        <v>0.2</v>
      </c>
      <c r="F1385" s="10">
        <f t="shared" si="42"/>
        <v>54.25</v>
      </c>
      <c r="G1385" s="10">
        <f t="shared" si="43"/>
        <v>43.400000000000006</v>
      </c>
    </row>
    <row r="1386" spans="1:7" x14ac:dyDescent="0.25">
      <c r="A1386">
        <v>10774</v>
      </c>
      <c r="B1386">
        <v>31</v>
      </c>
      <c r="C1386">
        <v>12.5</v>
      </c>
      <c r="D1386">
        <v>2</v>
      </c>
      <c r="E1386">
        <v>0.25</v>
      </c>
      <c r="F1386" s="10">
        <f t="shared" si="42"/>
        <v>25</v>
      </c>
      <c r="G1386" s="10">
        <f t="shared" si="43"/>
        <v>18.75</v>
      </c>
    </row>
    <row r="1387" spans="1:7" x14ac:dyDescent="0.25">
      <c r="A1387">
        <v>10774</v>
      </c>
      <c r="B1387">
        <v>66</v>
      </c>
      <c r="C1387">
        <v>17</v>
      </c>
      <c r="D1387">
        <v>50</v>
      </c>
      <c r="E1387">
        <v>0</v>
      </c>
      <c r="F1387" s="10">
        <f t="shared" si="42"/>
        <v>850</v>
      </c>
      <c r="G1387" s="10">
        <f t="shared" si="43"/>
        <v>850</v>
      </c>
    </row>
    <row r="1388" spans="1:7" x14ac:dyDescent="0.25">
      <c r="A1388">
        <v>10775</v>
      </c>
      <c r="B1388">
        <v>10</v>
      </c>
      <c r="C1388">
        <v>31</v>
      </c>
      <c r="D1388">
        <v>6</v>
      </c>
      <c r="E1388">
        <v>0</v>
      </c>
      <c r="F1388" s="10">
        <f t="shared" si="42"/>
        <v>186</v>
      </c>
      <c r="G1388" s="10">
        <f t="shared" si="43"/>
        <v>186</v>
      </c>
    </row>
    <row r="1389" spans="1:7" x14ac:dyDescent="0.25">
      <c r="A1389">
        <v>10775</v>
      </c>
      <c r="B1389">
        <v>67</v>
      </c>
      <c r="C1389">
        <v>14</v>
      </c>
      <c r="D1389">
        <v>3</v>
      </c>
      <c r="E1389">
        <v>0</v>
      </c>
      <c r="F1389" s="10">
        <f t="shared" si="42"/>
        <v>42</v>
      </c>
      <c r="G1389" s="10">
        <f t="shared" si="43"/>
        <v>42</v>
      </c>
    </row>
    <row r="1390" spans="1:7" x14ac:dyDescent="0.25">
      <c r="A1390">
        <v>10776</v>
      </c>
      <c r="B1390">
        <v>31</v>
      </c>
      <c r="C1390">
        <v>12.5</v>
      </c>
      <c r="D1390">
        <v>16</v>
      </c>
      <c r="E1390">
        <v>0.05</v>
      </c>
      <c r="F1390" s="10">
        <f t="shared" si="42"/>
        <v>200</v>
      </c>
      <c r="G1390" s="10">
        <f t="shared" si="43"/>
        <v>190</v>
      </c>
    </row>
    <row r="1391" spans="1:7" x14ac:dyDescent="0.25">
      <c r="A1391">
        <v>10776</v>
      </c>
      <c r="B1391">
        <v>42</v>
      </c>
      <c r="C1391">
        <v>14</v>
      </c>
      <c r="D1391">
        <v>12</v>
      </c>
      <c r="E1391">
        <v>0.05</v>
      </c>
      <c r="F1391" s="10">
        <f t="shared" si="42"/>
        <v>168</v>
      </c>
      <c r="G1391" s="10">
        <f t="shared" si="43"/>
        <v>159.6</v>
      </c>
    </row>
    <row r="1392" spans="1:7" x14ac:dyDescent="0.25">
      <c r="A1392">
        <v>10776</v>
      </c>
      <c r="B1392">
        <v>45</v>
      </c>
      <c r="C1392">
        <v>9.5</v>
      </c>
      <c r="D1392">
        <v>27</v>
      </c>
      <c r="E1392">
        <v>0.05</v>
      </c>
      <c r="F1392" s="10">
        <f t="shared" si="42"/>
        <v>256.5</v>
      </c>
      <c r="G1392" s="10">
        <f t="shared" si="43"/>
        <v>243.67499999999998</v>
      </c>
    </row>
    <row r="1393" spans="1:7" x14ac:dyDescent="0.25">
      <c r="A1393">
        <v>10776</v>
      </c>
      <c r="B1393">
        <v>51</v>
      </c>
      <c r="C1393">
        <v>53</v>
      </c>
      <c r="D1393">
        <v>120</v>
      </c>
      <c r="E1393">
        <v>0.05</v>
      </c>
      <c r="F1393" s="10">
        <f t="shared" si="42"/>
        <v>6360</v>
      </c>
      <c r="G1393" s="10">
        <f t="shared" si="43"/>
        <v>6042</v>
      </c>
    </row>
    <row r="1394" spans="1:7" x14ac:dyDescent="0.25">
      <c r="A1394">
        <v>10777</v>
      </c>
      <c r="B1394">
        <v>42</v>
      </c>
      <c r="C1394">
        <v>14</v>
      </c>
      <c r="D1394">
        <v>20</v>
      </c>
      <c r="E1394">
        <v>0.2</v>
      </c>
      <c r="F1394" s="10">
        <f t="shared" si="42"/>
        <v>280</v>
      </c>
      <c r="G1394" s="10">
        <f t="shared" si="43"/>
        <v>224</v>
      </c>
    </row>
    <row r="1395" spans="1:7" x14ac:dyDescent="0.25">
      <c r="A1395">
        <v>10778</v>
      </c>
      <c r="B1395">
        <v>41</v>
      </c>
      <c r="C1395">
        <v>9.65</v>
      </c>
      <c r="D1395">
        <v>10</v>
      </c>
      <c r="E1395">
        <v>0</v>
      </c>
      <c r="F1395" s="10">
        <f t="shared" si="42"/>
        <v>96.5</v>
      </c>
      <c r="G1395" s="10">
        <f t="shared" si="43"/>
        <v>96.5</v>
      </c>
    </row>
    <row r="1396" spans="1:7" x14ac:dyDescent="0.25">
      <c r="A1396">
        <v>10779</v>
      </c>
      <c r="B1396">
        <v>16</v>
      </c>
      <c r="C1396">
        <v>17.45</v>
      </c>
      <c r="D1396">
        <v>20</v>
      </c>
      <c r="E1396">
        <v>0</v>
      </c>
      <c r="F1396" s="10">
        <f t="shared" si="42"/>
        <v>349</v>
      </c>
      <c r="G1396" s="10">
        <f t="shared" si="43"/>
        <v>349</v>
      </c>
    </row>
    <row r="1397" spans="1:7" x14ac:dyDescent="0.25">
      <c r="A1397">
        <v>10779</v>
      </c>
      <c r="B1397">
        <v>62</v>
      </c>
      <c r="C1397">
        <v>49.3</v>
      </c>
      <c r="D1397">
        <v>20</v>
      </c>
      <c r="E1397">
        <v>0</v>
      </c>
      <c r="F1397" s="10">
        <f t="shared" si="42"/>
        <v>986</v>
      </c>
      <c r="G1397" s="10">
        <f t="shared" si="43"/>
        <v>986</v>
      </c>
    </row>
    <row r="1398" spans="1:7" x14ac:dyDescent="0.25">
      <c r="A1398">
        <v>10780</v>
      </c>
      <c r="B1398">
        <v>70</v>
      </c>
      <c r="C1398">
        <v>15</v>
      </c>
      <c r="D1398">
        <v>35</v>
      </c>
      <c r="E1398">
        <v>0</v>
      </c>
      <c r="F1398" s="10">
        <f t="shared" si="42"/>
        <v>525</v>
      </c>
      <c r="G1398" s="10">
        <f t="shared" si="43"/>
        <v>525</v>
      </c>
    </row>
    <row r="1399" spans="1:7" x14ac:dyDescent="0.25">
      <c r="A1399">
        <v>10780</v>
      </c>
      <c r="B1399">
        <v>77</v>
      </c>
      <c r="C1399">
        <v>13</v>
      </c>
      <c r="D1399">
        <v>15</v>
      </c>
      <c r="E1399">
        <v>0</v>
      </c>
      <c r="F1399" s="10">
        <f t="shared" si="42"/>
        <v>195</v>
      </c>
      <c r="G1399" s="10">
        <f t="shared" si="43"/>
        <v>195</v>
      </c>
    </row>
    <row r="1400" spans="1:7" x14ac:dyDescent="0.25">
      <c r="A1400">
        <v>10781</v>
      </c>
      <c r="B1400">
        <v>54</v>
      </c>
      <c r="C1400">
        <v>7.45</v>
      </c>
      <c r="D1400">
        <v>3</v>
      </c>
      <c r="E1400">
        <v>0.2</v>
      </c>
      <c r="F1400" s="10">
        <f t="shared" si="42"/>
        <v>22.35</v>
      </c>
      <c r="G1400" s="10">
        <f t="shared" si="43"/>
        <v>17.880000000000003</v>
      </c>
    </row>
    <row r="1401" spans="1:7" x14ac:dyDescent="0.25">
      <c r="A1401">
        <v>10781</v>
      </c>
      <c r="B1401">
        <v>56</v>
      </c>
      <c r="C1401">
        <v>38</v>
      </c>
      <c r="D1401">
        <v>20</v>
      </c>
      <c r="E1401">
        <v>0.2</v>
      </c>
      <c r="F1401" s="10">
        <f t="shared" si="42"/>
        <v>760</v>
      </c>
      <c r="G1401" s="10">
        <f t="shared" si="43"/>
        <v>608</v>
      </c>
    </row>
    <row r="1402" spans="1:7" x14ac:dyDescent="0.25">
      <c r="A1402">
        <v>10781</v>
      </c>
      <c r="B1402">
        <v>74</v>
      </c>
      <c r="C1402">
        <v>10</v>
      </c>
      <c r="D1402">
        <v>35</v>
      </c>
      <c r="E1402">
        <v>0</v>
      </c>
      <c r="F1402" s="10">
        <f t="shared" si="42"/>
        <v>350</v>
      </c>
      <c r="G1402" s="10">
        <f t="shared" si="43"/>
        <v>350</v>
      </c>
    </row>
    <row r="1403" spans="1:7" x14ac:dyDescent="0.25">
      <c r="A1403">
        <v>10782</v>
      </c>
      <c r="B1403">
        <v>31</v>
      </c>
      <c r="C1403">
        <v>12.5</v>
      </c>
      <c r="D1403">
        <v>1</v>
      </c>
      <c r="E1403">
        <v>0</v>
      </c>
      <c r="F1403" s="10">
        <f t="shared" si="42"/>
        <v>12.5</v>
      </c>
      <c r="G1403" s="10">
        <f t="shared" si="43"/>
        <v>12.5</v>
      </c>
    </row>
    <row r="1404" spans="1:7" x14ac:dyDescent="0.25">
      <c r="A1404">
        <v>10783</v>
      </c>
      <c r="B1404">
        <v>31</v>
      </c>
      <c r="C1404">
        <v>12.5</v>
      </c>
      <c r="D1404">
        <v>10</v>
      </c>
      <c r="E1404">
        <v>0</v>
      </c>
      <c r="F1404" s="10">
        <f t="shared" si="42"/>
        <v>125</v>
      </c>
      <c r="G1404" s="10">
        <f t="shared" si="43"/>
        <v>125</v>
      </c>
    </row>
    <row r="1405" spans="1:7" x14ac:dyDescent="0.25">
      <c r="A1405">
        <v>10783</v>
      </c>
      <c r="B1405">
        <v>38</v>
      </c>
      <c r="C1405">
        <v>263.5</v>
      </c>
      <c r="D1405">
        <v>5</v>
      </c>
      <c r="E1405">
        <v>0</v>
      </c>
      <c r="F1405" s="10">
        <f t="shared" si="42"/>
        <v>1317.5</v>
      </c>
      <c r="G1405" s="10">
        <f t="shared" si="43"/>
        <v>1317.5</v>
      </c>
    </row>
    <row r="1406" spans="1:7" x14ac:dyDescent="0.25">
      <c r="A1406">
        <v>10784</v>
      </c>
      <c r="B1406">
        <v>36</v>
      </c>
      <c r="C1406">
        <v>19</v>
      </c>
      <c r="D1406">
        <v>30</v>
      </c>
      <c r="E1406">
        <v>0</v>
      </c>
      <c r="F1406" s="10">
        <f t="shared" si="42"/>
        <v>570</v>
      </c>
      <c r="G1406" s="10">
        <f t="shared" si="43"/>
        <v>570</v>
      </c>
    </row>
    <row r="1407" spans="1:7" x14ac:dyDescent="0.25">
      <c r="A1407">
        <v>10784</v>
      </c>
      <c r="B1407">
        <v>39</v>
      </c>
      <c r="C1407">
        <v>18</v>
      </c>
      <c r="D1407">
        <v>2</v>
      </c>
      <c r="E1407">
        <v>0.15</v>
      </c>
      <c r="F1407" s="10">
        <f t="shared" si="42"/>
        <v>36</v>
      </c>
      <c r="G1407" s="10">
        <f t="shared" si="43"/>
        <v>30.599999999999998</v>
      </c>
    </row>
    <row r="1408" spans="1:7" x14ac:dyDescent="0.2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 s="10">
        <f t="shared" si="42"/>
        <v>1044</v>
      </c>
      <c r="G1408" s="10">
        <f t="shared" si="43"/>
        <v>887.4</v>
      </c>
    </row>
    <row r="1409" spans="1:7" x14ac:dyDescent="0.25">
      <c r="A1409">
        <v>10785</v>
      </c>
      <c r="B1409">
        <v>10</v>
      </c>
      <c r="C1409">
        <v>31</v>
      </c>
      <c r="D1409">
        <v>10</v>
      </c>
      <c r="E1409">
        <v>0</v>
      </c>
      <c r="F1409" s="10">
        <f t="shared" si="42"/>
        <v>310</v>
      </c>
      <c r="G1409" s="10">
        <f t="shared" si="43"/>
        <v>310</v>
      </c>
    </row>
    <row r="1410" spans="1:7" x14ac:dyDescent="0.25">
      <c r="A1410">
        <v>10785</v>
      </c>
      <c r="B1410">
        <v>75</v>
      </c>
      <c r="C1410">
        <v>7.75</v>
      </c>
      <c r="D1410">
        <v>10</v>
      </c>
      <c r="E1410">
        <v>0</v>
      </c>
      <c r="F1410" s="10">
        <f t="shared" si="42"/>
        <v>77.5</v>
      </c>
      <c r="G1410" s="10">
        <f t="shared" si="43"/>
        <v>77.5</v>
      </c>
    </row>
    <row r="1411" spans="1:7" x14ac:dyDescent="0.25">
      <c r="A1411">
        <v>10786</v>
      </c>
      <c r="B1411">
        <v>8</v>
      </c>
      <c r="C1411">
        <v>40</v>
      </c>
      <c r="D1411">
        <v>30</v>
      </c>
      <c r="E1411">
        <v>0.2</v>
      </c>
      <c r="F1411" s="10">
        <f t="shared" ref="F1411:F1474" si="44">C1411*D1411</f>
        <v>1200</v>
      </c>
      <c r="G1411" s="10">
        <f t="shared" ref="G1411:G1474" si="45">F1411 * (1 - E1411)</f>
        <v>960</v>
      </c>
    </row>
    <row r="1412" spans="1:7" x14ac:dyDescent="0.25">
      <c r="A1412">
        <v>10786</v>
      </c>
      <c r="B1412">
        <v>30</v>
      </c>
      <c r="C1412">
        <v>25.89</v>
      </c>
      <c r="D1412">
        <v>15</v>
      </c>
      <c r="E1412">
        <v>0.2</v>
      </c>
      <c r="F1412" s="10">
        <f t="shared" si="44"/>
        <v>388.35</v>
      </c>
      <c r="G1412" s="10">
        <f t="shared" si="45"/>
        <v>310.68000000000006</v>
      </c>
    </row>
    <row r="1413" spans="1:7" x14ac:dyDescent="0.25">
      <c r="A1413">
        <v>10786</v>
      </c>
      <c r="B1413">
        <v>75</v>
      </c>
      <c r="C1413">
        <v>7.75</v>
      </c>
      <c r="D1413">
        <v>42</v>
      </c>
      <c r="E1413">
        <v>0.2</v>
      </c>
      <c r="F1413" s="10">
        <f t="shared" si="44"/>
        <v>325.5</v>
      </c>
      <c r="G1413" s="10">
        <f t="shared" si="45"/>
        <v>260.40000000000003</v>
      </c>
    </row>
    <row r="1414" spans="1:7" x14ac:dyDescent="0.25">
      <c r="A1414">
        <v>10787</v>
      </c>
      <c r="B1414">
        <v>2</v>
      </c>
      <c r="C1414">
        <v>19</v>
      </c>
      <c r="D1414">
        <v>15</v>
      </c>
      <c r="E1414">
        <v>0.05</v>
      </c>
      <c r="F1414" s="10">
        <f t="shared" si="44"/>
        <v>285</v>
      </c>
      <c r="G1414" s="10">
        <f t="shared" si="45"/>
        <v>270.75</v>
      </c>
    </row>
    <row r="1415" spans="1:7" x14ac:dyDescent="0.25">
      <c r="A1415">
        <v>10787</v>
      </c>
      <c r="B1415">
        <v>29</v>
      </c>
      <c r="C1415">
        <v>123.79</v>
      </c>
      <c r="D1415">
        <v>20</v>
      </c>
      <c r="E1415">
        <v>0.05</v>
      </c>
      <c r="F1415" s="10">
        <f t="shared" si="44"/>
        <v>2475.8000000000002</v>
      </c>
      <c r="G1415" s="10">
        <f t="shared" si="45"/>
        <v>2352.0100000000002</v>
      </c>
    </row>
    <row r="1416" spans="1:7" x14ac:dyDescent="0.2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 s="10">
        <f t="shared" si="44"/>
        <v>459.99999999999994</v>
      </c>
      <c r="G1416" s="10">
        <f t="shared" si="45"/>
        <v>436.99999999999994</v>
      </c>
    </row>
    <row r="1417" spans="1:7" x14ac:dyDescent="0.25">
      <c r="A1417">
        <v>10788</v>
      </c>
      <c r="B1417">
        <v>75</v>
      </c>
      <c r="C1417">
        <v>7.75</v>
      </c>
      <c r="D1417">
        <v>40</v>
      </c>
      <c r="E1417">
        <v>0.05</v>
      </c>
      <c r="F1417" s="10">
        <f t="shared" si="44"/>
        <v>310</v>
      </c>
      <c r="G1417" s="10">
        <f t="shared" si="45"/>
        <v>294.5</v>
      </c>
    </row>
    <row r="1418" spans="1:7" x14ac:dyDescent="0.25">
      <c r="A1418">
        <v>10789</v>
      </c>
      <c r="B1418">
        <v>18</v>
      </c>
      <c r="C1418">
        <v>62.5</v>
      </c>
      <c r="D1418">
        <v>30</v>
      </c>
      <c r="E1418">
        <v>0</v>
      </c>
      <c r="F1418" s="10">
        <f t="shared" si="44"/>
        <v>1875</v>
      </c>
      <c r="G1418" s="10">
        <f t="shared" si="45"/>
        <v>1875</v>
      </c>
    </row>
    <row r="1419" spans="1:7" x14ac:dyDescent="0.25">
      <c r="A1419">
        <v>10789</v>
      </c>
      <c r="B1419">
        <v>35</v>
      </c>
      <c r="C1419">
        <v>18</v>
      </c>
      <c r="D1419">
        <v>15</v>
      </c>
      <c r="E1419">
        <v>0</v>
      </c>
      <c r="F1419" s="10">
        <f t="shared" si="44"/>
        <v>270</v>
      </c>
      <c r="G1419" s="10">
        <f t="shared" si="45"/>
        <v>270</v>
      </c>
    </row>
    <row r="1420" spans="1:7" x14ac:dyDescent="0.25">
      <c r="A1420">
        <v>10789</v>
      </c>
      <c r="B1420">
        <v>63</v>
      </c>
      <c r="C1420">
        <v>43.9</v>
      </c>
      <c r="D1420">
        <v>30</v>
      </c>
      <c r="E1420">
        <v>0</v>
      </c>
      <c r="F1420" s="10">
        <f t="shared" si="44"/>
        <v>1317</v>
      </c>
      <c r="G1420" s="10">
        <f t="shared" si="45"/>
        <v>1317</v>
      </c>
    </row>
    <row r="1421" spans="1:7" x14ac:dyDescent="0.25">
      <c r="A1421">
        <v>10789</v>
      </c>
      <c r="B1421">
        <v>68</v>
      </c>
      <c r="C1421">
        <v>12.5</v>
      </c>
      <c r="D1421">
        <v>18</v>
      </c>
      <c r="E1421">
        <v>0</v>
      </c>
      <c r="F1421" s="10">
        <f t="shared" si="44"/>
        <v>225</v>
      </c>
      <c r="G1421" s="10">
        <f t="shared" si="45"/>
        <v>225</v>
      </c>
    </row>
    <row r="1422" spans="1:7" x14ac:dyDescent="0.25">
      <c r="A1422">
        <v>10790</v>
      </c>
      <c r="B1422">
        <v>7</v>
      </c>
      <c r="C1422">
        <v>30</v>
      </c>
      <c r="D1422">
        <v>3</v>
      </c>
      <c r="E1422">
        <v>0.15</v>
      </c>
      <c r="F1422" s="10">
        <f t="shared" si="44"/>
        <v>90</v>
      </c>
      <c r="G1422" s="10">
        <f t="shared" si="45"/>
        <v>76.5</v>
      </c>
    </row>
    <row r="1423" spans="1:7" x14ac:dyDescent="0.25">
      <c r="A1423">
        <v>10790</v>
      </c>
      <c r="B1423">
        <v>56</v>
      </c>
      <c r="C1423">
        <v>38</v>
      </c>
      <c r="D1423">
        <v>20</v>
      </c>
      <c r="E1423">
        <v>0.15</v>
      </c>
      <c r="F1423" s="10">
        <f t="shared" si="44"/>
        <v>760</v>
      </c>
      <c r="G1423" s="10">
        <f t="shared" si="45"/>
        <v>646</v>
      </c>
    </row>
    <row r="1424" spans="1:7" x14ac:dyDescent="0.25">
      <c r="A1424">
        <v>10791</v>
      </c>
      <c r="B1424">
        <v>29</v>
      </c>
      <c r="C1424">
        <v>123.79</v>
      </c>
      <c r="D1424">
        <v>14</v>
      </c>
      <c r="E1424">
        <v>0.05</v>
      </c>
      <c r="F1424" s="10">
        <f t="shared" si="44"/>
        <v>1733.0600000000002</v>
      </c>
      <c r="G1424" s="10">
        <f t="shared" si="45"/>
        <v>1646.4070000000002</v>
      </c>
    </row>
    <row r="1425" spans="1:7" x14ac:dyDescent="0.25">
      <c r="A1425">
        <v>10791</v>
      </c>
      <c r="B1425">
        <v>41</v>
      </c>
      <c r="C1425">
        <v>9.65</v>
      </c>
      <c r="D1425">
        <v>20</v>
      </c>
      <c r="E1425">
        <v>0.05</v>
      </c>
      <c r="F1425" s="10">
        <f t="shared" si="44"/>
        <v>193</v>
      </c>
      <c r="G1425" s="10">
        <f t="shared" si="45"/>
        <v>183.35</v>
      </c>
    </row>
    <row r="1426" spans="1:7" x14ac:dyDescent="0.25">
      <c r="A1426">
        <v>10792</v>
      </c>
      <c r="B1426">
        <v>2</v>
      </c>
      <c r="C1426">
        <v>19</v>
      </c>
      <c r="D1426">
        <v>10</v>
      </c>
      <c r="E1426">
        <v>0</v>
      </c>
      <c r="F1426" s="10">
        <f t="shared" si="44"/>
        <v>190</v>
      </c>
      <c r="G1426" s="10">
        <f t="shared" si="45"/>
        <v>190</v>
      </c>
    </row>
    <row r="1427" spans="1:7" x14ac:dyDescent="0.25">
      <c r="A1427">
        <v>10792</v>
      </c>
      <c r="B1427">
        <v>54</v>
      </c>
      <c r="C1427">
        <v>7.45</v>
      </c>
      <c r="D1427">
        <v>3</v>
      </c>
      <c r="E1427">
        <v>0</v>
      </c>
      <c r="F1427" s="10">
        <f t="shared" si="44"/>
        <v>22.35</v>
      </c>
      <c r="G1427" s="10">
        <f t="shared" si="45"/>
        <v>22.35</v>
      </c>
    </row>
    <row r="1428" spans="1:7" x14ac:dyDescent="0.25">
      <c r="A1428">
        <v>10792</v>
      </c>
      <c r="B1428">
        <v>68</v>
      </c>
      <c r="C1428">
        <v>12.5</v>
      </c>
      <c r="D1428">
        <v>15</v>
      </c>
      <c r="E1428">
        <v>0</v>
      </c>
      <c r="F1428" s="10">
        <f t="shared" si="44"/>
        <v>187.5</v>
      </c>
      <c r="G1428" s="10">
        <f t="shared" si="45"/>
        <v>187.5</v>
      </c>
    </row>
    <row r="1429" spans="1:7" x14ac:dyDescent="0.25">
      <c r="A1429">
        <v>10793</v>
      </c>
      <c r="B1429">
        <v>41</v>
      </c>
      <c r="C1429">
        <v>9.65</v>
      </c>
      <c r="D1429">
        <v>14</v>
      </c>
      <c r="E1429">
        <v>0</v>
      </c>
      <c r="F1429" s="10">
        <f t="shared" si="44"/>
        <v>135.1</v>
      </c>
      <c r="G1429" s="10">
        <f t="shared" si="45"/>
        <v>135.1</v>
      </c>
    </row>
    <row r="1430" spans="1:7" x14ac:dyDescent="0.25">
      <c r="A1430">
        <v>10793</v>
      </c>
      <c r="B1430">
        <v>52</v>
      </c>
      <c r="C1430">
        <v>7</v>
      </c>
      <c r="D1430">
        <v>8</v>
      </c>
      <c r="E1430">
        <v>0</v>
      </c>
      <c r="F1430" s="10">
        <f t="shared" si="44"/>
        <v>56</v>
      </c>
      <c r="G1430" s="10">
        <f t="shared" si="45"/>
        <v>56</v>
      </c>
    </row>
    <row r="1431" spans="1:7" x14ac:dyDescent="0.25">
      <c r="A1431">
        <v>10794</v>
      </c>
      <c r="B1431">
        <v>14</v>
      </c>
      <c r="C1431">
        <v>23.25</v>
      </c>
      <c r="D1431">
        <v>15</v>
      </c>
      <c r="E1431">
        <v>0.2</v>
      </c>
      <c r="F1431" s="10">
        <f t="shared" si="44"/>
        <v>348.75</v>
      </c>
      <c r="G1431" s="10">
        <f t="shared" si="45"/>
        <v>279</v>
      </c>
    </row>
    <row r="1432" spans="1:7" x14ac:dyDescent="0.25">
      <c r="A1432">
        <v>10794</v>
      </c>
      <c r="B1432">
        <v>54</v>
      </c>
      <c r="C1432">
        <v>7.45</v>
      </c>
      <c r="D1432">
        <v>6</v>
      </c>
      <c r="E1432">
        <v>0.2</v>
      </c>
      <c r="F1432" s="10">
        <f t="shared" si="44"/>
        <v>44.7</v>
      </c>
      <c r="G1432" s="10">
        <f t="shared" si="45"/>
        <v>35.760000000000005</v>
      </c>
    </row>
    <row r="1433" spans="1:7" x14ac:dyDescent="0.25">
      <c r="A1433">
        <v>10795</v>
      </c>
      <c r="B1433">
        <v>16</v>
      </c>
      <c r="C1433">
        <v>17.45</v>
      </c>
      <c r="D1433">
        <v>65</v>
      </c>
      <c r="E1433">
        <v>0</v>
      </c>
      <c r="F1433" s="10">
        <f t="shared" si="44"/>
        <v>1134.25</v>
      </c>
      <c r="G1433" s="10">
        <f t="shared" si="45"/>
        <v>1134.25</v>
      </c>
    </row>
    <row r="1434" spans="1:7" x14ac:dyDescent="0.25">
      <c r="A1434">
        <v>10795</v>
      </c>
      <c r="B1434">
        <v>17</v>
      </c>
      <c r="C1434">
        <v>39</v>
      </c>
      <c r="D1434">
        <v>35</v>
      </c>
      <c r="E1434">
        <v>0.25</v>
      </c>
      <c r="F1434" s="10">
        <f t="shared" si="44"/>
        <v>1365</v>
      </c>
      <c r="G1434" s="10">
        <f t="shared" si="45"/>
        <v>1023.75</v>
      </c>
    </row>
    <row r="1435" spans="1:7" x14ac:dyDescent="0.25">
      <c r="A1435">
        <v>10796</v>
      </c>
      <c r="B1435">
        <v>26</v>
      </c>
      <c r="C1435">
        <v>31.23</v>
      </c>
      <c r="D1435">
        <v>21</v>
      </c>
      <c r="E1435">
        <v>0.2</v>
      </c>
      <c r="F1435" s="10">
        <f t="shared" si="44"/>
        <v>655.83</v>
      </c>
      <c r="G1435" s="10">
        <f t="shared" si="45"/>
        <v>524.6640000000001</v>
      </c>
    </row>
    <row r="1436" spans="1:7" x14ac:dyDescent="0.25">
      <c r="A1436">
        <v>10796</v>
      </c>
      <c r="B1436">
        <v>44</v>
      </c>
      <c r="C1436">
        <v>19.45</v>
      </c>
      <c r="D1436">
        <v>10</v>
      </c>
      <c r="E1436">
        <v>0</v>
      </c>
      <c r="F1436" s="10">
        <f t="shared" si="44"/>
        <v>194.5</v>
      </c>
      <c r="G1436" s="10">
        <f t="shared" si="45"/>
        <v>194.5</v>
      </c>
    </row>
    <row r="1437" spans="1:7" x14ac:dyDescent="0.25">
      <c r="A1437">
        <v>10796</v>
      </c>
      <c r="B1437">
        <v>64</v>
      </c>
      <c r="C1437">
        <v>33.25</v>
      </c>
      <c r="D1437">
        <v>35</v>
      </c>
      <c r="E1437">
        <v>0.2</v>
      </c>
      <c r="F1437" s="10">
        <f t="shared" si="44"/>
        <v>1163.75</v>
      </c>
      <c r="G1437" s="10">
        <f t="shared" si="45"/>
        <v>931</v>
      </c>
    </row>
    <row r="1438" spans="1:7" x14ac:dyDescent="0.25">
      <c r="A1438">
        <v>10796</v>
      </c>
      <c r="B1438">
        <v>69</v>
      </c>
      <c r="C1438">
        <v>36</v>
      </c>
      <c r="D1438">
        <v>24</v>
      </c>
      <c r="E1438">
        <v>0.2</v>
      </c>
      <c r="F1438" s="10">
        <f t="shared" si="44"/>
        <v>864</v>
      </c>
      <c r="G1438" s="10">
        <f t="shared" si="45"/>
        <v>691.2</v>
      </c>
    </row>
    <row r="1439" spans="1:7" x14ac:dyDescent="0.25">
      <c r="A1439">
        <v>10797</v>
      </c>
      <c r="B1439">
        <v>11</v>
      </c>
      <c r="C1439">
        <v>21</v>
      </c>
      <c r="D1439">
        <v>20</v>
      </c>
      <c r="E1439">
        <v>0</v>
      </c>
      <c r="F1439" s="10">
        <f t="shared" si="44"/>
        <v>420</v>
      </c>
      <c r="G1439" s="10">
        <f t="shared" si="45"/>
        <v>420</v>
      </c>
    </row>
    <row r="1440" spans="1:7" x14ac:dyDescent="0.25">
      <c r="A1440">
        <v>10798</v>
      </c>
      <c r="B1440">
        <v>62</v>
      </c>
      <c r="C1440">
        <v>49.3</v>
      </c>
      <c r="D1440">
        <v>2</v>
      </c>
      <c r="E1440">
        <v>0</v>
      </c>
      <c r="F1440" s="10">
        <f t="shared" si="44"/>
        <v>98.6</v>
      </c>
      <c r="G1440" s="10">
        <f t="shared" si="45"/>
        <v>98.6</v>
      </c>
    </row>
    <row r="1441" spans="1:7" x14ac:dyDescent="0.2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 s="10">
        <f t="shared" si="44"/>
        <v>348</v>
      </c>
      <c r="G1441" s="10">
        <f t="shared" si="45"/>
        <v>348</v>
      </c>
    </row>
    <row r="1442" spans="1:7" x14ac:dyDescent="0.25">
      <c r="A1442">
        <v>10799</v>
      </c>
      <c r="B1442">
        <v>13</v>
      </c>
      <c r="C1442">
        <v>6</v>
      </c>
      <c r="D1442">
        <v>20</v>
      </c>
      <c r="E1442">
        <v>0.15</v>
      </c>
      <c r="F1442" s="10">
        <f t="shared" si="44"/>
        <v>120</v>
      </c>
      <c r="G1442" s="10">
        <f t="shared" si="45"/>
        <v>102</v>
      </c>
    </row>
    <row r="1443" spans="1:7" x14ac:dyDescent="0.25">
      <c r="A1443">
        <v>10799</v>
      </c>
      <c r="B1443">
        <v>24</v>
      </c>
      <c r="C1443">
        <v>4.5</v>
      </c>
      <c r="D1443">
        <v>20</v>
      </c>
      <c r="E1443">
        <v>0.15</v>
      </c>
      <c r="F1443" s="10">
        <f t="shared" si="44"/>
        <v>90</v>
      </c>
      <c r="G1443" s="10">
        <f t="shared" si="45"/>
        <v>76.5</v>
      </c>
    </row>
    <row r="1444" spans="1:7" x14ac:dyDescent="0.25">
      <c r="A1444">
        <v>10799</v>
      </c>
      <c r="B1444">
        <v>59</v>
      </c>
      <c r="C1444">
        <v>55</v>
      </c>
      <c r="D1444">
        <v>25</v>
      </c>
      <c r="E1444">
        <v>0</v>
      </c>
      <c r="F1444" s="10">
        <f t="shared" si="44"/>
        <v>1375</v>
      </c>
      <c r="G1444" s="10">
        <f t="shared" si="45"/>
        <v>1375</v>
      </c>
    </row>
    <row r="1445" spans="1:7" x14ac:dyDescent="0.25">
      <c r="A1445">
        <v>10800</v>
      </c>
      <c r="B1445">
        <v>11</v>
      </c>
      <c r="C1445">
        <v>21</v>
      </c>
      <c r="D1445">
        <v>50</v>
      </c>
      <c r="E1445">
        <v>0.1</v>
      </c>
      <c r="F1445" s="10">
        <f t="shared" si="44"/>
        <v>1050</v>
      </c>
      <c r="G1445" s="10">
        <f t="shared" si="45"/>
        <v>945</v>
      </c>
    </row>
    <row r="1446" spans="1:7" x14ac:dyDescent="0.25">
      <c r="A1446">
        <v>10800</v>
      </c>
      <c r="B1446">
        <v>51</v>
      </c>
      <c r="C1446">
        <v>53</v>
      </c>
      <c r="D1446">
        <v>10</v>
      </c>
      <c r="E1446">
        <v>0.1</v>
      </c>
      <c r="F1446" s="10">
        <f t="shared" si="44"/>
        <v>530</v>
      </c>
      <c r="G1446" s="10">
        <f t="shared" si="45"/>
        <v>477</v>
      </c>
    </row>
    <row r="1447" spans="1:7" x14ac:dyDescent="0.25">
      <c r="A1447">
        <v>10800</v>
      </c>
      <c r="B1447">
        <v>54</v>
      </c>
      <c r="C1447">
        <v>7.45</v>
      </c>
      <c r="D1447">
        <v>7</v>
      </c>
      <c r="E1447">
        <v>0.1</v>
      </c>
      <c r="F1447" s="10">
        <f t="shared" si="44"/>
        <v>52.15</v>
      </c>
      <c r="G1447" s="10">
        <f t="shared" si="45"/>
        <v>46.935000000000002</v>
      </c>
    </row>
    <row r="1448" spans="1:7" x14ac:dyDescent="0.25">
      <c r="A1448">
        <v>10801</v>
      </c>
      <c r="B1448">
        <v>17</v>
      </c>
      <c r="C1448">
        <v>39</v>
      </c>
      <c r="D1448">
        <v>40</v>
      </c>
      <c r="E1448">
        <v>0.25</v>
      </c>
      <c r="F1448" s="10">
        <f t="shared" si="44"/>
        <v>1560</v>
      </c>
      <c r="G1448" s="10">
        <f t="shared" si="45"/>
        <v>1170</v>
      </c>
    </row>
    <row r="1449" spans="1:7" x14ac:dyDescent="0.25">
      <c r="A1449">
        <v>10801</v>
      </c>
      <c r="B1449">
        <v>29</v>
      </c>
      <c r="C1449">
        <v>123.79</v>
      </c>
      <c r="D1449">
        <v>20</v>
      </c>
      <c r="E1449">
        <v>0.25</v>
      </c>
      <c r="F1449" s="10">
        <f t="shared" si="44"/>
        <v>2475.8000000000002</v>
      </c>
      <c r="G1449" s="10">
        <f t="shared" si="45"/>
        <v>1856.8500000000001</v>
      </c>
    </row>
    <row r="1450" spans="1:7" x14ac:dyDescent="0.25">
      <c r="A1450">
        <v>10802</v>
      </c>
      <c r="B1450">
        <v>30</v>
      </c>
      <c r="C1450">
        <v>25.89</v>
      </c>
      <c r="D1450">
        <v>25</v>
      </c>
      <c r="E1450">
        <v>0.25</v>
      </c>
      <c r="F1450" s="10">
        <f t="shared" si="44"/>
        <v>647.25</v>
      </c>
      <c r="G1450" s="10">
        <f t="shared" si="45"/>
        <v>485.4375</v>
      </c>
    </row>
    <row r="1451" spans="1:7" x14ac:dyDescent="0.25">
      <c r="A1451">
        <v>10802</v>
      </c>
      <c r="B1451">
        <v>51</v>
      </c>
      <c r="C1451">
        <v>53</v>
      </c>
      <c r="D1451">
        <v>30</v>
      </c>
      <c r="E1451">
        <v>0.25</v>
      </c>
      <c r="F1451" s="10">
        <f t="shared" si="44"/>
        <v>1590</v>
      </c>
      <c r="G1451" s="10">
        <f t="shared" si="45"/>
        <v>1192.5</v>
      </c>
    </row>
    <row r="1452" spans="1:7" x14ac:dyDescent="0.25">
      <c r="A1452">
        <v>10802</v>
      </c>
      <c r="B1452">
        <v>55</v>
      </c>
      <c r="C1452">
        <v>24</v>
      </c>
      <c r="D1452">
        <v>60</v>
      </c>
      <c r="E1452">
        <v>0.25</v>
      </c>
      <c r="F1452" s="10">
        <f t="shared" si="44"/>
        <v>1440</v>
      </c>
      <c r="G1452" s="10">
        <f t="shared" si="45"/>
        <v>1080</v>
      </c>
    </row>
    <row r="1453" spans="1:7" x14ac:dyDescent="0.25">
      <c r="A1453">
        <v>10802</v>
      </c>
      <c r="B1453">
        <v>62</v>
      </c>
      <c r="C1453">
        <v>49.3</v>
      </c>
      <c r="D1453">
        <v>5</v>
      </c>
      <c r="E1453">
        <v>0.25</v>
      </c>
      <c r="F1453" s="10">
        <f t="shared" si="44"/>
        <v>246.5</v>
      </c>
      <c r="G1453" s="10">
        <f t="shared" si="45"/>
        <v>184.875</v>
      </c>
    </row>
    <row r="1454" spans="1:7" x14ac:dyDescent="0.2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 s="10">
        <f t="shared" si="44"/>
        <v>220.79999999999998</v>
      </c>
      <c r="G1454" s="10">
        <f t="shared" si="45"/>
        <v>209.75999999999996</v>
      </c>
    </row>
    <row r="1455" spans="1:7" x14ac:dyDescent="0.25">
      <c r="A1455">
        <v>10803</v>
      </c>
      <c r="B1455">
        <v>25</v>
      </c>
      <c r="C1455">
        <v>14</v>
      </c>
      <c r="D1455">
        <v>15</v>
      </c>
      <c r="E1455">
        <v>0.05</v>
      </c>
      <c r="F1455" s="10">
        <f t="shared" si="44"/>
        <v>210</v>
      </c>
      <c r="G1455" s="10">
        <f t="shared" si="45"/>
        <v>199.5</v>
      </c>
    </row>
    <row r="1456" spans="1:7" x14ac:dyDescent="0.25">
      <c r="A1456">
        <v>10803</v>
      </c>
      <c r="B1456">
        <v>59</v>
      </c>
      <c r="C1456">
        <v>55</v>
      </c>
      <c r="D1456">
        <v>15</v>
      </c>
      <c r="E1456">
        <v>0.05</v>
      </c>
      <c r="F1456" s="10">
        <f t="shared" si="44"/>
        <v>825</v>
      </c>
      <c r="G1456" s="10">
        <f t="shared" si="45"/>
        <v>783.75</v>
      </c>
    </row>
    <row r="1457" spans="1:7" x14ac:dyDescent="0.25">
      <c r="A1457">
        <v>10804</v>
      </c>
      <c r="B1457">
        <v>10</v>
      </c>
      <c r="C1457">
        <v>31</v>
      </c>
      <c r="D1457">
        <v>36</v>
      </c>
      <c r="E1457">
        <v>0</v>
      </c>
      <c r="F1457" s="10">
        <f t="shared" si="44"/>
        <v>1116</v>
      </c>
      <c r="G1457" s="10">
        <f t="shared" si="45"/>
        <v>1116</v>
      </c>
    </row>
    <row r="1458" spans="1:7" x14ac:dyDescent="0.25">
      <c r="A1458">
        <v>10804</v>
      </c>
      <c r="B1458">
        <v>28</v>
      </c>
      <c r="C1458">
        <v>45.6</v>
      </c>
      <c r="D1458">
        <v>24</v>
      </c>
      <c r="E1458">
        <v>0</v>
      </c>
      <c r="F1458" s="10">
        <f t="shared" si="44"/>
        <v>1094.4000000000001</v>
      </c>
      <c r="G1458" s="10">
        <f t="shared" si="45"/>
        <v>1094.4000000000001</v>
      </c>
    </row>
    <row r="1459" spans="1:7" x14ac:dyDescent="0.25">
      <c r="A1459">
        <v>10804</v>
      </c>
      <c r="B1459">
        <v>49</v>
      </c>
      <c r="C1459">
        <v>20</v>
      </c>
      <c r="D1459">
        <v>4</v>
      </c>
      <c r="E1459">
        <v>0.15</v>
      </c>
      <c r="F1459" s="10">
        <f t="shared" si="44"/>
        <v>80</v>
      </c>
      <c r="G1459" s="10">
        <f t="shared" si="45"/>
        <v>68</v>
      </c>
    </row>
    <row r="1460" spans="1:7" x14ac:dyDescent="0.25">
      <c r="A1460">
        <v>10805</v>
      </c>
      <c r="B1460">
        <v>34</v>
      </c>
      <c r="C1460">
        <v>14</v>
      </c>
      <c r="D1460">
        <v>10</v>
      </c>
      <c r="E1460">
        <v>0</v>
      </c>
      <c r="F1460" s="10">
        <f t="shared" si="44"/>
        <v>140</v>
      </c>
      <c r="G1460" s="10">
        <f t="shared" si="45"/>
        <v>140</v>
      </c>
    </row>
    <row r="1461" spans="1:7" x14ac:dyDescent="0.25">
      <c r="A1461">
        <v>10805</v>
      </c>
      <c r="B1461">
        <v>38</v>
      </c>
      <c r="C1461">
        <v>263.5</v>
      </c>
      <c r="D1461">
        <v>10</v>
      </c>
      <c r="E1461">
        <v>0</v>
      </c>
      <c r="F1461" s="10">
        <f t="shared" si="44"/>
        <v>2635</v>
      </c>
      <c r="G1461" s="10">
        <f t="shared" si="45"/>
        <v>2635</v>
      </c>
    </row>
    <row r="1462" spans="1:7" x14ac:dyDescent="0.25">
      <c r="A1462">
        <v>10806</v>
      </c>
      <c r="B1462">
        <v>2</v>
      </c>
      <c r="C1462">
        <v>19</v>
      </c>
      <c r="D1462">
        <v>20</v>
      </c>
      <c r="E1462">
        <v>0.25</v>
      </c>
      <c r="F1462" s="10">
        <f t="shared" si="44"/>
        <v>380</v>
      </c>
      <c r="G1462" s="10">
        <f t="shared" si="45"/>
        <v>285</v>
      </c>
    </row>
    <row r="1463" spans="1:7" x14ac:dyDescent="0.25">
      <c r="A1463">
        <v>10806</v>
      </c>
      <c r="B1463">
        <v>65</v>
      </c>
      <c r="C1463">
        <v>21.05</v>
      </c>
      <c r="D1463">
        <v>2</v>
      </c>
      <c r="E1463">
        <v>0</v>
      </c>
      <c r="F1463" s="10">
        <f t="shared" si="44"/>
        <v>42.1</v>
      </c>
      <c r="G1463" s="10">
        <f t="shared" si="45"/>
        <v>42.1</v>
      </c>
    </row>
    <row r="1464" spans="1:7" x14ac:dyDescent="0.25">
      <c r="A1464">
        <v>10806</v>
      </c>
      <c r="B1464">
        <v>74</v>
      </c>
      <c r="C1464">
        <v>10</v>
      </c>
      <c r="D1464">
        <v>15</v>
      </c>
      <c r="E1464">
        <v>0.25</v>
      </c>
      <c r="F1464" s="10">
        <f t="shared" si="44"/>
        <v>150</v>
      </c>
      <c r="G1464" s="10">
        <f t="shared" si="45"/>
        <v>112.5</v>
      </c>
    </row>
    <row r="1465" spans="1:7" x14ac:dyDescent="0.2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 s="10">
        <f t="shared" si="44"/>
        <v>18.399999999999999</v>
      </c>
      <c r="G1465" s="10">
        <f t="shared" si="45"/>
        <v>18.399999999999999</v>
      </c>
    </row>
    <row r="1466" spans="1:7" x14ac:dyDescent="0.25">
      <c r="A1466">
        <v>10808</v>
      </c>
      <c r="B1466">
        <v>56</v>
      </c>
      <c r="C1466">
        <v>38</v>
      </c>
      <c r="D1466">
        <v>20</v>
      </c>
      <c r="E1466">
        <v>0.15</v>
      </c>
      <c r="F1466" s="10">
        <f t="shared" si="44"/>
        <v>760</v>
      </c>
      <c r="G1466" s="10">
        <f t="shared" si="45"/>
        <v>646</v>
      </c>
    </row>
    <row r="1467" spans="1:7" x14ac:dyDescent="0.25">
      <c r="A1467">
        <v>10808</v>
      </c>
      <c r="B1467">
        <v>76</v>
      </c>
      <c r="C1467">
        <v>18</v>
      </c>
      <c r="D1467">
        <v>50</v>
      </c>
      <c r="E1467">
        <v>0.15</v>
      </c>
      <c r="F1467" s="10">
        <f t="shared" si="44"/>
        <v>900</v>
      </c>
      <c r="G1467" s="10">
        <f t="shared" si="45"/>
        <v>765</v>
      </c>
    </row>
    <row r="1468" spans="1:7" x14ac:dyDescent="0.25">
      <c r="A1468">
        <v>10809</v>
      </c>
      <c r="B1468">
        <v>52</v>
      </c>
      <c r="C1468">
        <v>7</v>
      </c>
      <c r="D1468">
        <v>20</v>
      </c>
      <c r="E1468">
        <v>0</v>
      </c>
      <c r="F1468" s="10">
        <f t="shared" si="44"/>
        <v>140</v>
      </c>
      <c r="G1468" s="10">
        <f t="shared" si="45"/>
        <v>140</v>
      </c>
    </row>
    <row r="1469" spans="1:7" x14ac:dyDescent="0.25">
      <c r="A1469">
        <v>10810</v>
      </c>
      <c r="B1469">
        <v>13</v>
      </c>
      <c r="C1469">
        <v>6</v>
      </c>
      <c r="D1469">
        <v>7</v>
      </c>
      <c r="E1469">
        <v>0</v>
      </c>
      <c r="F1469" s="10">
        <f t="shared" si="44"/>
        <v>42</v>
      </c>
      <c r="G1469" s="10">
        <f t="shared" si="45"/>
        <v>42</v>
      </c>
    </row>
    <row r="1470" spans="1:7" x14ac:dyDescent="0.25">
      <c r="A1470">
        <v>10810</v>
      </c>
      <c r="B1470">
        <v>25</v>
      </c>
      <c r="C1470">
        <v>14</v>
      </c>
      <c r="D1470">
        <v>5</v>
      </c>
      <c r="E1470">
        <v>0</v>
      </c>
      <c r="F1470" s="10">
        <f t="shared" si="44"/>
        <v>70</v>
      </c>
      <c r="G1470" s="10">
        <f t="shared" si="45"/>
        <v>70</v>
      </c>
    </row>
    <row r="1471" spans="1:7" x14ac:dyDescent="0.25">
      <c r="A1471">
        <v>10810</v>
      </c>
      <c r="B1471">
        <v>70</v>
      </c>
      <c r="C1471">
        <v>15</v>
      </c>
      <c r="D1471">
        <v>5</v>
      </c>
      <c r="E1471">
        <v>0</v>
      </c>
      <c r="F1471" s="10">
        <f t="shared" si="44"/>
        <v>75</v>
      </c>
      <c r="G1471" s="10">
        <f t="shared" si="45"/>
        <v>75</v>
      </c>
    </row>
    <row r="1472" spans="1:7" x14ac:dyDescent="0.2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 s="10">
        <f t="shared" si="44"/>
        <v>138</v>
      </c>
      <c r="G1472" s="10">
        <f t="shared" si="45"/>
        <v>138</v>
      </c>
    </row>
    <row r="1473" spans="1:7" x14ac:dyDescent="0.25">
      <c r="A1473">
        <v>10811</v>
      </c>
      <c r="B1473">
        <v>23</v>
      </c>
      <c r="C1473">
        <v>9</v>
      </c>
      <c r="D1473">
        <v>18</v>
      </c>
      <c r="E1473">
        <v>0</v>
      </c>
      <c r="F1473" s="10">
        <f t="shared" si="44"/>
        <v>162</v>
      </c>
      <c r="G1473" s="10">
        <f t="shared" si="45"/>
        <v>162</v>
      </c>
    </row>
    <row r="1474" spans="1:7" x14ac:dyDescent="0.2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 s="10">
        <f t="shared" si="44"/>
        <v>552</v>
      </c>
      <c r="G1474" s="10">
        <f t="shared" si="45"/>
        <v>552</v>
      </c>
    </row>
    <row r="1475" spans="1:7" x14ac:dyDescent="0.25">
      <c r="A1475">
        <v>10812</v>
      </c>
      <c r="B1475">
        <v>31</v>
      </c>
      <c r="C1475">
        <v>12.5</v>
      </c>
      <c r="D1475">
        <v>16</v>
      </c>
      <c r="E1475">
        <v>0.1</v>
      </c>
      <c r="F1475" s="10">
        <f t="shared" ref="F1475:F1538" si="46">C1475*D1475</f>
        <v>200</v>
      </c>
      <c r="G1475" s="10">
        <f t="shared" ref="G1475:G1538" si="47">F1475 * (1 - E1475)</f>
        <v>180</v>
      </c>
    </row>
    <row r="1476" spans="1:7" x14ac:dyDescent="0.2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 s="10">
        <f t="shared" si="46"/>
        <v>1392</v>
      </c>
      <c r="G1476" s="10">
        <f t="shared" si="47"/>
        <v>1252.8</v>
      </c>
    </row>
    <row r="1477" spans="1:7" x14ac:dyDescent="0.25">
      <c r="A1477">
        <v>10812</v>
      </c>
      <c r="B1477">
        <v>77</v>
      </c>
      <c r="C1477">
        <v>13</v>
      </c>
      <c r="D1477">
        <v>20</v>
      </c>
      <c r="E1477">
        <v>0</v>
      </c>
      <c r="F1477" s="10">
        <f t="shared" si="46"/>
        <v>260</v>
      </c>
      <c r="G1477" s="10">
        <f t="shared" si="47"/>
        <v>260</v>
      </c>
    </row>
    <row r="1478" spans="1:7" x14ac:dyDescent="0.25">
      <c r="A1478">
        <v>10813</v>
      </c>
      <c r="B1478">
        <v>2</v>
      </c>
      <c r="C1478">
        <v>19</v>
      </c>
      <c r="D1478">
        <v>12</v>
      </c>
      <c r="E1478">
        <v>0.2</v>
      </c>
      <c r="F1478" s="10">
        <f t="shared" si="46"/>
        <v>228</v>
      </c>
      <c r="G1478" s="10">
        <f t="shared" si="47"/>
        <v>182.4</v>
      </c>
    </row>
    <row r="1479" spans="1:7" x14ac:dyDescent="0.25">
      <c r="A1479">
        <v>10813</v>
      </c>
      <c r="B1479">
        <v>46</v>
      </c>
      <c r="C1479">
        <v>12</v>
      </c>
      <c r="D1479">
        <v>35</v>
      </c>
      <c r="E1479">
        <v>0</v>
      </c>
      <c r="F1479" s="10">
        <f t="shared" si="46"/>
        <v>420</v>
      </c>
      <c r="G1479" s="10">
        <f t="shared" si="47"/>
        <v>420</v>
      </c>
    </row>
    <row r="1480" spans="1:7" x14ac:dyDescent="0.25">
      <c r="A1480">
        <v>10814</v>
      </c>
      <c r="B1480">
        <v>41</v>
      </c>
      <c r="C1480">
        <v>9.65</v>
      </c>
      <c r="D1480">
        <v>20</v>
      </c>
      <c r="E1480">
        <v>0</v>
      </c>
      <c r="F1480" s="10">
        <f t="shared" si="46"/>
        <v>193</v>
      </c>
      <c r="G1480" s="10">
        <f t="shared" si="47"/>
        <v>193</v>
      </c>
    </row>
    <row r="1481" spans="1:7" x14ac:dyDescent="0.25">
      <c r="A1481">
        <v>10814</v>
      </c>
      <c r="B1481">
        <v>43</v>
      </c>
      <c r="C1481">
        <v>46</v>
      </c>
      <c r="D1481">
        <v>20</v>
      </c>
      <c r="E1481">
        <v>0.15</v>
      </c>
      <c r="F1481" s="10">
        <f t="shared" si="46"/>
        <v>920</v>
      </c>
      <c r="G1481" s="10">
        <f t="shared" si="47"/>
        <v>782</v>
      </c>
    </row>
    <row r="1482" spans="1:7" x14ac:dyDescent="0.25">
      <c r="A1482">
        <v>10814</v>
      </c>
      <c r="B1482">
        <v>48</v>
      </c>
      <c r="C1482">
        <v>12.75</v>
      </c>
      <c r="D1482">
        <v>8</v>
      </c>
      <c r="E1482">
        <v>0.15</v>
      </c>
      <c r="F1482" s="10">
        <f t="shared" si="46"/>
        <v>102</v>
      </c>
      <c r="G1482" s="10">
        <f t="shared" si="47"/>
        <v>86.7</v>
      </c>
    </row>
    <row r="1483" spans="1:7" x14ac:dyDescent="0.25">
      <c r="A1483">
        <v>10814</v>
      </c>
      <c r="B1483">
        <v>61</v>
      </c>
      <c r="C1483">
        <v>28.5</v>
      </c>
      <c r="D1483">
        <v>30</v>
      </c>
      <c r="E1483">
        <v>0.15</v>
      </c>
      <c r="F1483" s="10">
        <f t="shared" si="46"/>
        <v>855</v>
      </c>
      <c r="G1483" s="10">
        <f t="shared" si="47"/>
        <v>726.75</v>
      </c>
    </row>
    <row r="1484" spans="1:7" x14ac:dyDescent="0.25">
      <c r="A1484">
        <v>10815</v>
      </c>
      <c r="B1484">
        <v>33</v>
      </c>
      <c r="C1484">
        <v>2.5</v>
      </c>
      <c r="D1484">
        <v>16</v>
      </c>
      <c r="E1484">
        <v>0</v>
      </c>
      <c r="F1484" s="10">
        <f t="shared" si="46"/>
        <v>40</v>
      </c>
      <c r="G1484" s="10">
        <f t="shared" si="47"/>
        <v>40</v>
      </c>
    </row>
    <row r="1485" spans="1:7" x14ac:dyDescent="0.25">
      <c r="A1485">
        <v>10816</v>
      </c>
      <c r="B1485">
        <v>38</v>
      </c>
      <c r="C1485">
        <v>263.5</v>
      </c>
      <c r="D1485">
        <v>30</v>
      </c>
      <c r="E1485">
        <v>0.05</v>
      </c>
      <c r="F1485" s="10">
        <f t="shared" si="46"/>
        <v>7905</v>
      </c>
      <c r="G1485" s="10">
        <f t="shared" si="47"/>
        <v>7509.75</v>
      </c>
    </row>
    <row r="1486" spans="1:7" x14ac:dyDescent="0.25">
      <c r="A1486">
        <v>10816</v>
      </c>
      <c r="B1486">
        <v>62</v>
      </c>
      <c r="C1486">
        <v>49.3</v>
      </c>
      <c r="D1486">
        <v>20</v>
      </c>
      <c r="E1486">
        <v>0.05</v>
      </c>
      <c r="F1486" s="10">
        <f t="shared" si="46"/>
        <v>986</v>
      </c>
      <c r="G1486" s="10">
        <f t="shared" si="47"/>
        <v>936.69999999999993</v>
      </c>
    </row>
    <row r="1487" spans="1:7" x14ac:dyDescent="0.25">
      <c r="A1487">
        <v>10817</v>
      </c>
      <c r="B1487">
        <v>26</v>
      </c>
      <c r="C1487">
        <v>31.23</v>
      </c>
      <c r="D1487">
        <v>40</v>
      </c>
      <c r="E1487">
        <v>0.15</v>
      </c>
      <c r="F1487" s="10">
        <f t="shared" si="46"/>
        <v>1249.2</v>
      </c>
      <c r="G1487" s="10">
        <f t="shared" si="47"/>
        <v>1061.82</v>
      </c>
    </row>
    <row r="1488" spans="1:7" x14ac:dyDescent="0.25">
      <c r="A1488">
        <v>10817</v>
      </c>
      <c r="B1488">
        <v>38</v>
      </c>
      <c r="C1488">
        <v>263.5</v>
      </c>
      <c r="D1488">
        <v>30</v>
      </c>
      <c r="E1488">
        <v>0</v>
      </c>
      <c r="F1488" s="10">
        <f t="shared" si="46"/>
        <v>7905</v>
      </c>
      <c r="G1488" s="10">
        <f t="shared" si="47"/>
        <v>7905</v>
      </c>
    </row>
    <row r="1489" spans="1:7" x14ac:dyDescent="0.2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 s="10">
        <f t="shared" si="46"/>
        <v>1104</v>
      </c>
      <c r="G1489" s="10">
        <f t="shared" si="47"/>
        <v>938.4</v>
      </c>
    </row>
    <row r="1490" spans="1:7" x14ac:dyDescent="0.25">
      <c r="A1490">
        <v>10817</v>
      </c>
      <c r="B1490">
        <v>62</v>
      </c>
      <c r="C1490">
        <v>49.3</v>
      </c>
      <c r="D1490">
        <v>25</v>
      </c>
      <c r="E1490">
        <v>0.15</v>
      </c>
      <c r="F1490" s="10">
        <f t="shared" si="46"/>
        <v>1232.5</v>
      </c>
      <c r="G1490" s="10">
        <f t="shared" si="47"/>
        <v>1047.625</v>
      </c>
    </row>
    <row r="1491" spans="1:7" x14ac:dyDescent="0.25">
      <c r="A1491">
        <v>10818</v>
      </c>
      <c r="B1491">
        <v>32</v>
      </c>
      <c r="C1491">
        <v>32</v>
      </c>
      <c r="D1491">
        <v>20</v>
      </c>
      <c r="E1491">
        <v>0</v>
      </c>
      <c r="F1491" s="10">
        <f t="shared" si="46"/>
        <v>640</v>
      </c>
      <c r="G1491" s="10">
        <f t="shared" si="47"/>
        <v>640</v>
      </c>
    </row>
    <row r="1492" spans="1:7" x14ac:dyDescent="0.25">
      <c r="A1492">
        <v>10818</v>
      </c>
      <c r="B1492">
        <v>41</v>
      </c>
      <c r="C1492">
        <v>9.65</v>
      </c>
      <c r="D1492">
        <v>20</v>
      </c>
      <c r="E1492">
        <v>0</v>
      </c>
      <c r="F1492" s="10">
        <f t="shared" si="46"/>
        <v>193</v>
      </c>
      <c r="G1492" s="10">
        <f t="shared" si="47"/>
        <v>193</v>
      </c>
    </row>
    <row r="1493" spans="1:7" x14ac:dyDescent="0.25">
      <c r="A1493">
        <v>10819</v>
      </c>
      <c r="B1493">
        <v>43</v>
      </c>
      <c r="C1493">
        <v>46</v>
      </c>
      <c r="D1493">
        <v>7</v>
      </c>
      <c r="E1493">
        <v>0</v>
      </c>
      <c r="F1493" s="10">
        <f t="shared" si="46"/>
        <v>322</v>
      </c>
      <c r="G1493" s="10">
        <f t="shared" si="47"/>
        <v>322</v>
      </c>
    </row>
    <row r="1494" spans="1:7" x14ac:dyDescent="0.25">
      <c r="A1494">
        <v>10819</v>
      </c>
      <c r="B1494">
        <v>75</v>
      </c>
      <c r="C1494">
        <v>7.75</v>
      </c>
      <c r="D1494">
        <v>20</v>
      </c>
      <c r="E1494">
        <v>0</v>
      </c>
      <c r="F1494" s="10">
        <f t="shared" si="46"/>
        <v>155</v>
      </c>
      <c r="G1494" s="10">
        <f t="shared" si="47"/>
        <v>155</v>
      </c>
    </row>
    <row r="1495" spans="1:7" x14ac:dyDescent="0.25">
      <c r="A1495">
        <v>10820</v>
      </c>
      <c r="B1495">
        <v>56</v>
      </c>
      <c r="C1495">
        <v>38</v>
      </c>
      <c r="D1495">
        <v>30</v>
      </c>
      <c r="E1495">
        <v>0</v>
      </c>
      <c r="F1495" s="10">
        <f t="shared" si="46"/>
        <v>1140</v>
      </c>
      <c r="G1495" s="10">
        <f t="shared" si="47"/>
        <v>1140</v>
      </c>
    </row>
    <row r="1496" spans="1:7" x14ac:dyDescent="0.25">
      <c r="A1496">
        <v>10821</v>
      </c>
      <c r="B1496">
        <v>35</v>
      </c>
      <c r="C1496">
        <v>18</v>
      </c>
      <c r="D1496">
        <v>20</v>
      </c>
      <c r="E1496">
        <v>0</v>
      </c>
      <c r="F1496" s="10">
        <f t="shared" si="46"/>
        <v>360</v>
      </c>
      <c r="G1496" s="10">
        <f t="shared" si="47"/>
        <v>360</v>
      </c>
    </row>
    <row r="1497" spans="1:7" x14ac:dyDescent="0.25">
      <c r="A1497">
        <v>10821</v>
      </c>
      <c r="B1497">
        <v>51</v>
      </c>
      <c r="C1497">
        <v>53</v>
      </c>
      <c r="D1497">
        <v>6</v>
      </c>
      <c r="E1497">
        <v>0</v>
      </c>
      <c r="F1497" s="10">
        <f t="shared" si="46"/>
        <v>318</v>
      </c>
      <c r="G1497" s="10">
        <f t="shared" si="47"/>
        <v>318</v>
      </c>
    </row>
    <row r="1498" spans="1:7" x14ac:dyDescent="0.25">
      <c r="A1498">
        <v>10822</v>
      </c>
      <c r="B1498">
        <v>62</v>
      </c>
      <c r="C1498">
        <v>49.3</v>
      </c>
      <c r="D1498">
        <v>3</v>
      </c>
      <c r="E1498">
        <v>0</v>
      </c>
      <c r="F1498" s="10">
        <f t="shared" si="46"/>
        <v>147.89999999999998</v>
      </c>
      <c r="G1498" s="10">
        <f t="shared" si="47"/>
        <v>147.89999999999998</v>
      </c>
    </row>
    <row r="1499" spans="1:7" x14ac:dyDescent="0.25">
      <c r="A1499">
        <v>10822</v>
      </c>
      <c r="B1499">
        <v>70</v>
      </c>
      <c r="C1499">
        <v>15</v>
      </c>
      <c r="D1499">
        <v>6</v>
      </c>
      <c r="E1499">
        <v>0</v>
      </c>
      <c r="F1499" s="10">
        <f t="shared" si="46"/>
        <v>90</v>
      </c>
      <c r="G1499" s="10">
        <f t="shared" si="47"/>
        <v>90</v>
      </c>
    </row>
    <row r="1500" spans="1:7" x14ac:dyDescent="0.25">
      <c r="A1500">
        <v>10823</v>
      </c>
      <c r="B1500">
        <v>11</v>
      </c>
      <c r="C1500">
        <v>21</v>
      </c>
      <c r="D1500">
        <v>20</v>
      </c>
      <c r="E1500">
        <v>0.1</v>
      </c>
      <c r="F1500" s="10">
        <f t="shared" si="46"/>
        <v>420</v>
      </c>
      <c r="G1500" s="10">
        <f t="shared" si="47"/>
        <v>378</v>
      </c>
    </row>
    <row r="1501" spans="1:7" x14ac:dyDescent="0.25">
      <c r="A1501">
        <v>10823</v>
      </c>
      <c r="B1501">
        <v>57</v>
      </c>
      <c r="C1501">
        <v>19.5</v>
      </c>
      <c r="D1501">
        <v>15</v>
      </c>
      <c r="E1501">
        <v>0</v>
      </c>
      <c r="F1501" s="10">
        <f t="shared" si="46"/>
        <v>292.5</v>
      </c>
      <c r="G1501" s="10">
        <f t="shared" si="47"/>
        <v>292.5</v>
      </c>
    </row>
    <row r="1502" spans="1:7" x14ac:dyDescent="0.25">
      <c r="A1502">
        <v>10823</v>
      </c>
      <c r="B1502">
        <v>59</v>
      </c>
      <c r="C1502">
        <v>55</v>
      </c>
      <c r="D1502">
        <v>40</v>
      </c>
      <c r="E1502">
        <v>0.1</v>
      </c>
      <c r="F1502" s="10">
        <f t="shared" si="46"/>
        <v>2200</v>
      </c>
      <c r="G1502" s="10">
        <f t="shared" si="47"/>
        <v>1980</v>
      </c>
    </row>
    <row r="1503" spans="1:7" x14ac:dyDescent="0.25">
      <c r="A1503">
        <v>10823</v>
      </c>
      <c r="B1503">
        <v>77</v>
      </c>
      <c r="C1503">
        <v>13</v>
      </c>
      <c r="D1503">
        <v>15</v>
      </c>
      <c r="E1503">
        <v>0.1</v>
      </c>
      <c r="F1503" s="10">
        <f t="shared" si="46"/>
        <v>195</v>
      </c>
      <c r="G1503" s="10">
        <f t="shared" si="47"/>
        <v>175.5</v>
      </c>
    </row>
    <row r="1504" spans="1:7" x14ac:dyDescent="0.25">
      <c r="A1504">
        <v>10824</v>
      </c>
      <c r="B1504">
        <v>41</v>
      </c>
      <c r="C1504">
        <v>9.65</v>
      </c>
      <c r="D1504">
        <v>12</v>
      </c>
      <c r="E1504">
        <v>0</v>
      </c>
      <c r="F1504" s="10">
        <f t="shared" si="46"/>
        <v>115.80000000000001</v>
      </c>
      <c r="G1504" s="10">
        <f t="shared" si="47"/>
        <v>115.80000000000001</v>
      </c>
    </row>
    <row r="1505" spans="1:7" x14ac:dyDescent="0.25">
      <c r="A1505">
        <v>10824</v>
      </c>
      <c r="B1505">
        <v>70</v>
      </c>
      <c r="C1505">
        <v>15</v>
      </c>
      <c r="D1505">
        <v>9</v>
      </c>
      <c r="E1505">
        <v>0</v>
      </c>
      <c r="F1505" s="10">
        <f t="shared" si="46"/>
        <v>135</v>
      </c>
      <c r="G1505" s="10">
        <f t="shared" si="47"/>
        <v>135</v>
      </c>
    </row>
    <row r="1506" spans="1:7" x14ac:dyDescent="0.25">
      <c r="A1506">
        <v>10825</v>
      </c>
      <c r="B1506">
        <v>26</v>
      </c>
      <c r="C1506">
        <v>31.23</v>
      </c>
      <c r="D1506">
        <v>12</v>
      </c>
      <c r="E1506">
        <v>0</v>
      </c>
      <c r="F1506" s="10">
        <f t="shared" si="46"/>
        <v>374.76</v>
      </c>
      <c r="G1506" s="10">
        <f t="shared" si="47"/>
        <v>374.76</v>
      </c>
    </row>
    <row r="1507" spans="1:7" x14ac:dyDescent="0.2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 s="10">
        <f t="shared" si="46"/>
        <v>656</v>
      </c>
      <c r="G1507" s="10">
        <f t="shared" si="47"/>
        <v>656</v>
      </c>
    </row>
    <row r="1508" spans="1:7" x14ac:dyDescent="0.25">
      <c r="A1508">
        <v>10826</v>
      </c>
      <c r="B1508">
        <v>31</v>
      </c>
      <c r="C1508">
        <v>12.5</v>
      </c>
      <c r="D1508">
        <v>35</v>
      </c>
      <c r="E1508">
        <v>0</v>
      </c>
      <c r="F1508" s="10">
        <f t="shared" si="46"/>
        <v>437.5</v>
      </c>
      <c r="G1508" s="10">
        <f t="shared" si="47"/>
        <v>437.5</v>
      </c>
    </row>
    <row r="1509" spans="1:7" x14ac:dyDescent="0.25">
      <c r="A1509">
        <v>10826</v>
      </c>
      <c r="B1509">
        <v>57</v>
      </c>
      <c r="C1509">
        <v>19.5</v>
      </c>
      <c r="D1509">
        <v>15</v>
      </c>
      <c r="E1509">
        <v>0</v>
      </c>
      <c r="F1509" s="10">
        <f t="shared" si="46"/>
        <v>292.5</v>
      </c>
      <c r="G1509" s="10">
        <f t="shared" si="47"/>
        <v>292.5</v>
      </c>
    </row>
    <row r="1510" spans="1:7" x14ac:dyDescent="0.25">
      <c r="A1510">
        <v>10827</v>
      </c>
      <c r="B1510">
        <v>10</v>
      </c>
      <c r="C1510">
        <v>31</v>
      </c>
      <c r="D1510">
        <v>15</v>
      </c>
      <c r="E1510">
        <v>0</v>
      </c>
      <c r="F1510" s="10">
        <f t="shared" si="46"/>
        <v>465</v>
      </c>
      <c r="G1510" s="10">
        <f t="shared" si="47"/>
        <v>465</v>
      </c>
    </row>
    <row r="1511" spans="1:7" x14ac:dyDescent="0.25">
      <c r="A1511">
        <v>10827</v>
      </c>
      <c r="B1511">
        <v>39</v>
      </c>
      <c r="C1511">
        <v>18</v>
      </c>
      <c r="D1511">
        <v>21</v>
      </c>
      <c r="E1511">
        <v>0</v>
      </c>
      <c r="F1511" s="10">
        <f t="shared" si="46"/>
        <v>378</v>
      </c>
      <c r="G1511" s="10">
        <f t="shared" si="47"/>
        <v>378</v>
      </c>
    </row>
    <row r="1512" spans="1:7" x14ac:dyDescent="0.25">
      <c r="A1512">
        <v>10828</v>
      </c>
      <c r="B1512">
        <v>20</v>
      </c>
      <c r="C1512">
        <v>81</v>
      </c>
      <c r="D1512">
        <v>5</v>
      </c>
      <c r="E1512">
        <v>0</v>
      </c>
      <c r="F1512" s="10">
        <f t="shared" si="46"/>
        <v>405</v>
      </c>
      <c r="G1512" s="10">
        <f t="shared" si="47"/>
        <v>405</v>
      </c>
    </row>
    <row r="1513" spans="1:7" x14ac:dyDescent="0.25">
      <c r="A1513">
        <v>10828</v>
      </c>
      <c r="B1513">
        <v>38</v>
      </c>
      <c r="C1513">
        <v>263.5</v>
      </c>
      <c r="D1513">
        <v>2</v>
      </c>
      <c r="E1513">
        <v>0</v>
      </c>
      <c r="F1513" s="10">
        <f t="shared" si="46"/>
        <v>527</v>
      </c>
      <c r="G1513" s="10">
        <f t="shared" si="47"/>
        <v>527</v>
      </c>
    </row>
    <row r="1514" spans="1:7" x14ac:dyDescent="0.25">
      <c r="A1514">
        <v>10829</v>
      </c>
      <c r="B1514">
        <v>2</v>
      </c>
      <c r="C1514">
        <v>19</v>
      </c>
      <c r="D1514">
        <v>10</v>
      </c>
      <c r="E1514">
        <v>0</v>
      </c>
      <c r="F1514" s="10">
        <f t="shared" si="46"/>
        <v>190</v>
      </c>
      <c r="G1514" s="10">
        <f t="shared" si="47"/>
        <v>190</v>
      </c>
    </row>
    <row r="1515" spans="1:7" x14ac:dyDescent="0.25">
      <c r="A1515">
        <v>10829</v>
      </c>
      <c r="B1515">
        <v>8</v>
      </c>
      <c r="C1515">
        <v>40</v>
      </c>
      <c r="D1515">
        <v>20</v>
      </c>
      <c r="E1515">
        <v>0</v>
      </c>
      <c r="F1515" s="10">
        <f t="shared" si="46"/>
        <v>800</v>
      </c>
      <c r="G1515" s="10">
        <f t="shared" si="47"/>
        <v>800</v>
      </c>
    </row>
    <row r="1516" spans="1:7" x14ac:dyDescent="0.25">
      <c r="A1516">
        <v>10829</v>
      </c>
      <c r="B1516">
        <v>13</v>
      </c>
      <c r="C1516">
        <v>6</v>
      </c>
      <c r="D1516">
        <v>10</v>
      </c>
      <c r="E1516">
        <v>0</v>
      </c>
      <c r="F1516" s="10">
        <f t="shared" si="46"/>
        <v>60</v>
      </c>
      <c r="G1516" s="10">
        <f t="shared" si="47"/>
        <v>60</v>
      </c>
    </row>
    <row r="1517" spans="1:7" x14ac:dyDescent="0.25">
      <c r="A1517">
        <v>10829</v>
      </c>
      <c r="B1517">
        <v>60</v>
      </c>
      <c r="C1517">
        <v>34</v>
      </c>
      <c r="D1517">
        <v>21</v>
      </c>
      <c r="E1517">
        <v>0</v>
      </c>
      <c r="F1517" s="10">
        <f t="shared" si="46"/>
        <v>714</v>
      </c>
      <c r="G1517" s="10">
        <f t="shared" si="47"/>
        <v>714</v>
      </c>
    </row>
    <row r="1518" spans="1:7" x14ac:dyDescent="0.25">
      <c r="A1518">
        <v>10830</v>
      </c>
      <c r="B1518">
        <v>6</v>
      </c>
      <c r="C1518">
        <v>25</v>
      </c>
      <c r="D1518">
        <v>6</v>
      </c>
      <c r="E1518">
        <v>0</v>
      </c>
      <c r="F1518" s="10">
        <f t="shared" si="46"/>
        <v>150</v>
      </c>
      <c r="G1518" s="10">
        <f t="shared" si="47"/>
        <v>150</v>
      </c>
    </row>
    <row r="1519" spans="1:7" x14ac:dyDescent="0.25">
      <c r="A1519">
        <v>10830</v>
      </c>
      <c r="B1519">
        <v>39</v>
      </c>
      <c r="C1519">
        <v>18</v>
      </c>
      <c r="D1519">
        <v>28</v>
      </c>
      <c r="E1519">
        <v>0</v>
      </c>
      <c r="F1519" s="10">
        <f t="shared" si="46"/>
        <v>504</v>
      </c>
      <c r="G1519" s="10">
        <f t="shared" si="47"/>
        <v>504</v>
      </c>
    </row>
    <row r="1520" spans="1:7" x14ac:dyDescent="0.25">
      <c r="A1520">
        <v>10830</v>
      </c>
      <c r="B1520">
        <v>60</v>
      </c>
      <c r="C1520">
        <v>34</v>
      </c>
      <c r="D1520">
        <v>30</v>
      </c>
      <c r="E1520">
        <v>0</v>
      </c>
      <c r="F1520" s="10">
        <f t="shared" si="46"/>
        <v>1020</v>
      </c>
      <c r="G1520" s="10">
        <f t="shared" si="47"/>
        <v>1020</v>
      </c>
    </row>
    <row r="1521" spans="1:7" x14ac:dyDescent="0.25">
      <c r="A1521">
        <v>10830</v>
      </c>
      <c r="B1521">
        <v>68</v>
      </c>
      <c r="C1521">
        <v>12.5</v>
      </c>
      <c r="D1521">
        <v>24</v>
      </c>
      <c r="E1521">
        <v>0</v>
      </c>
      <c r="F1521" s="10">
        <f t="shared" si="46"/>
        <v>300</v>
      </c>
      <c r="G1521" s="10">
        <f t="shared" si="47"/>
        <v>300</v>
      </c>
    </row>
    <row r="1522" spans="1:7" x14ac:dyDescent="0.2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 s="10">
        <f t="shared" si="46"/>
        <v>18.399999999999999</v>
      </c>
      <c r="G1522" s="10">
        <f t="shared" si="47"/>
        <v>18.399999999999999</v>
      </c>
    </row>
    <row r="1523" spans="1:7" x14ac:dyDescent="0.25">
      <c r="A1523">
        <v>10831</v>
      </c>
      <c r="B1523">
        <v>35</v>
      </c>
      <c r="C1523">
        <v>18</v>
      </c>
      <c r="D1523">
        <v>8</v>
      </c>
      <c r="E1523">
        <v>0</v>
      </c>
      <c r="F1523" s="10">
        <f t="shared" si="46"/>
        <v>144</v>
      </c>
      <c r="G1523" s="10">
        <f t="shared" si="47"/>
        <v>144</v>
      </c>
    </row>
    <row r="1524" spans="1:7" x14ac:dyDescent="0.25">
      <c r="A1524">
        <v>10831</v>
      </c>
      <c r="B1524">
        <v>38</v>
      </c>
      <c r="C1524">
        <v>263.5</v>
      </c>
      <c r="D1524">
        <v>8</v>
      </c>
      <c r="E1524">
        <v>0</v>
      </c>
      <c r="F1524" s="10">
        <f t="shared" si="46"/>
        <v>2108</v>
      </c>
      <c r="G1524" s="10">
        <f t="shared" si="47"/>
        <v>2108</v>
      </c>
    </row>
    <row r="1525" spans="1:7" x14ac:dyDescent="0.25">
      <c r="A1525">
        <v>10831</v>
      </c>
      <c r="B1525">
        <v>43</v>
      </c>
      <c r="C1525">
        <v>46</v>
      </c>
      <c r="D1525">
        <v>9</v>
      </c>
      <c r="E1525">
        <v>0</v>
      </c>
      <c r="F1525" s="10">
        <f t="shared" si="46"/>
        <v>414</v>
      </c>
      <c r="G1525" s="10">
        <f t="shared" si="47"/>
        <v>414</v>
      </c>
    </row>
    <row r="1526" spans="1:7" x14ac:dyDescent="0.25">
      <c r="A1526">
        <v>10832</v>
      </c>
      <c r="B1526">
        <v>13</v>
      </c>
      <c r="C1526">
        <v>6</v>
      </c>
      <c r="D1526">
        <v>3</v>
      </c>
      <c r="E1526">
        <v>0.2</v>
      </c>
      <c r="F1526" s="10">
        <f t="shared" si="46"/>
        <v>18</v>
      </c>
      <c r="G1526" s="10">
        <f t="shared" si="47"/>
        <v>14.4</v>
      </c>
    </row>
    <row r="1527" spans="1:7" x14ac:dyDescent="0.25">
      <c r="A1527">
        <v>10832</v>
      </c>
      <c r="B1527">
        <v>25</v>
      </c>
      <c r="C1527">
        <v>14</v>
      </c>
      <c r="D1527">
        <v>10</v>
      </c>
      <c r="E1527">
        <v>0.2</v>
      </c>
      <c r="F1527" s="10">
        <f t="shared" si="46"/>
        <v>140</v>
      </c>
      <c r="G1527" s="10">
        <f t="shared" si="47"/>
        <v>112</v>
      </c>
    </row>
    <row r="1528" spans="1:7" x14ac:dyDescent="0.25">
      <c r="A1528">
        <v>10832</v>
      </c>
      <c r="B1528">
        <v>44</v>
      </c>
      <c r="C1528">
        <v>19.45</v>
      </c>
      <c r="D1528">
        <v>16</v>
      </c>
      <c r="E1528">
        <v>0.2</v>
      </c>
      <c r="F1528" s="10">
        <f t="shared" si="46"/>
        <v>311.2</v>
      </c>
      <c r="G1528" s="10">
        <f t="shared" si="47"/>
        <v>248.96</v>
      </c>
    </row>
    <row r="1529" spans="1:7" x14ac:dyDescent="0.25">
      <c r="A1529">
        <v>10832</v>
      </c>
      <c r="B1529">
        <v>64</v>
      </c>
      <c r="C1529">
        <v>33.25</v>
      </c>
      <c r="D1529">
        <v>3</v>
      </c>
      <c r="E1529">
        <v>0</v>
      </c>
      <c r="F1529" s="10">
        <f t="shared" si="46"/>
        <v>99.75</v>
      </c>
      <c r="G1529" s="10">
        <f t="shared" si="47"/>
        <v>99.75</v>
      </c>
    </row>
    <row r="1530" spans="1:7" x14ac:dyDescent="0.25">
      <c r="A1530">
        <v>10833</v>
      </c>
      <c r="B1530">
        <v>7</v>
      </c>
      <c r="C1530">
        <v>30</v>
      </c>
      <c r="D1530">
        <v>20</v>
      </c>
      <c r="E1530">
        <v>0.1</v>
      </c>
      <c r="F1530" s="10">
        <f t="shared" si="46"/>
        <v>600</v>
      </c>
      <c r="G1530" s="10">
        <f t="shared" si="47"/>
        <v>540</v>
      </c>
    </row>
    <row r="1531" spans="1:7" x14ac:dyDescent="0.25">
      <c r="A1531">
        <v>10833</v>
      </c>
      <c r="B1531">
        <v>31</v>
      </c>
      <c r="C1531">
        <v>12.5</v>
      </c>
      <c r="D1531">
        <v>9</v>
      </c>
      <c r="E1531">
        <v>0.1</v>
      </c>
      <c r="F1531" s="10">
        <f t="shared" si="46"/>
        <v>112.5</v>
      </c>
      <c r="G1531" s="10">
        <f t="shared" si="47"/>
        <v>101.25</v>
      </c>
    </row>
    <row r="1532" spans="1:7" x14ac:dyDescent="0.2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 s="10">
        <f t="shared" si="46"/>
        <v>295.2</v>
      </c>
      <c r="G1532" s="10">
        <f t="shared" si="47"/>
        <v>265.68</v>
      </c>
    </row>
    <row r="1533" spans="1:7" x14ac:dyDescent="0.25">
      <c r="A1533">
        <v>10834</v>
      </c>
      <c r="B1533">
        <v>29</v>
      </c>
      <c r="C1533">
        <v>123.79</v>
      </c>
      <c r="D1533">
        <v>8</v>
      </c>
      <c r="E1533">
        <v>0.05</v>
      </c>
      <c r="F1533" s="10">
        <f t="shared" si="46"/>
        <v>990.32</v>
      </c>
      <c r="G1533" s="10">
        <f t="shared" si="47"/>
        <v>940.80399999999997</v>
      </c>
    </row>
    <row r="1534" spans="1:7" x14ac:dyDescent="0.25">
      <c r="A1534">
        <v>10834</v>
      </c>
      <c r="B1534">
        <v>30</v>
      </c>
      <c r="C1534">
        <v>25.89</v>
      </c>
      <c r="D1534">
        <v>20</v>
      </c>
      <c r="E1534">
        <v>0.05</v>
      </c>
      <c r="F1534" s="10">
        <f t="shared" si="46"/>
        <v>517.79999999999995</v>
      </c>
      <c r="G1534" s="10">
        <f t="shared" si="47"/>
        <v>491.90999999999991</v>
      </c>
    </row>
    <row r="1535" spans="1:7" x14ac:dyDescent="0.25">
      <c r="A1535">
        <v>10835</v>
      </c>
      <c r="B1535">
        <v>59</v>
      </c>
      <c r="C1535">
        <v>55</v>
      </c>
      <c r="D1535">
        <v>15</v>
      </c>
      <c r="E1535">
        <v>0</v>
      </c>
      <c r="F1535" s="10">
        <f t="shared" si="46"/>
        <v>825</v>
      </c>
      <c r="G1535" s="10">
        <f t="shared" si="47"/>
        <v>825</v>
      </c>
    </row>
    <row r="1536" spans="1:7" x14ac:dyDescent="0.25">
      <c r="A1536">
        <v>10835</v>
      </c>
      <c r="B1536">
        <v>77</v>
      </c>
      <c r="C1536">
        <v>13</v>
      </c>
      <c r="D1536">
        <v>2</v>
      </c>
      <c r="E1536">
        <v>0.2</v>
      </c>
      <c r="F1536" s="10">
        <f t="shared" si="46"/>
        <v>26</v>
      </c>
      <c r="G1536" s="10">
        <f t="shared" si="47"/>
        <v>20.8</v>
      </c>
    </row>
    <row r="1537" spans="1:7" x14ac:dyDescent="0.25">
      <c r="A1537">
        <v>10836</v>
      </c>
      <c r="B1537">
        <v>22</v>
      </c>
      <c r="C1537">
        <v>21</v>
      </c>
      <c r="D1537">
        <v>52</v>
      </c>
      <c r="E1537">
        <v>0</v>
      </c>
      <c r="F1537" s="10">
        <f t="shared" si="46"/>
        <v>1092</v>
      </c>
      <c r="G1537" s="10">
        <f t="shared" si="47"/>
        <v>1092</v>
      </c>
    </row>
    <row r="1538" spans="1:7" x14ac:dyDescent="0.25">
      <c r="A1538">
        <v>10836</v>
      </c>
      <c r="B1538">
        <v>35</v>
      </c>
      <c r="C1538">
        <v>18</v>
      </c>
      <c r="D1538">
        <v>6</v>
      </c>
      <c r="E1538">
        <v>0</v>
      </c>
      <c r="F1538" s="10">
        <f t="shared" si="46"/>
        <v>108</v>
      </c>
      <c r="G1538" s="10">
        <f t="shared" si="47"/>
        <v>108</v>
      </c>
    </row>
    <row r="1539" spans="1:7" x14ac:dyDescent="0.25">
      <c r="A1539">
        <v>10836</v>
      </c>
      <c r="B1539">
        <v>57</v>
      </c>
      <c r="C1539">
        <v>19.5</v>
      </c>
      <c r="D1539">
        <v>24</v>
      </c>
      <c r="E1539">
        <v>0</v>
      </c>
      <c r="F1539" s="10">
        <f t="shared" ref="F1539:F1602" si="48">C1539*D1539</f>
        <v>468</v>
      </c>
      <c r="G1539" s="10">
        <f t="shared" ref="G1539:G1602" si="49">F1539 * (1 - E1539)</f>
        <v>468</v>
      </c>
    </row>
    <row r="1540" spans="1:7" x14ac:dyDescent="0.25">
      <c r="A1540">
        <v>10836</v>
      </c>
      <c r="B1540">
        <v>60</v>
      </c>
      <c r="C1540">
        <v>34</v>
      </c>
      <c r="D1540">
        <v>60</v>
      </c>
      <c r="E1540">
        <v>0</v>
      </c>
      <c r="F1540" s="10">
        <f t="shared" si="48"/>
        <v>2040</v>
      </c>
      <c r="G1540" s="10">
        <f t="shared" si="49"/>
        <v>2040</v>
      </c>
    </row>
    <row r="1541" spans="1:7" x14ac:dyDescent="0.25">
      <c r="A1541">
        <v>10836</v>
      </c>
      <c r="B1541">
        <v>64</v>
      </c>
      <c r="C1541">
        <v>33.25</v>
      </c>
      <c r="D1541">
        <v>30</v>
      </c>
      <c r="E1541">
        <v>0</v>
      </c>
      <c r="F1541" s="10">
        <f t="shared" si="48"/>
        <v>997.5</v>
      </c>
      <c r="G1541" s="10">
        <f t="shared" si="49"/>
        <v>997.5</v>
      </c>
    </row>
    <row r="1542" spans="1:7" x14ac:dyDescent="0.25">
      <c r="A1542">
        <v>10837</v>
      </c>
      <c r="B1542">
        <v>13</v>
      </c>
      <c r="C1542">
        <v>6</v>
      </c>
      <c r="D1542">
        <v>6</v>
      </c>
      <c r="E1542">
        <v>0</v>
      </c>
      <c r="F1542" s="10">
        <f t="shared" si="48"/>
        <v>36</v>
      </c>
      <c r="G1542" s="10">
        <f t="shared" si="49"/>
        <v>36</v>
      </c>
    </row>
    <row r="1543" spans="1:7" x14ac:dyDescent="0.2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 s="10">
        <f t="shared" si="48"/>
        <v>459.99999999999994</v>
      </c>
      <c r="G1543" s="10">
        <f t="shared" si="49"/>
        <v>459.99999999999994</v>
      </c>
    </row>
    <row r="1544" spans="1:7" x14ac:dyDescent="0.25">
      <c r="A1544">
        <v>10837</v>
      </c>
      <c r="B1544">
        <v>47</v>
      </c>
      <c r="C1544">
        <v>9.5</v>
      </c>
      <c r="D1544">
        <v>40</v>
      </c>
      <c r="E1544">
        <v>0.25</v>
      </c>
      <c r="F1544" s="10">
        <f t="shared" si="48"/>
        <v>380</v>
      </c>
      <c r="G1544" s="10">
        <f t="shared" si="49"/>
        <v>285</v>
      </c>
    </row>
    <row r="1545" spans="1:7" x14ac:dyDescent="0.25">
      <c r="A1545">
        <v>10837</v>
      </c>
      <c r="B1545">
        <v>76</v>
      </c>
      <c r="C1545">
        <v>18</v>
      </c>
      <c r="D1545">
        <v>21</v>
      </c>
      <c r="E1545">
        <v>0.25</v>
      </c>
      <c r="F1545" s="10">
        <f t="shared" si="48"/>
        <v>378</v>
      </c>
      <c r="G1545" s="10">
        <f t="shared" si="49"/>
        <v>283.5</v>
      </c>
    </row>
    <row r="1546" spans="1:7" x14ac:dyDescent="0.25">
      <c r="A1546">
        <v>10838</v>
      </c>
      <c r="B1546">
        <v>1</v>
      </c>
      <c r="C1546">
        <v>18</v>
      </c>
      <c r="D1546">
        <v>4</v>
      </c>
      <c r="E1546">
        <v>0.25</v>
      </c>
      <c r="F1546" s="10">
        <f t="shared" si="48"/>
        <v>72</v>
      </c>
      <c r="G1546" s="10">
        <f t="shared" si="49"/>
        <v>54</v>
      </c>
    </row>
    <row r="1547" spans="1:7" x14ac:dyDescent="0.25">
      <c r="A1547">
        <v>10838</v>
      </c>
      <c r="B1547">
        <v>18</v>
      </c>
      <c r="C1547">
        <v>62.5</v>
      </c>
      <c r="D1547">
        <v>25</v>
      </c>
      <c r="E1547">
        <v>0.25</v>
      </c>
      <c r="F1547" s="10">
        <f t="shared" si="48"/>
        <v>1562.5</v>
      </c>
      <c r="G1547" s="10">
        <f t="shared" si="49"/>
        <v>1171.875</v>
      </c>
    </row>
    <row r="1548" spans="1:7" x14ac:dyDescent="0.25">
      <c r="A1548">
        <v>10838</v>
      </c>
      <c r="B1548">
        <v>36</v>
      </c>
      <c r="C1548">
        <v>19</v>
      </c>
      <c r="D1548">
        <v>50</v>
      </c>
      <c r="E1548">
        <v>0.25</v>
      </c>
      <c r="F1548" s="10">
        <f t="shared" si="48"/>
        <v>950</v>
      </c>
      <c r="G1548" s="10">
        <f t="shared" si="49"/>
        <v>712.5</v>
      </c>
    </row>
    <row r="1549" spans="1:7" x14ac:dyDescent="0.25">
      <c r="A1549">
        <v>10839</v>
      </c>
      <c r="B1549">
        <v>58</v>
      </c>
      <c r="C1549">
        <v>13.25</v>
      </c>
      <c r="D1549">
        <v>30</v>
      </c>
      <c r="E1549">
        <v>0.1</v>
      </c>
      <c r="F1549" s="10">
        <f t="shared" si="48"/>
        <v>397.5</v>
      </c>
      <c r="G1549" s="10">
        <f t="shared" si="49"/>
        <v>357.75</v>
      </c>
    </row>
    <row r="1550" spans="1:7" x14ac:dyDescent="0.2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 s="10">
        <f t="shared" si="48"/>
        <v>522</v>
      </c>
      <c r="G1550" s="10">
        <f t="shared" si="49"/>
        <v>469.8</v>
      </c>
    </row>
    <row r="1551" spans="1:7" x14ac:dyDescent="0.25">
      <c r="A1551">
        <v>10840</v>
      </c>
      <c r="B1551">
        <v>25</v>
      </c>
      <c r="C1551">
        <v>14</v>
      </c>
      <c r="D1551">
        <v>6</v>
      </c>
      <c r="E1551">
        <v>0.2</v>
      </c>
      <c r="F1551" s="10">
        <f t="shared" si="48"/>
        <v>84</v>
      </c>
      <c r="G1551" s="10">
        <f t="shared" si="49"/>
        <v>67.2</v>
      </c>
    </row>
    <row r="1552" spans="1:7" x14ac:dyDescent="0.25">
      <c r="A1552">
        <v>10840</v>
      </c>
      <c r="B1552">
        <v>39</v>
      </c>
      <c r="C1552">
        <v>18</v>
      </c>
      <c r="D1552">
        <v>10</v>
      </c>
      <c r="E1552">
        <v>0.2</v>
      </c>
      <c r="F1552" s="10">
        <f t="shared" si="48"/>
        <v>180</v>
      </c>
      <c r="G1552" s="10">
        <f t="shared" si="49"/>
        <v>144</v>
      </c>
    </row>
    <row r="1553" spans="1:7" x14ac:dyDescent="0.25">
      <c r="A1553">
        <v>10841</v>
      </c>
      <c r="B1553">
        <v>10</v>
      </c>
      <c r="C1553">
        <v>31</v>
      </c>
      <c r="D1553">
        <v>16</v>
      </c>
      <c r="E1553">
        <v>0</v>
      </c>
      <c r="F1553" s="10">
        <f t="shared" si="48"/>
        <v>496</v>
      </c>
      <c r="G1553" s="10">
        <f t="shared" si="49"/>
        <v>496</v>
      </c>
    </row>
    <row r="1554" spans="1:7" x14ac:dyDescent="0.25">
      <c r="A1554">
        <v>10841</v>
      </c>
      <c r="B1554">
        <v>56</v>
      </c>
      <c r="C1554">
        <v>38</v>
      </c>
      <c r="D1554">
        <v>30</v>
      </c>
      <c r="E1554">
        <v>0</v>
      </c>
      <c r="F1554" s="10">
        <f t="shared" si="48"/>
        <v>1140</v>
      </c>
      <c r="G1554" s="10">
        <f t="shared" si="49"/>
        <v>1140</v>
      </c>
    </row>
    <row r="1555" spans="1:7" x14ac:dyDescent="0.25">
      <c r="A1555">
        <v>10841</v>
      </c>
      <c r="B1555">
        <v>59</v>
      </c>
      <c r="C1555">
        <v>55</v>
      </c>
      <c r="D1555">
        <v>50</v>
      </c>
      <c r="E1555">
        <v>0</v>
      </c>
      <c r="F1555" s="10">
        <f t="shared" si="48"/>
        <v>2750</v>
      </c>
      <c r="G1555" s="10">
        <f t="shared" si="49"/>
        <v>2750</v>
      </c>
    </row>
    <row r="1556" spans="1:7" x14ac:dyDescent="0.25">
      <c r="A1556">
        <v>10841</v>
      </c>
      <c r="B1556">
        <v>77</v>
      </c>
      <c r="C1556">
        <v>13</v>
      </c>
      <c r="D1556">
        <v>15</v>
      </c>
      <c r="E1556">
        <v>0</v>
      </c>
      <c r="F1556" s="10">
        <f t="shared" si="48"/>
        <v>195</v>
      </c>
      <c r="G1556" s="10">
        <f t="shared" si="49"/>
        <v>195</v>
      </c>
    </row>
    <row r="1557" spans="1:7" x14ac:dyDescent="0.25">
      <c r="A1557">
        <v>10842</v>
      </c>
      <c r="B1557">
        <v>11</v>
      </c>
      <c r="C1557">
        <v>21</v>
      </c>
      <c r="D1557">
        <v>15</v>
      </c>
      <c r="E1557">
        <v>0</v>
      </c>
      <c r="F1557" s="10">
        <f t="shared" si="48"/>
        <v>315</v>
      </c>
      <c r="G1557" s="10">
        <f t="shared" si="49"/>
        <v>315</v>
      </c>
    </row>
    <row r="1558" spans="1:7" x14ac:dyDescent="0.25">
      <c r="A1558">
        <v>10842</v>
      </c>
      <c r="B1558">
        <v>43</v>
      </c>
      <c r="C1558">
        <v>46</v>
      </c>
      <c r="D1558">
        <v>5</v>
      </c>
      <c r="E1558">
        <v>0</v>
      </c>
      <c r="F1558" s="10">
        <f t="shared" si="48"/>
        <v>230</v>
      </c>
      <c r="G1558" s="10">
        <f t="shared" si="49"/>
        <v>230</v>
      </c>
    </row>
    <row r="1559" spans="1:7" x14ac:dyDescent="0.25">
      <c r="A1559">
        <v>10842</v>
      </c>
      <c r="B1559">
        <v>68</v>
      </c>
      <c r="C1559">
        <v>12.5</v>
      </c>
      <c r="D1559">
        <v>20</v>
      </c>
      <c r="E1559">
        <v>0</v>
      </c>
      <c r="F1559" s="10">
        <f t="shared" si="48"/>
        <v>250</v>
      </c>
      <c r="G1559" s="10">
        <f t="shared" si="49"/>
        <v>250</v>
      </c>
    </row>
    <row r="1560" spans="1:7" x14ac:dyDescent="0.25">
      <c r="A1560">
        <v>10842</v>
      </c>
      <c r="B1560">
        <v>70</v>
      </c>
      <c r="C1560">
        <v>15</v>
      </c>
      <c r="D1560">
        <v>12</v>
      </c>
      <c r="E1560">
        <v>0</v>
      </c>
      <c r="F1560" s="10">
        <f t="shared" si="48"/>
        <v>180</v>
      </c>
      <c r="G1560" s="10">
        <f t="shared" si="49"/>
        <v>180</v>
      </c>
    </row>
    <row r="1561" spans="1:7" x14ac:dyDescent="0.25">
      <c r="A1561">
        <v>10843</v>
      </c>
      <c r="B1561">
        <v>51</v>
      </c>
      <c r="C1561">
        <v>53</v>
      </c>
      <c r="D1561">
        <v>4</v>
      </c>
      <c r="E1561">
        <v>0.25</v>
      </c>
      <c r="F1561" s="10">
        <f t="shared" si="48"/>
        <v>212</v>
      </c>
      <c r="G1561" s="10">
        <f t="shared" si="49"/>
        <v>159</v>
      </c>
    </row>
    <row r="1562" spans="1:7" x14ac:dyDescent="0.25">
      <c r="A1562">
        <v>10844</v>
      </c>
      <c r="B1562">
        <v>22</v>
      </c>
      <c r="C1562">
        <v>21</v>
      </c>
      <c r="D1562">
        <v>35</v>
      </c>
      <c r="E1562">
        <v>0</v>
      </c>
      <c r="F1562" s="10">
        <f t="shared" si="48"/>
        <v>735</v>
      </c>
      <c r="G1562" s="10">
        <f t="shared" si="49"/>
        <v>735</v>
      </c>
    </row>
    <row r="1563" spans="1:7" x14ac:dyDescent="0.25">
      <c r="A1563">
        <v>10845</v>
      </c>
      <c r="B1563">
        <v>23</v>
      </c>
      <c r="C1563">
        <v>9</v>
      </c>
      <c r="D1563">
        <v>70</v>
      </c>
      <c r="E1563">
        <v>0.1</v>
      </c>
      <c r="F1563" s="10">
        <f t="shared" si="48"/>
        <v>630</v>
      </c>
      <c r="G1563" s="10">
        <f t="shared" si="49"/>
        <v>567</v>
      </c>
    </row>
    <row r="1564" spans="1:7" x14ac:dyDescent="0.25">
      <c r="A1564">
        <v>10845</v>
      </c>
      <c r="B1564">
        <v>35</v>
      </c>
      <c r="C1564">
        <v>18</v>
      </c>
      <c r="D1564">
        <v>25</v>
      </c>
      <c r="E1564">
        <v>0.1</v>
      </c>
      <c r="F1564" s="10">
        <f t="shared" si="48"/>
        <v>450</v>
      </c>
      <c r="G1564" s="10">
        <f t="shared" si="49"/>
        <v>405</v>
      </c>
    </row>
    <row r="1565" spans="1:7" x14ac:dyDescent="0.25">
      <c r="A1565">
        <v>10845</v>
      </c>
      <c r="B1565">
        <v>42</v>
      </c>
      <c r="C1565">
        <v>14</v>
      </c>
      <c r="D1565">
        <v>42</v>
      </c>
      <c r="E1565">
        <v>0.1</v>
      </c>
      <c r="F1565" s="10">
        <f t="shared" si="48"/>
        <v>588</v>
      </c>
      <c r="G1565" s="10">
        <f t="shared" si="49"/>
        <v>529.20000000000005</v>
      </c>
    </row>
    <row r="1566" spans="1:7" x14ac:dyDescent="0.25">
      <c r="A1566">
        <v>10845</v>
      </c>
      <c r="B1566">
        <v>58</v>
      </c>
      <c r="C1566">
        <v>13.25</v>
      </c>
      <c r="D1566">
        <v>60</v>
      </c>
      <c r="E1566">
        <v>0.1</v>
      </c>
      <c r="F1566" s="10">
        <f t="shared" si="48"/>
        <v>795</v>
      </c>
      <c r="G1566" s="10">
        <f t="shared" si="49"/>
        <v>715.5</v>
      </c>
    </row>
    <row r="1567" spans="1:7" x14ac:dyDescent="0.25">
      <c r="A1567">
        <v>10845</v>
      </c>
      <c r="B1567">
        <v>64</v>
      </c>
      <c r="C1567">
        <v>33.25</v>
      </c>
      <c r="D1567">
        <v>48</v>
      </c>
      <c r="E1567">
        <v>0</v>
      </c>
      <c r="F1567" s="10">
        <f t="shared" si="48"/>
        <v>1596</v>
      </c>
      <c r="G1567" s="10">
        <f t="shared" si="49"/>
        <v>1596</v>
      </c>
    </row>
    <row r="1568" spans="1:7" x14ac:dyDescent="0.25">
      <c r="A1568">
        <v>10846</v>
      </c>
      <c r="B1568">
        <v>4</v>
      </c>
      <c r="C1568">
        <v>22</v>
      </c>
      <c r="D1568">
        <v>21</v>
      </c>
      <c r="E1568">
        <v>0</v>
      </c>
      <c r="F1568" s="10">
        <f t="shared" si="48"/>
        <v>462</v>
      </c>
      <c r="G1568" s="10">
        <f t="shared" si="49"/>
        <v>462</v>
      </c>
    </row>
    <row r="1569" spans="1:7" x14ac:dyDescent="0.25">
      <c r="A1569">
        <v>10846</v>
      </c>
      <c r="B1569">
        <v>70</v>
      </c>
      <c r="C1569">
        <v>15</v>
      </c>
      <c r="D1569">
        <v>30</v>
      </c>
      <c r="E1569">
        <v>0</v>
      </c>
      <c r="F1569" s="10">
        <f t="shared" si="48"/>
        <v>450</v>
      </c>
      <c r="G1569" s="10">
        <f t="shared" si="49"/>
        <v>450</v>
      </c>
    </row>
    <row r="1570" spans="1:7" x14ac:dyDescent="0.25">
      <c r="A1570">
        <v>10846</v>
      </c>
      <c r="B1570">
        <v>74</v>
      </c>
      <c r="C1570">
        <v>10</v>
      </c>
      <c r="D1570">
        <v>20</v>
      </c>
      <c r="E1570">
        <v>0</v>
      </c>
      <c r="F1570" s="10">
        <f t="shared" si="48"/>
        <v>200</v>
      </c>
      <c r="G1570" s="10">
        <f t="shared" si="49"/>
        <v>200</v>
      </c>
    </row>
    <row r="1571" spans="1:7" x14ac:dyDescent="0.25">
      <c r="A1571">
        <v>10847</v>
      </c>
      <c r="B1571">
        <v>1</v>
      </c>
      <c r="C1571">
        <v>18</v>
      </c>
      <c r="D1571">
        <v>80</v>
      </c>
      <c r="E1571">
        <v>0.2</v>
      </c>
      <c r="F1571" s="10">
        <f t="shared" si="48"/>
        <v>1440</v>
      </c>
      <c r="G1571" s="10">
        <f t="shared" si="49"/>
        <v>1152</v>
      </c>
    </row>
    <row r="1572" spans="1:7" x14ac:dyDescent="0.2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 s="10">
        <f t="shared" si="48"/>
        <v>110.39999999999999</v>
      </c>
      <c r="G1572" s="10">
        <f t="shared" si="49"/>
        <v>88.32</v>
      </c>
    </row>
    <row r="1573" spans="1:7" x14ac:dyDescent="0.25">
      <c r="A1573">
        <v>10847</v>
      </c>
      <c r="B1573">
        <v>37</v>
      </c>
      <c r="C1573">
        <v>26</v>
      </c>
      <c r="D1573">
        <v>60</v>
      </c>
      <c r="E1573">
        <v>0.2</v>
      </c>
      <c r="F1573" s="10">
        <f t="shared" si="48"/>
        <v>1560</v>
      </c>
      <c r="G1573" s="10">
        <f t="shared" si="49"/>
        <v>1248</v>
      </c>
    </row>
    <row r="1574" spans="1:7" x14ac:dyDescent="0.25">
      <c r="A1574">
        <v>10847</v>
      </c>
      <c r="B1574">
        <v>45</v>
      </c>
      <c r="C1574">
        <v>9.5</v>
      </c>
      <c r="D1574">
        <v>36</v>
      </c>
      <c r="E1574">
        <v>0.2</v>
      </c>
      <c r="F1574" s="10">
        <f t="shared" si="48"/>
        <v>342</v>
      </c>
      <c r="G1574" s="10">
        <f t="shared" si="49"/>
        <v>273.60000000000002</v>
      </c>
    </row>
    <row r="1575" spans="1:7" x14ac:dyDescent="0.25">
      <c r="A1575">
        <v>10847</v>
      </c>
      <c r="B1575">
        <v>60</v>
      </c>
      <c r="C1575">
        <v>34</v>
      </c>
      <c r="D1575">
        <v>45</v>
      </c>
      <c r="E1575">
        <v>0.2</v>
      </c>
      <c r="F1575" s="10">
        <f t="shared" si="48"/>
        <v>1530</v>
      </c>
      <c r="G1575" s="10">
        <f t="shared" si="49"/>
        <v>1224</v>
      </c>
    </row>
    <row r="1576" spans="1:7" x14ac:dyDescent="0.25">
      <c r="A1576">
        <v>10847</v>
      </c>
      <c r="B1576">
        <v>71</v>
      </c>
      <c r="C1576">
        <v>21.5</v>
      </c>
      <c r="D1576">
        <v>55</v>
      </c>
      <c r="E1576">
        <v>0.2</v>
      </c>
      <c r="F1576" s="10">
        <f t="shared" si="48"/>
        <v>1182.5</v>
      </c>
      <c r="G1576" s="10">
        <f t="shared" si="49"/>
        <v>946</v>
      </c>
    </row>
    <row r="1577" spans="1:7" x14ac:dyDescent="0.25">
      <c r="A1577">
        <v>10848</v>
      </c>
      <c r="B1577">
        <v>5</v>
      </c>
      <c r="C1577">
        <v>21.35</v>
      </c>
      <c r="D1577">
        <v>30</v>
      </c>
      <c r="E1577">
        <v>0</v>
      </c>
      <c r="F1577" s="10">
        <f t="shared" si="48"/>
        <v>640.5</v>
      </c>
      <c r="G1577" s="10">
        <f t="shared" si="49"/>
        <v>640.5</v>
      </c>
    </row>
    <row r="1578" spans="1:7" x14ac:dyDescent="0.25">
      <c r="A1578">
        <v>10848</v>
      </c>
      <c r="B1578">
        <v>9</v>
      </c>
      <c r="C1578">
        <v>97</v>
      </c>
      <c r="D1578">
        <v>3</v>
      </c>
      <c r="E1578">
        <v>0</v>
      </c>
      <c r="F1578" s="10">
        <f t="shared" si="48"/>
        <v>291</v>
      </c>
      <c r="G1578" s="10">
        <f t="shared" si="49"/>
        <v>291</v>
      </c>
    </row>
    <row r="1579" spans="1:7" x14ac:dyDescent="0.25">
      <c r="A1579">
        <v>10849</v>
      </c>
      <c r="B1579">
        <v>3</v>
      </c>
      <c r="C1579">
        <v>10</v>
      </c>
      <c r="D1579">
        <v>49</v>
      </c>
      <c r="E1579">
        <v>0</v>
      </c>
      <c r="F1579" s="10">
        <f t="shared" si="48"/>
        <v>490</v>
      </c>
      <c r="G1579" s="10">
        <f t="shared" si="49"/>
        <v>490</v>
      </c>
    </row>
    <row r="1580" spans="1:7" x14ac:dyDescent="0.25">
      <c r="A1580">
        <v>10849</v>
      </c>
      <c r="B1580">
        <v>26</v>
      </c>
      <c r="C1580">
        <v>31.23</v>
      </c>
      <c r="D1580">
        <v>18</v>
      </c>
      <c r="E1580">
        <v>0.15</v>
      </c>
      <c r="F1580" s="10">
        <f t="shared" si="48"/>
        <v>562.14</v>
      </c>
      <c r="G1580" s="10">
        <f t="shared" si="49"/>
        <v>477.81899999999996</v>
      </c>
    </row>
    <row r="1581" spans="1:7" x14ac:dyDescent="0.25">
      <c r="A1581">
        <v>10850</v>
      </c>
      <c r="B1581">
        <v>25</v>
      </c>
      <c r="C1581">
        <v>14</v>
      </c>
      <c r="D1581">
        <v>20</v>
      </c>
      <c r="E1581">
        <v>0.15</v>
      </c>
      <c r="F1581" s="10">
        <f t="shared" si="48"/>
        <v>280</v>
      </c>
      <c r="G1581" s="10">
        <f t="shared" si="49"/>
        <v>238</v>
      </c>
    </row>
    <row r="1582" spans="1:7" x14ac:dyDescent="0.25">
      <c r="A1582">
        <v>10850</v>
      </c>
      <c r="B1582">
        <v>33</v>
      </c>
      <c r="C1582">
        <v>2.5</v>
      </c>
      <c r="D1582">
        <v>4</v>
      </c>
      <c r="E1582">
        <v>0.15</v>
      </c>
      <c r="F1582" s="10">
        <f t="shared" si="48"/>
        <v>10</v>
      </c>
      <c r="G1582" s="10">
        <f t="shared" si="49"/>
        <v>8.5</v>
      </c>
    </row>
    <row r="1583" spans="1:7" x14ac:dyDescent="0.25">
      <c r="A1583">
        <v>10850</v>
      </c>
      <c r="B1583">
        <v>70</v>
      </c>
      <c r="C1583">
        <v>15</v>
      </c>
      <c r="D1583">
        <v>30</v>
      </c>
      <c r="E1583">
        <v>0.15</v>
      </c>
      <c r="F1583" s="10">
        <f t="shared" si="48"/>
        <v>450</v>
      </c>
      <c r="G1583" s="10">
        <f t="shared" si="49"/>
        <v>382.5</v>
      </c>
    </row>
    <row r="1584" spans="1:7" x14ac:dyDescent="0.25">
      <c r="A1584">
        <v>10851</v>
      </c>
      <c r="B1584">
        <v>2</v>
      </c>
      <c r="C1584">
        <v>19</v>
      </c>
      <c r="D1584">
        <v>5</v>
      </c>
      <c r="E1584">
        <v>0.05</v>
      </c>
      <c r="F1584" s="10">
        <f t="shared" si="48"/>
        <v>95</v>
      </c>
      <c r="G1584" s="10">
        <f t="shared" si="49"/>
        <v>90.25</v>
      </c>
    </row>
    <row r="1585" spans="1:7" x14ac:dyDescent="0.25">
      <c r="A1585">
        <v>10851</v>
      </c>
      <c r="B1585">
        <v>25</v>
      </c>
      <c r="C1585">
        <v>14</v>
      </c>
      <c r="D1585">
        <v>10</v>
      </c>
      <c r="E1585">
        <v>0.05</v>
      </c>
      <c r="F1585" s="10">
        <f t="shared" si="48"/>
        <v>140</v>
      </c>
      <c r="G1585" s="10">
        <f t="shared" si="49"/>
        <v>133</v>
      </c>
    </row>
    <row r="1586" spans="1:7" x14ac:dyDescent="0.25">
      <c r="A1586">
        <v>10851</v>
      </c>
      <c r="B1586">
        <v>57</v>
      </c>
      <c r="C1586">
        <v>19.5</v>
      </c>
      <c r="D1586">
        <v>10</v>
      </c>
      <c r="E1586">
        <v>0.05</v>
      </c>
      <c r="F1586" s="10">
        <f t="shared" si="48"/>
        <v>195</v>
      </c>
      <c r="G1586" s="10">
        <f t="shared" si="49"/>
        <v>185.25</v>
      </c>
    </row>
    <row r="1587" spans="1:7" x14ac:dyDescent="0.25">
      <c r="A1587">
        <v>10851</v>
      </c>
      <c r="B1587">
        <v>59</v>
      </c>
      <c r="C1587">
        <v>55</v>
      </c>
      <c r="D1587">
        <v>42</v>
      </c>
      <c r="E1587">
        <v>0.05</v>
      </c>
      <c r="F1587" s="10">
        <f t="shared" si="48"/>
        <v>2310</v>
      </c>
      <c r="G1587" s="10">
        <f t="shared" si="49"/>
        <v>2194.5</v>
      </c>
    </row>
    <row r="1588" spans="1:7" x14ac:dyDescent="0.25">
      <c r="A1588">
        <v>10852</v>
      </c>
      <c r="B1588">
        <v>2</v>
      </c>
      <c r="C1588">
        <v>19</v>
      </c>
      <c r="D1588">
        <v>15</v>
      </c>
      <c r="E1588">
        <v>0</v>
      </c>
      <c r="F1588" s="10">
        <f t="shared" si="48"/>
        <v>285</v>
      </c>
      <c r="G1588" s="10">
        <f t="shared" si="49"/>
        <v>285</v>
      </c>
    </row>
    <row r="1589" spans="1:7" x14ac:dyDescent="0.25">
      <c r="A1589">
        <v>10852</v>
      </c>
      <c r="B1589">
        <v>17</v>
      </c>
      <c r="C1589">
        <v>39</v>
      </c>
      <c r="D1589">
        <v>6</v>
      </c>
      <c r="E1589">
        <v>0</v>
      </c>
      <c r="F1589" s="10">
        <f t="shared" si="48"/>
        <v>234</v>
      </c>
      <c r="G1589" s="10">
        <f t="shared" si="49"/>
        <v>234</v>
      </c>
    </row>
    <row r="1590" spans="1:7" x14ac:dyDescent="0.25">
      <c r="A1590">
        <v>10852</v>
      </c>
      <c r="B1590">
        <v>62</v>
      </c>
      <c r="C1590">
        <v>49.3</v>
      </c>
      <c r="D1590">
        <v>50</v>
      </c>
      <c r="E1590">
        <v>0</v>
      </c>
      <c r="F1590" s="10">
        <f t="shared" si="48"/>
        <v>2465</v>
      </c>
      <c r="G1590" s="10">
        <f t="shared" si="49"/>
        <v>2465</v>
      </c>
    </row>
    <row r="1591" spans="1:7" x14ac:dyDescent="0.25">
      <c r="A1591">
        <v>10853</v>
      </c>
      <c r="B1591">
        <v>18</v>
      </c>
      <c r="C1591">
        <v>62.5</v>
      </c>
      <c r="D1591">
        <v>10</v>
      </c>
      <c r="E1591">
        <v>0</v>
      </c>
      <c r="F1591" s="10">
        <f t="shared" si="48"/>
        <v>625</v>
      </c>
      <c r="G1591" s="10">
        <f t="shared" si="49"/>
        <v>625</v>
      </c>
    </row>
    <row r="1592" spans="1:7" x14ac:dyDescent="0.25">
      <c r="A1592">
        <v>10854</v>
      </c>
      <c r="B1592">
        <v>10</v>
      </c>
      <c r="C1592">
        <v>31</v>
      </c>
      <c r="D1592">
        <v>100</v>
      </c>
      <c r="E1592">
        <v>0.15</v>
      </c>
      <c r="F1592" s="10">
        <f t="shared" si="48"/>
        <v>3100</v>
      </c>
      <c r="G1592" s="10">
        <f t="shared" si="49"/>
        <v>2635</v>
      </c>
    </row>
    <row r="1593" spans="1:7" x14ac:dyDescent="0.25">
      <c r="A1593">
        <v>10854</v>
      </c>
      <c r="B1593">
        <v>13</v>
      </c>
      <c r="C1593">
        <v>6</v>
      </c>
      <c r="D1593">
        <v>65</v>
      </c>
      <c r="E1593">
        <v>0.15</v>
      </c>
      <c r="F1593" s="10">
        <f t="shared" si="48"/>
        <v>390</v>
      </c>
      <c r="G1593" s="10">
        <f t="shared" si="49"/>
        <v>331.5</v>
      </c>
    </row>
    <row r="1594" spans="1:7" x14ac:dyDescent="0.25">
      <c r="A1594">
        <v>10855</v>
      </c>
      <c r="B1594">
        <v>16</v>
      </c>
      <c r="C1594">
        <v>17.45</v>
      </c>
      <c r="D1594">
        <v>50</v>
      </c>
      <c r="E1594">
        <v>0</v>
      </c>
      <c r="F1594" s="10">
        <f t="shared" si="48"/>
        <v>872.5</v>
      </c>
      <c r="G1594" s="10">
        <f t="shared" si="49"/>
        <v>872.5</v>
      </c>
    </row>
    <row r="1595" spans="1:7" x14ac:dyDescent="0.25">
      <c r="A1595">
        <v>10855</v>
      </c>
      <c r="B1595">
        <v>31</v>
      </c>
      <c r="C1595">
        <v>12.5</v>
      </c>
      <c r="D1595">
        <v>14</v>
      </c>
      <c r="E1595">
        <v>0</v>
      </c>
      <c r="F1595" s="10">
        <f t="shared" si="48"/>
        <v>175</v>
      </c>
      <c r="G1595" s="10">
        <f t="shared" si="49"/>
        <v>175</v>
      </c>
    </row>
    <row r="1596" spans="1:7" x14ac:dyDescent="0.25">
      <c r="A1596">
        <v>10855</v>
      </c>
      <c r="B1596">
        <v>56</v>
      </c>
      <c r="C1596">
        <v>38</v>
      </c>
      <c r="D1596">
        <v>24</v>
      </c>
      <c r="E1596">
        <v>0</v>
      </c>
      <c r="F1596" s="10">
        <f t="shared" si="48"/>
        <v>912</v>
      </c>
      <c r="G1596" s="10">
        <f t="shared" si="49"/>
        <v>912</v>
      </c>
    </row>
    <row r="1597" spans="1:7" x14ac:dyDescent="0.25">
      <c r="A1597">
        <v>10855</v>
      </c>
      <c r="B1597">
        <v>65</v>
      </c>
      <c r="C1597">
        <v>21.05</v>
      </c>
      <c r="D1597">
        <v>15</v>
      </c>
      <c r="E1597">
        <v>0.15</v>
      </c>
      <c r="F1597" s="10">
        <f t="shared" si="48"/>
        <v>315.75</v>
      </c>
      <c r="G1597" s="10">
        <f t="shared" si="49"/>
        <v>268.38749999999999</v>
      </c>
    </row>
    <row r="1598" spans="1:7" x14ac:dyDescent="0.25">
      <c r="A1598">
        <v>10856</v>
      </c>
      <c r="B1598">
        <v>2</v>
      </c>
      <c r="C1598">
        <v>19</v>
      </c>
      <c r="D1598">
        <v>20</v>
      </c>
      <c r="E1598">
        <v>0</v>
      </c>
      <c r="F1598" s="10">
        <f t="shared" si="48"/>
        <v>380</v>
      </c>
      <c r="G1598" s="10">
        <f t="shared" si="49"/>
        <v>380</v>
      </c>
    </row>
    <row r="1599" spans="1:7" x14ac:dyDescent="0.25">
      <c r="A1599">
        <v>10856</v>
      </c>
      <c r="B1599">
        <v>42</v>
      </c>
      <c r="C1599">
        <v>14</v>
      </c>
      <c r="D1599">
        <v>20</v>
      </c>
      <c r="E1599">
        <v>0</v>
      </c>
      <c r="F1599" s="10">
        <f t="shared" si="48"/>
        <v>280</v>
      </c>
      <c r="G1599" s="10">
        <f t="shared" si="49"/>
        <v>280</v>
      </c>
    </row>
    <row r="1600" spans="1:7" x14ac:dyDescent="0.25">
      <c r="A1600">
        <v>10857</v>
      </c>
      <c r="B1600">
        <v>3</v>
      </c>
      <c r="C1600">
        <v>10</v>
      </c>
      <c r="D1600">
        <v>30</v>
      </c>
      <c r="E1600">
        <v>0</v>
      </c>
      <c r="F1600" s="10">
        <f t="shared" si="48"/>
        <v>300</v>
      </c>
      <c r="G1600" s="10">
        <f t="shared" si="49"/>
        <v>300</v>
      </c>
    </row>
    <row r="1601" spans="1:7" x14ac:dyDescent="0.25">
      <c r="A1601">
        <v>10857</v>
      </c>
      <c r="B1601">
        <v>26</v>
      </c>
      <c r="C1601">
        <v>31.23</v>
      </c>
      <c r="D1601">
        <v>35</v>
      </c>
      <c r="E1601">
        <v>0.25</v>
      </c>
      <c r="F1601" s="10">
        <f t="shared" si="48"/>
        <v>1093.05</v>
      </c>
      <c r="G1601" s="10">
        <f t="shared" si="49"/>
        <v>819.78749999999991</v>
      </c>
    </row>
    <row r="1602" spans="1:7" x14ac:dyDescent="0.25">
      <c r="A1602">
        <v>10857</v>
      </c>
      <c r="B1602">
        <v>29</v>
      </c>
      <c r="C1602">
        <v>123.79</v>
      </c>
      <c r="D1602">
        <v>10</v>
      </c>
      <c r="E1602">
        <v>0.25</v>
      </c>
      <c r="F1602" s="10">
        <f t="shared" si="48"/>
        <v>1237.9000000000001</v>
      </c>
      <c r="G1602" s="10">
        <f t="shared" si="49"/>
        <v>928.42500000000007</v>
      </c>
    </row>
    <row r="1603" spans="1:7" x14ac:dyDescent="0.25">
      <c r="A1603">
        <v>10858</v>
      </c>
      <c r="B1603">
        <v>7</v>
      </c>
      <c r="C1603">
        <v>30</v>
      </c>
      <c r="D1603">
        <v>5</v>
      </c>
      <c r="E1603">
        <v>0</v>
      </c>
      <c r="F1603" s="10">
        <f t="shared" ref="F1603:F1666" si="50">C1603*D1603</f>
        <v>150</v>
      </c>
      <c r="G1603" s="10">
        <f t="shared" ref="G1603:G1666" si="51">F1603 * (1 - E1603)</f>
        <v>150</v>
      </c>
    </row>
    <row r="1604" spans="1:7" x14ac:dyDescent="0.25">
      <c r="A1604">
        <v>10858</v>
      </c>
      <c r="B1604">
        <v>27</v>
      </c>
      <c r="C1604">
        <v>43.9</v>
      </c>
      <c r="D1604">
        <v>10</v>
      </c>
      <c r="E1604">
        <v>0</v>
      </c>
      <c r="F1604" s="10">
        <f t="shared" si="50"/>
        <v>439</v>
      </c>
      <c r="G1604" s="10">
        <f t="shared" si="51"/>
        <v>439</v>
      </c>
    </row>
    <row r="1605" spans="1:7" x14ac:dyDescent="0.25">
      <c r="A1605">
        <v>10858</v>
      </c>
      <c r="B1605">
        <v>70</v>
      </c>
      <c r="C1605">
        <v>15</v>
      </c>
      <c r="D1605">
        <v>4</v>
      </c>
      <c r="E1605">
        <v>0</v>
      </c>
      <c r="F1605" s="10">
        <f t="shared" si="50"/>
        <v>60</v>
      </c>
      <c r="G1605" s="10">
        <f t="shared" si="51"/>
        <v>60</v>
      </c>
    </row>
    <row r="1606" spans="1:7" x14ac:dyDescent="0.25">
      <c r="A1606">
        <v>10859</v>
      </c>
      <c r="B1606">
        <v>24</v>
      </c>
      <c r="C1606">
        <v>4.5</v>
      </c>
      <c r="D1606">
        <v>40</v>
      </c>
      <c r="E1606">
        <v>0.25</v>
      </c>
      <c r="F1606" s="10">
        <f t="shared" si="50"/>
        <v>180</v>
      </c>
      <c r="G1606" s="10">
        <f t="shared" si="51"/>
        <v>135</v>
      </c>
    </row>
    <row r="1607" spans="1:7" x14ac:dyDescent="0.25">
      <c r="A1607">
        <v>10859</v>
      </c>
      <c r="B1607">
        <v>54</v>
      </c>
      <c r="C1607">
        <v>7.45</v>
      </c>
      <c r="D1607">
        <v>35</v>
      </c>
      <c r="E1607">
        <v>0.25</v>
      </c>
      <c r="F1607" s="10">
        <f t="shared" si="50"/>
        <v>260.75</v>
      </c>
      <c r="G1607" s="10">
        <f t="shared" si="51"/>
        <v>195.5625</v>
      </c>
    </row>
    <row r="1608" spans="1:7" x14ac:dyDescent="0.25">
      <c r="A1608">
        <v>10859</v>
      </c>
      <c r="B1608">
        <v>64</v>
      </c>
      <c r="C1608">
        <v>33.25</v>
      </c>
      <c r="D1608">
        <v>30</v>
      </c>
      <c r="E1608">
        <v>0.25</v>
      </c>
      <c r="F1608" s="10">
        <f t="shared" si="50"/>
        <v>997.5</v>
      </c>
      <c r="G1608" s="10">
        <f t="shared" si="51"/>
        <v>748.125</v>
      </c>
    </row>
    <row r="1609" spans="1:7" x14ac:dyDescent="0.25">
      <c r="A1609">
        <v>10860</v>
      </c>
      <c r="B1609">
        <v>51</v>
      </c>
      <c r="C1609">
        <v>53</v>
      </c>
      <c r="D1609">
        <v>3</v>
      </c>
      <c r="E1609">
        <v>0</v>
      </c>
      <c r="F1609" s="10">
        <f t="shared" si="50"/>
        <v>159</v>
      </c>
      <c r="G1609" s="10">
        <f t="shared" si="51"/>
        <v>159</v>
      </c>
    </row>
    <row r="1610" spans="1:7" x14ac:dyDescent="0.25">
      <c r="A1610">
        <v>10860</v>
      </c>
      <c r="B1610">
        <v>76</v>
      </c>
      <c r="C1610">
        <v>18</v>
      </c>
      <c r="D1610">
        <v>20</v>
      </c>
      <c r="E1610">
        <v>0</v>
      </c>
      <c r="F1610" s="10">
        <f t="shared" si="50"/>
        <v>360</v>
      </c>
      <c r="G1610" s="10">
        <f t="shared" si="51"/>
        <v>360</v>
      </c>
    </row>
    <row r="1611" spans="1:7" x14ac:dyDescent="0.25">
      <c r="A1611">
        <v>10861</v>
      </c>
      <c r="B1611">
        <v>17</v>
      </c>
      <c r="C1611">
        <v>39</v>
      </c>
      <c r="D1611">
        <v>42</v>
      </c>
      <c r="E1611">
        <v>0</v>
      </c>
      <c r="F1611" s="10">
        <f t="shared" si="50"/>
        <v>1638</v>
      </c>
      <c r="G1611" s="10">
        <f t="shared" si="51"/>
        <v>1638</v>
      </c>
    </row>
    <row r="1612" spans="1:7" x14ac:dyDescent="0.25">
      <c r="A1612">
        <v>10861</v>
      </c>
      <c r="B1612">
        <v>18</v>
      </c>
      <c r="C1612">
        <v>62.5</v>
      </c>
      <c r="D1612">
        <v>20</v>
      </c>
      <c r="E1612">
        <v>0</v>
      </c>
      <c r="F1612" s="10">
        <f t="shared" si="50"/>
        <v>1250</v>
      </c>
      <c r="G1612" s="10">
        <f t="shared" si="51"/>
        <v>1250</v>
      </c>
    </row>
    <row r="1613" spans="1:7" x14ac:dyDescent="0.25">
      <c r="A1613">
        <v>10861</v>
      </c>
      <c r="B1613">
        <v>21</v>
      </c>
      <c r="C1613">
        <v>10</v>
      </c>
      <c r="D1613">
        <v>40</v>
      </c>
      <c r="E1613">
        <v>0</v>
      </c>
      <c r="F1613" s="10">
        <f t="shared" si="50"/>
        <v>400</v>
      </c>
      <c r="G1613" s="10">
        <f t="shared" si="51"/>
        <v>400</v>
      </c>
    </row>
    <row r="1614" spans="1:7" x14ac:dyDescent="0.25">
      <c r="A1614">
        <v>10861</v>
      </c>
      <c r="B1614">
        <v>33</v>
      </c>
      <c r="C1614">
        <v>2.5</v>
      </c>
      <c r="D1614">
        <v>35</v>
      </c>
      <c r="E1614">
        <v>0</v>
      </c>
      <c r="F1614" s="10">
        <f t="shared" si="50"/>
        <v>87.5</v>
      </c>
      <c r="G1614" s="10">
        <f t="shared" si="51"/>
        <v>87.5</v>
      </c>
    </row>
    <row r="1615" spans="1:7" x14ac:dyDescent="0.25">
      <c r="A1615">
        <v>10861</v>
      </c>
      <c r="B1615">
        <v>62</v>
      </c>
      <c r="C1615">
        <v>49.3</v>
      </c>
      <c r="D1615">
        <v>3</v>
      </c>
      <c r="E1615">
        <v>0</v>
      </c>
      <c r="F1615" s="10">
        <f t="shared" si="50"/>
        <v>147.89999999999998</v>
      </c>
      <c r="G1615" s="10">
        <f t="shared" si="51"/>
        <v>147.89999999999998</v>
      </c>
    </row>
    <row r="1616" spans="1:7" x14ac:dyDescent="0.25">
      <c r="A1616">
        <v>10862</v>
      </c>
      <c r="B1616">
        <v>11</v>
      </c>
      <c r="C1616">
        <v>21</v>
      </c>
      <c r="D1616">
        <v>25</v>
      </c>
      <c r="E1616">
        <v>0</v>
      </c>
      <c r="F1616" s="10">
        <f t="shared" si="50"/>
        <v>525</v>
      </c>
      <c r="G1616" s="10">
        <f t="shared" si="51"/>
        <v>525</v>
      </c>
    </row>
    <row r="1617" spans="1:7" x14ac:dyDescent="0.25">
      <c r="A1617">
        <v>10862</v>
      </c>
      <c r="B1617">
        <v>52</v>
      </c>
      <c r="C1617">
        <v>7</v>
      </c>
      <c r="D1617">
        <v>8</v>
      </c>
      <c r="E1617">
        <v>0</v>
      </c>
      <c r="F1617" s="10">
        <f t="shared" si="50"/>
        <v>56</v>
      </c>
      <c r="G1617" s="10">
        <f t="shared" si="51"/>
        <v>56</v>
      </c>
    </row>
    <row r="1618" spans="1:7" x14ac:dyDescent="0.25">
      <c r="A1618">
        <v>10863</v>
      </c>
      <c r="B1618">
        <v>1</v>
      </c>
      <c r="C1618">
        <v>18</v>
      </c>
      <c r="D1618">
        <v>20</v>
      </c>
      <c r="E1618">
        <v>0.15</v>
      </c>
      <c r="F1618" s="10">
        <f t="shared" si="50"/>
        <v>360</v>
      </c>
      <c r="G1618" s="10">
        <f t="shared" si="51"/>
        <v>306</v>
      </c>
    </row>
    <row r="1619" spans="1:7" x14ac:dyDescent="0.25">
      <c r="A1619">
        <v>10863</v>
      </c>
      <c r="B1619">
        <v>58</v>
      </c>
      <c r="C1619">
        <v>13.25</v>
      </c>
      <c r="D1619">
        <v>12</v>
      </c>
      <c r="E1619">
        <v>0.15</v>
      </c>
      <c r="F1619" s="10">
        <f t="shared" si="50"/>
        <v>159</v>
      </c>
      <c r="G1619" s="10">
        <f t="shared" si="51"/>
        <v>135.15</v>
      </c>
    </row>
    <row r="1620" spans="1:7" x14ac:dyDescent="0.25">
      <c r="A1620">
        <v>10864</v>
      </c>
      <c r="B1620">
        <v>35</v>
      </c>
      <c r="C1620">
        <v>18</v>
      </c>
      <c r="D1620">
        <v>4</v>
      </c>
      <c r="E1620">
        <v>0</v>
      </c>
      <c r="F1620" s="10">
        <f t="shared" si="50"/>
        <v>72</v>
      </c>
      <c r="G1620" s="10">
        <f t="shared" si="51"/>
        <v>72</v>
      </c>
    </row>
    <row r="1621" spans="1:7" x14ac:dyDescent="0.25">
      <c r="A1621">
        <v>10864</v>
      </c>
      <c r="B1621">
        <v>67</v>
      </c>
      <c r="C1621">
        <v>14</v>
      </c>
      <c r="D1621">
        <v>15</v>
      </c>
      <c r="E1621">
        <v>0</v>
      </c>
      <c r="F1621" s="10">
        <f t="shared" si="50"/>
        <v>210</v>
      </c>
      <c r="G1621" s="10">
        <f t="shared" si="51"/>
        <v>210</v>
      </c>
    </row>
    <row r="1622" spans="1:7" x14ac:dyDescent="0.25">
      <c r="A1622">
        <v>10865</v>
      </c>
      <c r="B1622">
        <v>38</v>
      </c>
      <c r="C1622">
        <v>263.5</v>
      </c>
      <c r="D1622">
        <v>60</v>
      </c>
      <c r="E1622">
        <v>0.05</v>
      </c>
      <c r="F1622" s="10">
        <f t="shared" si="50"/>
        <v>15810</v>
      </c>
      <c r="G1622" s="10">
        <f t="shared" si="51"/>
        <v>15019.5</v>
      </c>
    </row>
    <row r="1623" spans="1:7" x14ac:dyDescent="0.25">
      <c r="A1623">
        <v>10865</v>
      </c>
      <c r="B1623">
        <v>39</v>
      </c>
      <c r="C1623">
        <v>18</v>
      </c>
      <c r="D1623">
        <v>80</v>
      </c>
      <c r="E1623">
        <v>0.05</v>
      </c>
      <c r="F1623" s="10">
        <f t="shared" si="50"/>
        <v>1440</v>
      </c>
      <c r="G1623" s="10">
        <f t="shared" si="51"/>
        <v>1368</v>
      </c>
    </row>
    <row r="1624" spans="1:7" x14ac:dyDescent="0.25">
      <c r="A1624">
        <v>10866</v>
      </c>
      <c r="B1624">
        <v>2</v>
      </c>
      <c r="C1624">
        <v>19</v>
      </c>
      <c r="D1624">
        <v>21</v>
      </c>
      <c r="E1624">
        <v>0.25</v>
      </c>
      <c r="F1624" s="10">
        <f t="shared" si="50"/>
        <v>399</v>
      </c>
      <c r="G1624" s="10">
        <f t="shared" si="51"/>
        <v>299.25</v>
      </c>
    </row>
    <row r="1625" spans="1:7" x14ac:dyDescent="0.25">
      <c r="A1625">
        <v>10866</v>
      </c>
      <c r="B1625">
        <v>24</v>
      </c>
      <c r="C1625">
        <v>4.5</v>
      </c>
      <c r="D1625">
        <v>6</v>
      </c>
      <c r="E1625">
        <v>0.25</v>
      </c>
      <c r="F1625" s="10">
        <f t="shared" si="50"/>
        <v>27</v>
      </c>
      <c r="G1625" s="10">
        <f t="shared" si="51"/>
        <v>20.25</v>
      </c>
    </row>
    <row r="1626" spans="1:7" x14ac:dyDescent="0.25">
      <c r="A1626">
        <v>10866</v>
      </c>
      <c r="B1626">
        <v>30</v>
      </c>
      <c r="C1626">
        <v>25.89</v>
      </c>
      <c r="D1626">
        <v>40</v>
      </c>
      <c r="E1626">
        <v>0.25</v>
      </c>
      <c r="F1626" s="10">
        <f t="shared" si="50"/>
        <v>1035.5999999999999</v>
      </c>
      <c r="G1626" s="10">
        <f t="shared" si="51"/>
        <v>776.69999999999993</v>
      </c>
    </row>
    <row r="1627" spans="1:7" x14ac:dyDescent="0.2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 s="10">
        <f t="shared" si="50"/>
        <v>98.399999999999991</v>
      </c>
      <c r="G1627" s="10">
        <f t="shared" si="51"/>
        <v>98.399999999999991</v>
      </c>
    </row>
    <row r="1628" spans="1:7" x14ac:dyDescent="0.25">
      <c r="A1628">
        <v>10868</v>
      </c>
      <c r="B1628">
        <v>26</v>
      </c>
      <c r="C1628">
        <v>31.23</v>
      </c>
      <c r="D1628">
        <v>20</v>
      </c>
      <c r="E1628">
        <v>0</v>
      </c>
      <c r="F1628" s="10">
        <f t="shared" si="50"/>
        <v>624.6</v>
      </c>
      <c r="G1628" s="10">
        <f t="shared" si="51"/>
        <v>624.6</v>
      </c>
    </row>
    <row r="1629" spans="1:7" x14ac:dyDescent="0.25">
      <c r="A1629">
        <v>10868</v>
      </c>
      <c r="B1629">
        <v>35</v>
      </c>
      <c r="C1629">
        <v>18</v>
      </c>
      <c r="D1629">
        <v>30</v>
      </c>
      <c r="E1629">
        <v>0</v>
      </c>
      <c r="F1629" s="10">
        <f t="shared" si="50"/>
        <v>540</v>
      </c>
      <c r="G1629" s="10">
        <f t="shared" si="51"/>
        <v>540</v>
      </c>
    </row>
    <row r="1630" spans="1:7" x14ac:dyDescent="0.25">
      <c r="A1630">
        <v>10868</v>
      </c>
      <c r="B1630">
        <v>49</v>
      </c>
      <c r="C1630">
        <v>20</v>
      </c>
      <c r="D1630">
        <v>42</v>
      </c>
      <c r="E1630">
        <v>0.1</v>
      </c>
      <c r="F1630" s="10">
        <f t="shared" si="50"/>
        <v>840</v>
      </c>
      <c r="G1630" s="10">
        <f t="shared" si="51"/>
        <v>756</v>
      </c>
    </row>
    <row r="1631" spans="1:7" x14ac:dyDescent="0.25">
      <c r="A1631">
        <v>10869</v>
      </c>
      <c r="B1631">
        <v>1</v>
      </c>
      <c r="C1631">
        <v>18</v>
      </c>
      <c r="D1631">
        <v>40</v>
      </c>
      <c r="E1631">
        <v>0</v>
      </c>
      <c r="F1631" s="10">
        <f t="shared" si="50"/>
        <v>720</v>
      </c>
      <c r="G1631" s="10">
        <f t="shared" si="51"/>
        <v>720</v>
      </c>
    </row>
    <row r="1632" spans="1:7" x14ac:dyDescent="0.25">
      <c r="A1632">
        <v>10869</v>
      </c>
      <c r="B1632">
        <v>11</v>
      </c>
      <c r="C1632">
        <v>21</v>
      </c>
      <c r="D1632">
        <v>10</v>
      </c>
      <c r="E1632">
        <v>0</v>
      </c>
      <c r="F1632" s="10">
        <f t="shared" si="50"/>
        <v>210</v>
      </c>
      <c r="G1632" s="10">
        <f t="shared" si="51"/>
        <v>210</v>
      </c>
    </row>
    <row r="1633" spans="1:7" x14ac:dyDescent="0.25">
      <c r="A1633">
        <v>10869</v>
      </c>
      <c r="B1633">
        <v>23</v>
      </c>
      <c r="C1633">
        <v>9</v>
      </c>
      <c r="D1633">
        <v>50</v>
      </c>
      <c r="E1633">
        <v>0</v>
      </c>
      <c r="F1633" s="10">
        <f t="shared" si="50"/>
        <v>450</v>
      </c>
      <c r="G1633" s="10">
        <f t="shared" si="51"/>
        <v>450</v>
      </c>
    </row>
    <row r="1634" spans="1:7" x14ac:dyDescent="0.25">
      <c r="A1634">
        <v>10869</v>
      </c>
      <c r="B1634">
        <v>68</v>
      </c>
      <c r="C1634">
        <v>12.5</v>
      </c>
      <c r="D1634">
        <v>20</v>
      </c>
      <c r="E1634">
        <v>0</v>
      </c>
      <c r="F1634" s="10">
        <f t="shared" si="50"/>
        <v>250</v>
      </c>
      <c r="G1634" s="10">
        <f t="shared" si="51"/>
        <v>250</v>
      </c>
    </row>
    <row r="1635" spans="1:7" x14ac:dyDescent="0.25">
      <c r="A1635">
        <v>10870</v>
      </c>
      <c r="B1635">
        <v>35</v>
      </c>
      <c r="C1635">
        <v>18</v>
      </c>
      <c r="D1635">
        <v>3</v>
      </c>
      <c r="E1635">
        <v>0</v>
      </c>
      <c r="F1635" s="10">
        <f t="shared" si="50"/>
        <v>54</v>
      </c>
      <c r="G1635" s="10">
        <f t="shared" si="51"/>
        <v>54</v>
      </c>
    </row>
    <row r="1636" spans="1:7" x14ac:dyDescent="0.25">
      <c r="A1636">
        <v>10870</v>
      </c>
      <c r="B1636">
        <v>51</v>
      </c>
      <c r="C1636">
        <v>53</v>
      </c>
      <c r="D1636">
        <v>2</v>
      </c>
      <c r="E1636">
        <v>0</v>
      </c>
      <c r="F1636" s="10">
        <f t="shared" si="50"/>
        <v>106</v>
      </c>
      <c r="G1636" s="10">
        <f t="shared" si="51"/>
        <v>106</v>
      </c>
    </row>
    <row r="1637" spans="1:7" x14ac:dyDescent="0.25">
      <c r="A1637">
        <v>10871</v>
      </c>
      <c r="B1637">
        <v>6</v>
      </c>
      <c r="C1637">
        <v>25</v>
      </c>
      <c r="D1637">
        <v>50</v>
      </c>
      <c r="E1637">
        <v>0.05</v>
      </c>
      <c r="F1637" s="10">
        <f t="shared" si="50"/>
        <v>1250</v>
      </c>
      <c r="G1637" s="10">
        <f t="shared" si="51"/>
        <v>1187.5</v>
      </c>
    </row>
    <row r="1638" spans="1:7" x14ac:dyDescent="0.25">
      <c r="A1638">
        <v>10871</v>
      </c>
      <c r="B1638">
        <v>16</v>
      </c>
      <c r="C1638">
        <v>17.45</v>
      </c>
      <c r="D1638">
        <v>12</v>
      </c>
      <c r="E1638">
        <v>0.05</v>
      </c>
      <c r="F1638" s="10">
        <f t="shared" si="50"/>
        <v>209.39999999999998</v>
      </c>
      <c r="G1638" s="10">
        <f t="shared" si="51"/>
        <v>198.92999999999998</v>
      </c>
    </row>
    <row r="1639" spans="1:7" x14ac:dyDescent="0.25">
      <c r="A1639">
        <v>10871</v>
      </c>
      <c r="B1639">
        <v>17</v>
      </c>
      <c r="C1639">
        <v>39</v>
      </c>
      <c r="D1639">
        <v>16</v>
      </c>
      <c r="E1639">
        <v>0.05</v>
      </c>
      <c r="F1639" s="10">
        <f t="shared" si="50"/>
        <v>624</v>
      </c>
      <c r="G1639" s="10">
        <f t="shared" si="51"/>
        <v>592.79999999999995</v>
      </c>
    </row>
    <row r="1640" spans="1:7" x14ac:dyDescent="0.25">
      <c r="A1640">
        <v>10872</v>
      </c>
      <c r="B1640">
        <v>55</v>
      </c>
      <c r="C1640">
        <v>24</v>
      </c>
      <c r="D1640">
        <v>10</v>
      </c>
      <c r="E1640">
        <v>0.05</v>
      </c>
      <c r="F1640" s="10">
        <f t="shared" si="50"/>
        <v>240</v>
      </c>
      <c r="G1640" s="10">
        <f t="shared" si="51"/>
        <v>228</v>
      </c>
    </row>
    <row r="1641" spans="1:7" x14ac:dyDescent="0.25">
      <c r="A1641">
        <v>10872</v>
      </c>
      <c r="B1641">
        <v>62</v>
      </c>
      <c r="C1641">
        <v>49.3</v>
      </c>
      <c r="D1641">
        <v>20</v>
      </c>
      <c r="E1641">
        <v>0.05</v>
      </c>
      <c r="F1641" s="10">
        <f t="shared" si="50"/>
        <v>986</v>
      </c>
      <c r="G1641" s="10">
        <f t="shared" si="51"/>
        <v>936.69999999999993</v>
      </c>
    </row>
    <row r="1642" spans="1:7" x14ac:dyDescent="0.25">
      <c r="A1642">
        <v>10872</v>
      </c>
      <c r="B1642">
        <v>64</v>
      </c>
      <c r="C1642">
        <v>33.25</v>
      </c>
      <c r="D1642">
        <v>15</v>
      </c>
      <c r="E1642">
        <v>0.05</v>
      </c>
      <c r="F1642" s="10">
        <f t="shared" si="50"/>
        <v>498.75</v>
      </c>
      <c r="G1642" s="10">
        <f t="shared" si="51"/>
        <v>473.8125</v>
      </c>
    </row>
    <row r="1643" spans="1:7" x14ac:dyDescent="0.25">
      <c r="A1643">
        <v>10872</v>
      </c>
      <c r="B1643">
        <v>65</v>
      </c>
      <c r="C1643">
        <v>21.05</v>
      </c>
      <c r="D1643">
        <v>21</v>
      </c>
      <c r="E1643">
        <v>0.05</v>
      </c>
      <c r="F1643" s="10">
        <f t="shared" si="50"/>
        <v>442.05</v>
      </c>
      <c r="G1643" s="10">
        <f t="shared" si="51"/>
        <v>419.94749999999999</v>
      </c>
    </row>
    <row r="1644" spans="1:7" x14ac:dyDescent="0.25">
      <c r="A1644">
        <v>10873</v>
      </c>
      <c r="B1644">
        <v>21</v>
      </c>
      <c r="C1644">
        <v>10</v>
      </c>
      <c r="D1644">
        <v>20</v>
      </c>
      <c r="E1644">
        <v>0</v>
      </c>
      <c r="F1644" s="10">
        <f t="shared" si="50"/>
        <v>200</v>
      </c>
      <c r="G1644" s="10">
        <f t="shared" si="51"/>
        <v>200</v>
      </c>
    </row>
    <row r="1645" spans="1:7" x14ac:dyDescent="0.25">
      <c r="A1645">
        <v>10873</v>
      </c>
      <c r="B1645">
        <v>28</v>
      </c>
      <c r="C1645">
        <v>45.6</v>
      </c>
      <c r="D1645">
        <v>3</v>
      </c>
      <c r="E1645">
        <v>0</v>
      </c>
      <c r="F1645" s="10">
        <f t="shared" si="50"/>
        <v>136.80000000000001</v>
      </c>
      <c r="G1645" s="10">
        <f t="shared" si="51"/>
        <v>136.80000000000001</v>
      </c>
    </row>
    <row r="1646" spans="1:7" x14ac:dyDescent="0.25">
      <c r="A1646">
        <v>10874</v>
      </c>
      <c r="B1646">
        <v>10</v>
      </c>
      <c r="C1646">
        <v>31</v>
      </c>
      <c r="D1646">
        <v>10</v>
      </c>
      <c r="E1646">
        <v>0</v>
      </c>
      <c r="F1646" s="10">
        <f t="shared" si="50"/>
        <v>310</v>
      </c>
      <c r="G1646" s="10">
        <f t="shared" si="51"/>
        <v>310</v>
      </c>
    </row>
    <row r="1647" spans="1:7" x14ac:dyDescent="0.2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 s="10">
        <f t="shared" si="50"/>
        <v>229.99999999999997</v>
      </c>
      <c r="G1647" s="10">
        <f t="shared" si="51"/>
        <v>229.99999999999997</v>
      </c>
    </row>
    <row r="1648" spans="1:7" x14ac:dyDescent="0.25">
      <c r="A1648">
        <v>10875</v>
      </c>
      <c r="B1648">
        <v>47</v>
      </c>
      <c r="C1648">
        <v>9.5</v>
      </c>
      <c r="D1648">
        <v>21</v>
      </c>
      <c r="E1648">
        <v>0.1</v>
      </c>
      <c r="F1648" s="10">
        <f t="shared" si="50"/>
        <v>199.5</v>
      </c>
      <c r="G1648" s="10">
        <f t="shared" si="51"/>
        <v>179.55</v>
      </c>
    </row>
    <row r="1649" spans="1:7" x14ac:dyDescent="0.25">
      <c r="A1649">
        <v>10875</v>
      </c>
      <c r="B1649">
        <v>49</v>
      </c>
      <c r="C1649">
        <v>20</v>
      </c>
      <c r="D1649">
        <v>15</v>
      </c>
      <c r="E1649">
        <v>0</v>
      </c>
      <c r="F1649" s="10">
        <f t="shared" si="50"/>
        <v>300</v>
      </c>
      <c r="G1649" s="10">
        <f t="shared" si="51"/>
        <v>300</v>
      </c>
    </row>
    <row r="1650" spans="1:7" x14ac:dyDescent="0.25">
      <c r="A1650">
        <v>10876</v>
      </c>
      <c r="B1650">
        <v>46</v>
      </c>
      <c r="C1650">
        <v>12</v>
      </c>
      <c r="D1650">
        <v>21</v>
      </c>
      <c r="E1650">
        <v>0</v>
      </c>
      <c r="F1650" s="10">
        <f t="shared" si="50"/>
        <v>252</v>
      </c>
      <c r="G1650" s="10">
        <f t="shared" si="51"/>
        <v>252</v>
      </c>
    </row>
    <row r="1651" spans="1:7" x14ac:dyDescent="0.25">
      <c r="A1651">
        <v>10876</v>
      </c>
      <c r="B1651">
        <v>64</v>
      </c>
      <c r="C1651">
        <v>33.25</v>
      </c>
      <c r="D1651">
        <v>20</v>
      </c>
      <c r="E1651">
        <v>0</v>
      </c>
      <c r="F1651" s="10">
        <f t="shared" si="50"/>
        <v>665</v>
      </c>
      <c r="G1651" s="10">
        <f t="shared" si="51"/>
        <v>665</v>
      </c>
    </row>
    <row r="1652" spans="1:7" x14ac:dyDescent="0.25">
      <c r="A1652">
        <v>10877</v>
      </c>
      <c r="B1652">
        <v>16</v>
      </c>
      <c r="C1652">
        <v>17.45</v>
      </c>
      <c r="D1652">
        <v>30</v>
      </c>
      <c r="E1652">
        <v>0.25</v>
      </c>
      <c r="F1652" s="10">
        <f t="shared" si="50"/>
        <v>523.5</v>
      </c>
      <c r="G1652" s="10">
        <f t="shared" si="51"/>
        <v>392.625</v>
      </c>
    </row>
    <row r="1653" spans="1:7" x14ac:dyDescent="0.25">
      <c r="A1653">
        <v>10877</v>
      </c>
      <c r="B1653">
        <v>18</v>
      </c>
      <c r="C1653">
        <v>62.5</v>
      </c>
      <c r="D1653">
        <v>25</v>
      </c>
      <c r="E1653">
        <v>0</v>
      </c>
      <c r="F1653" s="10">
        <f t="shared" si="50"/>
        <v>1562.5</v>
      </c>
      <c r="G1653" s="10">
        <f t="shared" si="51"/>
        <v>1562.5</v>
      </c>
    </row>
    <row r="1654" spans="1:7" x14ac:dyDescent="0.25">
      <c r="A1654">
        <v>10878</v>
      </c>
      <c r="B1654">
        <v>20</v>
      </c>
      <c r="C1654">
        <v>81</v>
      </c>
      <c r="D1654">
        <v>20</v>
      </c>
      <c r="E1654">
        <v>0.05</v>
      </c>
      <c r="F1654" s="10">
        <f t="shared" si="50"/>
        <v>1620</v>
      </c>
      <c r="G1654" s="10">
        <f t="shared" si="51"/>
        <v>1539</v>
      </c>
    </row>
    <row r="1655" spans="1:7" x14ac:dyDescent="0.2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 s="10">
        <f t="shared" si="50"/>
        <v>220.79999999999998</v>
      </c>
      <c r="G1655" s="10">
        <f t="shared" si="51"/>
        <v>220.79999999999998</v>
      </c>
    </row>
    <row r="1656" spans="1:7" x14ac:dyDescent="0.25">
      <c r="A1656">
        <v>10879</v>
      </c>
      <c r="B1656">
        <v>65</v>
      </c>
      <c r="C1656">
        <v>21.05</v>
      </c>
      <c r="D1656">
        <v>10</v>
      </c>
      <c r="E1656">
        <v>0</v>
      </c>
      <c r="F1656" s="10">
        <f t="shared" si="50"/>
        <v>210.5</v>
      </c>
      <c r="G1656" s="10">
        <f t="shared" si="51"/>
        <v>210.5</v>
      </c>
    </row>
    <row r="1657" spans="1:7" x14ac:dyDescent="0.25">
      <c r="A1657">
        <v>10879</v>
      </c>
      <c r="B1657">
        <v>76</v>
      </c>
      <c r="C1657">
        <v>18</v>
      </c>
      <c r="D1657">
        <v>10</v>
      </c>
      <c r="E1657">
        <v>0</v>
      </c>
      <c r="F1657" s="10">
        <f t="shared" si="50"/>
        <v>180</v>
      </c>
      <c r="G1657" s="10">
        <f t="shared" si="51"/>
        <v>180</v>
      </c>
    </row>
    <row r="1658" spans="1:7" x14ac:dyDescent="0.25">
      <c r="A1658">
        <v>10880</v>
      </c>
      <c r="B1658">
        <v>23</v>
      </c>
      <c r="C1658">
        <v>9</v>
      </c>
      <c r="D1658">
        <v>30</v>
      </c>
      <c r="E1658">
        <v>0.2</v>
      </c>
      <c r="F1658" s="10">
        <f t="shared" si="50"/>
        <v>270</v>
      </c>
      <c r="G1658" s="10">
        <f t="shared" si="51"/>
        <v>216</v>
      </c>
    </row>
    <row r="1659" spans="1:7" x14ac:dyDescent="0.25">
      <c r="A1659">
        <v>10880</v>
      </c>
      <c r="B1659">
        <v>61</v>
      </c>
      <c r="C1659">
        <v>28.5</v>
      </c>
      <c r="D1659">
        <v>30</v>
      </c>
      <c r="E1659">
        <v>0.2</v>
      </c>
      <c r="F1659" s="10">
        <f t="shared" si="50"/>
        <v>855</v>
      </c>
      <c r="G1659" s="10">
        <f t="shared" si="51"/>
        <v>684</v>
      </c>
    </row>
    <row r="1660" spans="1:7" x14ac:dyDescent="0.25">
      <c r="A1660">
        <v>10880</v>
      </c>
      <c r="B1660">
        <v>70</v>
      </c>
      <c r="C1660">
        <v>15</v>
      </c>
      <c r="D1660">
        <v>50</v>
      </c>
      <c r="E1660">
        <v>0.2</v>
      </c>
      <c r="F1660" s="10">
        <f t="shared" si="50"/>
        <v>750</v>
      </c>
      <c r="G1660" s="10">
        <f t="shared" si="51"/>
        <v>600</v>
      </c>
    </row>
    <row r="1661" spans="1:7" x14ac:dyDescent="0.25">
      <c r="A1661">
        <v>10881</v>
      </c>
      <c r="B1661">
        <v>73</v>
      </c>
      <c r="C1661">
        <v>15</v>
      </c>
      <c r="D1661">
        <v>10</v>
      </c>
      <c r="E1661">
        <v>0</v>
      </c>
      <c r="F1661" s="10">
        <f t="shared" si="50"/>
        <v>150</v>
      </c>
      <c r="G1661" s="10">
        <f t="shared" si="51"/>
        <v>150</v>
      </c>
    </row>
    <row r="1662" spans="1:7" x14ac:dyDescent="0.25">
      <c r="A1662">
        <v>10882</v>
      </c>
      <c r="B1662">
        <v>42</v>
      </c>
      <c r="C1662">
        <v>14</v>
      </c>
      <c r="D1662">
        <v>25</v>
      </c>
      <c r="E1662">
        <v>0</v>
      </c>
      <c r="F1662" s="10">
        <f t="shared" si="50"/>
        <v>350</v>
      </c>
      <c r="G1662" s="10">
        <f t="shared" si="51"/>
        <v>350</v>
      </c>
    </row>
    <row r="1663" spans="1:7" x14ac:dyDescent="0.25">
      <c r="A1663">
        <v>10882</v>
      </c>
      <c r="B1663">
        <v>49</v>
      </c>
      <c r="C1663">
        <v>20</v>
      </c>
      <c r="D1663">
        <v>20</v>
      </c>
      <c r="E1663">
        <v>0.15</v>
      </c>
      <c r="F1663" s="10">
        <f t="shared" si="50"/>
        <v>400</v>
      </c>
      <c r="G1663" s="10">
        <f t="shared" si="51"/>
        <v>340</v>
      </c>
    </row>
    <row r="1664" spans="1:7" x14ac:dyDescent="0.25">
      <c r="A1664">
        <v>10882</v>
      </c>
      <c r="B1664">
        <v>54</v>
      </c>
      <c r="C1664">
        <v>7.45</v>
      </c>
      <c r="D1664">
        <v>32</v>
      </c>
      <c r="E1664">
        <v>0.15</v>
      </c>
      <c r="F1664" s="10">
        <f t="shared" si="50"/>
        <v>238.4</v>
      </c>
      <c r="G1664" s="10">
        <f t="shared" si="51"/>
        <v>202.64</v>
      </c>
    </row>
    <row r="1665" spans="1:7" x14ac:dyDescent="0.25">
      <c r="A1665">
        <v>10883</v>
      </c>
      <c r="B1665">
        <v>24</v>
      </c>
      <c r="C1665">
        <v>4.5</v>
      </c>
      <c r="D1665">
        <v>8</v>
      </c>
      <c r="E1665">
        <v>0</v>
      </c>
      <c r="F1665" s="10">
        <f t="shared" si="50"/>
        <v>36</v>
      </c>
      <c r="G1665" s="10">
        <f t="shared" si="51"/>
        <v>36</v>
      </c>
    </row>
    <row r="1666" spans="1:7" x14ac:dyDescent="0.25">
      <c r="A1666">
        <v>10884</v>
      </c>
      <c r="B1666">
        <v>21</v>
      </c>
      <c r="C1666">
        <v>10</v>
      </c>
      <c r="D1666">
        <v>40</v>
      </c>
      <c r="E1666">
        <v>0.05</v>
      </c>
      <c r="F1666" s="10">
        <f t="shared" si="50"/>
        <v>400</v>
      </c>
      <c r="G1666" s="10">
        <f t="shared" si="51"/>
        <v>380</v>
      </c>
    </row>
    <row r="1667" spans="1:7" x14ac:dyDescent="0.25">
      <c r="A1667">
        <v>10884</v>
      </c>
      <c r="B1667">
        <v>56</v>
      </c>
      <c r="C1667">
        <v>38</v>
      </c>
      <c r="D1667">
        <v>21</v>
      </c>
      <c r="E1667">
        <v>0.05</v>
      </c>
      <c r="F1667" s="10">
        <f t="shared" ref="F1667:F1730" si="52">C1667*D1667</f>
        <v>798</v>
      </c>
      <c r="G1667" s="10">
        <f t="shared" ref="G1667:G1730" si="53">F1667 * (1 - E1667)</f>
        <v>758.09999999999991</v>
      </c>
    </row>
    <row r="1668" spans="1:7" x14ac:dyDescent="0.25">
      <c r="A1668">
        <v>10884</v>
      </c>
      <c r="B1668">
        <v>65</v>
      </c>
      <c r="C1668">
        <v>21.05</v>
      </c>
      <c r="D1668">
        <v>12</v>
      </c>
      <c r="E1668">
        <v>0.05</v>
      </c>
      <c r="F1668" s="10">
        <f t="shared" si="52"/>
        <v>252.60000000000002</v>
      </c>
      <c r="G1668" s="10">
        <f t="shared" si="53"/>
        <v>239.97</v>
      </c>
    </row>
    <row r="1669" spans="1:7" x14ac:dyDescent="0.25">
      <c r="A1669">
        <v>10885</v>
      </c>
      <c r="B1669">
        <v>2</v>
      </c>
      <c r="C1669">
        <v>19</v>
      </c>
      <c r="D1669">
        <v>20</v>
      </c>
      <c r="E1669">
        <v>0</v>
      </c>
      <c r="F1669" s="10">
        <f t="shared" si="52"/>
        <v>380</v>
      </c>
      <c r="G1669" s="10">
        <f t="shared" si="53"/>
        <v>380</v>
      </c>
    </row>
    <row r="1670" spans="1:7" x14ac:dyDescent="0.25">
      <c r="A1670">
        <v>10885</v>
      </c>
      <c r="B1670">
        <v>24</v>
      </c>
      <c r="C1670">
        <v>4.5</v>
      </c>
      <c r="D1670">
        <v>12</v>
      </c>
      <c r="E1670">
        <v>0</v>
      </c>
      <c r="F1670" s="10">
        <f t="shared" si="52"/>
        <v>54</v>
      </c>
      <c r="G1670" s="10">
        <f t="shared" si="53"/>
        <v>54</v>
      </c>
    </row>
    <row r="1671" spans="1:7" x14ac:dyDescent="0.25">
      <c r="A1671">
        <v>10885</v>
      </c>
      <c r="B1671">
        <v>70</v>
      </c>
      <c r="C1671">
        <v>15</v>
      </c>
      <c r="D1671">
        <v>30</v>
      </c>
      <c r="E1671">
        <v>0</v>
      </c>
      <c r="F1671" s="10">
        <f t="shared" si="52"/>
        <v>450</v>
      </c>
      <c r="G1671" s="10">
        <f t="shared" si="53"/>
        <v>450</v>
      </c>
    </row>
    <row r="1672" spans="1:7" x14ac:dyDescent="0.25">
      <c r="A1672">
        <v>10885</v>
      </c>
      <c r="B1672">
        <v>77</v>
      </c>
      <c r="C1672">
        <v>13</v>
      </c>
      <c r="D1672">
        <v>25</v>
      </c>
      <c r="E1672">
        <v>0</v>
      </c>
      <c r="F1672" s="10">
        <f t="shared" si="52"/>
        <v>325</v>
      </c>
      <c r="G1672" s="10">
        <f t="shared" si="53"/>
        <v>325</v>
      </c>
    </row>
    <row r="1673" spans="1:7" x14ac:dyDescent="0.25">
      <c r="A1673">
        <v>10886</v>
      </c>
      <c r="B1673">
        <v>10</v>
      </c>
      <c r="C1673">
        <v>31</v>
      </c>
      <c r="D1673">
        <v>70</v>
      </c>
      <c r="E1673">
        <v>0</v>
      </c>
      <c r="F1673" s="10">
        <f t="shared" si="52"/>
        <v>2170</v>
      </c>
      <c r="G1673" s="10">
        <f t="shared" si="53"/>
        <v>2170</v>
      </c>
    </row>
    <row r="1674" spans="1:7" x14ac:dyDescent="0.25">
      <c r="A1674">
        <v>10886</v>
      </c>
      <c r="B1674">
        <v>31</v>
      </c>
      <c r="C1674">
        <v>12.5</v>
      </c>
      <c r="D1674">
        <v>35</v>
      </c>
      <c r="E1674">
        <v>0</v>
      </c>
      <c r="F1674" s="10">
        <f t="shared" si="52"/>
        <v>437.5</v>
      </c>
      <c r="G1674" s="10">
        <f t="shared" si="53"/>
        <v>437.5</v>
      </c>
    </row>
    <row r="1675" spans="1:7" x14ac:dyDescent="0.25">
      <c r="A1675">
        <v>10886</v>
      </c>
      <c r="B1675">
        <v>77</v>
      </c>
      <c r="C1675">
        <v>13</v>
      </c>
      <c r="D1675">
        <v>40</v>
      </c>
      <c r="E1675">
        <v>0</v>
      </c>
      <c r="F1675" s="10">
        <f t="shared" si="52"/>
        <v>520</v>
      </c>
      <c r="G1675" s="10">
        <f t="shared" si="53"/>
        <v>520</v>
      </c>
    </row>
    <row r="1676" spans="1:7" x14ac:dyDescent="0.25">
      <c r="A1676">
        <v>10887</v>
      </c>
      <c r="B1676">
        <v>25</v>
      </c>
      <c r="C1676">
        <v>14</v>
      </c>
      <c r="D1676">
        <v>5</v>
      </c>
      <c r="E1676">
        <v>0</v>
      </c>
      <c r="F1676" s="10">
        <f t="shared" si="52"/>
        <v>70</v>
      </c>
      <c r="G1676" s="10">
        <f t="shared" si="53"/>
        <v>70</v>
      </c>
    </row>
    <row r="1677" spans="1:7" x14ac:dyDescent="0.25">
      <c r="A1677">
        <v>10888</v>
      </c>
      <c r="B1677">
        <v>2</v>
      </c>
      <c r="C1677">
        <v>19</v>
      </c>
      <c r="D1677">
        <v>20</v>
      </c>
      <c r="E1677">
        <v>0</v>
      </c>
      <c r="F1677" s="10">
        <f t="shared" si="52"/>
        <v>380</v>
      </c>
      <c r="G1677" s="10">
        <f t="shared" si="53"/>
        <v>380</v>
      </c>
    </row>
    <row r="1678" spans="1:7" x14ac:dyDescent="0.25">
      <c r="A1678">
        <v>10888</v>
      </c>
      <c r="B1678">
        <v>68</v>
      </c>
      <c r="C1678">
        <v>12.5</v>
      </c>
      <c r="D1678">
        <v>18</v>
      </c>
      <c r="E1678">
        <v>0</v>
      </c>
      <c r="F1678" s="10">
        <f t="shared" si="52"/>
        <v>225</v>
      </c>
      <c r="G1678" s="10">
        <f t="shared" si="53"/>
        <v>225</v>
      </c>
    </row>
    <row r="1679" spans="1:7" x14ac:dyDescent="0.25">
      <c r="A1679">
        <v>10889</v>
      </c>
      <c r="B1679">
        <v>11</v>
      </c>
      <c r="C1679">
        <v>21</v>
      </c>
      <c r="D1679">
        <v>40</v>
      </c>
      <c r="E1679">
        <v>0</v>
      </c>
      <c r="F1679" s="10">
        <f t="shared" si="52"/>
        <v>840</v>
      </c>
      <c r="G1679" s="10">
        <f t="shared" si="53"/>
        <v>840</v>
      </c>
    </row>
    <row r="1680" spans="1:7" x14ac:dyDescent="0.25">
      <c r="A1680">
        <v>10889</v>
      </c>
      <c r="B1680">
        <v>38</v>
      </c>
      <c r="C1680">
        <v>263.5</v>
      </c>
      <c r="D1680">
        <v>40</v>
      </c>
      <c r="E1680">
        <v>0</v>
      </c>
      <c r="F1680" s="10">
        <f t="shared" si="52"/>
        <v>10540</v>
      </c>
      <c r="G1680" s="10">
        <f t="shared" si="53"/>
        <v>10540</v>
      </c>
    </row>
    <row r="1681" spans="1:7" x14ac:dyDescent="0.25">
      <c r="A1681">
        <v>10890</v>
      </c>
      <c r="B1681">
        <v>17</v>
      </c>
      <c r="C1681">
        <v>39</v>
      </c>
      <c r="D1681">
        <v>15</v>
      </c>
      <c r="E1681">
        <v>0</v>
      </c>
      <c r="F1681" s="10">
        <f t="shared" si="52"/>
        <v>585</v>
      </c>
      <c r="G1681" s="10">
        <f t="shared" si="53"/>
        <v>585</v>
      </c>
    </row>
    <row r="1682" spans="1:7" x14ac:dyDescent="0.25">
      <c r="A1682">
        <v>10890</v>
      </c>
      <c r="B1682">
        <v>34</v>
      </c>
      <c r="C1682">
        <v>14</v>
      </c>
      <c r="D1682">
        <v>10</v>
      </c>
      <c r="E1682">
        <v>0</v>
      </c>
      <c r="F1682" s="10">
        <f t="shared" si="52"/>
        <v>140</v>
      </c>
      <c r="G1682" s="10">
        <f t="shared" si="53"/>
        <v>140</v>
      </c>
    </row>
    <row r="1683" spans="1:7" x14ac:dyDescent="0.25">
      <c r="A1683">
        <v>10890</v>
      </c>
      <c r="B1683">
        <v>41</v>
      </c>
      <c r="C1683">
        <v>9.65</v>
      </c>
      <c r="D1683">
        <v>14</v>
      </c>
      <c r="E1683">
        <v>0</v>
      </c>
      <c r="F1683" s="10">
        <f t="shared" si="52"/>
        <v>135.1</v>
      </c>
      <c r="G1683" s="10">
        <f t="shared" si="53"/>
        <v>135.1</v>
      </c>
    </row>
    <row r="1684" spans="1:7" x14ac:dyDescent="0.25">
      <c r="A1684">
        <v>10891</v>
      </c>
      <c r="B1684">
        <v>30</v>
      </c>
      <c r="C1684">
        <v>25.89</v>
      </c>
      <c r="D1684">
        <v>15</v>
      </c>
      <c r="E1684">
        <v>0.05</v>
      </c>
      <c r="F1684" s="10">
        <f t="shared" si="52"/>
        <v>388.35</v>
      </c>
      <c r="G1684" s="10">
        <f t="shared" si="53"/>
        <v>368.9325</v>
      </c>
    </row>
    <row r="1685" spans="1:7" x14ac:dyDescent="0.25">
      <c r="A1685">
        <v>10892</v>
      </c>
      <c r="B1685">
        <v>59</v>
      </c>
      <c r="C1685">
        <v>55</v>
      </c>
      <c r="D1685">
        <v>40</v>
      </c>
      <c r="E1685">
        <v>0.05</v>
      </c>
      <c r="F1685" s="10">
        <f t="shared" si="52"/>
        <v>2200</v>
      </c>
      <c r="G1685" s="10">
        <f t="shared" si="53"/>
        <v>2090</v>
      </c>
    </row>
    <row r="1686" spans="1:7" x14ac:dyDescent="0.25">
      <c r="A1686">
        <v>10893</v>
      </c>
      <c r="B1686">
        <v>8</v>
      </c>
      <c r="C1686">
        <v>40</v>
      </c>
      <c r="D1686">
        <v>30</v>
      </c>
      <c r="E1686">
        <v>0</v>
      </c>
      <c r="F1686" s="10">
        <f t="shared" si="52"/>
        <v>1200</v>
      </c>
      <c r="G1686" s="10">
        <f t="shared" si="53"/>
        <v>1200</v>
      </c>
    </row>
    <row r="1687" spans="1:7" x14ac:dyDescent="0.25">
      <c r="A1687">
        <v>10893</v>
      </c>
      <c r="B1687">
        <v>24</v>
      </c>
      <c r="C1687">
        <v>4.5</v>
      </c>
      <c r="D1687">
        <v>10</v>
      </c>
      <c r="E1687">
        <v>0</v>
      </c>
      <c r="F1687" s="10">
        <f t="shared" si="52"/>
        <v>45</v>
      </c>
      <c r="G1687" s="10">
        <f t="shared" si="53"/>
        <v>45</v>
      </c>
    </row>
    <row r="1688" spans="1:7" x14ac:dyDescent="0.25">
      <c r="A1688">
        <v>10893</v>
      </c>
      <c r="B1688">
        <v>29</v>
      </c>
      <c r="C1688">
        <v>123.79</v>
      </c>
      <c r="D1688">
        <v>24</v>
      </c>
      <c r="E1688">
        <v>0</v>
      </c>
      <c r="F1688" s="10">
        <f t="shared" si="52"/>
        <v>2970.96</v>
      </c>
      <c r="G1688" s="10">
        <f t="shared" si="53"/>
        <v>2970.96</v>
      </c>
    </row>
    <row r="1689" spans="1:7" x14ac:dyDescent="0.25">
      <c r="A1689">
        <v>10893</v>
      </c>
      <c r="B1689">
        <v>30</v>
      </c>
      <c r="C1689">
        <v>25.89</v>
      </c>
      <c r="D1689">
        <v>35</v>
      </c>
      <c r="E1689">
        <v>0</v>
      </c>
      <c r="F1689" s="10">
        <f t="shared" si="52"/>
        <v>906.15</v>
      </c>
      <c r="G1689" s="10">
        <f t="shared" si="53"/>
        <v>906.15</v>
      </c>
    </row>
    <row r="1690" spans="1:7" x14ac:dyDescent="0.25">
      <c r="A1690">
        <v>10893</v>
      </c>
      <c r="B1690">
        <v>36</v>
      </c>
      <c r="C1690">
        <v>19</v>
      </c>
      <c r="D1690">
        <v>20</v>
      </c>
      <c r="E1690">
        <v>0</v>
      </c>
      <c r="F1690" s="10">
        <f t="shared" si="52"/>
        <v>380</v>
      </c>
      <c r="G1690" s="10">
        <f t="shared" si="53"/>
        <v>380</v>
      </c>
    </row>
    <row r="1691" spans="1:7" x14ac:dyDescent="0.25">
      <c r="A1691">
        <v>10894</v>
      </c>
      <c r="B1691">
        <v>13</v>
      </c>
      <c r="C1691">
        <v>6</v>
      </c>
      <c r="D1691">
        <v>28</v>
      </c>
      <c r="E1691">
        <v>0.05</v>
      </c>
      <c r="F1691" s="10">
        <f t="shared" si="52"/>
        <v>168</v>
      </c>
      <c r="G1691" s="10">
        <f t="shared" si="53"/>
        <v>159.6</v>
      </c>
    </row>
    <row r="1692" spans="1:7" x14ac:dyDescent="0.25">
      <c r="A1692">
        <v>10894</v>
      </c>
      <c r="B1692">
        <v>69</v>
      </c>
      <c r="C1692">
        <v>36</v>
      </c>
      <c r="D1692">
        <v>50</v>
      </c>
      <c r="E1692">
        <v>0.05</v>
      </c>
      <c r="F1692" s="10">
        <f t="shared" si="52"/>
        <v>1800</v>
      </c>
      <c r="G1692" s="10">
        <f t="shared" si="53"/>
        <v>1710</v>
      </c>
    </row>
    <row r="1693" spans="1:7" x14ac:dyDescent="0.25">
      <c r="A1693">
        <v>10894</v>
      </c>
      <c r="B1693">
        <v>75</v>
      </c>
      <c r="C1693">
        <v>7.75</v>
      </c>
      <c r="D1693">
        <v>120</v>
      </c>
      <c r="E1693">
        <v>0.05</v>
      </c>
      <c r="F1693" s="10">
        <f t="shared" si="52"/>
        <v>930</v>
      </c>
      <c r="G1693" s="10">
        <f t="shared" si="53"/>
        <v>883.5</v>
      </c>
    </row>
    <row r="1694" spans="1:7" x14ac:dyDescent="0.25">
      <c r="A1694">
        <v>10895</v>
      </c>
      <c r="B1694">
        <v>24</v>
      </c>
      <c r="C1694">
        <v>4.5</v>
      </c>
      <c r="D1694">
        <v>110</v>
      </c>
      <c r="E1694">
        <v>0</v>
      </c>
      <c r="F1694" s="10">
        <f t="shared" si="52"/>
        <v>495</v>
      </c>
      <c r="G1694" s="10">
        <f t="shared" si="53"/>
        <v>495</v>
      </c>
    </row>
    <row r="1695" spans="1:7" x14ac:dyDescent="0.25">
      <c r="A1695">
        <v>10895</v>
      </c>
      <c r="B1695">
        <v>39</v>
      </c>
      <c r="C1695">
        <v>18</v>
      </c>
      <c r="D1695">
        <v>45</v>
      </c>
      <c r="E1695">
        <v>0</v>
      </c>
      <c r="F1695" s="10">
        <f t="shared" si="52"/>
        <v>810</v>
      </c>
      <c r="G1695" s="10">
        <f t="shared" si="53"/>
        <v>810</v>
      </c>
    </row>
    <row r="1696" spans="1:7" x14ac:dyDescent="0.2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 s="10">
        <f t="shared" si="52"/>
        <v>1674.3999999999999</v>
      </c>
      <c r="G1696" s="10">
        <f t="shared" si="53"/>
        <v>1674.3999999999999</v>
      </c>
    </row>
    <row r="1697" spans="1:7" x14ac:dyDescent="0.25">
      <c r="A1697">
        <v>10895</v>
      </c>
      <c r="B1697">
        <v>60</v>
      </c>
      <c r="C1697">
        <v>34</v>
      </c>
      <c r="D1697">
        <v>100</v>
      </c>
      <c r="E1697">
        <v>0</v>
      </c>
      <c r="F1697" s="10">
        <f t="shared" si="52"/>
        <v>3400</v>
      </c>
      <c r="G1697" s="10">
        <f t="shared" si="53"/>
        <v>3400</v>
      </c>
    </row>
    <row r="1698" spans="1:7" x14ac:dyDescent="0.25">
      <c r="A1698">
        <v>10896</v>
      </c>
      <c r="B1698">
        <v>45</v>
      </c>
      <c r="C1698">
        <v>9.5</v>
      </c>
      <c r="D1698">
        <v>15</v>
      </c>
      <c r="E1698">
        <v>0</v>
      </c>
      <c r="F1698" s="10">
        <f t="shared" si="52"/>
        <v>142.5</v>
      </c>
      <c r="G1698" s="10">
        <f t="shared" si="53"/>
        <v>142.5</v>
      </c>
    </row>
    <row r="1699" spans="1:7" x14ac:dyDescent="0.25">
      <c r="A1699">
        <v>10896</v>
      </c>
      <c r="B1699">
        <v>56</v>
      </c>
      <c r="C1699">
        <v>38</v>
      </c>
      <c r="D1699">
        <v>16</v>
      </c>
      <c r="E1699">
        <v>0</v>
      </c>
      <c r="F1699" s="10">
        <f t="shared" si="52"/>
        <v>608</v>
      </c>
      <c r="G1699" s="10">
        <f t="shared" si="53"/>
        <v>608</v>
      </c>
    </row>
    <row r="1700" spans="1:7" x14ac:dyDescent="0.25">
      <c r="A1700">
        <v>10897</v>
      </c>
      <c r="B1700">
        <v>29</v>
      </c>
      <c r="C1700">
        <v>123.79</v>
      </c>
      <c r="D1700">
        <v>80</v>
      </c>
      <c r="E1700">
        <v>0</v>
      </c>
      <c r="F1700" s="10">
        <f t="shared" si="52"/>
        <v>9903.2000000000007</v>
      </c>
      <c r="G1700" s="10">
        <f t="shared" si="53"/>
        <v>9903.2000000000007</v>
      </c>
    </row>
    <row r="1701" spans="1:7" x14ac:dyDescent="0.25">
      <c r="A1701">
        <v>10897</v>
      </c>
      <c r="B1701">
        <v>30</v>
      </c>
      <c r="C1701">
        <v>25.89</v>
      </c>
      <c r="D1701">
        <v>36</v>
      </c>
      <c r="E1701">
        <v>0</v>
      </c>
      <c r="F1701" s="10">
        <f t="shared" si="52"/>
        <v>932.04</v>
      </c>
      <c r="G1701" s="10">
        <f t="shared" si="53"/>
        <v>932.04</v>
      </c>
    </row>
    <row r="1702" spans="1:7" x14ac:dyDescent="0.25">
      <c r="A1702">
        <v>10898</v>
      </c>
      <c r="B1702">
        <v>13</v>
      </c>
      <c r="C1702">
        <v>6</v>
      </c>
      <c r="D1702">
        <v>5</v>
      </c>
      <c r="E1702">
        <v>0</v>
      </c>
      <c r="F1702" s="10">
        <f t="shared" si="52"/>
        <v>30</v>
      </c>
      <c r="G1702" s="10">
        <f t="shared" si="53"/>
        <v>30</v>
      </c>
    </row>
    <row r="1703" spans="1:7" x14ac:dyDescent="0.25">
      <c r="A1703">
        <v>10899</v>
      </c>
      <c r="B1703">
        <v>39</v>
      </c>
      <c r="C1703">
        <v>18</v>
      </c>
      <c r="D1703">
        <v>8</v>
      </c>
      <c r="E1703">
        <v>0.15</v>
      </c>
      <c r="F1703" s="10">
        <f t="shared" si="52"/>
        <v>144</v>
      </c>
      <c r="G1703" s="10">
        <f t="shared" si="53"/>
        <v>122.39999999999999</v>
      </c>
    </row>
    <row r="1704" spans="1:7" x14ac:dyDescent="0.25">
      <c r="A1704">
        <v>10900</v>
      </c>
      <c r="B1704">
        <v>70</v>
      </c>
      <c r="C1704">
        <v>15</v>
      </c>
      <c r="D1704">
        <v>3</v>
      </c>
      <c r="E1704">
        <v>0.25</v>
      </c>
      <c r="F1704" s="10">
        <f t="shared" si="52"/>
        <v>45</v>
      </c>
      <c r="G1704" s="10">
        <f t="shared" si="53"/>
        <v>33.75</v>
      </c>
    </row>
    <row r="1705" spans="1:7" x14ac:dyDescent="0.25">
      <c r="A1705">
        <v>10901</v>
      </c>
      <c r="B1705">
        <v>41</v>
      </c>
      <c r="C1705">
        <v>9.65</v>
      </c>
      <c r="D1705">
        <v>30</v>
      </c>
      <c r="E1705">
        <v>0</v>
      </c>
      <c r="F1705" s="10">
        <f t="shared" si="52"/>
        <v>289.5</v>
      </c>
      <c r="G1705" s="10">
        <f t="shared" si="53"/>
        <v>289.5</v>
      </c>
    </row>
    <row r="1706" spans="1:7" x14ac:dyDescent="0.25">
      <c r="A1706">
        <v>10901</v>
      </c>
      <c r="B1706">
        <v>71</v>
      </c>
      <c r="C1706">
        <v>21.5</v>
      </c>
      <c r="D1706">
        <v>30</v>
      </c>
      <c r="E1706">
        <v>0</v>
      </c>
      <c r="F1706" s="10">
        <f t="shared" si="52"/>
        <v>645</v>
      </c>
      <c r="G1706" s="10">
        <f t="shared" si="53"/>
        <v>645</v>
      </c>
    </row>
    <row r="1707" spans="1:7" x14ac:dyDescent="0.25">
      <c r="A1707">
        <v>10902</v>
      </c>
      <c r="B1707">
        <v>55</v>
      </c>
      <c r="C1707">
        <v>24</v>
      </c>
      <c r="D1707">
        <v>30</v>
      </c>
      <c r="E1707">
        <v>0.15</v>
      </c>
      <c r="F1707" s="10">
        <f t="shared" si="52"/>
        <v>720</v>
      </c>
      <c r="G1707" s="10">
        <f t="shared" si="53"/>
        <v>612</v>
      </c>
    </row>
    <row r="1708" spans="1:7" x14ac:dyDescent="0.25">
      <c r="A1708">
        <v>10902</v>
      </c>
      <c r="B1708">
        <v>62</v>
      </c>
      <c r="C1708">
        <v>49.3</v>
      </c>
      <c r="D1708">
        <v>6</v>
      </c>
      <c r="E1708">
        <v>0.15</v>
      </c>
      <c r="F1708" s="10">
        <f t="shared" si="52"/>
        <v>295.79999999999995</v>
      </c>
      <c r="G1708" s="10">
        <f t="shared" si="53"/>
        <v>251.42999999999995</v>
      </c>
    </row>
    <row r="1709" spans="1:7" x14ac:dyDescent="0.25">
      <c r="A1709">
        <v>10903</v>
      </c>
      <c r="B1709">
        <v>13</v>
      </c>
      <c r="C1709">
        <v>6</v>
      </c>
      <c r="D1709">
        <v>40</v>
      </c>
      <c r="E1709">
        <v>0</v>
      </c>
      <c r="F1709" s="10">
        <f t="shared" si="52"/>
        <v>240</v>
      </c>
      <c r="G1709" s="10">
        <f t="shared" si="53"/>
        <v>240</v>
      </c>
    </row>
    <row r="1710" spans="1:7" x14ac:dyDescent="0.25">
      <c r="A1710">
        <v>10903</v>
      </c>
      <c r="B1710">
        <v>65</v>
      </c>
      <c r="C1710">
        <v>21.05</v>
      </c>
      <c r="D1710">
        <v>21</v>
      </c>
      <c r="E1710">
        <v>0</v>
      </c>
      <c r="F1710" s="10">
        <f t="shared" si="52"/>
        <v>442.05</v>
      </c>
      <c r="G1710" s="10">
        <f t="shared" si="53"/>
        <v>442.05</v>
      </c>
    </row>
    <row r="1711" spans="1:7" x14ac:dyDescent="0.25">
      <c r="A1711">
        <v>10903</v>
      </c>
      <c r="B1711">
        <v>68</v>
      </c>
      <c r="C1711">
        <v>12.5</v>
      </c>
      <c r="D1711">
        <v>20</v>
      </c>
      <c r="E1711">
        <v>0</v>
      </c>
      <c r="F1711" s="10">
        <f t="shared" si="52"/>
        <v>250</v>
      </c>
      <c r="G1711" s="10">
        <f t="shared" si="53"/>
        <v>250</v>
      </c>
    </row>
    <row r="1712" spans="1:7" x14ac:dyDescent="0.25">
      <c r="A1712">
        <v>10904</v>
      </c>
      <c r="B1712">
        <v>58</v>
      </c>
      <c r="C1712">
        <v>13.25</v>
      </c>
      <c r="D1712">
        <v>15</v>
      </c>
      <c r="E1712">
        <v>0</v>
      </c>
      <c r="F1712" s="10">
        <f t="shared" si="52"/>
        <v>198.75</v>
      </c>
      <c r="G1712" s="10">
        <f t="shared" si="53"/>
        <v>198.75</v>
      </c>
    </row>
    <row r="1713" spans="1:7" x14ac:dyDescent="0.25">
      <c r="A1713">
        <v>10904</v>
      </c>
      <c r="B1713">
        <v>62</v>
      </c>
      <c r="C1713">
        <v>49.3</v>
      </c>
      <c r="D1713">
        <v>35</v>
      </c>
      <c r="E1713">
        <v>0</v>
      </c>
      <c r="F1713" s="10">
        <f t="shared" si="52"/>
        <v>1725.5</v>
      </c>
      <c r="G1713" s="10">
        <f t="shared" si="53"/>
        <v>1725.5</v>
      </c>
    </row>
    <row r="1714" spans="1:7" x14ac:dyDescent="0.25">
      <c r="A1714">
        <v>10905</v>
      </c>
      <c r="B1714">
        <v>1</v>
      </c>
      <c r="C1714">
        <v>18</v>
      </c>
      <c r="D1714">
        <v>20</v>
      </c>
      <c r="E1714">
        <v>0.05</v>
      </c>
      <c r="F1714" s="10">
        <f t="shared" si="52"/>
        <v>360</v>
      </c>
      <c r="G1714" s="10">
        <f t="shared" si="53"/>
        <v>342</v>
      </c>
    </row>
    <row r="1715" spans="1:7" x14ac:dyDescent="0.25">
      <c r="A1715">
        <v>10906</v>
      </c>
      <c r="B1715">
        <v>61</v>
      </c>
      <c r="C1715">
        <v>28.5</v>
      </c>
      <c r="D1715">
        <v>15</v>
      </c>
      <c r="E1715">
        <v>0</v>
      </c>
      <c r="F1715" s="10">
        <f t="shared" si="52"/>
        <v>427.5</v>
      </c>
      <c r="G1715" s="10">
        <f t="shared" si="53"/>
        <v>427.5</v>
      </c>
    </row>
    <row r="1716" spans="1:7" x14ac:dyDescent="0.25">
      <c r="A1716">
        <v>10907</v>
      </c>
      <c r="B1716">
        <v>75</v>
      </c>
      <c r="C1716">
        <v>7.75</v>
      </c>
      <c r="D1716">
        <v>14</v>
      </c>
      <c r="E1716">
        <v>0</v>
      </c>
      <c r="F1716" s="10">
        <f t="shared" si="52"/>
        <v>108.5</v>
      </c>
      <c r="G1716" s="10">
        <f t="shared" si="53"/>
        <v>108.5</v>
      </c>
    </row>
    <row r="1717" spans="1:7" x14ac:dyDescent="0.25">
      <c r="A1717">
        <v>10908</v>
      </c>
      <c r="B1717">
        <v>7</v>
      </c>
      <c r="C1717">
        <v>30</v>
      </c>
      <c r="D1717">
        <v>20</v>
      </c>
      <c r="E1717">
        <v>0.05</v>
      </c>
      <c r="F1717" s="10">
        <f t="shared" si="52"/>
        <v>600</v>
      </c>
      <c r="G1717" s="10">
        <f t="shared" si="53"/>
        <v>570</v>
      </c>
    </row>
    <row r="1718" spans="1:7" x14ac:dyDescent="0.25">
      <c r="A1718">
        <v>10908</v>
      </c>
      <c r="B1718">
        <v>52</v>
      </c>
      <c r="C1718">
        <v>7</v>
      </c>
      <c r="D1718">
        <v>14</v>
      </c>
      <c r="E1718">
        <v>0.05</v>
      </c>
      <c r="F1718" s="10">
        <f t="shared" si="52"/>
        <v>98</v>
      </c>
      <c r="G1718" s="10">
        <f t="shared" si="53"/>
        <v>93.1</v>
      </c>
    </row>
    <row r="1719" spans="1:7" x14ac:dyDescent="0.25">
      <c r="A1719">
        <v>10909</v>
      </c>
      <c r="B1719">
        <v>7</v>
      </c>
      <c r="C1719">
        <v>30</v>
      </c>
      <c r="D1719">
        <v>12</v>
      </c>
      <c r="E1719">
        <v>0</v>
      </c>
      <c r="F1719" s="10">
        <f t="shared" si="52"/>
        <v>360</v>
      </c>
      <c r="G1719" s="10">
        <f t="shared" si="53"/>
        <v>360</v>
      </c>
    </row>
    <row r="1720" spans="1:7" x14ac:dyDescent="0.25">
      <c r="A1720">
        <v>10909</v>
      </c>
      <c r="B1720">
        <v>16</v>
      </c>
      <c r="C1720">
        <v>17.45</v>
      </c>
      <c r="D1720">
        <v>15</v>
      </c>
      <c r="E1720">
        <v>0</v>
      </c>
      <c r="F1720" s="10">
        <f t="shared" si="52"/>
        <v>261.75</v>
      </c>
      <c r="G1720" s="10">
        <f t="shared" si="53"/>
        <v>261.75</v>
      </c>
    </row>
    <row r="1721" spans="1:7" x14ac:dyDescent="0.25">
      <c r="A1721">
        <v>10909</v>
      </c>
      <c r="B1721">
        <v>41</v>
      </c>
      <c r="C1721">
        <v>9.65</v>
      </c>
      <c r="D1721">
        <v>5</v>
      </c>
      <c r="E1721">
        <v>0</v>
      </c>
      <c r="F1721" s="10">
        <f t="shared" si="52"/>
        <v>48.25</v>
      </c>
      <c r="G1721" s="10">
        <f t="shared" si="53"/>
        <v>48.25</v>
      </c>
    </row>
    <row r="1722" spans="1:7" x14ac:dyDescent="0.2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 s="10">
        <f t="shared" si="52"/>
        <v>110.39999999999999</v>
      </c>
      <c r="G1722" s="10">
        <f t="shared" si="53"/>
        <v>110.39999999999999</v>
      </c>
    </row>
    <row r="1723" spans="1:7" x14ac:dyDescent="0.25">
      <c r="A1723">
        <v>10910</v>
      </c>
      <c r="B1723">
        <v>49</v>
      </c>
      <c r="C1723">
        <v>20</v>
      </c>
      <c r="D1723">
        <v>10</v>
      </c>
      <c r="E1723">
        <v>0</v>
      </c>
      <c r="F1723" s="10">
        <f t="shared" si="52"/>
        <v>200</v>
      </c>
      <c r="G1723" s="10">
        <f t="shared" si="53"/>
        <v>200</v>
      </c>
    </row>
    <row r="1724" spans="1:7" x14ac:dyDescent="0.25">
      <c r="A1724">
        <v>10910</v>
      </c>
      <c r="B1724">
        <v>61</v>
      </c>
      <c r="C1724">
        <v>28.5</v>
      </c>
      <c r="D1724">
        <v>5</v>
      </c>
      <c r="E1724">
        <v>0</v>
      </c>
      <c r="F1724" s="10">
        <f t="shared" si="52"/>
        <v>142.5</v>
      </c>
      <c r="G1724" s="10">
        <f t="shared" si="53"/>
        <v>142.5</v>
      </c>
    </row>
    <row r="1725" spans="1:7" x14ac:dyDescent="0.25">
      <c r="A1725">
        <v>10911</v>
      </c>
      <c r="B1725">
        <v>1</v>
      </c>
      <c r="C1725">
        <v>18</v>
      </c>
      <c r="D1725">
        <v>10</v>
      </c>
      <c r="E1725">
        <v>0</v>
      </c>
      <c r="F1725" s="10">
        <f t="shared" si="52"/>
        <v>180</v>
      </c>
      <c r="G1725" s="10">
        <f t="shared" si="53"/>
        <v>180</v>
      </c>
    </row>
    <row r="1726" spans="1:7" x14ac:dyDescent="0.25">
      <c r="A1726">
        <v>10911</v>
      </c>
      <c r="B1726">
        <v>17</v>
      </c>
      <c r="C1726">
        <v>39</v>
      </c>
      <c r="D1726">
        <v>12</v>
      </c>
      <c r="E1726">
        <v>0</v>
      </c>
      <c r="F1726" s="10">
        <f t="shared" si="52"/>
        <v>468</v>
      </c>
      <c r="G1726" s="10">
        <f t="shared" si="53"/>
        <v>468</v>
      </c>
    </row>
    <row r="1727" spans="1:7" x14ac:dyDescent="0.25">
      <c r="A1727">
        <v>10911</v>
      </c>
      <c r="B1727">
        <v>67</v>
      </c>
      <c r="C1727">
        <v>14</v>
      </c>
      <c r="D1727">
        <v>15</v>
      </c>
      <c r="E1727">
        <v>0</v>
      </c>
      <c r="F1727" s="10">
        <f t="shared" si="52"/>
        <v>210</v>
      </c>
      <c r="G1727" s="10">
        <f t="shared" si="53"/>
        <v>210</v>
      </c>
    </row>
    <row r="1728" spans="1:7" x14ac:dyDescent="0.25">
      <c r="A1728">
        <v>10912</v>
      </c>
      <c r="B1728">
        <v>11</v>
      </c>
      <c r="C1728">
        <v>21</v>
      </c>
      <c r="D1728">
        <v>40</v>
      </c>
      <c r="E1728">
        <v>0.25</v>
      </c>
      <c r="F1728" s="10">
        <f t="shared" si="52"/>
        <v>840</v>
      </c>
      <c r="G1728" s="10">
        <f t="shared" si="53"/>
        <v>630</v>
      </c>
    </row>
    <row r="1729" spans="1:7" x14ac:dyDescent="0.25">
      <c r="A1729">
        <v>10912</v>
      </c>
      <c r="B1729">
        <v>29</v>
      </c>
      <c r="C1729">
        <v>123.79</v>
      </c>
      <c r="D1729">
        <v>60</v>
      </c>
      <c r="E1729">
        <v>0.25</v>
      </c>
      <c r="F1729" s="10">
        <f t="shared" si="52"/>
        <v>7427.4000000000005</v>
      </c>
      <c r="G1729" s="10">
        <f t="shared" si="53"/>
        <v>5570.55</v>
      </c>
    </row>
    <row r="1730" spans="1:7" x14ac:dyDescent="0.25">
      <c r="A1730">
        <v>10913</v>
      </c>
      <c r="B1730">
        <v>4</v>
      </c>
      <c r="C1730">
        <v>22</v>
      </c>
      <c r="D1730">
        <v>30</v>
      </c>
      <c r="E1730">
        <v>0.25</v>
      </c>
      <c r="F1730" s="10">
        <f t="shared" si="52"/>
        <v>660</v>
      </c>
      <c r="G1730" s="10">
        <f t="shared" si="53"/>
        <v>495</v>
      </c>
    </row>
    <row r="1731" spans="1:7" x14ac:dyDescent="0.25">
      <c r="A1731">
        <v>10913</v>
      </c>
      <c r="B1731">
        <v>33</v>
      </c>
      <c r="C1731">
        <v>2.5</v>
      </c>
      <c r="D1731">
        <v>40</v>
      </c>
      <c r="E1731">
        <v>0.25</v>
      </c>
      <c r="F1731" s="10">
        <f t="shared" ref="F1731:F1794" si="54">C1731*D1731</f>
        <v>100</v>
      </c>
      <c r="G1731" s="10">
        <f t="shared" ref="G1731:G1794" si="55">F1731 * (1 - E1731)</f>
        <v>75</v>
      </c>
    </row>
    <row r="1732" spans="1:7" x14ac:dyDescent="0.25">
      <c r="A1732">
        <v>10913</v>
      </c>
      <c r="B1732">
        <v>58</v>
      </c>
      <c r="C1732">
        <v>13.25</v>
      </c>
      <c r="D1732">
        <v>15</v>
      </c>
      <c r="E1732">
        <v>0</v>
      </c>
      <c r="F1732" s="10">
        <f t="shared" si="54"/>
        <v>198.75</v>
      </c>
      <c r="G1732" s="10">
        <f t="shared" si="55"/>
        <v>198.75</v>
      </c>
    </row>
    <row r="1733" spans="1:7" x14ac:dyDescent="0.25">
      <c r="A1733">
        <v>10914</v>
      </c>
      <c r="B1733">
        <v>71</v>
      </c>
      <c r="C1733">
        <v>21.5</v>
      </c>
      <c r="D1733">
        <v>25</v>
      </c>
      <c r="E1733">
        <v>0</v>
      </c>
      <c r="F1733" s="10">
        <f t="shared" si="54"/>
        <v>537.5</v>
      </c>
      <c r="G1733" s="10">
        <f t="shared" si="55"/>
        <v>537.5</v>
      </c>
    </row>
    <row r="1734" spans="1:7" x14ac:dyDescent="0.25">
      <c r="A1734">
        <v>10915</v>
      </c>
      <c r="B1734">
        <v>17</v>
      </c>
      <c r="C1734">
        <v>39</v>
      </c>
      <c r="D1734">
        <v>10</v>
      </c>
      <c r="E1734">
        <v>0</v>
      </c>
      <c r="F1734" s="10">
        <f t="shared" si="54"/>
        <v>390</v>
      </c>
      <c r="G1734" s="10">
        <f t="shared" si="55"/>
        <v>390</v>
      </c>
    </row>
    <row r="1735" spans="1:7" x14ac:dyDescent="0.25">
      <c r="A1735">
        <v>10915</v>
      </c>
      <c r="B1735">
        <v>33</v>
      </c>
      <c r="C1735">
        <v>2.5</v>
      </c>
      <c r="D1735">
        <v>30</v>
      </c>
      <c r="E1735">
        <v>0</v>
      </c>
      <c r="F1735" s="10">
        <f t="shared" si="54"/>
        <v>75</v>
      </c>
      <c r="G1735" s="10">
        <f t="shared" si="55"/>
        <v>75</v>
      </c>
    </row>
    <row r="1736" spans="1:7" x14ac:dyDescent="0.25">
      <c r="A1736">
        <v>10915</v>
      </c>
      <c r="B1736">
        <v>54</v>
      </c>
      <c r="C1736">
        <v>7.45</v>
      </c>
      <c r="D1736">
        <v>10</v>
      </c>
      <c r="E1736">
        <v>0</v>
      </c>
      <c r="F1736" s="10">
        <f t="shared" si="54"/>
        <v>74.5</v>
      </c>
      <c r="G1736" s="10">
        <f t="shared" si="55"/>
        <v>74.5</v>
      </c>
    </row>
    <row r="1737" spans="1:7" x14ac:dyDescent="0.25">
      <c r="A1737">
        <v>10916</v>
      </c>
      <c r="B1737">
        <v>16</v>
      </c>
      <c r="C1737">
        <v>17.45</v>
      </c>
      <c r="D1737">
        <v>6</v>
      </c>
      <c r="E1737">
        <v>0</v>
      </c>
      <c r="F1737" s="10">
        <f t="shared" si="54"/>
        <v>104.69999999999999</v>
      </c>
      <c r="G1737" s="10">
        <f t="shared" si="55"/>
        <v>104.69999999999999</v>
      </c>
    </row>
    <row r="1738" spans="1:7" x14ac:dyDescent="0.25">
      <c r="A1738">
        <v>10916</v>
      </c>
      <c r="B1738">
        <v>32</v>
      </c>
      <c r="C1738">
        <v>32</v>
      </c>
      <c r="D1738">
        <v>6</v>
      </c>
      <c r="E1738">
        <v>0</v>
      </c>
      <c r="F1738" s="10">
        <f t="shared" si="54"/>
        <v>192</v>
      </c>
      <c r="G1738" s="10">
        <f t="shared" si="55"/>
        <v>192</v>
      </c>
    </row>
    <row r="1739" spans="1:7" x14ac:dyDescent="0.25">
      <c r="A1739">
        <v>10916</v>
      </c>
      <c r="B1739">
        <v>57</v>
      </c>
      <c r="C1739">
        <v>19.5</v>
      </c>
      <c r="D1739">
        <v>20</v>
      </c>
      <c r="E1739">
        <v>0</v>
      </c>
      <c r="F1739" s="10">
        <f t="shared" si="54"/>
        <v>390</v>
      </c>
      <c r="G1739" s="10">
        <f t="shared" si="55"/>
        <v>390</v>
      </c>
    </row>
    <row r="1740" spans="1:7" x14ac:dyDescent="0.25">
      <c r="A1740">
        <v>10917</v>
      </c>
      <c r="B1740">
        <v>30</v>
      </c>
      <c r="C1740">
        <v>25.89</v>
      </c>
      <c r="D1740">
        <v>1</v>
      </c>
      <c r="E1740">
        <v>0</v>
      </c>
      <c r="F1740" s="10">
        <f t="shared" si="54"/>
        <v>25.89</v>
      </c>
      <c r="G1740" s="10">
        <f t="shared" si="55"/>
        <v>25.89</v>
      </c>
    </row>
    <row r="1741" spans="1:7" x14ac:dyDescent="0.25">
      <c r="A1741">
        <v>10917</v>
      </c>
      <c r="B1741">
        <v>60</v>
      </c>
      <c r="C1741">
        <v>34</v>
      </c>
      <c r="D1741">
        <v>10</v>
      </c>
      <c r="E1741">
        <v>0</v>
      </c>
      <c r="F1741" s="10">
        <f t="shared" si="54"/>
        <v>340</v>
      </c>
      <c r="G1741" s="10">
        <f t="shared" si="55"/>
        <v>340</v>
      </c>
    </row>
    <row r="1742" spans="1:7" x14ac:dyDescent="0.25">
      <c r="A1742">
        <v>10918</v>
      </c>
      <c r="B1742">
        <v>1</v>
      </c>
      <c r="C1742">
        <v>18</v>
      </c>
      <c r="D1742">
        <v>60</v>
      </c>
      <c r="E1742">
        <v>0.25</v>
      </c>
      <c r="F1742" s="10">
        <f t="shared" si="54"/>
        <v>1080</v>
      </c>
      <c r="G1742" s="10">
        <f t="shared" si="55"/>
        <v>810</v>
      </c>
    </row>
    <row r="1743" spans="1:7" x14ac:dyDescent="0.25">
      <c r="A1743">
        <v>10918</v>
      </c>
      <c r="B1743">
        <v>60</v>
      </c>
      <c r="C1743">
        <v>34</v>
      </c>
      <c r="D1743">
        <v>25</v>
      </c>
      <c r="E1743">
        <v>0.25</v>
      </c>
      <c r="F1743" s="10">
        <f t="shared" si="54"/>
        <v>850</v>
      </c>
      <c r="G1743" s="10">
        <f t="shared" si="55"/>
        <v>637.5</v>
      </c>
    </row>
    <row r="1744" spans="1:7" x14ac:dyDescent="0.25">
      <c r="A1744">
        <v>10919</v>
      </c>
      <c r="B1744">
        <v>16</v>
      </c>
      <c r="C1744">
        <v>17.45</v>
      </c>
      <c r="D1744">
        <v>24</v>
      </c>
      <c r="E1744">
        <v>0</v>
      </c>
      <c r="F1744" s="10">
        <f t="shared" si="54"/>
        <v>418.79999999999995</v>
      </c>
      <c r="G1744" s="10">
        <f t="shared" si="55"/>
        <v>418.79999999999995</v>
      </c>
    </row>
    <row r="1745" spans="1:7" x14ac:dyDescent="0.25">
      <c r="A1745">
        <v>10919</v>
      </c>
      <c r="B1745">
        <v>25</v>
      </c>
      <c r="C1745">
        <v>14</v>
      </c>
      <c r="D1745">
        <v>24</v>
      </c>
      <c r="E1745">
        <v>0</v>
      </c>
      <c r="F1745" s="10">
        <f t="shared" si="54"/>
        <v>336</v>
      </c>
      <c r="G1745" s="10">
        <f t="shared" si="55"/>
        <v>336</v>
      </c>
    </row>
    <row r="1746" spans="1:7" x14ac:dyDescent="0.2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 s="10">
        <f t="shared" si="54"/>
        <v>368</v>
      </c>
      <c r="G1746" s="10">
        <f t="shared" si="55"/>
        <v>368</v>
      </c>
    </row>
    <row r="1747" spans="1:7" x14ac:dyDescent="0.25">
      <c r="A1747">
        <v>10920</v>
      </c>
      <c r="B1747">
        <v>50</v>
      </c>
      <c r="C1747">
        <v>16.25</v>
      </c>
      <c r="D1747">
        <v>24</v>
      </c>
      <c r="E1747">
        <v>0</v>
      </c>
      <c r="F1747" s="10">
        <f t="shared" si="54"/>
        <v>390</v>
      </c>
      <c r="G1747" s="10">
        <f t="shared" si="55"/>
        <v>390</v>
      </c>
    </row>
    <row r="1748" spans="1:7" x14ac:dyDescent="0.25">
      <c r="A1748">
        <v>10921</v>
      </c>
      <c r="B1748">
        <v>35</v>
      </c>
      <c r="C1748">
        <v>18</v>
      </c>
      <c r="D1748">
        <v>10</v>
      </c>
      <c r="E1748">
        <v>0</v>
      </c>
      <c r="F1748" s="10">
        <f t="shared" si="54"/>
        <v>180</v>
      </c>
      <c r="G1748" s="10">
        <f t="shared" si="55"/>
        <v>180</v>
      </c>
    </row>
    <row r="1749" spans="1:7" x14ac:dyDescent="0.25">
      <c r="A1749">
        <v>10921</v>
      </c>
      <c r="B1749">
        <v>63</v>
      </c>
      <c r="C1749">
        <v>43.9</v>
      </c>
      <c r="D1749">
        <v>40</v>
      </c>
      <c r="E1749">
        <v>0</v>
      </c>
      <c r="F1749" s="10">
        <f t="shared" si="54"/>
        <v>1756</v>
      </c>
      <c r="G1749" s="10">
        <f t="shared" si="55"/>
        <v>1756</v>
      </c>
    </row>
    <row r="1750" spans="1:7" x14ac:dyDescent="0.25">
      <c r="A1750">
        <v>10922</v>
      </c>
      <c r="B1750">
        <v>17</v>
      </c>
      <c r="C1750">
        <v>39</v>
      </c>
      <c r="D1750">
        <v>15</v>
      </c>
      <c r="E1750">
        <v>0</v>
      </c>
      <c r="F1750" s="10">
        <f t="shared" si="54"/>
        <v>585</v>
      </c>
      <c r="G1750" s="10">
        <f t="shared" si="55"/>
        <v>585</v>
      </c>
    </row>
    <row r="1751" spans="1:7" x14ac:dyDescent="0.25">
      <c r="A1751">
        <v>10922</v>
      </c>
      <c r="B1751">
        <v>24</v>
      </c>
      <c r="C1751">
        <v>4.5</v>
      </c>
      <c r="D1751">
        <v>35</v>
      </c>
      <c r="E1751">
        <v>0</v>
      </c>
      <c r="F1751" s="10">
        <f t="shared" si="54"/>
        <v>157.5</v>
      </c>
      <c r="G1751" s="10">
        <f t="shared" si="55"/>
        <v>157.5</v>
      </c>
    </row>
    <row r="1752" spans="1:7" x14ac:dyDescent="0.25">
      <c r="A1752">
        <v>10923</v>
      </c>
      <c r="B1752">
        <v>42</v>
      </c>
      <c r="C1752">
        <v>14</v>
      </c>
      <c r="D1752">
        <v>10</v>
      </c>
      <c r="E1752">
        <v>0.2</v>
      </c>
      <c r="F1752" s="10">
        <f t="shared" si="54"/>
        <v>140</v>
      </c>
      <c r="G1752" s="10">
        <f t="shared" si="55"/>
        <v>112</v>
      </c>
    </row>
    <row r="1753" spans="1:7" x14ac:dyDescent="0.25">
      <c r="A1753">
        <v>10923</v>
      </c>
      <c r="B1753">
        <v>43</v>
      </c>
      <c r="C1753">
        <v>46</v>
      </c>
      <c r="D1753">
        <v>10</v>
      </c>
      <c r="E1753">
        <v>0.2</v>
      </c>
      <c r="F1753" s="10">
        <f t="shared" si="54"/>
        <v>460</v>
      </c>
      <c r="G1753" s="10">
        <f t="shared" si="55"/>
        <v>368</v>
      </c>
    </row>
    <row r="1754" spans="1:7" x14ac:dyDescent="0.25">
      <c r="A1754">
        <v>10923</v>
      </c>
      <c r="B1754">
        <v>67</v>
      </c>
      <c r="C1754">
        <v>14</v>
      </c>
      <c r="D1754">
        <v>24</v>
      </c>
      <c r="E1754">
        <v>0.2</v>
      </c>
      <c r="F1754" s="10">
        <f t="shared" si="54"/>
        <v>336</v>
      </c>
      <c r="G1754" s="10">
        <f t="shared" si="55"/>
        <v>268.8</v>
      </c>
    </row>
    <row r="1755" spans="1:7" x14ac:dyDescent="0.25">
      <c r="A1755">
        <v>10924</v>
      </c>
      <c r="B1755">
        <v>10</v>
      </c>
      <c r="C1755">
        <v>31</v>
      </c>
      <c r="D1755">
        <v>20</v>
      </c>
      <c r="E1755">
        <v>0.1</v>
      </c>
      <c r="F1755" s="10">
        <f t="shared" si="54"/>
        <v>620</v>
      </c>
      <c r="G1755" s="10">
        <f t="shared" si="55"/>
        <v>558</v>
      </c>
    </row>
    <row r="1756" spans="1:7" x14ac:dyDescent="0.25">
      <c r="A1756">
        <v>10924</v>
      </c>
      <c r="B1756">
        <v>28</v>
      </c>
      <c r="C1756">
        <v>45.6</v>
      </c>
      <c r="D1756">
        <v>30</v>
      </c>
      <c r="E1756">
        <v>0.1</v>
      </c>
      <c r="F1756" s="10">
        <f t="shared" si="54"/>
        <v>1368</v>
      </c>
      <c r="G1756" s="10">
        <f t="shared" si="55"/>
        <v>1231.2</v>
      </c>
    </row>
    <row r="1757" spans="1:7" x14ac:dyDescent="0.25">
      <c r="A1757">
        <v>10924</v>
      </c>
      <c r="B1757">
        <v>75</v>
      </c>
      <c r="C1757">
        <v>7.75</v>
      </c>
      <c r="D1757">
        <v>6</v>
      </c>
      <c r="E1757">
        <v>0</v>
      </c>
      <c r="F1757" s="10">
        <f t="shared" si="54"/>
        <v>46.5</v>
      </c>
      <c r="G1757" s="10">
        <f t="shared" si="55"/>
        <v>46.5</v>
      </c>
    </row>
    <row r="1758" spans="1:7" x14ac:dyDescent="0.25">
      <c r="A1758">
        <v>10925</v>
      </c>
      <c r="B1758">
        <v>36</v>
      </c>
      <c r="C1758">
        <v>19</v>
      </c>
      <c r="D1758">
        <v>25</v>
      </c>
      <c r="E1758">
        <v>0.15</v>
      </c>
      <c r="F1758" s="10">
        <f t="shared" si="54"/>
        <v>475</v>
      </c>
      <c r="G1758" s="10">
        <f t="shared" si="55"/>
        <v>403.75</v>
      </c>
    </row>
    <row r="1759" spans="1:7" x14ac:dyDescent="0.25">
      <c r="A1759">
        <v>10925</v>
      </c>
      <c r="B1759">
        <v>52</v>
      </c>
      <c r="C1759">
        <v>7</v>
      </c>
      <c r="D1759">
        <v>12</v>
      </c>
      <c r="E1759">
        <v>0.15</v>
      </c>
      <c r="F1759" s="10">
        <f t="shared" si="54"/>
        <v>84</v>
      </c>
      <c r="G1759" s="10">
        <f t="shared" si="55"/>
        <v>71.399999999999991</v>
      </c>
    </row>
    <row r="1760" spans="1:7" x14ac:dyDescent="0.25">
      <c r="A1760">
        <v>10926</v>
      </c>
      <c r="B1760">
        <v>11</v>
      </c>
      <c r="C1760">
        <v>21</v>
      </c>
      <c r="D1760">
        <v>2</v>
      </c>
      <c r="E1760">
        <v>0</v>
      </c>
      <c r="F1760" s="10">
        <f t="shared" si="54"/>
        <v>42</v>
      </c>
      <c r="G1760" s="10">
        <f t="shared" si="55"/>
        <v>42</v>
      </c>
    </row>
    <row r="1761" spans="1:7" x14ac:dyDescent="0.25">
      <c r="A1761">
        <v>10926</v>
      </c>
      <c r="B1761">
        <v>13</v>
      </c>
      <c r="C1761">
        <v>6</v>
      </c>
      <c r="D1761">
        <v>10</v>
      </c>
      <c r="E1761">
        <v>0</v>
      </c>
      <c r="F1761" s="10">
        <f t="shared" si="54"/>
        <v>60</v>
      </c>
      <c r="G1761" s="10">
        <f t="shared" si="55"/>
        <v>60</v>
      </c>
    </row>
    <row r="1762" spans="1:7" x14ac:dyDescent="0.2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 s="10">
        <f t="shared" si="54"/>
        <v>64.399999999999991</v>
      </c>
      <c r="G1762" s="10">
        <f t="shared" si="55"/>
        <v>64.399999999999991</v>
      </c>
    </row>
    <row r="1763" spans="1:7" x14ac:dyDescent="0.2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 s="10">
        <f t="shared" si="54"/>
        <v>348</v>
      </c>
      <c r="G1763" s="10">
        <f t="shared" si="55"/>
        <v>348</v>
      </c>
    </row>
    <row r="1764" spans="1:7" x14ac:dyDescent="0.25">
      <c r="A1764">
        <v>10927</v>
      </c>
      <c r="B1764">
        <v>20</v>
      </c>
      <c r="C1764">
        <v>81</v>
      </c>
      <c r="D1764">
        <v>5</v>
      </c>
      <c r="E1764">
        <v>0</v>
      </c>
      <c r="F1764" s="10">
        <f t="shared" si="54"/>
        <v>405</v>
      </c>
      <c r="G1764" s="10">
        <f t="shared" si="55"/>
        <v>405</v>
      </c>
    </row>
    <row r="1765" spans="1:7" x14ac:dyDescent="0.25">
      <c r="A1765">
        <v>10927</v>
      </c>
      <c r="B1765">
        <v>52</v>
      </c>
      <c r="C1765">
        <v>7</v>
      </c>
      <c r="D1765">
        <v>5</v>
      </c>
      <c r="E1765">
        <v>0</v>
      </c>
      <c r="F1765" s="10">
        <f t="shared" si="54"/>
        <v>35</v>
      </c>
      <c r="G1765" s="10">
        <f t="shared" si="55"/>
        <v>35</v>
      </c>
    </row>
    <row r="1766" spans="1:7" x14ac:dyDescent="0.25">
      <c r="A1766">
        <v>10927</v>
      </c>
      <c r="B1766">
        <v>76</v>
      </c>
      <c r="C1766">
        <v>18</v>
      </c>
      <c r="D1766">
        <v>20</v>
      </c>
      <c r="E1766">
        <v>0</v>
      </c>
      <c r="F1766" s="10">
        <f t="shared" si="54"/>
        <v>360</v>
      </c>
      <c r="G1766" s="10">
        <f t="shared" si="55"/>
        <v>360</v>
      </c>
    </row>
    <row r="1767" spans="1:7" x14ac:dyDescent="0.25">
      <c r="A1767">
        <v>10928</v>
      </c>
      <c r="B1767">
        <v>47</v>
      </c>
      <c r="C1767">
        <v>9.5</v>
      </c>
      <c r="D1767">
        <v>5</v>
      </c>
      <c r="E1767">
        <v>0</v>
      </c>
      <c r="F1767" s="10">
        <f t="shared" si="54"/>
        <v>47.5</v>
      </c>
      <c r="G1767" s="10">
        <f t="shared" si="55"/>
        <v>47.5</v>
      </c>
    </row>
    <row r="1768" spans="1:7" x14ac:dyDescent="0.25">
      <c r="A1768">
        <v>10928</v>
      </c>
      <c r="B1768">
        <v>76</v>
      </c>
      <c r="C1768">
        <v>18</v>
      </c>
      <c r="D1768">
        <v>5</v>
      </c>
      <c r="E1768">
        <v>0</v>
      </c>
      <c r="F1768" s="10">
        <f t="shared" si="54"/>
        <v>90</v>
      </c>
      <c r="G1768" s="10">
        <f t="shared" si="55"/>
        <v>90</v>
      </c>
    </row>
    <row r="1769" spans="1:7" x14ac:dyDescent="0.25">
      <c r="A1769">
        <v>10929</v>
      </c>
      <c r="B1769">
        <v>21</v>
      </c>
      <c r="C1769">
        <v>10</v>
      </c>
      <c r="D1769">
        <v>60</v>
      </c>
      <c r="E1769">
        <v>0</v>
      </c>
      <c r="F1769" s="10">
        <f t="shared" si="54"/>
        <v>600</v>
      </c>
      <c r="G1769" s="10">
        <f t="shared" si="55"/>
        <v>600</v>
      </c>
    </row>
    <row r="1770" spans="1:7" x14ac:dyDescent="0.25">
      <c r="A1770">
        <v>10929</v>
      </c>
      <c r="B1770">
        <v>75</v>
      </c>
      <c r="C1770">
        <v>7.75</v>
      </c>
      <c r="D1770">
        <v>49</v>
      </c>
      <c r="E1770">
        <v>0</v>
      </c>
      <c r="F1770" s="10">
        <f t="shared" si="54"/>
        <v>379.75</v>
      </c>
      <c r="G1770" s="10">
        <f t="shared" si="55"/>
        <v>379.75</v>
      </c>
    </row>
    <row r="1771" spans="1:7" x14ac:dyDescent="0.25">
      <c r="A1771">
        <v>10929</v>
      </c>
      <c r="B1771">
        <v>77</v>
      </c>
      <c r="C1771">
        <v>13</v>
      </c>
      <c r="D1771">
        <v>15</v>
      </c>
      <c r="E1771">
        <v>0</v>
      </c>
      <c r="F1771" s="10">
        <f t="shared" si="54"/>
        <v>195</v>
      </c>
      <c r="G1771" s="10">
        <f t="shared" si="55"/>
        <v>195</v>
      </c>
    </row>
    <row r="1772" spans="1:7" x14ac:dyDescent="0.25">
      <c r="A1772">
        <v>10930</v>
      </c>
      <c r="B1772">
        <v>21</v>
      </c>
      <c r="C1772">
        <v>10</v>
      </c>
      <c r="D1772">
        <v>36</v>
      </c>
      <c r="E1772">
        <v>0</v>
      </c>
      <c r="F1772" s="10">
        <f t="shared" si="54"/>
        <v>360</v>
      </c>
      <c r="G1772" s="10">
        <f t="shared" si="55"/>
        <v>360</v>
      </c>
    </row>
    <row r="1773" spans="1:7" x14ac:dyDescent="0.25">
      <c r="A1773">
        <v>10930</v>
      </c>
      <c r="B1773">
        <v>27</v>
      </c>
      <c r="C1773">
        <v>43.9</v>
      </c>
      <c r="D1773">
        <v>25</v>
      </c>
      <c r="E1773">
        <v>0</v>
      </c>
      <c r="F1773" s="10">
        <f t="shared" si="54"/>
        <v>1097.5</v>
      </c>
      <c r="G1773" s="10">
        <f t="shared" si="55"/>
        <v>1097.5</v>
      </c>
    </row>
    <row r="1774" spans="1:7" x14ac:dyDescent="0.25">
      <c r="A1774">
        <v>10930</v>
      </c>
      <c r="B1774">
        <v>55</v>
      </c>
      <c r="C1774">
        <v>24</v>
      </c>
      <c r="D1774">
        <v>25</v>
      </c>
      <c r="E1774">
        <v>0.2</v>
      </c>
      <c r="F1774" s="10">
        <f t="shared" si="54"/>
        <v>600</v>
      </c>
      <c r="G1774" s="10">
        <f t="shared" si="55"/>
        <v>480</v>
      </c>
    </row>
    <row r="1775" spans="1:7" x14ac:dyDescent="0.25">
      <c r="A1775">
        <v>10930</v>
      </c>
      <c r="B1775">
        <v>58</v>
      </c>
      <c r="C1775">
        <v>13.25</v>
      </c>
      <c r="D1775">
        <v>30</v>
      </c>
      <c r="E1775">
        <v>0.2</v>
      </c>
      <c r="F1775" s="10">
        <f t="shared" si="54"/>
        <v>397.5</v>
      </c>
      <c r="G1775" s="10">
        <f t="shared" si="55"/>
        <v>318</v>
      </c>
    </row>
    <row r="1776" spans="1:7" x14ac:dyDescent="0.25">
      <c r="A1776">
        <v>10931</v>
      </c>
      <c r="B1776">
        <v>13</v>
      </c>
      <c r="C1776">
        <v>6</v>
      </c>
      <c r="D1776">
        <v>42</v>
      </c>
      <c r="E1776">
        <v>0.15</v>
      </c>
      <c r="F1776" s="10">
        <f t="shared" si="54"/>
        <v>252</v>
      </c>
      <c r="G1776" s="10">
        <f t="shared" si="55"/>
        <v>214.2</v>
      </c>
    </row>
    <row r="1777" spans="1:7" x14ac:dyDescent="0.25">
      <c r="A1777">
        <v>10931</v>
      </c>
      <c r="B1777">
        <v>57</v>
      </c>
      <c r="C1777">
        <v>19.5</v>
      </c>
      <c r="D1777">
        <v>30</v>
      </c>
      <c r="E1777">
        <v>0</v>
      </c>
      <c r="F1777" s="10">
        <f t="shared" si="54"/>
        <v>585</v>
      </c>
      <c r="G1777" s="10">
        <f t="shared" si="55"/>
        <v>585</v>
      </c>
    </row>
    <row r="1778" spans="1:7" x14ac:dyDescent="0.25">
      <c r="A1778">
        <v>10932</v>
      </c>
      <c r="B1778">
        <v>16</v>
      </c>
      <c r="C1778">
        <v>17.45</v>
      </c>
      <c r="D1778">
        <v>30</v>
      </c>
      <c r="E1778">
        <v>0.1</v>
      </c>
      <c r="F1778" s="10">
        <f t="shared" si="54"/>
        <v>523.5</v>
      </c>
      <c r="G1778" s="10">
        <f t="shared" si="55"/>
        <v>471.15000000000003</v>
      </c>
    </row>
    <row r="1779" spans="1:7" x14ac:dyDescent="0.25">
      <c r="A1779">
        <v>10932</v>
      </c>
      <c r="B1779">
        <v>62</v>
      </c>
      <c r="C1779">
        <v>49.3</v>
      </c>
      <c r="D1779">
        <v>14</v>
      </c>
      <c r="E1779">
        <v>0.1</v>
      </c>
      <c r="F1779" s="10">
        <f t="shared" si="54"/>
        <v>690.19999999999993</v>
      </c>
      <c r="G1779" s="10">
        <f t="shared" si="55"/>
        <v>621.17999999999995</v>
      </c>
    </row>
    <row r="1780" spans="1:7" x14ac:dyDescent="0.2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 s="10">
        <f t="shared" si="54"/>
        <v>556.79999999999995</v>
      </c>
      <c r="G1780" s="10">
        <f t="shared" si="55"/>
        <v>556.79999999999995</v>
      </c>
    </row>
    <row r="1781" spans="1:7" x14ac:dyDescent="0.25">
      <c r="A1781">
        <v>10932</v>
      </c>
      <c r="B1781">
        <v>75</v>
      </c>
      <c r="C1781">
        <v>7.75</v>
      </c>
      <c r="D1781">
        <v>20</v>
      </c>
      <c r="E1781">
        <v>0.1</v>
      </c>
      <c r="F1781" s="10">
        <f t="shared" si="54"/>
        <v>155</v>
      </c>
      <c r="G1781" s="10">
        <f t="shared" si="55"/>
        <v>139.5</v>
      </c>
    </row>
    <row r="1782" spans="1:7" x14ac:dyDescent="0.2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 s="10">
        <f t="shared" si="54"/>
        <v>65.599999999999994</v>
      </c>
      <c r="G1782" s="10">
        <f t="shared" si="55"/>
        <v>65.599999999999994</v>
      </c>
    </row>
    <row r="1783" spans="1:7" x14ac:dyDescent="0.25">
      <c r="A1783">
        <v>10933</v>
      </c>
      <c r="B1783">
        <v>61</v>
      </c>
      <c r="C1783">
        <v>28.5</v>
      </c>
      <c r="D1783">
        <v>30</v>
      </c>
      <c r="E1783">
        <v>0</v>
      </c>
      <c r="F1783" s="10">
        <f t="shared" si="54"/>
        <v>855</v>
      </c>
      <c r="G1783" s="10">
        <f t="shared" si="55"/>
        <v>855</v>
      </c>
    </row>
    <row r="1784" spans="1:7" x14ac:dyDescent="0.25">
      <c r="A1784">
        <v>10934</v>
      </c>
      <c r="B1784">
        <v>6</v>
      </c>
      <c r="C1784">
        <v>25</v>
      </c>
      <c r="D1784">
        <v>20</v>
      </c>
      <c r="E1784">
        <v>0</v>
      </c>
      <c r="F1784" s="10">
        <f t="shared" si="54"/>
        <v>500</v>
      </c>
      <c r="G1784" s="10">
        <f t="shared" si="55"/>
        <v>500</v>
      </c>
    </row>
    <row r="1785" spans="1:7" x14ac:dyDescent="0.25">
      <c r="A1785">
        <v>10935</v>
      </c>
      <c r="B1785">
        <v>1</v>
      </c>
      <c r="C1785">
        <v>18</v>
      </c>
      <c r="D1785">
        <v>21</v>
      </c>
      <c r="E1785">
        <v>0</v>
      </c>
      <c r="F1785" s="10">
        <f t="shared" si="54"/>
        <v>378</v>
      </c>
      <c r="G1785" s="10">
        <f t="shared" si="55"/>
        <v>378</v>
      </c>
    </row>
    <row r="1786" spans="1:7" x14ac:dyDescent="0.25">
      <c r="A1786">
        <v>10935</v>
      </c>
      <c r="B1786">
        <v>18</v>
      </c>
      <c r="C1786">
        <v>62.5</v>
      </c>
      <c r="D1786">
        <v>4</v>
      </c>
      <c r="E1786">
        <v>0.25</v>
      </c>
      <c r="F1786" s="10">
        <f t="shared" si="54"/>
        <v>250</v>
      </c>
      <c r="G1786" s="10">
        <f t="shared" si="55"/>
        <v>187.5</v>
      </c>
    </row>
    <row r="1787" spans="1:7" x14ac:dyDescent="0.25">
      <c r="A1787">
        <v>10935</v>
      </c>
      <c r="B1787">
        <v>23</v>
      </c>
      <c r="C1787">
        <v>9</v>
      </c>
      <c r="D1787">
        <v>8</v>
      </c>
      <c r="E1787">
        <v>0.25</v>
      </c>
      <c r="F1787" s="10">
        <f t="shared" si="54"/>
        <v>72</v>
      </c>
      <c r="G1787" s="10">
        <f t="shared" si="55"/>
        <v>54</v>
      </c>
    </row>
    <row r="1788" spans="1:7" x14ac:dyDescent="0.25">
      <c r="A1788">
        <v>10936</v>
      </c>
      <c r="B1788">
        <v>36</v>
      </c>
      <c r="C1788">
        <v>19</v>
      </c>
      <c r="D1788">
        <v>30</v>
      </c>
      <c r="E1788">
        <v>0.2</v>
      </c>
      <c r="F1788" s="10">
        <f t="shared" si="54"/>
        <v>570</v>
      </c>
      <c r="G1788" s="10">
        <f t="shared" si="55"/>
        <v>456</v>
      </c>
    </row>
    <row r="1789" spans="1:7" x14ac:dyDescent="0.25">
      <c r="A1789">
        <v>10937</v>
      </c>
      <c r="B1789">
        <v>28</v>
      </c>
      <c r="C1789">
        <v>45.6</v>
      </c>
      <c r="D1789">
        <v>8</v>
      </c>
      <c r="E1789">
        <v>0</v>
      </c>
      <c r="F1789" s="10">
        <f t="shared" si="54"/>
        <v>364.8</v>
      </c>
      <c r="G1789" s="10">
        <f t="shared" si="55"/>
        <v>364.8</v>
      </c>
    </row>
    <row r="1790" spans="1:7" x14ac:dyDescent="0.25">
      <c r="A1790">
        <v>10937</v>
      </c>
      <c r="B1790">
        <v>34</v>
      </c>
      <c r="C1790">
        <v>14</v>
      </c>
      <c r="D1790">
        <v>20</v>
      </c>
      <c r="E1790">
        <v>0</v>
      </c>
      <c r="F1790" s="10">
        <f t="shared" si="54"/>
        <v>280</v>
      </c>
      <c r="G1790" s="10">
        <f t="shared" si="55"/>
        <v>280</v>
      </c>
    </row>
    <row r="1791" spans="1:7" x14ac:dyDescent="0.25">
      <c r="A1791">
        <v>10938</v>
      </c>
      <c r="B1791">
        <v>13</v>
      </c>
      <c r="C1791">
        <v>6</v>
      </c>
      <c r="D1791">
        <v>20</v>
      </c>
      <c r="E1791">
        <v>0.25</v>
      </c>
      <c r="F1791" s="10">
        <f t="shared" si="54"/>
        <v>120</v>
      </c>
      <c r="G1791" s="10">
        <f t="shared" si="55"/>
        <v>90</v>
      </c>
    </row>
    <row r="1792" spans="1:7" x14ac:dyDescent="0.25">
      <c r="A1792">
        <v>10938</v>
      </c>
      <c r="B1792">
        <v>43</v>
      </c>
      <c r="C1792">
        <v>46</v>
      </c>
      <c r="D1792">
        <v>24</v>
      </c>
      <c r="E1792">
        <v>0.25</v>
      </c>
      <c r="F1792" s="10">
        <f t="shared" si="54"/>
        <v>1104</v>
      </c>
      <c r="G1792" s="10">
        <f t="shared" si="55"/>
        <v>828</v>
      </c>
    </row>
    <row r="1793" spans="1:7" x14ac:dyDescent="0.25">
      <c r="A1793">
        <v>10938</v>
      </c>
      <c r="B1793">
        <v>60</v>
      </c>
      <c r="C1793">
        <v>34</v>
      </c>
      <c r="D1793">
        <v>49</v>
      </c>
      <c r="E1793">
        <v>0.25</v>
      </c>
      <c r="F1793" s="10">
        <f t="shared" si="54"/>
        <v>1666</v>
      </c>
      <c r="G1793" s="10">
        <f t="shared" si="55"/>
        <v>1249.5</v>
      </c>
    </row>
    <row r="1794" spans="1:7" x14ac:dyDescent="0.25">
      <c r="A1794">
        <v>10938</v>
      </c>
      <c r="B1794">
        <v>71</v>
      </c>
      <c r="C1794">
        <v>21.5</v>
      </c>
      <c r="D1794">
        <v>35</v>
      </c>
      <c r="E1794">
        <v>0.25</v>
      </c>
      <c r="F1794" s="10">
        <f t="shared" si="54"/>
        <v>752.5</v>
      </c>
      <c r="G1794" s="10">
        <f t="shared" si="55"/>
        <v>564.375</v>
      </c>
    </row>
    <row r="1795" spans="1:7" x14ac:dyDescent="0.25">
      <c r="A1795">
        <v>10939</v>
      </c>
      <c r="B1795">
        <v>2</v>
      </c>
      <c r="C1795">
        <v>19</v>
      </c>
      <c r="D1795">
        <v>10</v>
      </c>
      <c r="E1795">
        <v>0.15</v>
      </c>
      <c r="F1795" s="10">
        <f t="shared" ref="F1795:F1858" si="56">C1795*D1795</f>
        <v>190</v>
      </c>
      <c r="G1795" s="10">
        <f t="shared" ref="G1795:G1858" si="57">F1795 * (1 - E1795)</f>
        <v>161.5</v>
      </c>
    </row>
    <row r="1796" spans="1:7" x14ac:dyDescent="0.25">
      <c r="A1796">
        <v>10939</v>
      </c>
      <c r="B1796">
        <v>67</v>
      </c>
      <c r="C1796">
        <v>14</v>
      </c>
      <c r="D1796">
        <v>40</v>
      </c>
      <c r="E1796">
        <v>0.15</v>
      </c>
      <c r="F1796" s="10">
        <f t="shared" si="56"/>
        <v>560</v>
      </c>
      <c r="G1796" s="10">
        <f t="shared" si="57"/>
        <v>476</v>
      </c>
    </row>
    <row r="1797" spans="1:7" x14ac:dyDescent="0.25">
      <c r="A1797">
        <v>10940</v>
      </c>
      <c r="B1797">
        <v>7</v>
      </c>
      <c r="C1797">
        <v>30</v>
      </c>
      <c r="D1797">
        <v>8</v>
      </c>
      <c r="E1797">
        <v>0</v>
      </c>
      <c r="F1797" s="10">
        <f t="shared" si="56"/>
        <v>240</v>
      </c>
      <c r="G1797" s="10">
        <f t="shared" si="57"/>
        <v>240</v>
      </c>
    </row>
    <row r="1798" spans="1:7" x14ac:dyDescent="0.25">
      <c r="A1798">
        <v>10940</v>
      </c>
      <c r="B1798">
        <v>13</v>
      </c>
      <c r="C1798">
        <v>6</v>
      </c>
      <c r="D1798">
        <v>20</v>
      </c>
      <c r="E1798">
        <v>0</v>
      </c>
      <c r="F1798" s="10">
        <f t="shared" si="56"/>
        <v>120</v>
      </c>
      <c r="G1798" s="10">
        <f t="shared" si="57"/>
        <v>120</v>
      </c>
    </row>
    <row r="1799" spans="1:7" x14ac:dyDescent="0.25">
      <c r="A1799">
        <v>10941</v>
      </c>
      <c r="B1799">
        <v>31</v>
      </c>
      <c r="C1799">
        <v>12.5</v>
      </c>
      <c r="D1799">
        <v>44</v>
      </c>
      <c r="E1799">
        <v>0.25</v>
      </c>
      <c r="F1799" s="10">
        <f t="shared" si="56"/>
        <v>550</v>
      </c>
      <c r="G1799" s="10">
        <f t="shared" si="57"/>
        <v>412.5</v>
      </c>
    </row>
    <row r="1800" spans="1:7" x14ac:dyDescent="0.25">
      <c r="A1800">
        <v>10941</v>
      </c>
      <c r="B1800">
        <v>62</v>
      </c>
      <c r="C1800">
        <v>49.3</v>
      </c>
      <c r="D1800">
        <v>30</v>
      </c>
      <c r="E1800">
        <v>0.25</v>
      </c>
      <c r="F1800" s="10">
        <f t="shared" si="56"/>
        <v>1479</v>
      </c>
      <c r="G1800" s="10">
        <f t="shared" si="57"/>
        <v>1109.25</v>
      </c>
    </row>
    <row r="1801" spans="1:7" x14ac:dyDescent="0.25">
      <c r="A1801">
        <v>10941</v>
      </c>
      <c r="B1801">
        <v>68</v>
      </c>
      <c r="C1801">
        <v>12.5</v>
      </c>
      <c r="D1801">
        <v>80</v>
      </c>
      <c r="E1801">
        <v>0.25</v>
      </c>
      <c r="F1801" s="10">
        <f t="shared" si="56"/>
        <v>1000</v>
      </c>
      <c r="G1801" s="10">
        <f t="shared" si="57"/>
        <v>750</v>
      </c>
    </row>
    <row r="1802" spans="1:7" x14ac:dyDescent="0.2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 s="10">
        <f t="shared" si="56"/>
        <v>1739.9999999999998</v>
      </c>
      <c r="G1802" s="10">
        <f t="shared" si="57"/>
        <v>1739.9999999999998</v>
      </c>
    </row>
    <row r="1803" spans="1:7" x14ac:dyDescent="0.25">
      <c r="A1803">
        <v>10942</v>
      </c>
      <c r="B1803">
        <v>49</v>
      </c>
      <c r="C1803">
        <v>20</v>
      </c>
      <c r="D1803">
        <v>28</v>
      </c>
      <c r="E1803">
        <v>0</v>
      </c>
      <c r="F1803" s="10">
        <f t="shared" si="56"/>
        <v>560</v>
      </c>
      <c r="G1803" s="10">
        <f t="shared" si="57"/>
        <v>560</v>
      </c>
    </row>
    <row r="1804" spans="1:7" x14ac:dyDescent="0.25">
      <c r="A1804">
        <v>10943</v>
      </c>
      <c r="B1804">
        <v>13</v>
      </c>
      <c r="C1804">
        <v>6</v>
      </c>
      <c r="D1804">
        <v>15</v>
      </c>
      <c r="E1804">
        <v>0</v>
      </c>
      <c r="F1804" s="10">
        <f t="shared" si="56"/>
        <v>90</v>
      </c>
      <c r="G1804" s="10">
        <f t="shared" si="57"/>
        <v>90</v>
      </c>
    </row>
    <row r="1805" spans="1:7" x14ac:dyDescent="0.25">
      <c r="A1805">
        <v>10943</v>
      </c>
      <c r="B1805">
        <v>22</v>
      </c>
      <c r="C1805">
        <v>21</v>
      </c>
      <c r="D1805">
        <v>21</v>
      </c>
      <c r="E1805">
        <v>0</v>
      </c>
      <c r="F1805" s="10">
        <f t="shared" si="56"/>
        <v>441</v>
      </c>
      <c r="G1805" s="10">
        <f t="shared" si="57"/>
        <v>441</v>
      </c>
    </row>
    <row r="1806" spans="1:7" x14ac:dyDescent="0.25">
      <c r="A1806">
        <v>10943</v>
      </c>
      <c r="B1806">
        <v>46</v>
      </c>
      <c r="C1806">
        <v>12</v>
      </c>
      <c r="D1806">
        <v>15</v>
      </c>
      <c r="E1806">
        <v>0</v>
      </c>
      <c r="F1806" s="10">
        <f t="shared" si="56"/>
        <v>180</v>
      </c>
      <c r="G1806" s="10">
        <f t="shared" si="57"/>
        <v>180</v>
      </c>
    </row>
    <row r="1807" spans="1:7" x14ac:dyDescent="0.25">
      <c r="A1807">
        <v>10944</v>
      </c>
      <c r="B1807">
        <v>11</v>
      </c>
      <c r="C1807">
        <v>21</v>
      </c>
      <c r="D1807">
        <v>5</v>
      </c>
      <c r="E1807">
        <v>0.25</v>
      </c>
      <c r="F1807" s="10">
        <f t="shared" si="56"/>
        <v>105</v>
      </c>
      <c r="G1807" s="10">
        <f t="shared" si="57"/>
        <v>78.75</v>
      </c>
    </row>
    <row r="1808" spans="1:7" x14ac:dyDescent="0.25">
      <c r="A1808">
        <v>10944</v>
      </c>
      <c r="B1808">
        <v>44</v>
      </c>
      <c r="C1808">
        <v>19.45</v>
      </c>
      <c r="D1808">
        <v>18</v>
      </c>
      <c r="E1808">
        <v>0.25</v>
      </c>
      <c r="F1808" s="10">
        <f t="shared" si="56"/>
        <v>350.09999999999997</v>
      </c>
      <c r="G1808" s="10">
        <f t="shared" si="57"/>
        <v>262.57499999999999</v>
      </c>
    </row>
    <row r="1809" spans="1:7" x14ac:dyDescent="0.25">
      <c r="A1809">
        <v>10944</v>
      </c>
      <c r="B1809">
        <v>56</v>
      </c>
      <c r="C1809">
        <v>38</v>
      </c>
      <c r="D1809">
        <v>18</v>
      </c>
      <c r="E1809">
        <v>0</v>
      </c>
      <c r="F1809" s="10">
        <f t="shared" si="56"/>
        <v>684</v>
      </c>
      <c r="G1809" s="10">
        <f t="shared" si="57"/>
        <v>684</v>
      </c>
    </row>
    <row r="1810" spans="1:7" x14ac:dyDescent="0.25">
      <c r="A1810">
        <v>10945</v>
      </c>
      <c r="B1810">
        <v>13</v>
      </c>
      <c r="C1810">
        <v>6</v>
      </c>
      <c r="D1810">
        <v>20</v>
      </c>
      <c r="E1810">
        <v>0</v>
      </c>
      <c r="F1810" s="10">
        <f t="shared" si="56"/>
        <v>120</v>
      </c>
      <c r="G1810" s="10">
        <f t="shared" si="57"/>
        <v>120</v>
      </c>
    </row>
    <row r="1811" spans="1:7" x14ac:dyDescent="0.25">
      <c r="A1811">
        <v>10945</v>
      </c>
      <c r="B1811">
        <v>31</v>
      </c>
      <c r="C1811">
        <v>12.5</v>
      </c>
      <c r="D1811">
        <v>10</v>
      </c>
      <c r="E1811">
        <v>0</v>
      </c>
      <c r="F1811" s="10">
        <f t="shared" si="56"/>
        <v>125</v>
      </c>
      <c r="G1811" s="10">
        <f t="shared" si="57"/>
        <v>125</v>
      </c>
    </row>
    <row r="1812" spans="1:7" x14ac:dyDescent="0.25">
      <c r="A1812">
        <v>10946</v>
      </c>
      <c r="B1812">
        <v>10</v>
      </c>
      <c r="C1812">
        <v>31</v>
      </c>
      <c r="D1812">
        <v>25</v>
      </c>
      <c r="E1812">
        <v>0</v>
      </c>
      <c r="F1812" s="10">
        <f t="shared" si="56"/>
        <v>775</v>
      </c>
      <c r="G1812" s="10">
        <f t="shared" si="57"/>
        <v>775</v>
      </c>
    </row>
    <row r="1813" spans="1:7" x14ac:dyDescent="0.25">
      <c r="A1813">
        <v>10946</v>
      </c>
      <c r="B1813">
        <v>24</v>
      </c>
      <c r="C1813">
        <v>4.5</v>
      </c>
      <c r="D1813">
        <v>25</v>
      </c>
      <c r="E1813">
        <v>0</v>
      </c>
      <c r="F1813" s="10">
        <f t="shared" si="56"/>
        <v>112.5</v>
      </c>
      <c r="G1813" s="10">
        <f t="shared" si="57"/>
        <v>112.5</v>
      </c>
    </row>
    <row r="1814" spans="1:7" x14ac:dyDescent="0.25">
      <c r="A1814">
        <v>10946</v>
      </c>
      <c r="B1814">
        <v>77</v>
      </c>
      <c r="C1814">
        <v>13</v>
      </c>
      <c r="D1814">
        <v>40</v>
      </c>
      <c r="E1814">
        <v>0</v>
      </c>
      <c r="F1814" s="10">
        <f t="shared" si="56"/>
        <v>520</v>
      </c>
      <c r="G1814" s="10">
        <f t="shared" si="57"/>
        <v>520</v>
      </c>
    </row>
    <row r="1815" spans="1:7" x14ac:dyDescent="0.25">
      <c r="A1815">
        <v>10947</v>
      </c>
      <c r="B1815">
        <v>59</v>
      </c>
      <c r="C1815">
        <v>55</v>
      </c>
      <c r="D1815">
        <v>4</v>
      </c>
      <c r="E1815">
        <v>0</v>
      </c>
      <c r="F1815" s="10">
        <f t="shared" si="56"/>
        <v>220</v>
      </c>
      <c r="G1815" s="10">
        <f t="shared" si="57"/>
        <v>220</v>
      </c>
    </row>
    <row r="1816" spans="1:7" x14ac:dyDescent="0.25">
      <c r="A1816">
        <v>10948</v>
      </c>
      <c r="B1816">
        <v>50</v>
      </c>
      <c r="C1816">
        <v>16.25</v>
      </c>
      <c r="D1816">
        <v>9</v>
      </c>
      <c r="E1816">
        <v>0</v>
      </c>
      <c r="F1816" s="10">
        <f t="shared" si="56"/>
        <v>146.25</v>
      </c>
      <c r="G1816" s="10">
        <f t="shared" si="57"/>
        <v>146.25</v>
      </c>
    </row>
    <row r="1817" spans="1:7" x14ac:dyDescent="0.25">
      <c r="A1817">
        <v>10948</v>
      </c>
      <c r="B1817">
        <v>51</v>
      </c>
      <c r="C1817">
        <v>53</v>
      </c>
      <c r="D1817">
        <v>40</v>
      </c>
      <c r="E1817">
        <v>0</v>
      </c>
      <c r="F1817" s="10">
        <f t="shared" si="56"/>
        <v>2120</v>
      </c>
      <c r="G1817" s="10">
        <f t="shared" si="57"/>
        <v>2120</v>
      </c>
    </row>
    <row r="1818" spans="1:7" x14ac:dyDescent="0.25">
      <c r="A1818">
        <v>10948</v>
      </c>
      <c r="B1818">
        <v>55</v>
      </c>
      <c r="C1818">
        <v>24</v>
      </c>
      <c r="D1818">
        <v>4</v>
      </c>
      <c r="E1818">
        <v>0</v>
      </c>
      <c r="F1818" s="10">
        <f t="shared" si="56"/>
        <v>96</v>
      </c>
      <c r="G1818" s="10">
        <f t="shared" si="57"/>
        <v>96</v>
      </c>
    </row>
    <row r="1819" spans="1:7" x14ac:dyDescent="0.25">
      <c r="A1819">
        <v>10949</v>
      </c>
      <c r="B1819">
        <v>6</v>
      </c>
      <c r="C1819">
        <v>25</v>
      </c>
      <c r="D1819">
        <v>12</v>
      </c>
      <c r="E1819">
        <v>0</v>
      </c>
      <c r="F1819" s="10">
        <f t="shared" si="56"/>
        <v>300</v>
      </c>
      <c r="G1819" s="10">
        <f t="shared" si="57"/>
        <v>300</v>
      </c>
    </row>
    <row r="1820" spans="1:7" x14ac:dyDescent="0.25">
      <c r="A1820">
        <v>10949</v>
      </c>
      <c r="B1820">
        <v>10</v>
      </c>
      <c r="C1820">
        <v>31</v>
      </c>
      <c r="D1820">
        <v>30</v>
      </c>
      <c r="E1820">
        <v>0</v>
      </c>
      <c r="F1820" s="10">
        <f t="shared" si="56"/>
        <v>930</v>
      </c>
      <c r="G1820" s="10">
        <f t="shared" si="57"/>
        <v>930</v>
      </c>
    </row>
    <row r="1821" spans="1:7" x14ac:dyDescent="0.25">
      <c r="A1821">
        <v>10949</v>
      </c>
      <c r="B1821">
        <v>17</v>
      </c>
      <c r="C1821">
        <v>39</v>
      </c>
      <c r="D1821">
        <v>6</v>
      </c>
      <c r="E1821">
        <v>0</v>
      </c>
      <c r="F1821" s="10">
        <f t="shared" si="56"/>
        <v>234</v>
      </c>
      <c r="G1821" s="10">
        <f t="shared" si="57"/>
        <v>234</v>
      </c>
    </row>
    <row r="1822" spans="1:7" x14ac:dyDescent="0.25">
      <c r="A1822">
        <v>10949</v>
      </c>
      <c r="B1822">
        <v>62</v>
      </c>
      <c r="C1822">
        <v>49.3</v>
      </c>
      <c r="D1822">
        <v>60</v>
      </c>
      <c r="E1822">
        <v>0</v>
      </c>
      <c r="F1822" s="10">
        <f t="shared" si="56"/>
        <v>2958</v>
      </c>
      <c r="G1822" s="10">
        <f t="shared" si="57"/>
        <v>2958</v>
      </c>
    </row>
    <row r="1823" spans="1:7" x14ac:dyDescent="0.25">
      <c r="A1823">
        <v>10950</v>
      </c>
      <c r="B1823">
        <v>4</v>
      </c>
      <c r="C1823">
        <v>22</v>
      </c>
      <c r="D1823">
        <v>5</v>
      </c>
      <c r="E1823">
        <v>0</v>
      </c>
      <c r="F1823" s="10">
        <f t="shared" si="56"/>
        <v>110</v>
      </c>
      <c r="G1823" s="10">
        <f t="shared" si="57"/>
        <v>110</v>
      </c>
    </row>
    <row r="1824" spans="1:7" x14ac:dyDescent="0.25">
      <c r="A1824">
        <v>10951</v>
      </c>
      <c r="B1824">
        <v>33</v>
      </c>
      <c r="C1824">
        <v>2.5</v>
      </c>
      <c r="D1824">
        <v>15</v>
      </c>
      <c r="E1824">
        <v>0.05</v>
      </c>
      <c r="F1824" s="10">
        <f t="shared" si="56"/>
        <v>37.5</v>
      </c>
      <c r="G1824" s="10">
        <f t="shared" si="57"/>
        <v>35.625</v>
      </c>
    </row>
    <row r="1825" spans="1:7" x14ac:dyDescent="0.25">
      <c r="A1825">
        <v>10951</v>
      </c>
      <c r="B1825">
        <v>41</v>
      </c>
      <c r="C1825">
        <v>9.65</v>
      </c>
      <c r="D1825">
        <v>6</v>
      </c>
      <c r="E1825">
        <v>0.05</v>
      </c>
      <c r="F1825" s="10">
        <f t="shared" si="56"/>
        <v>57.900000000000006</v>
      </c>
      <c r="G1825" s="10">
        <f t="shared" si="57"/>
        <v>55.005000000000003</v>
      </c>
    </row>
    <row r="1826" spans="1:7" x14ac:dyDescent="0.25">
      <c r="A1826">
        <v>10951</v>
      </c>
      <c r="B1826">
        <v>75</v>
      </c>
      <c r="C1826">
        <v>7.75</v>
      </c>
      <c r="D1826">
        <v>50</v>
      </c>
      <c r="E1826">
        <v>0.05</v>
      </c>
      <c r="F1826" s="10">
        <f t="shared" si="56"/>
        <v>387.5</v>
      </c>
      <c r="G1826" s="10">
        <f t="shared" si="57"/>
        <v>368.125</v>
      </c>
    </row>
    <row r="1827" spans="1:7" x14ac:dyDescent="0.25">
      <c r="A1827">
        <v>10952</v>
      </c>
      <c r="B1827">
        <v>6</v>
      </c>
      <c r="C1827">
        <v>25</v>
      </c>
      <c r="D1827">
        <v>16</v>
      </c>
      <c r="E1827">
        <v>0.05</v>
      </c>
      <c r="F1827" s="10">
        <f t="shared" si="56"/>
        <v>400</v>
      </c>
      <c r="G1827" s="10">
        <f t="shared" si="57"/>
        <v>380</v>
      </c>
    </row>
    <row r="1828" spans="1:7" x14ac:dyDescent="0.25">
      <c r="A1828">
        <v>10952</v>
      </c>
      <c r="B1828">
        <v>28</v>
      </c>
      <c r="C1828">
        <v>45.6</v>
      </c>
      <c r="D1828">
        <v>2</v>
      </c>
      <c r="E1828">
        <v>0</v>
      </c>
      <c r="F1828" s="10">
        <f t="shared" si="56"/>
        <v>91.2</v>
      </c>
      <c r="G1828" s="10">
        <f t="shared" si="57"/>
        <v>91.2</v>
      </c>
    </row>
    <row r="1829" spans="1:7" x14ac:dyDescent="0.25">
      <c r="A1829">
        <v>10953</v>
      </c>
      <c r="B1829">
        <v>20</v>
      </c>
      <c r="C1829">
        <v>81</v>
      </c>
      <c r="D1829">
        <v>50</v>
      </c>
      <c r="E1829">
        <v>0.05</v>
      </c>
      <c r="F1829" s="10">
        <f t="shared" si="56"/>
        <v>4050</v>
      </c>
      <c r="G1829" s="10">
        <f t="shared" si="57"/>
        <v>3847.5</v>
      </c>
    </row>
    <row r="1830" spans="1:7" x14ac:dyDescent="0.25">
      <c r="A1830">
        <v>10953</v>
      </c>
      <c r="B1830">
        <v>31</v>
      </c>
      <c r="C1830">
        <v>12.5</v>
      </c>
      <c r="D1830">
        <v>50</v>
      </c>
      <c r="E1830">
        <v>0.05</v>
      </c>
      <c r="F1830" s="10">
        <f t="shared" si="56"/>
        <v>625</v>
      </c>
      <c r="G1830" s="10">
        <f t="shared" si="57"/>
        <v>593.75</v>
      </c>
    </row>
    <row r="1831" spans="1:7" x14ac:dyDescent="0.25">
      <c r="A1831">
        <v>10954</v>
      </c>
      <c r="B1831">
        <v>16</v>
      </c>
      <c r="C1831">
        <v>17.45</v>
      </c>
      <c r="D1831">
        <v>28</v>
      </c>
      <c r="E1831">
        <v>0.15</v>
      </c>
      <c r="F1831" s="10">
        <f t="shared" si="56"/>
        <v>488.59999999999997</v>
      </c>
      <c r="G1831" s="10">
        <f t="shared" si="57"/>
        <v>415.30999999999995</v>
      </c>
    </row>
    <row r="1832" spans="1:7" x14ac:dyDescent="0.25">
      <c r="A1832">
        <v>10954</v>
      </c>
      <c r="B1832">
        <v>31</v>
      </c>
      <c r="C1832">
        <v>12.5</v>
      </c>
      <c r="D1832">
        <v>25</v>
      </c>
      <c r="E1832">
        <v>0.15</v>
      </c>
      <c r="F1832" s="10">
        <f t="shared" si="56"/>
        <v>312.5</v>
      </c>
      <c r="G1832" s="10">
        <f t="shared" si="57"/>
        <v>265.625</v>
      </c>
    </row>
    <row r="1833" spans="1:7" x14ac:dyDescent="0.25">
      <c r="A1833">
        <v>10954</v>
      </c>
      <c r="B1833">
        <v>45</v>
      </c>
      <c r="C1833">
        <v>9.5</v>
      </c>
      <c r="D1833">
        <v>30</v>
      </c>
      <c r="E1833">
        <v>0</v>
      </c>
      <c r="F1833" s="10">
        <f t="shared" si="56"/>
        <v>285</v>
      </c>
      <c r="G1833" s="10">
        <f t="shared" si="57"/>
        <v>285</v>
      </c>
    </row>
    <row r="1834" spans="1:7" x14ac:dyDescent="0.25">
      <c r="A1834">
        <v>10954</v>
      </c>
      <c r="B1834">
        <v>60</v>
      </c>
      <c r="C1834">
        <v>34</v>
      </c>
      <c r="D1834">
        <v>24</v>
      </c>
      <c r="E1834">
        <v>0.15</v>
      </c>
      <c r="F1834" s="10">
        <f t="shared" si="56"/>
        <v>816</v>
      </c>
      <c r="G1834" s="10">
        <f t="shared" si="57"/>
        <v>693.6</v>
      </c>
    </row>
    <row r="1835" spans="1:7" x14ac:dyDescent="0.25">
      <c r="A1835">
        <v>10955</v>
      </c>
      <c r="B1835">
        <v>75</v>
      </c>
      <c r="C1835">
        <v>7.75</v>
      </c>
      <c r="D1835">
        <v>12</v>
      </c>
      <c r="E1835">
        <v>0.2</v>
      </c>
      <c r="F1835" s="10">
        <f t="shared" si="56"/>
        <v>93</v>
      </c>
      <c r="G1835" s="10">
        <f t="shared" si="57"/>
        <v>74.400000000000006</v>
      </c>
    </row>
    <row r="1836" spans="1:7" x14ac:dyDescent="0.25">
      <c r="A1836">
        <v>10956</v>
      </c>
      <c r="B1836">
        <v>21</v>
      </c>
      <c r="C1836">
        <v>10</v>
      </c>
      <c r="D1836">
        <v>12</v>
      </c>
      <c r="E1836">
        <v>0</v>
      </c>
      <c r="F1836" s="10">
        <f t="shared" si="56"/>
        <v>120</v>
      </c>
      <c r="G1836" s="10">
        <f t="shared" si="57"/>
        <v>120</v>
      </c>
    </row>
    <row r="1837" spans="1:7" x14ac:dyDescent="0.25">
      <c r="A1837">
        <v>10956</v>
      </c>
      <c r="B1837">
        <v>47</v>
      </c>
      <c r="C1837">
        <v>9.5</v>
      </c>
      <c r="D1837">
        <v>14</v>
      </c>
      <c r="E1837">
        <v>0</v>
      </c>
      <c r="F1837" s="10">
        <f t="shared" si="56"/>
        <v>133</v>
      </c>
      <c r="G1837" s="10">
        <f t="shared" si="57"/>
        <v>133</v>
      </c>
    </row>
    <row r="1838" spans="1:7" x14ac:dyDescent="0.25">
      <c r="A1838">
        <v>10956</v>
      </c>
      <c r="B1838">
        <v>51</v>
      </c>
      <c r="C1838">
        <v>53</v>
      </c>
      <c r="D1838">
        <v>8</v>
      </c>
      <c r="E1838">
        <v>0</v>
      </c>
      <c r="F1838" s="10">
        <f t="shared" si="56"/>
        <v>424</v>
      </c>
      <c r="G1838" s="10">
        <f t="shared" si="57"/>
        <v>424</v>
      </c>
    </row>
    <row r="1839" spans="1:7" x14ac:dyDescent="0.25">
      <c r="A1839">
        <v>10957</v>
      </c>
      <c r="B1839">
        <v>30</v>
      </c>
      <c r="C1839">
        <v>25.89</v>
      </c>
      <c r="D1839">
        <v>30</v>
      </c>
      <c r="E1839">
        <v>0</v>
      </c>
      <c r="F1839" s="10">
        <f t="shared" si="56"/>
        <v>776.7</v>
      </c>
      <c r="G1839" s="10">
        <f t="shared" si="57"/>
        <v>776.7</v>
      </c>
    </row>
    <row r="1840" spans="1:7" x14ac:dyDescent="0.25">
      <c r="A1840">
        <v>10957</v>
      </c>
      <c r="B1840">
        <v>35</v>
      </c>
      <c r="C1840">
        <v>18</v>
      </c>
      <c r="D1840">
        <v>40</v>
      </c>
      <c r="E1840">
        <v>0</v>
      </c>
      <c r="F1840" s="10">
        <f t="shared" si="56"/>
        <v>720</v>
      </c>
      <c r="G1840" s="10">
        <f t="shared" si="57"/>
        <v>720</v>
      </c>
    </row>
    <row r="1841" spans="1:7" x14ac:dyDescent="0.25">
      <c r="A1841">
        <v>10957</v>
      </c>
      <c r="B1841">
        <v>64</v>
      </c>
      <c r="C1841">
        <v>33.25</v>
      </c>
      <c r="D1841">
        <v>8</v>
      </c>
      <c r="E1841">
        <v>0</v>
      </c>
      <c r="F1841" s="10">
        <f t="shared" si="56"/>
        <v>266</v>
      </c>
      <c r="G1841" s="10">
        <f t="shared" si="57"/>
        <v>266</v>
      </c>
    </row>
    <row r="1842" spans="1:7" x14ac:dyDescent="0.25">
      <c r="A1842">
        <v>10958</v>
      </c>
      <c r="B1842">
        <v>5</v>
      </c>
      <c r="C1842">
        <v>21.35</v>
      </c>
      <c r="D1842">
        <v>20</v>
      </c>
      <c r="E1842">
        <v>0</v>
      </c>
      <c r="F1842" s="10">
        <f t="shared" si="56"/>
        <v>427</v>
      </c>
      <c r="G1842" s="10">
        <f t="shared" si="57"/>
        <v>427</v>
      </c>
    </row>
    <row r="1843" spans="1:7" x14ac:dyDescent="0.25">
      <c r="A1843">
        <v>10958</v>
      </c>
      <c r="B1843">
        <v>7</v>
      </c>
      <c r="C1843">
        <v>30</v>
      </c>
      <c r="D1843">
        <v>6</v>
      </c>
      <c r="E1843">
        <v>0</v>
      </c>
      <c r="F1843" s="10">
        <f t="shared" si="56"/>
        <v>180</v>
      </c>
      <c r="G1843" s="10">
        <f t="shared" si="57"/>
        <v>180</v>
      </c>
    </row>
    <row r="1844" spans="1:7" x14ac:dyDescent="0.2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 s="10">
        <f t="shared" si="56"/>
        <v>174</v>
      </c>
      <c r="G1844" s="10">
        <f t="shared" si="57"/>
        <v>174</v>
      </c>
    </row>
    <row r="1845" spans="1:7" x14ac:dyDescent="0.25">
      <c r="A1845">
        <v>10959</v>
      </c>
      <c r="B1845">
        <v>75</v>
      </c>
      <c r="C1845">
        <v>7.75</v>
      </c>
      <c r="D1845">
        <v>20</v>
      </c>
      <c r="E1845">
        <v>0.15</v>
      </c>
      <c r="F1845" s="10">
        <f t="shared" si="56"/>
        <v>155</v>
      </c>
      <c r="G1845" s="10">
        <f t="shared" si="57"/>
        <v>131.75</v>
      </c>
    </row>
    <row r="1846" spans="1:7" x14ac:dyDescent="0.25">
      <c r="A1846">
        <v>10960</v>
      </c>
      <c r="B1846">
        <v>24</v>
      </c>
      <c r="C1846">
        <v>4.5</v>
      </c>
      <c r="D1846">
        <v>10</v>
      </c>
      <c r="E1846">
        <v>0.25</v>
      </c>
      <c r="F1846" s="10">
        <f t="shared" si="56"/>
        <v>45</v>
      </c>
      <c r="G1846" s="10">
        <f t="shared" si="57"/>
        <v>33.75</v>
      </c>
    </row>
    <row r="1847" spans="1:7" x14ac:dyDescent="0.25">
      <c r="A1847">
        <v>10960</v>
      </c>
      <c r="B1847">
        <v>41</v>
      </c>
      <c r="C1847">
        <v>9.65</v>
      </c>
      <c r="D1847">
        <v>24</v>
      </c>
      <c r="E1847">
        <v>0</v>
      </c>
      <c r="F1847" s="10">
        <f t="shared" si="56"/>
        <v>231.60000000000002</v>
      </c>
      <c r="G1847" s="10">
        <f t="shared" si="57"/>
        <v>231.60000000000002</v>
      </c>
    </row>
    <row r="1848" spans="1:7" x14ac:dyDescent="0.25">
      <c r="A1848">
        <v>10961</v>
      </c>
      <c r="B1848">
        <v>52</v>
      </c>
      <c r="C1848">
        <v>7</v>
      </c>
      <c r="D1848">
        <v>6</v>
      </c>
      <c r="E1848">
        <v>0.05</v>
      </c>
      <c r="F1848" s="10">
        <f t="shared" si="56"/>
        <v>42</v>
      </c>
      <c r="G1848" s="10">
        <f t="shared" si="57"/>
        <v>39.9</v>
      </c>
    </row>
    <row r="1849" spans="1:7" x14ac:dyDescent="0.25">
      <c r="A1849">
        <v>10961</v>
      </c>
      <c r="B1849">
        <v>76</v>
      </c>
      <c r="C1849">
        <v>18</v>
      </c>
      <c r="D1849">
        <v>60</v>
      </c>
      <c r="E1849">
        <v>0</v>
      </c>
      <c r="F1849" s="10">
        <f t="shared" si="56"/>
        <v>1080</v>
      </c>
      <c r="G1849" s="10">
        <f t="shared" si="57"/>
        <v>1080</v>
      </c>
    </row>
    <row r="1850" spans="1:7" x14ac:dyDescent="0.25">
      <c r="A1850">
        <v>10962</v>
      </c>
      <c r="B1850">
        <v>7</v>
      </c>
      <c r="C1850">
        <v>30</v>
      </c>
      <c r="D1850">
        <v>45</v>
      </c>
      <c r="E1850">
        <v>0</v>
      </c>
      <c r="F1850" s="10">
        <f t="shared" si="56"/>
        <v>1350</v>
      </c>
      <c r="G1850" s="10">
        <f t="shared" si="57"/>
        <v>1350</v>
      </c>
    </row>
    <row r="1851" spans="1:7" x14ac:dyDescent="0.25">
      <c r="A1851">
        <v>10962</v>
      </c>
      <c r="B1851">
        <v>13</v>
      </c>
      <c r="C1851">
        <v>6</v>
      </c>
      <c r="D1851">
        <v>77</v>
      </c>
      <c r="E1851">
        <v>0</v>
      </c>
      <c r="F1851" s="10">
        <f t="shared" si="56"/>
        <v>462</v>
      </c>
      <c r="G1851" s="10">
        <f t="shared" si="57"/>
        <v>462</v>
      </c>
    </row>
    <row r="1852" spans="1:7" x14ac:dyDescent="0.2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 s="10">
        <f t="shared" si="56"/>
        <v>656</v>
      </c>
      <c r="G1852" s="10">
        <f t="shared" si="57"/>
        <v>656</v>
      </c>
    </row>
    <row r="1853" spans="1:7" x14ac:dyDescent="0.25">
      <c r="A1853">
        <v>10962</v>
      </c>
      <c r="B1853">
        <v>69</v>
      </c>
      <c r="C1853">
        <v>36</v>
      </c>
      <c r="D1853">
        <v>9</v>
      </c>
      <c r="E1853">
        <v>0</v>
      </c>
      <c r="F1853" s="10">
        <f t="shared" si="56"/>
        <v>324</v>
      </c>
      <c r="G1853" s="10">
        <f t="shared" si="57"/>
        <v>324</v>
      </c>
    </row>
    <row r="1854" spans="1:7" x14ac:dyDescent="0.25">
      <c r="A1854">
        <v>10962</v>
      </c>
      <c r="B1854">
        <v>76</v>
      </c>
      <c r="C1854">
        <v>18</v>
      </c>
      <c r="D1854">
        <v>44</v>
      </c>
      <c r="E1854">
        <v>0</v>
      </c>
      <c r="F1854" s="10">
        <f t="shared" si="56"/>
        <v>792</v>
      </c>
      <c r="G1854" s="10">
        <f t="shared" si="57"/>
        <v>792</v>
      </c>
    </row>
    <row r="1855" spans="1:7" x14ac:dyDescent="0.25">
      <c r="A1855">
        <v>10963</v>
      </c>
      <c r="B1855">
        <v>60</v>
      </c>
      <c r="C1855">
        <v>34</v>
      </c>
      <c r="D1855">
        <v>2</v>
      </c>
      <c r="E1855">
        <v>0.15</v>
      </c>
      <c r="F1855" s="10">
        <f t="shared" si="56"/>
        <v>68</v>
      </c>
      <c r="G1855" s="10">
        <f t="shared" si="57"/>
        <v>57.8</v>
      </c>
    </row>
    <row r="1856" spans="1:7" x14ac:dyDescent="0.25">
      <c r="A1856">
        <v>10964</v>
      </c>
      <c r="B1856">
        <v>18</v>
      </c>
      <c r="C1856">
        <v>62.5</v>
      </c>
      <c r="D1856">
        <v>6</v>
      </c>
      <c r="E1856">
        <v>0</v>
      </c>
      <c r="F1856" s="10">
        <f t="shared" si="56"/>
        <v>375</v>
      </c>
      <c r="G1856" s="10">
        <f t="shared" si="57"/>
        <v>375</v>
      </c>
    </row>
    <row r="1857" spans="1:7" x14ac:dyDescent="0.25">
      <c r="A1857">
        <v>10964</v>
      </c>
      <c r="B1857">
        <v>38</v>
      </c>
      <c r="C1857">
        <v>263.5</v>
      </c>
      <c r="D1857">
        <v>5</v>
      </c>
      <c r="E1857">
        <v>0</v>
      </c>
      <c r="F1857" s="10">
        <f t="shared" si="56"/>
        <v>1317.5</v>
      </c>
      <c r="G1857" s="10">
        <f t="shared" si="57"/>
        <v>1317.5</v>
      </c>
    </row>
    <row r="1858" spans="1:7" x14ac:dyDescent="0.25">
      <c r="A1858">
        <v>10964</v>
      </c>
      <c r="B1858">
        <v>69</v>
      </c>
      <c r="C1858">
        <v>36</v>
      </c>
      <c r="D1858">
        <v>10</v>
      </c>
      <c r="E1858">
        <v>0</v>
      </c>
      <c r="F1858" s="10">
        <f t="shared" si="56"/>
        <v>360</v>
      </c>
      <c r="G1858" s="10">
        <f t="shared" si="57"/>
        <v>360</v>
      </c>
    </row>
    <row r="1859" spans="1:7" x14ac:dyDescent="0.25">
      <c r="A1859">
        <v>10965</v>
      </c>
      <c r="B1859">
        <v>51</v>
      </c>
      <c r="C1859">
        <v>53</v>
      </c>
      <c r="D1859">
        <v>16</v>
      </c>
      <c r="E1859">
        <v>0</v>
      </c>
      <c r="F1859" s="10">
        <f t="shared" ref="F1859:F1922" si="58">C1859*D1859</f>
        <v>848</v>
      </c>
      <c r="G1859" s="10">
        <f t="shared" ref="G1859:G1922" si="59">F1859 * (1 - E1859)</f>
        <v>848</v>
      </c>
    </row>
    <row r="1860" spans="1:7" x14ac:dyDescent="0.25">
      <c r="A1860">
        <v>10966</v>
      </c>
      <c r="B1860">
        <v>37</v>
      </c>
      <c r="C1860">
        <v>26</v>
      </c>
      <c r="D1860">
        <v>8</v>
      </c>
      <c r="E1860">
        <v>0</v>
      </c>
      <c r="F1860" s="10">
        <f t="shared" si="58"/>
        <v>208</v>
      </c>
      <c r="G1860" s="10">
        <f t="shared" si="59"/>
        <v>208</v>
      </c>
    </row>
    <row r="1861" spans="1:7" x14ac:dyDescent="0.25">
      <c r="A1861">
        <v>10966</v>
      </c>
      <c r="B1861">
        <v>56</v>
      </c>
      <c r="C1861">
        <v>38</v>
      </c>
      <c r="D1861">
        <v>12</v>
      </c>
      <c r="E1861">
        <v>0.15</v>
      </c>
      <c r="F1861" s="10">
        <f t="shared" si="58"/>
        <v>456</v>
      </c>
      <c r="G1861" s="10">
        <f t="shared" si="59"/>
        <v>387.59999999999997</v>
      </c>
    </row>
    <row r="1862" spans="1:7" x14ac:dyDescent="0.25">
      <c r="A1862">
        <v>10966</v>
      </c>
      <c r="B1862">
        <v>62</v>
      </c>
      <c r="C1862">
        <v>49.3</v>
      </c>
      <c r="D1862">
        <v>12</v>
      </c>
      <c r="E1862">
        <v>0.15</v>
      </c>
      <c r="F1862" s="10">
        <f t="shared" si="58"/>
        <v>591.59999999999991</v>
      </c>
      <c r="G1862" s="10">
        <f t="shared" si="59"/>
        <v>502.8599999999999</v>
      </c>
    </row>
    <row r="1863" spans="1:7" x14ac:dyDescent="0.2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 s="10">
        <f t="shared" si="58"/>
        <v>110.39999999999999</v>
      </c>
      <c r="G1863" s="10">
        <f t="shared" si="59"/>
        <v>110.39999999999999</v>
      </c>
    </row>
    <row r="1864" spans="1:7" x14ac:dyDescent="0.25">
      <c r="A1864">
        <v>10967</v>
      </c>
      <c r="B1864">
        <v>49</v>
      </c>
      <c r="C1864">
        <v>20</v>
      </c>
      <c r="D1864">
        <v>40</v>
      </c>
      <c r="E1864">
        <v>0</v>
      </c>
      <c r="F1864" s="10">
        <f t="shared" si="58"/>
        <v>800</v>
      </c>
      <c r="G1864" s="10">
        <f t="shared" si="59"/>
        <v>800</v>
      </c>
    </row>
    <row r="1865" spans="1:7" x14ac:dyDescent="0.25">
      <c r="A1865">
        <v>10968</v>
      </c>
      <c r="B1865">
        <v>12</v>
      </c>
      <c r="C1865">
        <v>38</v>
      </c>
      <c r="D1865">
        <v>30</v>
      </c>
      <c r="E1865">
        <v>0</v>
      </c>
      <c r="F1865" s="10">
        <f t="shared" si="58"/>
        <v>1140</v>
      </c>
      <c r="G1865" s="10">
        <f t="shared" si="59"/>
        <v>1140</v>
      </c>
    </row>
    <row r="1866" spans="1:7" x14ac:dyDescent="0.25">
      <c r="A1866">
        <v>10968</v>
      </c>
      <c r="B1866">
        <v>24</v>
      </c>
      <c r="C1866">
        <v>4.5</v>
      </c>
      <c r="D1866">
        <v>30</v>
      </c>
      <c r="E1866">
        <v>0</v>
      </c>
      <c r="F1866" s="10">
        <f t="shared" si="58"/>
        <v>135</v>
      </c>
      <c r="G1866" s="10">
        <f t="shared" si="59"/>
        <v>135</v>
      </c>
    </row>
    <row r="1867" spans="1:7" x14ac:dyDescent="0.25">
      <c r="A1867">
        <v>10968</v>
      </c>
      <c r="B1867">
        <v>64</v>
      </c>
      <c r="C1867">
        <v>33.25</v>
      </c>
      <c r="D1867">
        <v>4</v>
      </c>
      <c r="E1867">
        <v>0</v>
      </c>
      <c r="F1867" s="10">
        <f t="shared" si="58"/>
        <v>133</v>
      </c>
      <c r="G1867" s="10">
        <f t="shared" si="59"/>
        <v>133</v>
      </c>
    </row>
    <row r="1868" spans="1:7" x14ac:dyDescent="0.25">
      <c r="A1868">
        <v>10969</v>
      </c>
      <c r="B1868">
        <v>46</v>
      </c>
      <c r="C1868">
        <v>12</v>
      </c>
      <c r="D1868">
        <v>9</v>
      </c>
      <c r="E1868">
        <v>0</v>
      </c>
      <c r="F1868" s="10">
        <f t="shared" si="58"/>
        <v>108</v>
      </c>
      <c r="G1868" s="10">
        <f t="shared" si="59"/>
        <v>108</v>
      </c>
    </row>
    <row r="1869" spans="1:7" x14ac:dyDescent="0.25">
      <c r="A1869">
        <v>10970</v>
      </c>
      <c r="B1869">
        <v>52</v>
      </c>
      <c r="C1869">
        <v>7</v>
      </c>
      <c r="D1869">
        <v>40</v>
      </c>
      <c r="E1869">
        <v>0.2</v>
      </c>
      <c r="F1869" s="10">
        <f t="shared" si="58"/>
        <v>280</v>
      </c>
      <c r="G1869" s="10">
        <f t="shared" si="59"/>
        <v>224</v>
      </c>
    </row>
    <row r="1870" spans="1:7" x14ac:dyDescent="0.25">
      <c r="A1870">
        <v>10971</v>
      </c>
      <c r="B1870">
        <v>29</v>
      </c>
      <c r="C1870">
        <v>123.79</v>
      </c>
      <c r="D1870">
        <v>14</v>
      </c>
      <c r="E1870">
        <v>0</v>
      </c>
      <c r="F1870" s="10">
        <f t="shared" si="58"/>
        <v>1733.0600000000002</v>
      </c>
      <c r="G1870" s="10">
        <f t="shared" si="59"/>
        <v>1733.0600000000002</v>
      </c>
    </row>
    <row r="1871" spans="1:7" x14ac:dyDescent="0.25">
      <c r="A1871">
        <v>10972</v>
      </c>
      <c r="B1871">
        <v>17</v>
      </c>
      <c r="C1871">
        <v>39</v>
      </c>
      <c r="D1871">
        <v>6</v>
      </c>
      <c r="E1871">
        <v>0</v>
      </c>
      <c r="F1871" s="10">
        <f t="shared" si="58"/>
        <v>234</v>
      </c>
      <c r="G1871" s="10">
        <f t="shared" si="59"/>
        <v>234</v>
      </c>
    </row>
    <row r="1872" spans="1:7" x14ac:dyDescent="0.25">
      <c r="A1872">
        <v>10972</v>
      </c>
      <c r="B1872">
        <v>33</v>
      </c>
      <c r="C1872">
        <v>2.5</v>
      </c>
      <c r="D1872">
        <v>7</v>
      </c>
      <c r="E1872">
        <v>0</v>
      </c>
      <c r="F1872" s="10">
        <f t="shared" si="58"/>
        <v>17.5</v>
      </c>
      <c r="G1872" s="10">
        <f t="shared" si="59"/>
        <v>17.5</v>
      </c>
    </row>
    <row r="1873" spans="1:7" x14ac:dyDescent="0.25">
      <c r="A1873">
        <v>10973</v>
      </c>
      <c r="B1873">
        <v>26</v>
      </c>
      <c r="C1873">
        <v>31.23</v>
      </c>
      <c r="D1873">
        <v>5</v>
      </c>
      <c r="E1873">
        <v>0</v>
      </c>
      <c r="F1873" s="10">
        <f t="shared" si="58"/>
        <v>156.15</v>
      </c>
      <c r="G1873" s="10">
        <f t="shared" si="59"/>
        <v>156.15</v>
      </c>
    </row>
    <row r="1874" spans="1:7" x14ac:dyDescent="0.25">
      <c r="A1874">
        <v>10973</v>
      </c>
      <c r="B1874">
        <v>41</v>
      </c>
      <c r="C1874">
        <v>9.65</v>
      </c>
      <c r="D1874">
        <v>6</v>
      </c>
      <c r="E1874">
        <v>0</v>
      </c>
      <c r="F1874" s="10">
        <f t="shared" si="58"/>
        <v>57.900000000000006</v>
      </c>
      <c r="G1874" s="10">
        <f t="shared" si="59"/>
        <v>57.900000000000006</v>
      </c>
    </row>
    <row r="1875" spans="1:7" x14ac:dyDescent="0.25">
      <c r="A1875">
        <v>10973</v>
      </c>
      <c r="B1875">
        <v>75</v>
      </c>
      <c r="C1875">
        <v>7.75</v>
      </c>
      <c r="D1875">
        <v>10</v>
      </c>
      <c r="E1875">
        <v>0</v>
      </c>
      <c r="F1875" s="10">
        <f t="shared" si="58"/>
        <v>77.5</v>
      </c>
      <c r="G1875" s="10">
        <f t="shared" si="59"/>
        <v>77.5</v>
      </c>
    </row>
    <row r="1876" spans="1:7" x14ac:dyDescent="0.25">
      <c r="A1876">
        <v>10974</v>
      </c>
      <c r="B1876">
        <v>63</v>
      </c>
      <c r="C1876">
        <v>43.9</v>
      </c>
      <c r="D1876">
        <v>10</v>
      </c>
      <c r="E1876">
        <v>0</v>
      </c>
      <c r="F1876" s="10">
        <f t="shared" si="58"/>
        <v>439</v>
      </c>
      <c r="G1876" s="10">
        <f t="shared" si="59"/>
        <v>439</v>
      </c>
    </row>
    <row r="1877" spans="1:7" x14ac:dyDescent="0.25">
      <c r="A1877">
        <v>10975</v>
      </c>
      <c r="B1877">
        <v>8</v>
      </c>
      <c r="C1877">
        <v>40</v>
      </c>
      <c r="D1877">
        <v>16</v>
      </c>
      <c r="E1877">
        <v>0</v>
      </c>
      <c r="F1877" s="10">
        <f t="shared" si="58"/>
        <v>640</v>
      </c>
      <c r="G1877" s="10">
        <f t="shared" si="59"/>
        <v>640</v>
      </c>
    </row>
    <row r="1878" spans="1:7" x14ac:dyDescent="0.25">
      <c r="A1878">
        <v>10975</v>
      </c>
      <c r="B1878">
        <v>75</v>
      </c>
      <c r="C1878">
        <v>7.75</v>
      </c>
      <c r="D1878">
        <v>10</v>
      </c>
      <c r="E1878">
        <v>0</v>
      </c>
      <c r="F1878" s="10">
        <f t="shared" si="58"/>
        <v>77.5</v>
      </c>
      <c r="G1878" s="10">
        <f t="shared" si="59"/>
        <v>77.5</v>
      </c>
    </row>
    <row r="1879" spans="1:7" x14ac:dyDescent="0.25">
      <c r="A1879">
        <v>10976</v>
      </c>
      <c r="B1879">
        <v>28</v>
      </c>
      <c r="C1879">
        <v>45.6</v>
      </c>
      <c r="D1879">
        <v>20</v>
      </c>
      <c r="E1879">
        <v>0</v>
      </c>
      <c r="F1879" s="10">
        <f t="shared" si="58"/>
        <v>912</v>
      </c>
      <c r="G1879" s="10">
        <f t="shared" si="59"/>
        <v>912</v>
      </c>
    </row>
    <row r="1880" spans="1:7" x14ac:dyDescent="0.25">
      <c r="A1880">
        <v>10977</v>
      </c>
      <c r="B1880">
        <v>39</v>
      </c>
      <c r="C1880">
        <v>18</v>
      </c>
      <c r="D1880">
        <v>30</v>
      </c>
      <c r="E1880">
        <v>0</v>
      </c>
      <c r="F1880" s="10">
        <f t="shared" si="58"/>
        <v>540</v>
      </c>
      <c r="G1880" s="10">
        <f t="shared" si="59"/>
        <v>540</v>
      </c>
    </row>
    <row r="1881" spans="1:7" x14ac:dyDescent="0.25">
      <c r="A1881">
        <v>10977</v>
      </c>
      <c r="B1881">
        <v>47</v>
      </c>
      <c r="C1881">
        <v>9.5</v>
      </c>
      <c r="D1881">
        <v>30</v>
      </c>
      <c r="E1881">
        <v>0</v>
      </c>
      <c r="F1881" s="10">
        <f t="shared" si="58"/>
        <v>285</v>
      </c>
      <c r="G1881" s="10">
        <f t="shared" si="59"/>
        <v>285</v>
      </c>
    </row>
    <row r="1882" spans="1:7" x14ac:dyDescent="0.25">
      <c r="A1882">
        <v>10977</v>
      </c>
      <c r="B1882">
        <v>51</v>
      </c>
      <c r="C1882">
        <v>53</v>
      </c>
      <c r="D1882">
        <v>10</v>
      </c>
      <c r="E1882">
        <v>0</v>
      </c>
      <c r="F1882" s="10">
        <f t="shared" si="58"/>
        <v>530</v>
      </c>
      <c r="G1882" s="10">
        <f t="shared" si="59"/>
        <v>530</v>
      </c>
    </row>
    <row r="1883" spans="1:7" x14ac:dyDescent="0.25">
      <c r="A1883">
        <v>10977</v>
      </c>
      <c r="B1883">
        <v>63</v>
      </c>
      <c r="C1883">
        <v>43.9</v>
      </c>
      <c r="D1883">
        <v>20</v>
      </c>
      <c r="E1883">
        <v>0</v>
      </c>
      <c r="F1883" s="10">
        <f t="shared" si="58"/>
        <v>878</v>
      </c>
      <c r="G1883" s="10">
        <f t="shared" si="59"/>
        <v>878</v>
      </c>
    </row>
    <row r="1884" spans="1:7" x14ac:dyDescent="0.25">
      <c r="A1884">
        <v>10978</v>
      </c>
      <c r="B1884">
        <v>8</v>
      </c>
      <c r="C1884">
        <v>40</v>
      </c>
      <c r="D1884">
        <v>20</v>
      </c>
      <c r="E1884">
        <v>0.15</v>
      </c>
      <c r="F1884" s="10">
        <f t="shared" si="58"/>
        <v>800</v>
      </c>
      <c r="G1884" s="10">
        <f t="shared" si="59"/>
        <v>680</v>
      </c>
    </row>
    <row r="1885" spans="1:7" x14ac:dyDescent="0.25">
      <c r="A1885">
        <v>10978</v>
      </c>
      <c r="B1885">
        <v>21</v>
      </c>
      <c r="C1885">
        <v>10</v>
      </c>
      <c r="D1885">
        <v>40</v>
      </c>
      <c r="E1885">
        <v>0.15</v>
      </c>
      <c r="F1885" s="10">
        <f t="shared" si="58"/>
        <v>400</v>
      </c>
      <c r="G1885" s="10">
        <f t="shared" si="59"/>
        <v>340</v>
      </c>
    </row>
    <row r="1886" spans="1:7" x14ac:dyDescent="0.2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 s="10">
        <f t="shared" si="58"/>
        <v>184</v>
      </c>
      <c r="G1886" s="10">
        <f t="shared" si="59"/>
        <v>184</v>
      </c>
    </row>
    <row r="1887" spans="1:7" x14ac:dyDescent="0.25">
      <c r="A1887">
        <v>10978</v>
      </c>
      <c r="B1887">
        <v>44</v>
      </c>
      <c r="C1887">
        <v>19.45</v>
      </c>
      <c r="D1887">
        <v>6</v>
      </c>
      <c r="E1887">
        <v>0.15</v>
      </c>
      <c r="F1887" s="10">
        <f t="shared" si="58"/>
        <v>116.69999999999999</v>
      </c>
      <c r="G1887" s="10">
        <f t="shared" si="59"/>
        <v>99.194999999999993</v>
      </c>
    </row>
    <row r="1888" spans="1:7" x14ac:dyDescent="0.25">
      <c r="A1888">
        <v>10979</v>
      </c>
      <c r="B1888">
        <v>7</v>
      </c>
      <c r="C1888">
        <v>30</v>
      </c>
      <c r="D1888">
        <v>18</v>
      </c>
      <c r="E1888">
        <v>0</v>
      </c>
      <c r="F1888" s="10">
        <f t="shared" si="58"/>
        <v>540</v>
      </c>
      <c r="G1888" s="10">
        <f t="shared" si="59"/>
        <v>540</v>
      </c>
    </row>
    <row r="1889" spans="1:7" x14ac:dyDescent="0.25">
      <c r="A1889">
        <v>10979</v>
      </c>
      <c r="B1889">
        <v>12</v>
      </c>
      <c r="C1889">
        <v>38</v>
      </c>
      <c r="D1889">
        <v>20</v>
      </c>
      <c r="E1889">
        <v>0</v>
      </c>
      <c r="F1889" s="10">
        <f t="shared" si="58"/>
        <v>760</v>
      </c>
      <c r="G1889" s="10">
        <f t="shared" si="59"/>
        <v>760</v>
      </c>
    </row>
    <row r="1890" spans="1:7" x14ac:dyDescent="0.25">
      <c r="A1890">
        <v>10979</v>
      </c>
      <c r="B1890">
        <v>24</v>
      </c>
      <c r="C1890">
        <v>4.5</v>
      </c>
      <c r="D1890">
        <v>80</v>
      </c>
      <c r="E1890">
        <v>0</v>
      </c>
      <c r="F1890" s="10">
        <f t="shared" si="58"/>
        <v>360</v>
      </c>
      <c r="G1890" s="10">
        <f t="shared" si="59"/>
        <v>360</v>
      </c>
    </row>
    <row r="1891" spans="1:7" x14ac:dyDescent="0.25">
      <c r="A1891">
        <v>10979</v>
      </c>
      <c r="B1891">
        <v>27</v>
      </c>
      <c r="C1891">
        <v>43.9</v>
      </c>
      <c r="D1891">
        <v>30</v>
      </c>
      <c r="E1891">
        <v>0</v>
      </c>
      <c r="F1891" s="10">
        <f t="shared" si="58"/>
        <v>1317</v>
      </c>
      <c r="G1891" s="10">
        <f t="shared" si="59"/>
        <v>1317</v>
      </c>
    </row>
    <row r="1892" spans="1:7" x14ac:dyDescent="0.25">
      <c r="A1892">
        <v>10979</v>
      </c>
      <c r="B1892">
        <v>31</v>
      </c>
      <c r="C1892">
        <v>12.5</v>
      </c>
      <c r="D1892">
        <v>24</v>
      </c>
      <c r="E1892">
        <v>0</v>
      </c>
      <c r="F1892" s="10">
        <f t="shared" si="58"/>
        <v>300</v>
      </c>
      <c r="G1892" s="10">
        <f t="shared" si="59"/>
        <v>300</v>
      </c>
    </row>
    <row r="1893" spans="1:7" x14ac:dyDescent="0.25">
      <c r="A1893">
        <v>10979</v>
      </c>
      <c r="B1893">
        <v>63</v>
      </c>
      <c r="C1893">
        <v>43.9</v>
      </c>
      <c r="D1893">
        <v>35</v>
      </c>
      <c r="E1893">
        <v>0</v>
      </c>
      <c r="F1893" s="10">
        <f t="shared" si="58"/>
        <v>1536.5</v>
      </c>
      <c r="G1893" s="10">
        <f t="shared" si="59"/>
        <v>1536.5</v>
      </c>
    </row>
    <row r="1894" spans="1:7" x14ac:dyDescent="0.25">
      <c r="A1894">
        <v>10980</v>
      </c>
      <c r="B1894">
        <v>75</v>
      </c>
      <c r="C1894">
        <v>7.75</v>
      </c>
      <c r="D1894">
        <v>40</v>
      </c>
      <c r="E1894">
        <v>0.2</v>
      </c>
      <c r="F1894" s="10">
        <f t="shared" si="58"/>
        <v>310</v>
      </c>
      <c r="G1894" s="10">
        <f t="shared" si="59"/>
        <v>248</v>
      </c>
    </row>
    <row r="1895" spans="1:7" x14ac:dyDescent="0.25">
      <c r="A1895">
        <v>10981</v>
      </c>
      <c r="B1895">
        <v>38</v>
      </c>
      <c r="C1895">
        <v>263.5</v>
      </c>
      <c r="D1895">
        <v>60</v>
      </c>
      <c r="E1895">
        <v>0</v>
      </c>
      <c r="F1895" s="10">
        <f t="shared" si="58"/>
        <v>15810</v>
      </c>
      <c r="G1895" s="10">
        <f t="shared" si="59"/>
        <v>15810</v>
      </c>
    </row>
    <row r="1896" spans="1:7" x14ac:dyDescent="0.25">
      <c r="A1896">
        <v>10982</v>
      </c>
      <c r="B1896">
        <v>7</v>
      </c>
      <c r="C1896">
        <v>30</v>
      </c>
      <c r="D1896">
        <v>20</v>
      </c>
      <c r="E1896">
        <v>0</v>
      </c>
      <c r="F1896" s="10">
        <f t="shared" si="58"/>
        <v>600</v>
      </c>
      <c r="G1896" s="10">
        <f t="shared" si="59"/>
        <v>600</v>
      </c>
    </row>
    <row r="1897" spans="1:7" x14ac:dyDescent="0.25">
      <c r="A1897">
        <v>10982</v>
      </c>
      <c r="B1897">
        <v>43</v>
      </c>
      <c r="C1897">
        <v>46</v>
      </c>
      <c r="D1897">
        <v>9</v>
      </c>
      <c r="E1897">
        <v>0</v>
      </c>
      <c r="F1897" s="10">
        <f t="shared" si="58"/>
        <v>414</v>
      </c>
      <c r="G1897" s="10">
        <f t="shared" si="59"/>
        <v>414</v>
      </c>
    </row>
    <row r="1898" spans="1:7" x14ac:dyDescent="0.25">
      <c r="A1898">
        <v>10983</v>
      </c>
      <c r="B1898">
        <v>13</v>
      </c>
      <c r="C1898">
        <v>6</v>
      </c>
      <c r="D1898">
        <v>84</v>
      </c>
      <c r="E1898">
        <v>0.15</v>
      </c>
      <c r="F1898" s="10">
        <f t="shared" si="58"/>
        <v>504</v>
      </c>
      <c r="G1898" s="10">
        <f t="shared" si="59"/>
        <v>428.4</v>
      </c>
    </row>
    <row r="1899" spans="1:7" x14ac:dyDescent="0.25">
      <c r="A1899">
        <v>10983</v>
      </c>
      <c r="B1899">
        <v>57</v>
      </c>
      <c r="C1899">
        <v>19.5</v>
      </c>
      <c r="D1899">
        <v>15</v>
      </c>
      <c r="E1899">
        <v>0</v>
      </c>
      <c r="F1899" s="10">
        <f t="shared" si="58"/>
        <v>292.5</v>
      </c>
      <c r="G1899" s="10">
        <f t="shared" si="59"/>
        <v>292.5</v>
      </c>
    </row>
    <row r="1900" spans="1:7" x14ac:dyDescent="0.25">
      <c r="A1900">
        <v>10984</v>
      </c>
      <c r="B1900">
        <v>16</v>
      </c>
      <c r="C1900">
        <v>17.45</v>
      </c>
      <c r="D1900">
        <v>55</v>
      </c>
      <c r="E1900">
        <v>0</v>
      </c>
      <c r="F1900" s="10">
        <f t="shared" si="58"/>
        <v>959.75</v>
      </c>
      <c r="G1900" s="10">
        <f t="shared" si="59"/>
        <v>959.75</v>
      </c>
    </row>
    <row r="1901" spans="1:7" x14ac:dyDescent="0.25">
      <c r="A1901">
        <v>10984</v>
      </c>
      <c r="B1901">
        <v>24</v>
      </c>
      <c r="C1901">
        <v>4.5</v>
      </c>
      <c r="D1901">
        <v>20</v>
      </c>
      <c r="E1901">
        <v>0</v>
      </c>
      <c r="F1901" s="10">
        <f t="shared" si="58"/>
        <v>90</v>
      </c>
      <c r="G1901" s="10">
        <f t="shared" si="59"/>
        <v>90</v>
      </c>
    </row>
    <row r="1902" spans="1:7" x14ac:dyDescent="0.25">
      <c r="A1902">
        <v>10984</v>
      </c>
      <c r="B1902">
        <v>36</v>
      </c>
      <c r="C1902">
        <v>19</v>
      </c>
      <c r="D1902">
        <v>40</v>
      </c>
      <c r="E1902">
        <v>0</v>
      </c>
      <c r="F1902" s="10">
        <f t="shared" si="58"/>
        <v>760</v>
      </c>
      <c r="G1902" s="10">
        <f t="shared" si="59"/>
        <v>760</v>
      </c>
    </row>
    <row r="1903" spans="1:7" x14ac:dyDescent="0.25">
      <c r="A1903">
        <v>10985</v>
      </c>
      <c r="B1903">
        <v>16</v>
      </c>
      <c r="C1903">
        <v>17.45</v>
      </c>
      <c r="D1903">
        <v>36</v>
      </c>
      <c r="E1903">
        <v>0.1</v>
      </c>
      <c r="F1903" s="10">
        <f t="shared" si="58"/>
        <v>628.19999999999993</v>
      </c>
      <c r="G1903" s="10">
        <f t="shared" si="59"/>
        <v>565.38</v>
      </c>
    </row>
    <row r="1904" spans="1:7" x14ac:dyDescent="0.25">
      <c r="A1904">
        <v>10985</v>
      </c>
      <c r="B1904">
        <v>18</v>
      </c>
      <c r="C1904">
        <v>62.5</v>
      </c>
      <c r="D1904">
        <v>8</v>
      </c>
      <c r="E1904">
        <v>0.1</v>
      </c>
      <c r="F1904" s="10">
        <f t="shared" si="58"/>
        <v>500</v>
      </c>
      <c r="G1904" s="10">
        <f t="shared" si="59"/>
        <v>450</v>
      </c>
    </row>
    <row r="1905" spans="1:7" x14ac:dyDescent="0.25">
      <c r="A1905">
        <v>10985</v>
      </c>
      <c r="B1905">
        <v>32</v>
      </c>
      <c r="C1905">
        <v>32</v>
      </c>
      <c r="D1905">
        <v>35</v>
      </c>
      <c r="E1905">
        <v>0.1</v>
      </c>
      <c r="F1905" s="10">
        <f t="shared" si="58"/>
        <v>1120</v>
      </c>
      <c r="G1905" s="10">
        <f t="shared" si="59"/>
        <v>1008</v>
      </c>
    </row>
    <row r="1906" spans="1:7" x14ac:dyDescent="0.25">
      <c r="A1906">
        <v>10986</v>
      </c>
      <c r="B1906">
        <v>11</v>
      </c>
      <c r="C1906">
        <v>21</v>
      </c>
      <c r="D1906">
        <v>30</v>
      </c>
      <c r="E1906">
        <v>0</v>
      </c>
      <c r="F1906" s="10">
        <f t="shared" si="58"/>
        <v>630</v>
      </c>
      <c r="G1906" s="10">
        <f t="shared" si="59"/>
        <v>630</v>
      </c>
    </row>
    <row r="1907" spans="1:7" x14ac:dyDescent="0.25">
      <c r="A1907">
        <v>10986</v>
      </c>
      <c r="B1907">
        <v>20</v>
      </c>
      <c r="C1907">
        <v>81</v>
      </c>
      <c r="D1907">
        <v>15</v>
      </c>
      <c r="E1907">
        <v>0</v>
      </c>
      <c r="F1907" s="10">
        <f t="shared" si="58"/>
        <v>1215</v>
      </c>
      <c r="G1907" s="10">
        <f t="shared" si="59"/>
        <v>1215</v>
      </c>
    </row>
    <row r="1908" spans="1:7" x14ac:dyDescent="0.25">
      <c r="A1908">
        <v>10986</v>
      </c>
      <c r="B1908">
        <v>76</v>
      </c>
      <c r="C1908">
        <v>18</v>
      </c>
      <c r="D1908">
        <v>10</v>
      </c>
      <c r="E1908">
        <v>0</v>
      </c>
      <c r="F1908" s="10">
        <f t="shared" si="58"/>
        <v>180</v>
      </c>
      <c r="G1908" s="10">
        <f t="shared" si="59"/>
        <v>180</v>
      </c>
    </row>
    <row r="1909" spans="1:7" x14ac:dyDescent="0.25">
      <c r="A1909">
        <v>10986</v>
      </c>
      <c r="B1909">
        <v>77</v>
      </c>
      <c r="C1909">
        <v>13</v>
      </c>
      <c r="D1909">
        <v>15</v>
      </c>
      <c r="E1909">
        <v>0</v>
      </c>
      <c r="F1909" s="10">
        <f t="shared" si="58"/>
        <v>195</v>
      </c>
      <c r="G1909" s="10">
        <f t="shared" si="59"/>
        <v>195</v>
      </c>
    </row>
    <row r="1910" spans="1:7" x14ac:dyDescent="0.25">
      <c r="A1910">
        <v>10987</v>
      </c>
      <c r="B1910">
        <v>7</v>
      </c>
      <c r="C1910">
        <v>30</v>
      </c>
      <c r="D1910">
        <v>60</v>
      </c>
      <c r="E1910">
        <v>0</v>
      </c>
      <c r="F1910" s="10">
        <f t="shared" si="58"/>
        <v>1800</v>
      </c>
      <c r="G1910" s="10">
        <f t="shared" si="59"/>
        <v>1800</v>
      </c>
    </row>
    <row r="1911" spans="1:7" x14ac:dyDescent="0.25">
      <c r="A1911">
        <v>10987</v>
      </c>
      <c r="B1911">
        <v>43</v>
      </c>
      <c r="C1911">
        <v>46</v>
      </c>
      <c r="D1911">
        <v>6</v>
      </c>
      <c r="E1911">
        <v>0</v>
      </c>
      <c r="F1911" s="10">
        <f t="shared" si="58"/>
        <v>276</v>
      </c>
      <c r="G1911" s="10">
        <f t="shared" si="59"/>
        <v>276</v>
      </c>
    </row>
    <row r="1912" spans="1:7" x14ac:dyDescent="0.2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 s="10">
        <f t="shared" si="58"/>
        <v>696</v>
      </c>
      <c r="G1912" s="10">
        <f t="shared" si="59"/>
        <v>696</v>
      </c>
    </row>
    <row r="1913" spans="1:7" x14ac:dyDescent="0.25">
      <c r="A1913">
        <v>10988</v>
      </c>
      <c r="B1913">
        <v>7</v>
      </c>
      <c r="C1913">
        <v>30</v>
      </c>
      <c r="D1913">
        <v>60</v>
      </c>
      <c r="E1913">
        <v>0</v>
      </c>
      <c r="F1913" s="10">
        <f t="shared" si="58"/>
        <v>1800</v>
      </c>
      <c r="G1913" s="10">
        <f t="shared" si="59"/>
        <v>1800</v>
      </c>
    </row>
    <row r="1914" spans="1:7" x14ac:dyDescent="0.25">
      <c r="A1914">
        <v>10988</v>
      </c>
      <c r="B1914">
        <v>62</v>
      </c>
      <c r="C1914">
        <v>49.3</v>
      </c>
      <c r="D1914">
        <v>40</v>
      </c>
      <c r="E1914">
        <v>0.1</v>
      </c>
      <c r="F1914" s="10">
        <f t="shared" si="58"/>
        <v>1972</v>
      </c>
      <c r="G1914" s="10">
        <f t="shared" si="59"/>
        <v>1774.8</v>
      </c>
    </row>
    <row r="1915" spans="1:7" x14ac:dyDescent="0.25">
      <c r="A1915">
        <v>10989</v>
      </c>
      <c r="B1915">
        <v>6</v>
      </c>
      <c r="C1915">
        <v>25</v>
      </c>
      <c r="D1915">
        <v>40</v>
      </c>
      <c r="E1915">
        <v>0</v>
      </c>
      <c r="F1915" s="10">
        <f t="shared" si="58"/>
        <v>1000</v>
      </c>
      <c r="G1915" s="10">
        <f t="shared" si="59"/>
        <v>1000</v>
      </c>
    </row>
    <row r="1916" spans="1:7" x14ac:dyDescent="0.25">
      <c r="A1916">
        <v>10989</v>
      </c>
      <c r="B1916">
        <v>11</v>
      </c>
      <c r="C1916">
        <v>21</v>
      </c>
      <c r="D1916">
        <v>15</v>
      </c>
      <c r="E1916">
        <v>0</v>
      </c>
      <c r="F1916" s="10">
        <f t="shared" si="58"/>
        <v>315</v>
      </c>
      <c r="G1916" s="10">
        <f t="shared" si="59"/>
        <v>315</v>
      </c>
    </row>
    <row r="1917" spans="1:7" x14ac:dyDescent="0.25">
      <c r="A1917">
        <v>10989</v>
      </c>
      <c r="B1917">
        <v>41</v>
      </c>
      <c r="C1917">
        <v>9.65</v>
      </c>
      <c r="D1917">
        <v>4</v>
      </c>
      <c r="E1917">
        <v>0</v>
      </c>
      <c r="F1917" s="10">
        <f t="shared" si="58"/>
        <v>38.6</v>
      </c>
      <c r="G1917" s="10">
        <f t="shared" si="59"/>
        <v>38.6</v>
      </c>
    </row>
    <row r="1918" spans="1:7" x14ac:dyDescent="0.25">
      <c r="A1918">
        <v>10990</v>
      </c>
      <c r="B1918">
        <v>21</v>
      </c>
      <c r="C1918">
        <v>10</v>
      </c>
      <c r="D1918">
        <v>65</v>
      </c>
      <c r="E1918">
        <v>0</v>
      </c>
      <c r="F1918" s="10">
        <f t="shared" si="58"/>
        <v>650</v>
      </c>
      <c r="G1918" s="10">
        <f t="shared" si="59"/>
        <v>650</v>
      </c>
    </row>
    <row r="1919" spans="1:7" x14ac:dyDescent="0.25">
      <c r="A1919">
        <v>10990</v>
      </c>
      <c r="B1919">
        <v>34</v>
      </c>
      <c r="C1919">
        <v>14</v>
      </c>
      <c r="D1919">
        <v>60</v>
      </c>
      <c r="E1919">
        <v>0.15</v>
      </c>
      <c r="F1919" s="10">
        <f t="shared" si="58"/>
        <v>840</v>
      </c>
      <c r="G1919" s="10">
        <f t="shared" si="59"/>
        <v>714</v>
      </c>
    </row>
    <row r="1920" spans="1:7" x14ac:dyDescent="0.25">
      <c r="A1920">
        <v>10990</v>
      </c>
      <c r="B1920">
        <v>55</v>
      </c>
      <c r="C1920">
        <v>24</v>
      </c>
      <c r="D1920">
        <v>65</v>
      </c>
      <c r="E1920">
        <v>0.15</v>
      </c>
      <c r="F1920" s="10">
        <f t="shared" si="58"/>
        <v>1560</v>
      </c>
      <c r="G1920" s="10">
        <f t="shared" si="59"/>
        <v>1326</v>
      </c>
    </row>
    <row r="1921" spans="1:7" x14ac:dyDescent="0.25">
      <c r="A1921">
        <v>10990</v>
      </c>
      <c r="B1921">
        <v>61</v>
      </c>
      <c r="C1921">
        <v>28.5</v>
      </c>
      <c r="D1921">
        <v>66</v>
      </c>
      <c r="E1921">
        <v>0.15</v>
      </c>
      <c r="F1921" s="10">
        <f t="shared" si="58"/>
        <v>1881</v>
      </c>
      <c r="G1921" s="10">
        <f t="shared" si="59"/>
        <v>1598.85</v>
      </c>
    </row>
    <row r="1922" spans="1:7" x14ac:dyDescent="0.25">
      <c r="A1922">
        <v>10991</v>
      </c>
      <c r="B1922">
        <v>2</v>
      </c>
      <c r="C1922">
        <v>19</v>
      </c>
      <c r="D1922">
        <v>50</v>
      </c>
      <c r="E1922">
        <v>0.2</v>
      </c>
      <c r="F1922" s="10">
        <f t="shared" si="58"/>
        <v>950</v>
      </c>
      <c r="G1922" s="10">
        <f t="shared" si="59"/>
        <v>760</v>
      </c>
    </row>
    <row r="1923" spans="1:7" x14ac:dyDescent="0.25">
      <c r="A1923">
        <v>10991</v>
      </c>
      <c r="B1923">
        <v>70</v>
      </c>
      <c r="C1923">
        <v>15</v>
      </c>
      <c r="D1923">
        <v>20</v>
      </c>
      <c r="E1923">
        <v>0.2</v>
      </c>
      <c r="F1923" s="10">
        <f t="shared" ref="F1923:F1986" si="60">C1923*D1923</f>
        <v>300</v>
      </c>
      <c r="G1923" s="10">
        <f t="shared" ref="G1923:G1986" si="61">F1923 * (1 - E1923)</f>
        <v>240</v>
      </c>
    </row>
    <row r="1924" spans="1:7" x14ac:dyDescent="0.25">
      <c r="A1924">
        <v>10991</v>
      </c>
      <c r="B1924">
        <v>76</v>
      </c>
      <c r="C1924">
        <v>18</v>
      </c>
      <c r="D1924">
        <v>90</v>
      </c>
      <c r="E1924">
        <v>0.2</v>
      </c>
      <c r="F1924" s="10">
        <f t="shared" si="60"/>
        <v>1620</v>
      </c>
      <c r="G1924" s="10">
        <f t="shared" si="61"/>
        <v>1296</v>
      </c>
    </row>
    <row r="1925" spans="1:7" x14ac:dyDescent="0.2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 s="10">
        <f t="shared" si="60"/>
        <v>69.599999999999994</v>
      </c>
      <c r="G1925" s="10">
        <f t="shared" si="61"/>
        <v>69.599999999999994</v>
      </c>
    </row>
    <row r="1926" spans="1:7" x14ac:dyDescent="0.25">
      <c r="A1926">
        <v>10993</v>
      </c>
      <c r="B1926">
        <v>29</v>
      </c>
      <c r="C1926">
        <v>123.79</v>
      </c>
      <c r="D1926">
        <v>50</v>
      </c>
      <c r="E1926">
        <v>0.25</v>
      </c>
      <c r="F1926" s="10">
        <f t="shared" si="60"/>
        <v>6189.5</v>
      </c>
      <c r="G1926" s="10">
        <f t="shared" si="61"/>
        <v>4642.125</v>
      </c>
    </row>
    <row r="1927" spans="1:7" x14ac:dyDescent="0.25">
      <c r="A1927">
        <v>10993</v>
      </c>
      <c r="B1927">
        <v>41</v>
      </c>
      <c r="C1927">
        <v>9.65</v>
      </c>
      <c r="D1927">
        <v>35</v>
      </c>
      <c r="E1927">
        <v>0.25</v>
      </c>
      <c r="F1927" s="10">
        <f t="shared" si="60"/>
        <v>337.75</v>
      </c>
      <c r="G1927" s="10">
        <f t="shared" si="61"/>
        <v>253.3125</v>
      </c>
    </row>
    <row r="1928" spans="1:7" x14ac:dyDescent="0.25">
      <c r="A1928">
        <v>10994</v>
      </c>
      <c r="B1928">
        <v>59</v>
      </c>
      <c r="C1928">
        <v>55</v>
      </c>
      <c r="D1928">
        <v>18</v>
      </c>
      <c r="E1928">
        <v>0.05</v>
      </c>
      <c r="F1928" s="10">
        <f t="shared" si="60"/>
        <v>990</v>
      </c>
      <c r="G1928" s="10">
        <f t="shared" si="61"/>
        <v>940.5</v>
      </c>
    </row>
    <row r="1929" spans="1:7" x14ac:dyDescent="0.25">
      <c r="A1929">
        <v>10995</v>
      </c>
      <c r="B1929">
        <v>51</v>
      </c>
      <c r="C1929">
        <v>53</v>
      </c>
      <c r="D1929">
        <v>20</v>
      </c>
      <c r="E1929">
        <v>0</v>
      </c>
      <c r="F1929" s="10">
        <f t="shared" si="60"/>
        <v>1060</v>
      </c>
      <c r="G1929" s="10">
        <f t="shared" si="61"/>
        <v>1060</v>
      </c>
    </row>
    <row r="1930" spans="1:7" x14ac:dyDescent="0.25">
      <c r="A1930">
        <v>10995</v>
      </c>
      <c r="B1930">
        <v>60</v>
      </c>
      <c r="C1930">
        <v>34</v>
      </c>
      <c r="D1930">
        <v>4</v>
      </c>
      <c r="E1930">
        <v>0</v>
      </c>
      <c r="F1930" s="10">
        <f t="shared" si="60"/>
        <v>136</v>
      </c>
      <c r="G1930" s="10">
        <f t="shared" si="61"/>
        <v>136</v>
      </c>
    </row>
    <row r="1931" spans="1:7" x14ac:dyDescent="0.25">
      <c r="A1931">
        <v>10996</v>
      </c>
      <c r="B1931">
        <v>42</v>
      </c>
      <c r="C1931">
        <v>14</v>
      </c>
      <c r="D1931">
        <v>40</v>
      </c>
      <c r="E1931">
        <v>0</v>
      </c>
      <c r="F1931" s="10">
        <f t="shared" si="60"/>
        <v>560</v>
      </c>
      <c r="G1931" s="10">
        <f t="shared" si="61"/>
        <v>560</v>
      </c>
    </row>
    <row r="1932" spans="1:7" x14ac:dyDescent="0.25">
      <c r="A1932">
        <v>10997</v>
      </c>
      <c r="B1932">
        <v>32</v>
      </c>
      <c r="C1932">
        <v>32</v>
      </c>
      <c r="D1932">
        <v>50</v>
      </c>
      <c r="E1932">
        <v>0</v>
      </c>
      <c r="F1932" s="10">
        <f t="shared" si="60"/>
        <v>1600</v>
      </c>
      <c r="G1932" s="10">
        <f t="shared" si="61"/>
        <v>1600</v>
      </c>
    </row>
    <row r="1933" spans="1:7" x14ac:dyDescent="0.25">
      <c r="A1933">
        <v>10997</v>
      </c>
      <c r="B1933">
        <v>46</v>
      </c>
      <c r="C1933">
        <v>12</v>
      </c>
      <c r="D1933">
        <v>20</v>
      </c>
      <c r="E1933">
        <v>0.25</v>
      </c>
      <c r="F1933" s="10">
        <f t="shared" si="60"/>
        <v>240</v>
      </c>
      <c r="G1933" s="10">
        <f t="shared" si="61"/>
        <v>180</v>
      </c>
    </row>
    <row r="1934" spans="1:7" x14ac:dyDescent="0.25">
      <c r="A1934">
        <v>10997</v>
      </c>
      <c r="B1934">
        <v>52</v>
      </c>
      <c r="C1934">
        <v>7</v>
      </c>
      <c r="D1934">
        <v>20</v>
      </c>
      <c r="E1934">
        <v>0.25</v>
      </c>
      <c r="F1934" s="10">
        <f t="shared" si="60"/>
        <v>140</v>
      </c>
      <c r="G1934" s="10">
        <f t="shared" si="61"/>
        <v>105</v>
      </c>
    </row>
    <row r="1935" spans="1:7" x14ac:dyDescent="0.25">
      <c r="A1935">
        <v>10998</v>
      </c>
      <c r="B1935">
        <v>24</v>
      </c>
      <c r="C1935">
        <v>4.5</v>
      </c>
      <c r="D1935">
        <v>12</v>
      </c>
      <c r="E1935">
        <v>0</v>
      </c>
      <c r="F1935" s="10">
        <f t="shared" si="60"/>
        <v>54</v>
      </c>
      <c r="G1935" s="10">
        <f t="shared" si="61"/>
        <v>54</v>
      </c>
    </row>
    <row r="1936" spans="1:7" x14ac:dyDescent="0.25">
      <c r="A1936">
        <v>10998</v>
      </c>
      <c r="B1936">
        <v>61</v>
      </c>
      <c r="C1936">
        <v>28.5</v>
      </c>
      <c r="D1936">
        <v>7</v>
      </c>
      <c r="E1936">
        <v>0</v>
      </c>
      <c r="F1936" s="10">
        <f t="shared" si="60"/>
        <v>199.5</v>
      </c>
      <c r="G1936" s="10">
        <f t="shared" si="61"/>
        <v>199.5</v>
      </c>
    </row>
    <row r="1937" spans="1:7" x14ac:dyDescent="0.25">
      <c r="A1937">
        <v>10998</v>
      </c>
      <c r="B1937">
        <v>74</v>
      </c>
      <c r="C1937">
        <v>10</v>
      </c>
      <c r="D1937">
        <v>20</v>
      </c>
      <c r="E1937">
        <v>0</v>
      </c>
      <c r="F1937" s="10">
        <f t="shared" si="60"/>
        <v>200</v>
      </c>
      <c r="G1937" s="10">
        <f t="shared" si="61"/>
        <v>200</v>
      </c>
    </row>
    <row r="1938" spans="1:7" x14ac:dyDescent="0.25">
      <c r="A1938">
        <v>10998</v>
      </c>
      <c r="B1938">
        <v>75</v>
      </c>
      <c r="C1938">
        <v>7.75</v>
      </c>
      <c r="D1938">
        <v>30</v>
      </c>
      <c r="E1938">
        <v>0</v>
      </c>
      <c r="F1938" s="10">
        <f t="shared" si="60"/>
        <v>232.5</v>
      </c>
      <c r="G1938" s="10">
        <f t="shared" si="61"/>
        <v>232.5</v>
      </c>
    </row>
    <row r="1939" spans="1:7" x14ac:dyDescent="0.25">
      <c r="A1939">
        <v>10999</v>
      </c>
      <c r="B1939">
        <v>41</v>
      </c>
      <c r="C1939">
        <v>9.65</v>
      </c>
      <c r="D1939">
        <v>20</v>
      </c>
      <c r="E1939">
        <v>0.05</v>
      </c>
      <c r="F1939" s="10">
        <f t="shared" si="60"/>
        <v>193</v>
      </c>
      <c r="G1939" s="10">
        <f t="shared" si="61"/>
        <v>183.35</v>
      </c>
    </row>
    <row r="1940" spans="1:7" x14ac:dyDescent="0.25">
      <c r="A1940">
        <v>10999</v>
      </c>
      <c r="B1940">
        <v>51</v>
      </c>
      <c r="C1940">
        <v>53</v>
      </c>
      <c r="D1940">
        <v>15</v>
      </c>
      <c r="E1940">
        <v>0.05</v>
      </c>
      <c r="F1940" s="10">
        <f t="shared" si="60"/>
        <v>795</v>
      </c>
      <c r="G1940" s="10">
        <f t="shared" si="61"/>
        <v>755.25</v>
      </c>
    </row>
    <row r="1941" spans="1:7" x14ac:dyDescent="0.25">
      <c r="A1941">
        <v>10999</v>
      </c>
      <c r="B1941">
        <v>77</v>
      </c>
      <c r="C1941">
        <v>13</v>
      </c>
      <c r="D1941">
        <v>21</v>
      </c>
      <c r="E1941">
        <v>0.05</v>
      </c>
      <c r="F1941" s="10">
        <f t="shared" si="60"/>
        <v>273</v>
      </c>
      <c r="G1941" s="10">
        <f t="shared" si="61"/>
        <v>259.34999999999997</v>
      </c>
    </row>
    <row r="1942" spans="1:7" x14ac:dyDescent="0.25">
      <c r="A1942">
        <v>11000</v>
      </c>
      <c r="B1942">
        <v>4</v>
      </c>
      <c r="C1942">
        <v>22</v>
      </c>
      <c r="D1942">
        <v>25</v>
      </c>
      <c r="E1942">
        <v>0.25</v>
      </c>
      <c r="F1942" s="10">
        <f t="shared" si="60"/>
        <v>550</v>
      </c>
      <c r="G1942" s="10">
        <f t="shared" si="61"/>
        <v>412.5</v>
      </c>
    </row>
    <row r="1943" spans="1:7" x14ac:dyDescent="0.25">
      <c r="A1943">
        <v>11000</v>
      </c>
      <c r="B1943">
        <v>24</v>
      </c>
      <c r="C1943">
        <v>4.5</v>
      </c>
      <c r="D1943">
        <v>30</v>
      </c>
      <c r="E1943">
        <v>0.25</v>
      </c>
      <c r="F1943" s="10">
        <f t="shared" si="60"/>
        <v>135</v>
      </c>
      <c r="G1943" s="10">
        <f t="shared" si="61"/>
        <v>101.25</v>
      </c>
    </row>
    <row r="1944" spans="1:7" x14ac:dyDescent="0.25">
      <c r="A1944">
        <v>11000</v>
      </c>
      <c r="B1944">
        <v>77</v>
      </c>
      <c r="C1944">
        <v>13</v>
      </c>
      <c r="D1944">
        <v>30</v>
      </c>
      <c r="E1944">
        <v>0</v>
      </c>
      <c r="F1944" s="10">
        <f t="shared" si="60"/>
        <v>390</v>
      </c>
      <c r="G1944" s="10">
        <f t="shared" si="61"/>
        <v>390</v>
      </c>
    </row>
    <row r="1945" spans="1:7" x14ac:dyDescent="0.25">
      <c r="A1945">
        <v>11001</v>
      </c>
      <c r="B1945">
        <v>7</v>
      </c>
      <c r="C1945">
        <v>30</v>
      </c>
      <c r="D1945">
        <v>60</v>
      </c>
      <c r="E1945">
        <v>0</v>
      </c>
      <c r="F1945" s="10">
        <f t="shared" si="60"/>
        <v>1800</v>
      </c>
      <c r="G1945" s="10">
        <f t="shared" si="61"/>
        <v>1800</v>
      </c>
    </row>
    <row r="1946" spans="1:7" x14ac:dyDescent="0.25">
      <c r="A1946">
        <v>11001</v>
      </c>
      <c r="B1946">
        <v>22</v>
      </c>
      <c r="C1946">
        <v>21</v>
      </c>
      <c r="D1946">
        <v>25</v>
      </c>
      <c r="E1946">
        <v>0</v>
      </c>
      <c r="F1946" s="10">
        <f t="shared" si="60"/>
        <v>525</v>
      </c>
      <c r="G1946" s="10">
        <f t="shared" si="61"/>
        <v>525</v>
      </c>
    </row>
    <row r="1947" spans="1:7" x14ac:dyDescent="0.25">
      <c r="A1947">
        <v>11001</v>
      </c>
      <c r="B1947">
        <v>46</v>
      </c>
      <c r="C1947">
        <v>12</v>
      </c>
      <c r="D1947">
        <v>25</v>
      </c>
      <c r="E1947">
        <v>0</v>
      </c>
      <c r="F1947" s="10">
        <f t="shared" si="60"/>
        <v>300</v>
      </c>
      <c r="G1947" s="10">
        <f t="shared" si="61"/>
        <v>300</v>
      </c>
    </row>
    <row r="1948" spans="1:7" x14ac:dyDescent="0.25">
      <c r="A1948">
        <v>11001</v>
      </c>
      <c r="B1948">
        <v>55</v>
      </c>
      <c r="C1948">
        <v>24</v>
      </c>
      <c r="D1948">
        <v>6</v>
      </c>
      <c r="E1948">
        <v>0</v>
      </c>
      <c r="F1948" s="10">
        <f t="shared" si="60"/>
        <v>144</v>
      </c>
      <c r="G1948" s="10">
        <f t="shared" si="61"/>
        <v>144</v>
      </c>
    </row>
    <row r="1949" spans="1:7" x14ac:dyDescent="0.25">
      <c r="A1949">
        <v>11002</v>
      </c>
      <c r="B1949">
        <v>13</v>
      </c>
      <c r="C1949">
        <v>6</v>
      </c>
      <c r="D1949">
        <v>56</v>
      </c>
      <c r="E1949">
        <v>0</v>
      </c>
      <c r="F1949" s="10">
        <f t="shared" si="60"/>
        <v>336</v>
      </c>
      <c r="G1949" s="10">
        <f t="shared" si="61"/>
        <v>336</v>
      </c>
    </row>
    <row r="1950" spans="1:7" x14ac:dyDescent="0.25">
      <c r="A1950">
        <v>11002</v>
      </c>
      <c r="B1950">
        <v>35</v>
      </c>
      <c r="C1950">
        <v>18</v>
      </c>
      <c r="D1950">
        <v>15</v>
      </c>
      <c r="E1950">
        <v>0.15</v>
      </c>
      <c r="F1950" s="10">
        <f t="shared" si="60"/>
        <v>270</v>
      </c>
      <c r="G1950" s="10">
        <f t="shared" si="61"/>
        <v>229.5</v>
      </c>
    </row>
    <row r="1951" spans="1:7" x14ac:dyDescent="0.25">
      <c r="A1951">
        <v>11002</v>
      </c>
      <c r="B1951">
        <v>42</v>
      </c>
      <c r="C1951">
        <v>14</v>
      </c>
      <c r="D1951">
        <v>24</v>
      </c>
      <c r="E1951">
        <v>0.15</v>
      </c>
      <c r="F1951" s="10">
        <f t="shared" si="60"/>
        <v>336</v>
      </c>
      <c r="G1951" s="10">
        <f t="shared" si="61"/>
        <v>285.59999999999997</v>
      </c>
    </row>
    <row r="1952" spans="1:7" x14ac:dyDescent="0.25">
      <c r="A1952">
        <v>11002</v>
      </c>
      <c r="B1952">
        <v>55</v>
      </c>
      <c r="C1952">
        <v>24</v>
      </c>
      <c r="D1952">
        <v>40</v>
      </c>
      <c r="E1952">
        <v>0</v>
      </c>
      <c r="F1952" s="10">
        <f t="shared" si="60"/>
        <v>960</v>
      </c>
      <c r="G1952" s="10">
        <f t="shared" si="61"/>
        <v>960</v>
      </c>
    </row>
    <row r="1953" spans="1:7" x14ac:dyDescent="0.25">
      <c r="A1953">
        <v>11003</v>
      </c>
      <c r="B1953">
        <v>1</v>
      </c>
      <c r="C1953">
        <v>18</v>
      </c>
      <c r="D1953">
        <v>4</v>
      </c>
      <c r="E1953">
        <v>0</v>
      </c>
      <c r="F1953" s="10">
        <f t="shared" si="60"/>
        <v>72</v>
      </c>
      <c r="G1953" s="10">
        <f t="shared" si="61"/>
        <v>72</v>
      </c>
    </row>
    <row r="1954" spans="1:7" x14ac:dyDescent="0.2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 s="10">
        <f t="shared" si="60"/>
        <v>184</v>
      </c>
      <c r="G1954" s="10">
        <f t="shared" si="61"/>
        <v>184</v>
      </c>
    </row>
    <row r="1955" spans="1:7" x14ac:dyDescent="0.25">
      <c r="A1955">
        <v>11003</v>
      </c>
      <c r="B1955">
        <v>52</v>
      </c>
      <c r="C1955">
        <v>7</v>
      </c>
      <c r="D1955">
        <v>10</v>
      </c>
      <c r="E1955">
        <v>0</v>
      </c>
      <c r="F1955" s="10">
        <f t="shared" si="60"/>
        <v>70</v>
      </c>
      <c r="G1955" s="10">
        <f t="shared" si="61"/>
        <v>70</v>
      </c>
    </row>
    <row r="1956" spans="1:7" x14ac:dyDescent="0.25">
      <c r="A1956">
        <v>11004</v>
      </c>
      <c r="B1956">
        <v>26</v>
      </c>
      <c r="C1956">
        <v>31.23</v>
      </c>
      <c r="D1956">
        <v>6</v>
      </c>
      <c r="E1956">
        <v>0</v>
      </c>
      <c r="F1956" s="10">
        <f t="shared" si="60"/>
        <v>187.38</v>
      </c>
      <c r="G1956" s="10">
        <f t="shared" si="61"/>
        <v>187.38</v>
      </c>
    </row>
    <row r="1957" spans="1:7" x14ac:dyDescent="0.25">
      <c r="A1957">
        <v>11004</v>
      </c>
      <c r="B1957">
        <v>76</v>
      </c>
      <c r="C1957">
        <v>18</v>
      </c>
      <c r="D1957">
        <v>6</v>
      </c>
      <c r="E1957">
        <v>0</v>
      </c>
      <c r="F1957" s="10">
        <f t="shared" si="60"/>
        <v>108</v>
      </c>
      <c r="G1957" s="10">
        <f t="shared" si="61"/>
        <v>108</v>
      </c>
    </row>
    <row r="1958" spans="1:7" x14ac:dyDescent="0.25">
      <c r="A1958">
        <v>11005</v>
      </c>
      <c r="B1958">
        <v>1</v>
      </c>
      <c r="C1958">
        <v>18</v>
      </c>
      <c r="D1958">
        <v>2</v>
      </c>
      <c r="E1958">
        <v>0</v>
      </c>
      <c r="F1958" s="10">
        <f t="shared" si="60"/>
        <v>36</v>
      </c>
      <c r="G1958" s="10">
        <f t="shared" si="61"/>
        <v>36</v>
      </c>
    </row>
    <row r="1959" spans="1:7" x14ac:dyDescent="0.25">
      <c r="A1959">
        <v>11005</v>
      </c>
      <c r="B1959">
        <v>59</v>
      </c>
      <c r="C1959">
        <v>55</v>
      </c>
      <c r="D1959">
        <v>10</v>
      </c>
      <c r="E1959">
        <v>0</v>
      </c>
      <c r="F1959" s="10">
        <f t="shared" si="60"/>
        <v>550</v>
      </c>
      <c r="G1959" s="10">
        <f t="shared" si="61"/>
        <v>550</v>
      </c>
    </row>
    <row r="1960" spans="1:7" x14ac:dyDescent="0.25">
      <c r="A1960">
        <v>11006</v>
      </c>
      <c r="B1960">
        <v>1</v>
      </c>
      <c r="C1960">
        <v>18</v>
      </c>
      <c r="D1960">
        <v>8</v>
      </c>
      <c r="E1960">
        <v>0</v>
      </c>
      <c r="F1960" s="10">
        <f t="shared" si="60"/>
        <v>144</v>
      </c>
      <c r="G1960" s="10">
        <f t="shared" si="61"/>
        <v>144</v>
      </c>
    </row>
    <row r="1961" spans="1:7" x14ac:dyDescent="0.25">
      <c r="A1961">
        <v>11006</v>
      </c>
      <c r="B1961">
        <v>29</v>
      </c>
      <c r="C1961">
        <v>123.79</v>
      </c>
      <c r="D1961">
        <v>2</v>
      </c>
      <c r="E1961">
        <v>0.25</v>
      </c>
      <c r="F1961" s="10">
        <f t="shared" si="60"/>
        <v>247.58</v>
      </c>
      <c r="G1961" s="10">
        <f t="shared" si="61"/>
        <v>185.685</v>
      </c>
    </row>
    <row r="1962" spans="1:7" x14ac:dyDescent="0.25">
      <c r="A1962">
        <v>11007</v>
      </c>
      <c r="B1962">
        <v>8</v>
      </c>
      <c r="C1962">
        <v>40</v>
      </c>
      <c r="D1962">
        <v>30</v>
      </c>
      <c r="E1962">
        <v>0</v>
      </c>
      <c r="F1962" s="10">
        <f t="shared" si="60"/>
        <v>1200</v>
      </c>
      <c r="G1962" s="10">
        <f t="shared" si="61"/>
        <v>1200</v>
      </c>
    </row>
    <row r="1963" spans="1:7" x14ac:dyDescent="0.25">
      <c r="A1963">
        <v>11007</v>
      </c>
      <c r="B1963">
        <v>29</v>
      </c>
      <c r="C1963">
        <v>123.79</v>
      </c>
      <c r="D1963">
        <v>10</v>
      </c>
      <c r="E1963">
        <v>0</v>
      </c>
      <c r="F1963" s="10">
        <f t="shared" si="60"/>
        <v>1237.9000000000001</v>
      </c>
      <c r="G1963" s="10">
        <f t="shared" si="61"/>
        <v>1237.9000000000001</v>
      </c>
    </row>
    <row r="1964" spans="1:7" x14ac:dyDescent="0.25">
      <c r="A1964">
        <v>11007</v>
      </c>
      <c r="B1964">
        <v>42</v>
      </c>
      <c r="C1964">
        <v>14</v>
      </c>
      <c r="D1964">
        <v>14</v>
      </c>
      <c r="E1964">
        <v>0</v>
      </c>
      <c r="F1964" s="10">
        <f t="shared" si="60"/>
        <v>196</v>
      </c>
      <c r="G1964" s="10">
        <f t="shared" si="61"/>
        <v>196</v>
      </c>
    </row>
    <row r="1965" spans="1:7" x14ac:dyDescent="0.25">
      <c r="A1965">
        <v>11008</v>
      </c>
      <c r="B1965">
        <v>28</v>
      </c>
      <c r="C1965">
        <v>45.6</v>
      </c>
      <c r="D1965">
        <v>70</v>
      </c>
      <c r="E1965">
        <v>0.05</v>
      </c>
      <c r="F1965" s="10">
        <f t="shared" si="60"/>
        <v>3192</v>
      </c>
      <c r="G1965" s="10">
        <f t="shared" si="61"/>
        <v>3032.3999999999996</v>
      </c>
    </row>
    <row r="1966" spans="1:7" x14ac:dyDescent="0.25">
      <c r="A1966">
        <v>11008</v>
      </c>
      <c r="B1966">
        <v>34</v>
      </c>
      <c r="C1966">
        <v>14</v>
      </c>
      <c r="D1966">
        <v>90</v>
      </c>
      <c r="E1966">
        <v>0.05</v>
      </c>
      <c r="F1966" s="10">
        <f t="shared" si="60"/>
        <v>1260</v>
      </c>
      <c r="G1966" s="10">
        <f t="shared" si="61"/>
        <v>1197</v>
      </c>
    </row>
    <row r="1967" spans="1:7" x14ac:dyDescent="0.25">
      <c r="A1967">
        <v>11008</v>
      </c>
      <c r="B1967">
        <v>71</v>
      </c>
      <c r="C1967">
        <v>21.5</v>
      </c>
      <c r="D1967">
        <v>21</v>
      </c>
      <c r="E1967">
        <v>0</v>
      </c>
      <c r="F1967" s="10">
        <f t="shared" si="60"/>
        <v>451.5</v>
      </c>
      <c r="G1967" s="10">
        <f t="shared" si="61"/>
        <v>451.5</v>
      </c>
    </row>
    <row r="1968" spans="1:7" x14ac:dyDescent="0.25">
      <c r="A1968">
        <v>11009</v>
      </c>
      <c r="B1968">
        <v>24</v>
      </c>
      <c r="C1968">
        <v>4.5</v>
      </c>
      <c r="D1968">
        <v>12</v>
      </c>
      <c r="E1968">
        <v>0</v>
      </c>
      <c r="F1968" s="10">
        <f t="shared" si="60"/>
        <v>54</v>
      </c>
      <c r="G1968" s="10">
        <f t="shared" si="61"/>
        <v>54</v>
      </c>
    </row>
    <row r="1969" spans="1:7" x14ac:dyDescent="0.25">
      <c r="A1969">
        <v>11009</v>
      </c>
      <c r="B1969">
        <v>36</v>
      </c>
      <c r="C1969">
        <v>19</v>
      </c>
      <c r="D1969">
        <v>18</v>
      </c>
      <c r="E1969">
        <v>0.25</v>
      </c>
      <c r="F1969" s="10">
        <f t="shared" si="60"/>
        <v>342</v>
      </c>
      <c r="G1969" s="10">
        <f t="shared" si="61"/>
        <v>256.5</v>
      </c>
    </row>
    <row r="1970" spans="1:7" x14ac:dyDescent="0.25">
      <c r="A1970">
        <v>11009</v>
      </c>
      <c r="B1970">
        <v>60</v>
      </c>
      <c r="C1970">
        <v>34</v>
      </c>
      <c r="D1970">
        <v>9</v>
      </c>
      <c r="E1970">
        <v>0</v>
      </c>
      <c r="F1970" s="10">
        <f t="shared" si="60"/>
        <v>306</v>
      </c>
      <c r="G1970" s="10">
        <f t="shared" si="61"/>
        <v>306</v>
      </c>
    </row>
    <row r="1971" spans="1:7" x14ac:dyDescent="0.25">
      <c r="A1971">
        <v>11010</v>
      </c>
      <c r="B1971">
        <v>7</v>
      </c>
      <c r="C1971">
        <v>30</v>
      </c>
      <c r="D1971">
        <v>20</v>
      </c>
      <c r="E1971">
        <v>0</v>
      </c>
      <c r="F1971" s="10">
        <f t="shared" si="60"/>
        <v>600</v>
      </c>
      <c r="G1971" s="10">
        <f t="shared" si="61"/>
        <v>600</v>
      </c>
    </row>
    <row r="1972" spans="1:7" x14ac:dyDescent="0.25">
      <c r="A1972">
        <v>11010</v>
      </c>
      <c r="B1972">
        <v>24</v>
      </c>
      <c r="C1972">
        <v>4.5</v>
      </c>
      <c r="D1972">
        <v>10</v>
      </c>
      <c r="E1972">
        <v>0</v>
      </c>
      <c r="F1972" s="10">
        <f t="shared" si="60"/>
        <v>45</v>
      </c>
      <c r="G1972" s="10">
        <f t="shared" si="61"/>
        <v>45</v>
      </c>
    </row>
    <row r="1973" spans="1:7" x14ac:dyDescent="0.25">
      <c r="A1973">
        <v>11011</v>
      </c>
      <c r="B1973">
        <v>58</v>
      </c>
      <c r="C1973">
        <v>13.25</v>
      </c>
      <c r="D1973">
        <v>40</v>
      </c>
      <c r="E1973">
        <v>0.05</v>
      </c>
      <c r="F1973" s="10">
        <f t="shared" si="60"/>
        <v>530</v>
      </c>
      <c r="G1973" s="10">
        <f t="shared" si="61"/>
        <v>503.5</v>
      </c>
    </row>
    <row r="1974" spans="1:7" x14ac:dyDescent="0.25">
      <c r="A1974">
        <v>11011</v>
      </c>
      <c r="B1974">
        <v>71</v>
      </c>
      <c r="C1974">
        <v>21.5</v>
      </c>
      <c r="D1974">
        <v>20</v>
      </c>
      <c r="E1974">
        <v>0</v>
      </c>
      <c r="F1974" s="10">
        <f t="shared" si="60"/>
        <v>430</v>
      </c>
      <c r="G1974" s="10">
        <f t="shared" si="61"/>
        <v>430</v>
      </c>
    </row>
    <row r="1975" spans="1:7" x14ac:dyDescent="0.2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 s="10">
        <f t="shared" si="60"/>
        <v>459.99999999999994</v>
      </c>
      <c r="G1975" s="10">
        <f t="shared" si="61"/>
        <v>436.99999999999994</v>
      </c>
    </row>
    <row r="1976" spans="1:7" x14ac:dyDescent="0.25">
      <c r="A1976">
        <v>11012</v>
      </c>
      <c r="B1976">
        <v>60</v>
      </c>
      <c r="C1976">
        <v>34</v>
      </c>
      <c r="D1976">
        <v>36</v>
      </c>
      <c r="E1976">
        <v>0.05</v>
      </c>
      <c r="F1976" s="10">
        <f t="shared" si="60"/>
        <v>1224</v>
      </c>
      <c r="G1976" s="10">
        <f t="shared" si="61"/>
        <v>1162.8</v>
      </c>
    </row>
    <row r="1977" spans="1:7" x14ac:dyDescent="0.25">
      <c r="A1977">
        <v>11012</v>
      </c>
      <c r="B1977">
        <v>71</v>
      </c>
      <c r="C1977">
        <v>21.5</v>
      </c>
      <c r="D1977">
        <v>60</v>
      </c>
      <c r="E1977">
        <v>0.05</v>
      </c>
      <c r="F1977" s="10">
        <f t="shared" si="60"/>
        <v>1290</v>
      </c>
      <c r="G1977" s="10">
        <f t="shared" si="61"/>
        <v>1225.5</v>
      </c>
    </row>
    <row r="1978" spans="1:7" x14ac:dyDescent="0.25">
      <c r="A1978">
        <v>11013</v>
      </c>
      <c r="B1978">
        <v>23</v>
      </c>
      <c r="C1978">
        <v>9</v>
      </c>
      <c r="D1978">
        <v>10</v>
      </c>
      <c r="E1978">
        <v>0</v>
      </c>
      <c r="F1978" s="10">
        <f t="shared" si="60"/>
        <v>90</v>
      </c>
      <c r="G1978" s="10">
        <f t="shared" si="61"/>
        <v>90</v>
      </c>
    </row>
    <row r="1979" spans="1:7" x14ac:dyDescent="0.25">
      <c r="A1979">
        <v>11013</v>
      </c>
      <c r="B1979">
        <v>42</v>
      </c>
      <c r="C1979">
        <v>14</v>
      </c>
      <c r="D1979">
        <v>4</v>
      </c>
      <c r="E1979">
        <v>0</v>
      </c>
      <c r="F1979" s="10">
        <f t="shared" si="60"/>
        <v>56</v>
      </c>
      <c r="G1979" s="10">
        <f t="shared" si="61"/>
        <v>56</v>
      </c>
    </row>
    <row r="1980" spans="1:7" x14ac:dyDescent="0.25">
      <c r="A1980">
        <v>11013</v>
      </c>
      <c r="B1980">
        <v>45</v>
      </c>
      <c r="C1980">
        <v>9.5</v>
      </c>
      <c r="D1980">
        <v>20</v>
      </c>
      <c r="E1980">
        <v>0</v>
      </c>
      <c r="F1980" s="10">
        <f t="shared" si="60"/>
        <v>190</v>
      </c>
      <c r="G1980" s="10">
        <f t="shared" si="61"/>
        <v>190</v>
      </c>
    </row>
    <row r="1981" spans="1:7" x14ac:dyDescent="0.25">
      <c r="A1981">
        <v>11013</v>
      </c>
      <c r="B1981">
        <v>68</v>
      </c>
      <c r="C1981">
        <v>12.5</v>
      </c>
      <c r="D1981">
        <v>2</v>
      </c>
      <c r="E1981">
        <v>0</v>
      </c>
      <c r="F1981" s="10">
        <f t="shared" si="60"/>
        <v>25</v>
      </c>
      <c r="G1981" s="10">
        <f t="shared" si="61"/>
        <v>25</v>
      </c>
    </row>
    <row r="1982" spans="1:7" x14ac:dyDescent="0.25">
      <c r="A1982">
        <v>11014</v>
      </c>
      <c r="B1982">
        <v>41</v>
      </c>
      <c r="C1982">
        <v>9.65</v>
      </c>
      <c r="D1982">
        <v>28</v>
      </c>
      <c r="E1982">
        <v>0.1</v>
      </c>
      <c r="F1982" s="10">
        <f t="shared" si="60"/>
        <v>270.2</v>
      </c>
      <c r="G1982" s="10">
        <f t="shared" si="61"/>
        <v>243.18</v>
      </c>
    </row>
    <row r="1983" spans="1:7" x14ac:dyDescent="0.25">
      <c r="A1983">
        <v>11015</v>
      </c>
      <c r="B1983">
        <v>30</v>
      </c>
      <c r="C1983">
        <v>25.89</v>
      </c>
      <c r="D1983">
        <v>15</v>
      </c>
      <c r="E1983">
        <v>0</v>
      </c>
      <c r="F1983" s="10">
        <f t="shared" si="60"/>
        <v>388.35</v>
      </c>
      <c r="G1983" s="10">
        <f t="shared" si="61"/>
        <v>388.35</v>
      </c>
    </row>
    <row r="1984" spans="1:7" x14ac:dyDescent="0.25">
      <c r="A1984">
        <v>11015</v>
      </c>
      <c r="B1984">
        <v>77</v>
      </c>
      <c r="C1984">
        <v>13</v>
      </c>
      <c r="D1984">
        <v>18</v>
      </c>
      <c r="E1984">
        <v>0</v>
      </c>
      <c r="F1984" s="10">
        <f t="shared" si="60"/>
        <v>234</v>
      </c>
      <c r="G1984" s="10">
        <f t="shared" si="61"/>
        <v>234</v>
      </c>
    </row>
    <row r="1985" spans="1:7" x14ac:dyDescent="0.25">
      <c r="A1985">
        <v>11016</v>
      </c>
      <c r="B1985">
        <v>31</v>
      </c>
      <c r="C1985">
        <v>12.5</v>
      </c>
      <c r="D1985">
        <v>15</v>
      </c>
      <c r="E1985">
        <v>0</v>
      </c>
      <c r="F1985" s="10">
        <f t="shared" si="60"/>
        <v>187.5</v>
      </c>
      <c r="G1985" s="10">
        <f t="shared" si="61"/>
        <v>187.5</v>
      </c>
    </row>
    <row r="1986" spans="1:7" x14ac:dyDescent="0.25">
      <c r="A1986">
        <v>11016</v>
      </c>
      <c r="B1986">
        <v>36</v>
      </c>
      <c r="C1986">
        <v>19</v>
      </c>
      <c r="D1986">
        <v>16</v>
      </c>
      <c r="E1986">
        <v>0</v>
      </c>
      <c r="F1986" s="10">
        <f t="shared" si="60"/>
        <v>304</v>
      </c>
      <c r="G1986" s="10">
        <f t="shared" si="61"/>
        <v>304</v>
      </c>
    </row>
    <row r="1987" spans="1:7" x14ac:dyDescent="0.25">
      <c r="A1987">
        <v>11017</v>
      </c>
      <c r="B1987">
        <v>3</v>
      </c>
      <c r="C1987">
        <v>10</v>
      </c>
      <c r="D1987">
        <v>25</v>
      </c>
      <c r="E1987">
        <v>0</v>
      </c>
      <c r="F1987" s="10">
        <f t="shared" ref="F1987:F2050" si="62">C1987*D1987</f>
        <v>250</v>
      </c>
      <c r="G1987" s="10">
        <f t="shared" ref="G1987:G2050" si="63">F1987 * (1 - E1987)</f>
        <v>250</v>
      </c>
    </row>
    <row r="1988" spans="1:7" x14ac:dyDescent="0.25">
      <c r="A1988">
        <v>11017</v>
      </c>
      <c r="B1988">
        <v>59</v>
      </c>
      <c r="C1988">
        <v>55</v>
      </c>
      <c r="D1988">
        <v>110</v>
      </c>
      <c r="E1988">
        <v>0</v>
      </c>
      <c r="F1988" s="10">
        <f t="shared" si="62"/>
        <v>6050</v>
      </c>
      <c r="G1988" s="10">
        <f t="shared" si="63"/>
        <v>6050</v>
      </c>
    </row>
    <row r="1989" spans="1:7" x14ac:dyDescent="0.25">
      <c r="A1989">
        <v>11017</v>
      </c>
      <c r="B1989">
        <v>70</v>
      </c>
      <c r="C1989">
        <v>15</v>
      </c>
      <c r="D1989">
        <v>30</v>
      </c>
      <c r="E1989">
        <v>0</v>
      </c>
      <c r="F1989" s="10">
        <f t="shared" si="62"/>
        <v>450</v>
      </c>
      <c r="G1989" s="10">
        <f t="shared" si="63"/>
        <v>450</v>
      </c>
    </row>
    <row r="1990" spans="1:7" x14ac:dyDescent="0.25">
      <c r="A1990">
        <v>11018</v>
      </c>
      <c r="B1990">
        <v>12</v>
      </c>
      <c r="C1990">
        <v>38</v>
      </c>
      <c r="D1990">
        <v>20</v>
      </c>
      <c r="E1990">
        <v>0</v>
      </c>
      <c r="F1990" s="10">
        <f t="shared" si="62"/>
        <v>760</v>
      </c>
      <c r="G1990" s="10">
        <f t="shared" si="63"/>
        <v>760</v>
      </c>
    </row>
    <row r="1991" spans="1:7" x14ac:dyDescent="0.25">
      <c r="A1991">
        <v>11018</v>
      </c>
      <c r="B1991">
        <v>18</v>
      </c>
      <c r="C1991">
        <v>62.5</v>
      </c>
      <c r="D1991">
        <v>10</v>
      </c>
      <c r="E1991">
        <v>0</v>
      </c>
      <c r="F1991" s="10">
        <f t="shared" si="62"/>
        <v>625</v>
      </c>
      <c r="G1991" s="10">
        <f t="shared" si="63"/>
        <v>625</v>
      </c>
    </row>
    <row r="1992" spans="1:7" x14ac:dyDescent="0.25">
      <c r="A1992">
        <v>11018</v>
      </c>
      <c r="B1992">
        <v>56</v>
      </c>
      <c r="C1992">
        <v>38</v>
      </c>
      <c r="D1992">
        <v>5</v>
      </c>
      <c r="E1992">
        <v>0</v>
      </c>
      <c r="F1992" s="10">
        <f t="shared" si="62"/>
        <v>190</v>
      </c>
      <c r="G1992" s="10">
        <f t="shared" si="63"/>
        <v>190</v>
      </c>
    </row>
    <row r="1993" spans="1:7" x14ac:dyDescent="0.25">
      <c r="A1993">
        <v>11019</v>
      </c>
      <c r="B1993">
        <v>46</v>
      </c>
      <c r="C1993">
        <v>12</v>
      </c>
      <c r="D1993">
        <v>3</v>
      </c>
      <c r="E1993">
        <v>0</v>
      </c>
      <c r="F1993" s="10">
        <f t="shared" si="62"/>
        <v>36</v>
      </c>
      <c r="G1993" s="10">
        <f t="shared" si="63"/>
        <v>36</v>
      </c>
    </row>
    <row r="1994" spans="1:7" x14ac:dyDescent="0.25">
      <c r="A1994">
        <v>11019</v>
      </c>
      <c r="B1994">
        <v>49</v>
      </c>
      <c r="C1994">
        <v>20</v>
      </c>
      <c r="D1994">
        <v>2</v>
      </c>
      <c r="E1994">
        <v>0</v>
      </c>
      <c r="F1994" s="10">
        <f t="shared" si="62"/>
        <v>40</v>
      </c>
      <c r="G1994" s="10">
        <f t="shared" si="63"/>
        <v>40</v>
      </c>
    </row>
    <row r="1995" spans="1:7" x14ac:dyDescent="0.25">
      <c r="A1995">
        <v>11020</v>
      </c>
      <c r="B1995">
        <v>10</v>
      </c>
      <c r="C1995">
        <v>31</v>
      </c>
      <c r="D1995">
        <v>24</v>
      </c>
      <c r="E1995">
        <v>0.15</v>
      </c>
      <c r="F1995" s="10">
        <f t="shared" si="62"/>
        <v>744</v>
      </c>
      <c r="G1995" s="10">
        <f t="shared" si="63"/>
        <v>632.4</v>
      </c>
    </row>
    <row r="1996" spans="1:7" x14ac:dyDescent="0.25">
      <c r="A1996">
        <v>11021</v>
      </c>
      <c r="B1996">
        <v>2</v>
      </c>
      <c r="C1996">
        <v>19</v>
      </c>
      <c r="D1996">
        <v>11</v>
      </c>
      <c r="E1996">
        <v>0.25</v>
      </c>
      <c r="F1996" s="10">
        <f t="shared" si="62"/>
        <v>209</v>
      </c>
      <c r="G1996" s="10">
        <f t="shared" si="63"/>
        <v>156.75</v>
      </c>
    </row>
    <row r="1997" spans="1:7" x14ac:dyDescent="0.25">
      <c r="A1997">
        <v>11021</v>
      </c>
      <c r="B1997">
        <v>20</v>
      </c>
      <c r="C1997">
        <v>81</v>
      </c>
      <c r="D1997">
        <v>15</v>
      </c>
      <c r="E1997">
        <v>0</v>
      </c>
      <c r="F1997" s="10">
        <f t="shared" si="62"/>
        <v>1215</v>
      </c>
      <c r="G1997" s="10">
        <f t="shared" si="63"/>
        <v>1215</v>
      </c>
    </row>
    <row r="1998" spans="1:7" x14ac:dyDescent="0.25">
      <c r="A1998">
        <v>11021</v>
      </c>
      <c r="B1998">
        <v>26</v>
      </c>
      <c r="C1998">
        <v>31.23</v>
      </c>
      <c r="D1998">
        <v>63</v>
      </c>
      <c r="E1998">
        <v>0</v>
      </c>
      <c r="F1998" s="10">
        <f t="shared" si="62"/>
        <v>1967.49</v>
      </c>
      <c r="G1998" s="10">
        <f t="shared" si="63"/>
        <v>1967.49</v>
      </c>
    </row>
    <row r="1999" spans="1:7" x14ac:dyDescent="0.25">
      <c r="A1999">
        <v>11021</v>
      </c>
      <c r="B1999">
        <v>51</v>
      </c>
      <c r="C1999">
        <v>53</v>
      </c>
      <c r="D1999">
        <v>44</v>
      </c>
      <c r="E1999">
        <v>0.25</v>
      </c>
      <c r="F1999" s="10">
        <f t="shared" si="62"/>
        <v>2332</v>
      </c>
      <c r="G1999" s="10">
        <f t="shared" si="63"/>
        <v>1749</v>
      </c>
    </row>
    <row r="2000" spans="1:7" x14ac:dyDescent="0.2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 s="10">
        <f t="shared" si="62"/>
        <v>1218</v>
      </c>
      <c r="G2000" s="10">
        <f t="shared" si="63"/>
        <v>1218</v>
      </c>
    </row>
    <row r="2001" spans="1:7" x14ac:dyDescent="0.2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 s="10">
        <f t="shared" si="62"/>
        <v>322</v>
      </c>
      <c r="G2001" s="10">
        <f t="shared" si="63"/>
        <v>322</v>
      </c>
    </row>
    <row r="2002" spans="1:7" x14ac:dyDescent="0.25">
      <c r="A2002">
        <v>11022</v>
      </c>
      <c r="B2002">
        <v>69</v>
      </c>
      <c r="C2002">
        <v>36</v>
      </c>
      <c r="D2002">
        <v>30</v>
      </c>
      <c r="E2002">
        <v>0</v>
      </c>
      <c r="F2002" s="10">
        <f t="shared" si="62"/>
        <v>1080</v>
      </c>
      <c r="G2002" s="10">
        <f t="shared" si="63"/>
        <v>1080</v>
      </c>
    </row>
    <row r="2003" spans="1:7" x14ac:dyDescent="0.25">
      <c r="A2003">
        <v>11023</v>
      </c>
      <c r="B2003">
        <v>7</v>
      </c>
      <c r="C2003">
        <v>30</v>
      </c>
      <c r="D2003">
        <v>4</v>
      </c>
      <c r="E2003">
        <v>0</v>
      </c>
      <c r="F2003" s="10">
        <f t="shared" si="62"/>
        <v>120</v>
      </c>
      <c r="G2003" s="10">
        <f t="shared" si="63"/>
        <v>120</v>
      </c>
    </row>
    <row r="2004" spans="1:7" x14ac:dyDescent="0.25">
      <c r="A2004">
        <v>11023</v>
      </c>
      <c r="B2004">
        <v>43</v>
      </c>
      <c r="C2004">
        <v>46</v>
      </c>
      <c r="D2004">
        <v>30</v>
      </c>
      <c r="E2004">
        <v>0</v>
      </c>
      <c r="F2004" s="10">
        <f t="shared" si="62"/>
        <v>1380</v>
      </c>
      <c r="G2004" s="10">
        <f t="shared" si="63"/>
        <v>1380</v>
      </c>
    </row>
    <row r="2005" spans="1:7" x14ac:dyDescent="0.25">
      <c r="A2005">
        <v>11024</v>
      </c>
      <c r="B2005">
        <v>26</v>
      </c>
      <c r="C2005">
        <v>31.23</v>
      </c>
      <c r="D2005">
        <v>12</v>
      </c>
      <c r="E2005">
        <v>0</v>
      </c>
      <c r="F2005" s="10">
        <f t="shared" si="62"/>
        <v>374.76</v>
      </c>
      <c r="G2005" s="10">
        <f t="shared" si="63"/>
        <v>374.76</v>
      </c>
    </row>
    <row r="2006" spans="1:7" x14ac:dyDescent="0.25">
      <c r="A2006">
        <v>11024</v>
      </c>
      <c r="B2006">
        <v>33</v>
      </c>
      <c r="C2006">
        <v>2.5</v>
      </c>
      <c r="D2006">
        <v>30</v>
      </c>
      <c r="E2006">
        <v>0</v>
      </c>
      <c r="F2006" s="10">
        <f t="shared" si="62"/>
        <v>75</v>
      </c>
      <c r="G2006" s="10">
        <f t="shared" si="63"/>
        <v>75</v>
      </c>
    </row>
    <row r="2007" spans="1:7" x14ac:dyDescent="0.25">
      <c r="A2007">
        <v>11024</v>
      </c>
      <c r="B2007">
        <v>65</v>
      </c>
      <c r="C2007">
        <v>21.05</v>
      </c>
      <c r="D2007">
        <v>21</v>
      </c>
      <c r="E2007">
        <v>0</v>
      </c>
      <c r="F2007" s="10">
        <f t="shared" si="62"/>
        <v>442.05</v>
      </c>
      <c r="G2007" s="10">
        <f t="shared" si="63"/>
        <v>442.05</v>
      </c>
    </row>
    <row r="2008" spans="1:7" x14ac:dyDescent="0.25">
      <c r="A2008">
        <v>11024</v>
      </c>
      <c r="B2008">
        <v>71</v>
      </c>
      <c r="C2008">
        <v>21.5</v>
      </c>
      <c r="D2008">
        <v>50</v>
      </c>
      <c r="E2008">
        <v>0</v>
      </c>
      <c r="F2008" s="10">
        <f t="shared" si="62"/>
        <v>1075</v>
      </c>
      <c r="G2008" s="10">
        <f t="shared" si="63"/>
        <v>1075</v>
      </c>
    </row>
    <row r="2009" spans="1:7" x14ac:dyDescent="0.25">
      <c r="A2009">
        <v>11025</v>
      </c>
      <c r="B2009">
        <v>1</v>
      </c>
      <c r="C2009">
        <v>18</v>
      </c>
      <c r="D2009">
        <v>10</v>
      </c>
      <c r="E2009">
        <v>0.1</v>
      </c>
      <c r="F2009" s="10">
        <f t="shared" si="62"/>
        <v>180</v>
      </c>
      <c r="G2009" s="10">
        <f t="shared" si="63"/>
        <v>162</v>
      </c>
    </row>
    <row r="2010" spans="1:7" x14ac:dyDescent="0.25">
      <c r="A2010">
        <v>11025</v>
      </c>
      <c r="B2010">
        <v>13</v>
      </c>
      <c r="C2010">
        <v>6</v>
      </c>
      <c r="D2010">
        <v>20</v>
      </c>
      <c r="E2010">
        <v>0.1</v>
      </c>
      <c r="F2010" s="10">
        <f t="shared" si="62"/>
        <v>120</v>
      </c>
      <c r="G2010" s="10">
        <f t="shared" si="63"/>
        <v>108</v>
      </c>
    </row>
    <row r="2011" spans="1:7" x14ac:dyDescent="0.25">
      <c r="A2011">
        <v>11026</v>
      </c>
      <c r="B2011">
        <v>18</v>
      </c>
      <c r="C2011">
        <v>62.5</v>
      </c>
      <c r="D2011">
        <v>8</v>
      </c>
      <c r="E2011">
        <v>0</v>
      </c>
      <c r="F2011" s="10">
        <f t="shared" si="62"/>
        <v>500</v>
      </c>
      <c r="G2011" s="10">
        <f t="shared" si="63"/>
        <v>500</v>
      </c>
    </row>
    <row r="2012" spans="1:7" x14ac:dyDescent="0.25">
      <c r="A2012">
        <v>11026</v>
      </c>
      <c r="B2012">
        <v>51</v>
      </c>
      <c r="C2012">
        <v>53</v>
      </c>
      <c r="D2012">
        <v>10</v>
      </c>
      <c r="E2012">
        <v>0</v>
      </c>
      <c r="F2012" s="10">
        <f t="shared" si="62"/>
        <v>530</v>
      </c>
      <c r="G2012" s="10">
        <f t="shared" si="63"/>
        <v>530</v>
      </c>
    </row>
    <row r="2013" spans="1:7" x14ac:dyDescent="0.25">
      <c r="A2013">
        <v>11027</v>
      </c>
      <c r="B2013">
        <v>24</v>
      </c>
      <c r="C2013">
        <v>4.5</v>
      </c>
      <c r="D2013">
        <v>30</v>
      </c>
      <c r="E2013">
        <v>0.25</v>
      </c>
      <c r="F2013" s="10">
        <f t="shared" si="62"/>
        <v>135</v>
      </c>
      <c r="G2013" s="10">
        <f t="shared" si="63"/>
        <v>101.25</v>
      </c>
    </row>
    <row r="2014" spans="1:7" x14ac:dyDescent="0.25">
      <c r="A2014">
        <v>11027</v>
      </c>
      <c r="B2014">
        <v>62</v>
      </c>
      <c r="C2014">
        <v>49.3</v>
      </c>
      <c r="D2014">
        <v>21</v>
      </c>
      <c r="E2014">
        <v>0.25</v>
      </c>
      <c r="F2014" s="10">
        <f t="shared" si="62"/>
        <v>1035.3</v>
      </c>
      <c r="G2014" s="10">
        <f t="shared" si="63"/>
        <v>776.47499999999991</v>
      </c>
    </row>
    <row r="2015" spans="1:7" x14ac:dyDescent="0.25">
      <c r="A2015">
        <v>11028</v>
      </c>
      <c r="B2015">
        <v>55</v>
      </c>
      <c r="C2015">
        <v>24</v>
      </c>
      <c r="D2015">
        <v>35</v>
      </c>
      <c r="E2015">
        <v>0</v>
      </c>
      <c r="F2015" s="10">
        <f t="shared" si="62"/>
        <v>840</v>
      </c>
      <c r="G2015" s="10">
        <f t="shared" si="63"/>
        <v>840</v>
      </c>
    </row>
    <row r="2016" spans="1:7" x14ac:dyDescent="0.25">
      <c r="A2016">
        <v>11028</v>
      </c>
      <c r="B2016">
        <v>59</v>
      </c>
      <c r="C2016">
        <v>55</v>
      </c>
      <c r="D2016">
        <v>24</v>
      </c>
      <c r="E2016">
        <v>0</v>
      </c>
      <c r="F2016" s="10">
        <f t="shared" si="62"/>
        <v>1320</v>
      </c>
      <c r="G2016" s="10">
        <f t="shared" si="63"/>
        <v>1320</v>
      </c>
    </row>
    <row r="2017" spans="1:7" x14ac:dyDescent="0.25">
      <c r="A2017">
        <v>11029</v>
      </c>
      <c r="B2017">
        <v>56</v>
      </c>
      <c r="C2017">
        <v>38</v>
      </c>
      <c r="D2017">
        <v>20</v>
      </c>
      <c r="E2017">
        <v>0</v>
      </c>
      <c r="F2017" s="10">
        <f t="shared" si="62"/>
        <v>760</v>
      </c>
      <c r="G2017" s="10">
        <f t="shared" si="63"/>
        <v>760</v>
      </c>
    </row>
    <row r="2018" spans="1:7" x14ac:dyDescent="0.25">
      <c r="A2018">
        <v>11029</v>
      </c>
      <c r="B2018">
        <v>63</v>
      </c>
      <c r="C2018">
        <v>43.9</v>
      </c>
      <c r="D2018">
        <v>12</v>
      </c>
      <c r="E2018">
        <v>0</v>
      </c>
      <c r="F2018" s="10">
        <f t="shared" si="62"/>
        <v>526.79999999999995</v>
      </c>
      <c r="G2018" s="10">
        <f t="shared" si="63"/>
        <v>526.79999999999995</v>
      </c>
    </row>
    <row r="2019" spans="1:7" x14ac:dyDescent="0.25">
      <c r="A2019">
        <v>11030</v>
      </c>
      <c r="B2019">
        <v>2</v>
      </c>
      <c r="C2019">
        <v>19</v>
      </c>
      <c r="D2019">
        <v>100</v>
      </c>
      <c r="E2019">
        <v>0.25</v>
      </c>
      <c r="F2019" s="10">
        <f t="shared" si="62"/>
        <v>1900</v>
      </c>
      <c r="G2019" s="10">
        <f t="shared" si="63"/>
        <v>1425</v>
      </c>
    </row>
    <row r="2020" spans="1:7" x14ac:dyDescent="0.25">
      <c r="A2020">
        <v>11030</v>
      </c>
      <c r="B2020">
        <v>5</v>
      </c>
      <c r="C2020">
        <v>21.35</v>
      </c>
      <c r="D2020">
        <v>70</v>
      </c>
      <c r="E2020">
        <v>0</v>
      </c>
      <c r="F2020" s="10">
        <f t="shared" si="62"/>
        <v>1494.5</v>
      </c>
      <c r="G2020" s="10">
        <f t="shared" si="63"/>
        <v>1494.5</v>
      </c>
    </row>
    <row r="2021" spans="1:7" x14ac:dyDescent="0.25">
      <c r="A2021">
        <v>11030</v>
      </c>
      <c r="B2021">
        <v>29</v>
      </c>
      <c r="C2021">
        <v>123.79</v>
      </c>
      <c r="D2021">
        <v>60</v>
      </c>
      <c r="E2021">
        <v>0.25</v>
      </c>
      <c r="F2021" s="10">
        <f t="shared" si="62"/>
        <v>7427.4000000000005</v>
      </c>
      <c r="G2021" s="10">
        <f t="shared" si="63"/>
        <v>5570.55</v>
      </c>
    </row>
    <row r="2022" spans="1:7" x14ac:dyDescent="0.25">
      <c r="A2022">
        <v>11030</v>
      </c>
      <c r="B2022">
        <v>59</v>
      </c>
      <c r="C2022">
        <v>55</v>
      </c>
      <c r="D2022">
        <v>100</v>
      </c>
      <c r="E2022">
        <v>0.25</v>
      </c>
      <c r="F2022" s="10">
        <f t="shared" si="62"/>
        <v>5500</v>
      </c>
      <c r="G2022" s="10">
        <f t="shared" si="63"/>
        <v>4125</v>
      </c>
    </row>
    <row r="2023" spans="1:7" x14ac:dyDescent="0.25">
      <c r="A2023">
        <v>11031</v>
      </c>
      <c r="B2023">
        <v>1</v>
      </c>
      <c r="C2023">
        <v>18</v>
      </c>
      <c r="D2023">
        <v>45</v>
      </c>
      <c r="E2023">
        <v>0</v>
      </c>
      <c r="F2023" s="10">
        <f t="shared" si="62"/>
        <v>810</v>
      </c>
      <c r="G2023" s="10">
        <f t="shared" si="63"/>
        <v>810</v>
      </c>
    </row>
    <row r="2024" spans="1:7" x14ac:dyDescent="0.25">
      <c r="A2024">
        <v>11031</v>
      </c>
      <c r="B2024">
        <v>13</v>
      </c>
      <c r="C2024">
        <v>6</v>
      </c>
      <c r="D2024">
        <v>80</v>
      </c>
      <c r="E2024">
        <v>0</v>
      </c>
      <c r="F2024" s="10">
        <f t="shared" si="62"/>
        <v>480</v>
      </c>
      <c r="G2024" s="10">
        <f t="shared" si="63"/>
        <v>480</v>
      </c>
    </row>
    <row r="2025" spans="1:7" x14ac:dyDescent="0.25">
      <c r="A2025">
        <v>11031</v>
      </c>
      <c r="B2025">
        <v>24</v>
      </c>
      <c r="C2025">
        <v>4.5</v>
      </c>
      <c r="D2025">
        <v>21</v>
      </c>
      <c r="E2025">
        <v>0</v>
      </c>
      <c r="F2025" s="10">
        <f t="shared" si="62"/>
        <v>94.5</v>
      </c>
      <c r="G2025" s="10">
        <f t="shared" si="63"/>
        <v>94.5</v>
      </c>
    </row>
    <row r="2026" spans="1:7" x14ac:dyDescent="0.25">
      <c r="A2026">
        <v>11031</v>
      </c>
      <c r="B2026">
        <v>64</v>
      </c>
      <c r="C2026">
        <v>33.25</v>
      </c>
      <c r="D2026">
        <v>20</v>
      </c>
      <c r="E2026">
        <v>0</v>
      </c>
      <c r="F2026" s="10">
        <f t="shared" si="62"/>
        <v>665</v>
      </c>
      <c r="G2026" s="10">
        <f t="shared" si="63"/>
        <v>665</v>
      </c>
    </row>
    <row r="2027" spans="1:7" x14ac:dyDescent="0.25">
      <c r="A2027">
        <v>11031</v>
      </c>
      <c r="B2027">
        <v>71</v>
      </c>
      <c r="C2027">
        <v>21.5</v>
      </c>
      <c r="D2027">
        <v>16</v>
      </c>
      <c r="E2027">
        <v>0</v>
      </c>
      <c r="F2027" s="10">
        <f t="shared" si="62"/>
        <v>344</v>
      </c>
      <c r="G2027" s="10">
        <f t="shared" si="63"/>
        <v>344</v>
      </c>
    </row>
    <row r="2028" spans="1:7" x14ac:dyDescent="0.25">
      <c r="A2028">
        <v>11032</v>
      </c>
      <c r="B2028">
        <v>36</v>
      </c>
      <c r="C2028">
        <v>19</v>
      </c>
      <c r="D2028">
        <v>35</v>
      </c>
      <c r="E2028">
        <v>0</v>
      </c>
      <c r="F2028" s="10">
        <f t="shared" si="62"/>
        <v>665</v>
      </c>
      <c r="G2028" s="10">
        <f t="shared" si="63"/>
        <v>665</v>
      </c>
    </row>
    <row r="2029" spans="1:7" x14ac:dyDescent="0.25">
      <c r="A2029">
        <v>11032</v>
      </c>
      <c r="B2029">
        <v>38</v>
      </c>
      <c r="C2029">
        <v>263.5</v>
      </c>
      <c r="D2029">
        <v>25</v>
      </c>
      <c r="E2029">
        <v>0</v>
      </c>
      <c r="F2029" s="10">
        <f t="shared" si="62"/>
        <v>6587.5</v>
      </c>
      <c r="G2029" s="10">
        <f t="shared" si="63"/>
        <v>6587.5</v>
      </c>
    </row>
    <row r="2030" spans="1:7" x14ac:dyDescent="0.25">
      <c r="A2030">
        <v>11032</v>
      </c>
      <c r="B2030">
        <v>59</v>
      </c>
      <c r="C2030">
        <v>55</v>
      </c>
      <c r="D2030">
        <v>30</v>
      </c>
      <c r="E2030">
        <v>0</v>
      </c>
      <c r="F2030" s="10">
        <f t="shared" si="62"/>
        <v>1650</v>
      </c>
      <c r="G2030" s="10">
        <f t="shared" si="63"/>
        <v>1650</v>
      </c>
    </row>
    <row r="2031" spans="1:7" x14ac:dyDescent="0.2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 s="10">
        <f t="shared" si="62"/>
        <v>2296</v>
      </c>
      <c r="G2031" s="10">
        <f t="shared" si="63"/>
        <v>2066.4</v>
      </c>
    </row>
    <row r="2032" spans="1:7" x14ac:dyDescent="0.25">
      <c r="A2032">
        <v>11033</v>
      </c>
      <c r="B2032">
        <v>69</v>
      </c>
      <c r="C2032">
        <v>36</v>
      </c>
      <c r="D2032">
        <v>36</v>
      </c>
      <c r="E2032">
        <v>0.1</v>
      </c>
      <c r="F2032" s="10">
        <f t="shared" si="62"/>
        <v>1296</v>
      </c>
      <c r="G2032" s="10">
        <f t="shared" si="63"/>
        <v>1166.4000000000001</v>
      </c>
    </row>
    <row r="2033" spans="1:7" x14ac:dyDescent="0.25">
      <c r="A2033">
        <v>11034</v>
      </c>
      <c r="B2033">
        <v>21</v>
      </c>
      <c r="C2033">
        <v>10</v>
      </c>
      <c r="D2033">
        <v>15</v>
      </c>
      <c r="E2033">
        <v>0.1</v>
      </c>
      <c r="F2033" s="10">
        <f t="shared" si="62"/>
        <v>150</v>
      </c>
      <c r="G2033" s="10">
        <f t="shared" si="63"/>
        <v>135</v>
      </c>
    </row>
    <row r="2034" spans="1:7" x14ac:dyDescent="0.25">
      <c r="A2034">
        <v>11034</v>
      </c>
      <c r="B2034">
        <v>44</v>
      </c>
      <c r="C2034">
        <v>19.45</v>
      </c>
      <c r="D2034">
        <v>12</v>
      </c>
      <c r="E2034">
        <v>0</v>
      </c>
      <c r="F2034" s="10">
        <f t="shared" si="62"/>
        <v>233.39999999999998</v>
      </c>
      <c r="G2034" s="10">
        <f t="shared" si="63"/>
        <v>233.39999999999998</v>
      </c>
    </row>
    <row r="2035" spans="1:7" x14ac:dyDescent="0.25">
      <c r="A2035">
        <v>11034</v>
      </c>
      <c r="B2035">
        <v>61</v>
      </c>
      <c r="C2035">
        <v>28.5</v>
      </c>
      <c r="D2035">
        <v>6</v>
      </c>
      <c r="E2035">
        <v>0</v>
      </c>
      <c r="F2035" s="10">
        <f t="shared" si="62"/>
        <v>171</v>
      </c>
      <c r="G2035" s="10">
        <f t="shared" si="63"/>
        <v>171</v>
      </c>
    </row>
    <row r="2036" spans="1:7" x14ac:dyDescent="0.25">
      <c r="A2036">
        <v>11035</v>
      </c>
      <c r="B2036">
        <v>1</v>
      </c>
      <c r="C2036">
        <v>18</v>
      </c>
      <c r="D2036">
        <v>10</v>
      </c>
      <c r="E2036">
        <v>0</v>
      </c>
      <c r="F2036" s="10">
        <f t="shared" si="62"/>
        <v>180</v>
      </c>
      <c r="G2036" s="10">
        <f t="shared" si="63"/>
        <v>180</v>
      </c>
    </row>
    <row r="2037" spans="1:7" x14ac:dyDescent="0.25">
      <c r="A2037">
        <v>11035</v>
      </c>
      <c r="B2037">
        <v>35</v>
      </c>
      <c r="C2037">
        <v>18</v>
      </c>
      <c r="D2037">
        <v>60</v>
      </c>
      <c r="E2037">
        <v>0</v>
      </c>
      <c r="F2037" s="10">
        <f t="shared" si="62"/>
        <v>1080</v>
      </c>
      <c r="G2037" s="10">
        <f t="shared" si="63"/>
        <v>1080</v>
      </c>
    </row>
    <row r="2038" spans="1:7" x14ac:dyDescent="0.25">
      <c r="A2038">
        <v>11035</v>
      </c>
      <c r="B2038">
        <v>42</v>
      </c>
      <c r="C2038">
        <v>14</v>
      </c>
      <c r="D2038">
        <v>30</v>
      </c>
      <c r="E2038">
        <v>0</v>
      </c>
      <c r="F2038" s="10">
        <f t="shared" si="62"/>
        <v>420</v>
      </c>
      <c r="G2038" s="10">
        <f t="shared" si="63"/>
        <v>420</v>
      </c>
    </row>
    <row r="2039" spans="1:7" x14ac:dyDescent="0.25">
      <c r="A2039">
        <v>11035</v>
      </c>
      <c r="B2039">
        <v>54</v>
      </c>
      <c r="C2039">
        <v>7.45</v>
      </c>
      <c r="D2039">
        <v>10</v>
      </c>
      <c r="E2039">
        <v>0</v>
      </c>
      <c r="F2039" s="10">
        <f t="shared" si="62"/>
        <v>74.5</v>
      </c>
      <c r="G2039" s="10">
        <f t="shared" si="63"/>
        <v>74.5</v>
      </c>
    </row>
    <row r="2040" spans="1:7" x14ac:dyDescent="0.25">
      <c r="A2040">
        <v>11036</v>
      </c>
      <c r="B2040">
        <v>13</v>
      </c>
      <c r="C2040">
        <v>6</v>
      </c>
      <c r="D2040">
        <v>7</v>
      </c>
      <c r="E2040">
        <v>0</v>
      </c>
      <c r="F2040" s="10">
        <f t="shared" si="62"/>
        <v>42</v>
      </c>
      <c r="G2040" s="10">
        <f t="shared" si="63"/>
        <v>42</v>
      </c>
    </row>
    <row r="2041" spans="1:7" x14ac:dyDescent="0.25">
      <c r="A2041">
        <v>11036</v>
      </c>
      <c r="B2041">
        <v>59</v>
      </c>
      <c r="C2041">
        <v>55</v>
      </c>
      <c r="D2041">
        <v>30</v>
      </c>
      <c r="E2041">
        <v>0</v>
      </c>
      <c r="F2041" s="10">
        <f t="shared" si="62"/>
        <v>1650</v>
      </c>
      <c r="G2041" s="10">
        <f t="shared" si="63"/>
        <v>1650</v>
      </c>
    </row>
    <row r="2042" spans="1:7" x14ac:dyDescent="0.25">
      <c r="A2042">
        <v>11037</v>
      </c>
      <c r="B2042">
        <v>70</v>
      </c>
      <c r="C2042">
        <v>15</v>
      </c>
      <c r="D2042">
        <v>4</v>
      </c>
      <c r="E2042">
        <v>0</v>
      </c>
      <c r="F2042" s="10">
        <f t="shared" si="62"/>
        <v>60</v>
      </c>
      <c r="G2042" s="10">
        <f t="shared" si="63"/>
        <v>60</v>
      </c>
    </row>
    <row r="2043" spans="1:7" x14ac:dyDescent="0.2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 s="10">
        <f t="shared" si="62"/>
        <v>92</v>
      </c>
      <c r="G2043" s="10">
        <f t="shared" si="63"/>
        <v>73.600000000000009</v>
      </c>
    </row>
    <row r="2044" spans="1:7" x14ac:dyDescent="0.25">
      <c r="A2044">
        <v>11038</v>
      </c>
      <c r="B2044">
        <v>52</v>
      </c>
      <c r="C2044">
        <v>7</v>
      </c>
      <c r="D2044">
        <v>2</v>
      </c>
      <c r="E2044">
        <v>0</v>
      </c>
      <c r="F2044" s="10">
        <f t="shared" si="62"/>
        <v>14</v>
      </c>
      <c r="G2044" s="10">
        <f t="shared" si="63"/>
        <v>14</v>
      </c>
    </row>
    <row r="2045" spans="1:7" x14ac:dyDescent="0.25">
      <c r="A2045">
        <v>11038</v>
      </c>
      <c r="B2045">
        <v>71</v>
      </c>
      <c r="C2045">
        <v>21.5</v>
      </c>
      <c r="D2045">
        <v>30</v>
      </c>
      <c r="E2045">
        <v>0</v>
      </c>
      <c r="F2045" s="10">
        <f t="shared" si="62"/>
        <v>645</v>
      </c>
      <c r="G2045" s="10">
        <f t="shared" si="63"/>
        <v>645</v>
      </c>
    </row>
    <row r="2046" spans="1:7" x14ac:dyDescent="0.25">
      <c r="A2046">
        <v>11039</v>
      </c>
      <c r="B2046">
        <v>28</v>
      </c>
      <c r="C2046">
        <v>45.6</v>
      </c>
      <c r="D2046">
        <v>20</v>
      </c>
      <c r="E2046">
        <v>0</v>
      </c>
      <c r="F2046" s="10">
        <f t="shared" si="62"/>
        <v>912</v>
      </c>
      <c r="G2046" s="10">
        <f t="shared" si="63"/>
        <v>912</v>
      </c>
    </row>
    <row r="2047" spans="1:7" x14ac:dyDescent="0.25">
      <c r="A2047">
        <v>11039</v>
      </c>
      <c r="B2047">
        <v>35</v>
      </c>
      <c r="C2047">
        <v>18</v>
      </c>
      <c r="D2047">
        <v>24</v>
      </c>
      <c r="E2047">
        <v>0</v>
      </c>
      <c r="F2047" s="10">
        <f t="shared" si="62"/>
        <v>432</v>
      </c>
      <c r="G2047" s="10">
        <f t="shared" si="63"/>
        <v>432</v>
      </c>
    </row>
    <row r="2048" spans="1:7" x14ac:dyDescent="0.25">
      <c r="A2048">
        <v>11039</v>
      </c>
      <c r="B2048">
        <v>49</v>
      </c>
      <c r="C2048">
        <v>20</v>
      </c>
      <c r="D2048">
        <v>60</v>
      </c>
      <c r="E2048">
        <v>0</v>
      </c>
      <c r="F2048" s="10">
        <f t="shared" si="62"/>
        <v>1200</v>
      </c>
      <c r="G2048" s="10">
        <f t="shared" si="63"/>
        <v>1200</v>
      </c>
    </row>
    <row r="2049" spans="1:7" x14ac:dyDescent="0.25">
      <c r="A2049">
        <v>11039</v>
      </c>
      <c r="B2049">
        <v>57</v>
      </c>
      <c r="C2049">
        <v>19.5</v>
      </c>
      <c r="D2049">
        <v>28</v>
      </c>
      <c r="E2049">
        <v>0</v>
      </c>
      <c r="F2049" s="10">
        <f t="shared" si="62"/>
        <v>546</v>
      </c>
      <c r="G2049" s="10">
        <f t="shared" si="63"/>
        <v>546</v>
      </c>
    </row>
    <row r="2050" spans="1:7" x14ac:dyDescent="0.25">
      <c r="A2050">
        <v>11040</v>
      </c>
      <c r="B2050">
        <v>21</v>
      </c>
      <c r="C2050">
        <v>10</v>
      </c>
      <c r="D2050">
        <v>20</v>
      </c>
      <c r="E2050">
        <v>0</v>
      </c>
      <c r="F2050" s="10">
        <f t="shared" si="62"/>
        <v>200</v>
      </c>
      <c r="G2050" s="10">
        <f t="shared" si="63"/>
        <v>200</v>
      </c>
    </row>
    <row r="2051" spans="1:7" x14ac:dyDescent="0.25">
      <c r="A2051">
        <v>11041</v>
      </c>
      <c r="B2051">
        <v>2</v>
      </c>
      <c r="C2051">
        <v>19</v>
      </c>
      <c r="D2051">
        <v>30</v>
      </c>
      <c r="E2051">
        <v>0.2</v>
      </c>
      <c r="F2051" s="10">
        <f t="shared" ref="F2051:F2114" si="64">C2051*D2051</f>
        <v>570</v>
      </c>
      <c r="G2051" s="10">
        <f t="shared" ref="G2051:G2114" si="65">F2051 * (1 - E2051)</f>
        <v>456</v>
      </c>
    </row>
    <row r="2052" spans="1:7" x14ac:dyDescent="0.25">
      <c r="A2052">
        <v>11041</v>
      </c>
      <c r="B2052">
        <v>63</v>
      </c>
      <c r="C2052">
        <v>43.9</v>
      </c>
      <c r="D2052">
        <v>30</v>
      </c>
      <c r="E2052">
        <v>0</v>
      </c>
      <c r="F2052" s="10">
        <f t="shared" si="64"/>
        <v>1317</v>
      </c>
      <c r="G2052" s="10">
        <f t="shared" si="65"/>
        <v>1317</v>
      </c>
    </row>
    <row r="2053" spans="1:7" x14ac:dyDescent="0.25">
      <c r="A2053">
        <v>11042</v>
      </c>
      <c r="B2053">
        <v>44</v>
      </c>
      <c r="C2053">
        <v>19.45</v>
      </c>
      <c r="D2053">
        <v>15</v>
      </c>
      <c r="E2053">
        <v>0</v>
      </c>
      <c r="F2053" s="10">
        <f t="shared" si="64"/>
        <v>291.75</v>
      </c>
      <c r="G2053" s="10">
        <f t="shared" si="65"/>
        <v>291.75</v>
      </c>
    </row>
    <row r="2054" spans="1:7" x14ac:dyDescent="0.25">
      <c r="A2054">
        <v>11042</v>
      </c>
      <c r="B2054">
        <v>61</v>
      </c>
      <c r="C2054">
        <v>28.5</v>
      </c>
      <c r="D2054">
        <v>4</v>
      </c>
      <c r="E2054">
        <v>0</v>
      </c>
      <c r="F2054" s="10">
        <f t="shared" si="64"/>
        <v>114</v>
      </c>
      <c r="G2054" s="10">
        <f t="shared" si="65"/>
        <v>114</v>
      </c>
    </row>
    <row r="2055" spans="1:7" x14ac:dyDescent="0.25">
      <c r="A2055">
        <v>11043</v>
      </c>
      <c r="B2055">
        <v>11</v>
      </c>
      <c r="C2055">
        <v>21</v>
      </c>
      <c r="D2055">
        <v>10</v>
      </c>
      <c r="E2055">
        <v>0</v>
      </c>
      <c r="F2055" s="10">
        <f t="shared" si="64"/>
        <v>210</v>
      </c>
      <c r="G2055" s="10">
        <f t="shared" si="65"/>
        <v>210</v>
      </c>
    </row>
    <row r="2056" spans="1:7" x14ac:dyDescent="0.25">
      <c r="A2056">
        <v>11044</v>
      </c>
      <c r="B2056">
        <v>62</v>
      </c>
      <c r="C2056">
        <v>49.3</v>
      </c>
      <c r="D2056">
        <v>12</v>
      </c>
      <c r="E2056">
        <v>0</v>
      </c>
      <c r="F2056" s="10">
        <f t="shared" si="64"/>
        <v>591.59999999999991</v>
      </c>
      <c r="G2056" s="10">
        <f t="shared" si="65"/>
        <v>591.59999999999991</v>
      </c>
    </row>
    <row r="2057" spans="1:7" x14ac:dyDescent="0.25">
      <c r="A2057">
        <v>11045</v>
      </c>
      <c r="B2057">
        <v>33</v>
      </c>
      <c r="C2057">
        <v>2.5</v>
      </c>
      <c r="D2057">
        <v>15</v>
      </c>
      <c r="E2057">
        <v>0</v>
      </c>
      <c r="F2057" s="10">
        <f t="shared" si="64"/>
        <v>37.5</v>
      </c>
      <c r="G2057" s="10">
        <f t="shared" si="65"/>
        <v>37.5</v>
      </c>
    </row>
    <row r="2058" spans="1:7" x14ac:dyDescent="0.25">
      <c r="A2058">
        <v>11045</v>
      </c>
      <c r="B2058">
        <v>51</v>
      </c>
      <c r="C2058">
        <v>53</v>
      </c>
      <c r="D2058">
        <v>24</v>
      </c>
      <c r="E2058">
        <v>0</v>
      </c>
      <c r="F2058" s="10">
        <f t="shared" si="64"/>
        <v>1272</v>
      </c>
      <c r="G2058" s="10">
        <f t="shared" si="65"/>
        <v>1272</v>
      </c>
    </row>
    <row r="2059" spans="1:7" x14ac:dyDescent="0.25">
      <c r="A2059">
        <v>11046</v>
      </c>
      <c r="B2059">
        <v>12</v>
      </c>
      <c r="C2059">
        <v>38</v>
      </c>
      <c r="D2059">
        <v>20</v>
      </c>
      <c r="E2059">
        <v>0.05</v>
      </c>
      <c r="F2059" s="10">
        <f t="shared" si="64"/>
        <v>760</v>
      </c>
      <c r="G2059" s="10">
        <f t="shared" si="65"/>
        <v>722</v>
      </c>
    </row>
    <row r="2060" spans="1:7" x14ac:dyDescent="0.25">
      <c r="A2060">
        <v>11046</v>
      </c>
      <c r="B2060">
        <v>32</v>
      </c>
      <c r="C2060">
        <v>32</v>
      </c>
      <c r="D2060">
        <v>15</v>
      </c>
      <c r="E2060">
        <v>0.05</v>
      </c>
      <c r="F2060" s="10">
        <f t="shared" si="64"/>
        <v>480</v>
      </c>
      <c r="G2060" s="10">
        <f t="shared" si="65"/>
        <v>456</v>
      </c>
    </row>
    <row r="2061" spans="1:7" x14ac:dyDescent="0.25">
      <c r="A2061">
        <v>11046</v>
      </c>
      <c r="B2061">
        <v>35</v>
      </c>
      <c r="C2061">
        <v>18</v>
      </c>
      <c r="D2061">
        <v>18</v>
      </c>
      <c r="E2061">
        <v>0.05</v>
      </c>
      <c r="F2061" s="10">
        <f t="shared" si="64"/>
        <v>324</v>
      </c>
      <c r="G2061" s="10">
        <f t="shared" si="65"/>
        <v>307.8</v>
      </c>
    </row>
    <row r="2062" spans="1:7" x14ac:dyDescent="0.25">
      <c r="A2062">
        <v>11047</v>
      </c>
      <c r="B2062">
        <v>1</v>
      </c>
      <c r="C2062">
        <v>18</v>
      </c>
      <c r="D2062">
        <v>25</v>
      </c>
      <c r="E2062">
        <v>0.25</v>
      </c>
      <c r="F2062" s="10">
        <f t="shared" si="64"/>
        <v>450</v>
      </c>
      <c r="G2062" s="10">
        <f t="shared" si="65"/>
        <v>337.5</v>
      </c>
    </row>
    <row r="2063" spans="1:7" x14ac:dyDescent="0.25">
      <c r="A2063">
        <v>11047</v>
      </c>
      <c r="B2063">
        <v>5</v>
      </c>
      <c r="C2063">
        <v>21.35</v>
      </c>
      <c r="D2063">
        <v>30</v>
      </c>
      <c r="E2063">
        <v>0.25</v>
      </c>
      <c r="F2063" s="10">
        <f t="shared" si="64"/>
        <v>640.5</v>
      </c>
      <c r="G2063" s="10">
        <f t="shared" si="65"/>
        <v>480.375</v>
      </c>
    </row>
    <row r="2064" spans="1:7" x14ac:dyDescent="0.25">
      <c r="A2064">
        <v>11048</v>
      </c>
      <c r="B2064">
        <v>68</v>
      </c>
      <c r="C2064">
        <v>12.5</v>
      </c>
      <c r="D2064">
        <v>42</v>
      </c>
      <c r="E2064">
        <v>0</v>
      </c>
      <c r="F2064" s="10">
        <f t="shared" si="64"/>
        <v>525</v>
      </c>
      <c r="G2064" s="10">
        <f t="shared" si="65"/>
        <v>525</v>
      </c>
    </row>
    <row r="2065" spans="1:7" x14ac:dyDescent="0.25">
      <c r="A2065">
        <v>11049</v>
      </c>
      <c r="B2065">
        <v>2</v>
      </c>
      <c r="C2065">
        <v>19</v>
      </c>
      <c r="D2065">
        <v>10</v>
      </c>
      <c r="E2065">
        <v>0.2</v>
      </c>
      <c r="F2065" s="10">
        <f t="shared" si="64"/>
        <v>190</v>
      </c>
      <c r="G2065" s="10">
        <f t="shared" si="65"/>
        <v>152</v>
      </c>
    </row>
    <row r="2066" spans="1:7" x14ac:dyDescent="0.25">
      <c r="A2066">
        <v>11049</v>
      </c>
      <c r="B2066">
        <v>12</v>
      </c>
      <c r="C2066">
        <v>38</v>
      </c>
      <c r="D2066">
        <v>4</v>
      </c>
      <c r="E2066">
        <v>0.2</v>
      </c>
      <c r="F2066" s="10">
        <f t="shared" si="64"/>
        <v>152</v>
      </c>
      <c r="G2066" s="10">
        <f t="shared" si="65"/>
        <v>121.60000000000001</v>
      </c>
    </row>
    <row r="2067" spans="1:7" x14ac:dyDescent="0.25">
      <c r="A2067">
        <v>11050</v>
      </c>
      <c r="B2067">
        <v>76</v>
      </c>
      <c r="C2067">
        <v>18</v>
      </c>
      <c r="D2067">
        <v>50</v>
      </c>
      <c r="E2067">
        <v>0.1</v>
      </c>
      <c r="F2067" s="10">
        <f t="shared" si="64"/>
        <v>900</v>
      </c>
      <c r="G2067" s="10">
        <f t="shared" si="65"/>
        <v>810</v>
      </c>
    </row>
    <row r="2068" spans="1:7" x14ac:dyDescent="0.25">
      <c r="A2068">
        <v>11051</v>
      </c>
      <c r="B2068">
        <v>24</v>
      </c>
      <c r="C2068">
        <v>4.5</v>
      </c>
      <c r="D2068">
        <v>10</v>
      </c>
      <c r="E2068">
        <v>0.2</v>
      </c>
      <c r="F2068" s="10">
        <f t="shared" si="64"/>
        <v>45</v>
      </c>
      <c r="G2068" s="10">
        <f t="shared" si="65"/>
        <v>36</v>
      </c>
    </row>
    <row r="2069" spans="1:7" x14ac:dyDescent="0.25">
      <c r="A2069">
        <v>11052</v>
      </c>
      <c r="B2069">
        <v>43</v>
      </c>
      <c r="C2069">
        <v>46</v>
      </c>
      <c r="D2069">
        <v>30</v>
      </c>
      <c r="E2069">
        <v>0.2</v>
      </c>
      <c r="F2069" s="10">
        <f t="shared" si="64"/>
        <v>1380</v>
      </c>
      <c r="G2069" s="10">
        <f t="shared" si="65"/>
        <v>1104</v>
      </c>
    </row>
    <row r="2070" spans="1:7" x14ac:dyDescent="0.25">
      <c r="A2070">
        <v>11052</v>
      </c>
      <c r="B2070">
        <v>61</v>
      </c>
      <c r="C2070">
        <v>28.5</v>
      </c>
      <c r="D2070">
        <v>10</v>
      </c>
      <c r="E2070">
        <v>0.2</v>
      </c>
      <c r="F2070" s="10">
        <f t="shared" si="64"/>
        <v>285</v>
      </c>
      <c r="G2070" s="10">
        <f t="shared" si="65"/>
        <v>228</v>
      </c>
    </row>
    <row r="2071" spans="1:7" x14ac:dyDescent="0.25">
      <c r="A2071">
        <v>11053</v>
      </c>
      <c r="B2071">
        <v>18</v>
      </c>
      <c r="C2071">
        <v>62.5</v>
      </c>
      <c r="D2071">
        <v>35</v>
      </c>
      <c r="E2071">
        <v>0.2</v>
      </c>
      <c r="F2071" s="10">
        <f t="shared" si="64"/>
        <v>2187.5</v>
      </c>
      <c r="G2071" s="10">
        <f t="shared" si="65"/>
        <v>1750</v>
      </c>
    </row>
    <row r="2072" spans="1:7" x14ac:dyDescent="0.25">
      <c r="A2072">
        <v>11053</v>
      </c>
      <c r="B2072">
        <v>32</v>
      </c>
      <c r="C2072">
        <v>32</v>
      </c>
      <c r="D2072">
        <v>20</v>
      </c>
      <c r="E2072">
        <v>0</v>
      </c>
      <c r="F2072" s="10">
        <f t="shared" si="64"/>
        <v>640</v>
      </c>
      <c r="G2072" s="10">
        <f t="shared" si="65"/>
        <v>640</v>
      </c>
    </row>
    <row r="2073" spans="1:7" x14ac:dyDescent="0.25">
      <c r="A2073">
        <v>11053</v>
      </c>
      <c r="B2073">
        <v>64</v>
      </c>
      <c r="C2073">
        <v>33.25</v>
      </c>
      <c r="D2073">
        <v>25</v>
      </c>
      <c r="E2073">
        <v>0.2</v>
      </c>
      <c r="F2073" s="10">
        <f t="shared" si="64"/>
        <v>831.25</v>
      </c>
      <c r="G2073" s="10">
        <f t="shared" si="65"/>
        <v>665</v>
      </c>
    </row>
    <row r="2074" spans="1:7" x14ac:dyDescent="0.25">
      <c r="A2074">
        <v>11054</v>
      </c>
      <c r="B2074">
        <v>33</v>
      </c>
      <c r="C2074">
        <v>2.5</v>
      </c>
      <c r="D2074">
        <v>10</v>
      </c>
      <c r="E2074">
        <v>0</v>
      </c>
      <c r="F2074" s="10">
        <f t="shared" si="64"/>
        <v>25</v>
      </c>
      <c r="G2074" s="10">
        <f t="shared" si="65"/>
        <v>25</v>
      </c>
    </row>
    <row r="2075" spans="1:7" x14ac:dyDescent="0.25">
      <c r="A2075">
        <v>11054</v>
      </c>
      <c r="B2075">
        <v>67</v>
      </c>
      <c r="C2075">
        <v>14</v>
      </c>
      <c r="D2075">
        <v>20</v>
      </c>
      <c r="E2075">
        <v>0</v>
      </c>
      <c r="F2075" s="10">
        <f t="shared" si="64"/>
        <v>280</v>
      </c>
      <c r="G2075" s="10">
        <f t="shared" si="65"/>
        <v>280</v>
      </c>
    </row>
    <row r="2076" spans="1:7" x14ac:dyDescent="0.25">
      <c r="A2076">
        <v>11055</v>
      </c>
      <c r="B2076">
        <v>24</v>
      </c>
      <c r="C2076">
        <v>4.5</v>
      </c>
      <c r="D2076">
        <v>15</v>
      </c>
      <c r="E2076">
        <v>0</v>
      </c>
      <c r="F2076" s="10">
        <f t="shared" si="64"/>
        <v>67.5</v>
      </c>
      <c r="G2076" s="10">
        <f t="shared" si="65"/>
        <v>67.5</v>
      </c>
    </row>
    <row r="2077" spans="1:7" x14ac:dyDescent="0.25">
      <c r="A2077">
        <v>11055</v>
      </c>
      <c r="B2077">
        <v>25</v>
      </c>
      <c r="C2077">
        <v>14</v>
      </c>
      <c r="D2077">
        <v>15</v>
      </c>
      <c r="E2077">
        <v>0</v>
      </c>
      <c r="F2077" s="10">
        <f t="shared" si="64"/>
        <v>210</v>
      </c>
      <c r="G2077" s="10">
        <f t="shared" si="65"/>
        <v>210</v>
      </c>
    </row>
    <row r="2078" spans="1:7" x14ac:dyDescent="0.25">
      <c r="A2078">
        <v>11055</v>
      </c>
      <c r="B2078">
        <v>51</v>
      </c>
      <c r="C2078">
        <v>53</v>
      </c>
      <c r="D2078">
        <v>20</v>
      </c>
      <c r="E2078">
        <v>0</v>
      </c>
      <c r="F2078" s="10">
        <f t="shared" si="64"/>
        <v>1060</v>
      </c>
      <c r="G2078" s="10">
        <f t="shared" si="65"/>
        <v>1060</v>
      </c>
    </row>
    <row r="2079" spans="1:7" x14ac:dyDescent="0.25">
      <c r="A2079">
        <v>11055</v>
      </c>
      <c r="B2079">
        <v>57</v>
      </c>
      <c r="C2079">
        <v>19.5</v>
      </c>
      <c r="D2079">
        <v>20</v>
      </c>
      <c r="E2079">
        <v>0</v>
      </c>
      <c r="F2079" s="10">
        <f t="shared" si="64"/>
        <v>390</v>
      </c>
      <c r="G2079" s="10">
        <f t="shared" si="65"/>
        <v>390</v>
      </c>
    </row>
    <row r="2080" spans="1:7" x14ac:dyDescent="0.25">
      <c r="A2080">
        <v>11056</v>
      </c>
      <c r="B2080">
        <v>7</v>
      </c>
      <c r="C2080">
        <v>30</v>
      </c>
      <c r="D2080">
        <v>40</v>
      </c>
      <c r="E2080">
        <v>0</v>
      </c>
      <c r="F2080" s="10">
        <f t="shared" si="64"/>
        <v>1200</v>
      </c>
      <c r="G2080" s="10">
        <f t="shared" si="65"/>
        <v>1200</v>
      </c>
    </row>
    <row r="2081" spans="1:7" x14ac:dyDescent="0.25">
      <c r="A2081">
        <v>11056</v>
      </c>
      <c r="B2081">
        <v>55</v>
      </c>
      <c r="C2081">
        <v>24</v>
      </c>
      <c r="D2081">
        <v>35</v>
      </c>
      <c r="E2081">
        <v>0</v>
      </c>
      <c r="F2081" s="10">
        <f t="shared" si="64"/>
        <v>840</v>
      </c>
      <c r="G2081" s="10">
        <f t="shared" si="65"/>
        <v>840</v>
      </c>
    </row>
    <row r="2082" spans="1:7" x14ac:dyDescent="0.25">
      <c r="A2082">
        <v>11056</v>
      </c>
      <c r="B2082">
        <v>60</v>
      </c>
      <c r="C2082">
        <v>34</v>
      </c>
      <c r="D2082">
        <v>50</v>
      </c>
      <c r="E2082">
        <v>0</v>
      </c>
      <c r="F2082" s="10">
        <f t="shared" si="64"/>
        <v>1700</v>
      </c>
      <c r="G2082" s="10">
        <f t="shared" si="65"/>
        <v>1700</v>
      </c>
    </row>
    <row r="2083" spans="1:7" x14ac:dyDescent="0.25">
      <c r="A2083">
        <v>11057</v>
      </c>
      <c r="B2083">
        <v>70</v>
      </c>
      <c r="C2083">
        <v>15</v>
      </c>
      <c r="D2083">
        <v>3</v>
      </c>
      <c r="E2083">
        <v>0</v>
      </c>
      <c r="F2083" s="10">
        <f t="shared" si="64"/>
        <v>45</v>
      </c>
      <c r="G2083" s="10">
        <f t="shared" si="65"/>
        <v>45</v>
      </c>
    </row>
    <row r="2084" spans="1:7" x14ac:dyDescent="0.25">
      <c r="A2084">
        <v>11058</v>
      </c>
      <c r="B2084">
        <v>21</v>
      </c>
      <c r="C2084">
        <v>10</v>
      </c>
      <c r="D2084">
        <v>3</v>
      </c>
      <c r="E2084">
        <v>0</v>
      </c>
      <c r="F2084" s="10">
        <f t="shared" si="64"/>
        <v>30</v>
      </c>
      <c r="G2084" s="10">
        <f t="shared" si="65"/>
        <v>30</v>
      </c>
    </row>
    <row r="2085" spans="1:7" x14ac:dyDescent="0.25">
      <c r="A2085">
        <v>11058</v>
      </c>
      <c r="B2085">
        <v>60</v>
      </c>
      <c r="C2085">
        <v>34</v>
      </c>
      <c r="D2085">
        <v>21</v>
      </c>
      <c r="E2085">
        <v>0</v>
      </c>
      <c r="F2085" s="10">
        <f t="shared" si="64"/>
        <v>714</v>
      </c>
      <c r="G2085" s="10">
        <f t="shared" si="65"/>
        <v>714</v>
      </c>
    </row>
    <row r="2086" spans="1:7" x14ac:dyDescent="0.25">
      <c r="A2086">
        <v>11058</v>
      </c>
      <c r="B2086">
        <v>61</v>
      </c>
      <c r="C2086">
        <v>28.5</v>
      </c>
      <c r="D2086">
        <v>4</v>
      </c>
      <c r="E2086">
        <v>0</v>
      </c>
      <c r="F2086" s="10">
        <f t="shared" si="64"/>
        <v>114</v>
      </c>
      <c r="G2086" s="10">
        <f t="shared" si="65"/>
        <v>114</v>
      </c>
    </row>
    <row r="2087" spans="1:7" x14ac:dyDescent="0.25">
      <c r="A2087">
        <v>11059</v>
      </c>
      <c r="B2087">
        <v>13</v>
      </c>
      <c r="C2087">
        <v>6</v>
      </c>
      <c r="D2087">
        <v>30</v>
      </c>
      <c r="E2087">
        <v>0</v>
      </c>
      <c r="F2087" s="10">
        <f t="shared" si="64"/>
        <v>180</v>
      </c>
      <c r="G2087" s="10">
        <f t="shared" si="65"/>
        <v>180</v>
      </c>
    </row>
    <row r="2088" spans="1:7" x14ac:dyDescent="0.25">
      <c r="A2088">
        <v>11059</v>
      </c>
      <c r="B2088">
        <v>17</v>
      </c>
      <c r="C2088">
        <v>39</v>
      </c>
      <c r="D2088">
        <v>12</v>
      </c>
      <c r="E2088">
        <v>0</v>
      </c>
      <c r="F2088" s="10">
        <f t="shared" si="64"/>
        <v>468</v>
      </c>
      <c r="G2088" s="10">
        <f t="shared" si="65"/>
        <v>468</v>
      </c>
    </row>
    <row r="2089" spans="1:7" x14ac:dyDescent="0.25">
      <c r="A2089">
        <v>11059</v>
      </c>
      <c r="B2089">
        <v>60</v>
      </c>
      <c r="C2089">
        <v>34</v>
      </c>
      <c r="D2089">
        <v>35</v>
      </c>
      <c r="E2089">
        <v>0</v>
      </c>
      <c r="F2089" s="10">
        <f t="shared" si="64"/>
        <v>1190</v>
      </c>
      <c r="G2089" s="10">
        <f t="shared" si="65"/>
        <v>1190</v>
      </c>
    </row>
    <row r="2090" spans="1:7" x14ac:dyDescent="0.25">
      <c r="A2090">
        <v>11060</v>
      </c>
      <c r="B2090">
        <v>60</v>
      </c>
      <c r="C2090">
        <v>34</v>
      </c>
      <c r="D2090">
        <v>4</v>
      </c>
      <c r="E2090">
        <v>0</v>
      </c>
      <c r="F2090" s="10">
        <f t="shared" si="64"/>
        <v>136</v>
      </c>
      <c r="G2090" s="10">
        <f t="shared" si="65"/>
        <v>136</v>
      </c>
    </row>
    <row r="2091" spans="1:7" x14ac:dyDescent="0.25">
      <c r="A2091">
        <v>11060</v>
      </c>
      <c r="B2091">
        <v>77</v>
      </c>
      <c r="C2091">
        <v>13</v>
      </c>
      <c r="D2091">
        <v>10</v>
      </c>
      <c r="E2091">
        <v>0</v>
      </c>
      <c r="F2091" s="10">
        <f t="shared" si="64"/>
        <v>130</v>
      </c>
      <c r="G2091" s="10">
        <f t="shared" si="65"/>
        <v>130</v>
      </c>
    </row>
    <row r="2092" spans="1:7" x14ac:dyDescent="0.25">
      <c r="A2092">
        <v>11061</v>
      </c>
      <c r="B2092">
        <v>60</v>
      </c>
      <c r="C2092">
        <v>34</v>
      </c>
      <c r="D2092">
        <v>15</v>
      </c>
      <c r="E2092">
        <v>0</v>
      </c>
      <c r="F2092" s="10">
        <f t="shared" si="64"/>
        <v>510</v>
      </c>
      <c r="G2092" s="10">
        <f t="shared" si="65"/>
        <v>510</v>
      </c>
    </row>
    <row r="2093" spans="1:7" x14ac:dyDescent="0.2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 s="10">
        <f t="shared" si="64"/>
        <v>328</v>
      </c>
      <c r="G2093" s="10">
        <f t="shared" si="65"/>
        <v>262.40000000000003</v>
      </c>
    </row>
    <row r="2094" spans="1:7" x14ac:dyDescent="0.25">
      <c r="A2094">
        <v>11062</v>
      </c>
      <c r="B2094">
        <v>70</v>
      </c>
      <c r="C2094">
        <v>15</v>
      </c>
      <c r="D2094">
        <v>12</v>
      </c>
      <c r="E2094">
        <v>0.2</v>
      </c>
      <c r="F2094" s="10">
        <f t="shared" si="64"/>
        <v>180</v>
      </c>
      <c r="G2094" s="10">
        <f t="shared" si="65"/>
        <v>144</v>
      </c>
    </row>
    <row r="2095" spans="1:7" x14ac:dyDescent="0.25">
      <c r="A2095">
        <v>11063</v>
      </c>
      <c r="B2095">
        <v>34</v>
      </c>
      <c r="C2095">
        <v>14</v>
      </c>
      <c r="D2095">
        <v>30</v>
      </c>
      <c r="E2095">
        <v>0</v>
      </c>
      <c r="F2095" s="10">
        <f t="shared" si="64"/>
        <v>420</v>
      </c>
      <c r="G2095" s="10">
        <f t="shared" si="65"/>
        <v>420</v>
      </c>
    </row>
    <row r="2096" spans="1:7" x14ac:dyDescent="0.2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 s="10">
        <f t="shared" si="64"/>
        <v>736</v>
      </c>
      <c r="G2096" s="10">
        <f t="shared" si="65"/>
        <v>662.4</v>
      </c>
    </row>
    <row r="2097" spans="1:7" x14ac:dyDescent="0.25">
      <c r="A2097">
        <v>11063</v>
      </c>
      <c r="B2097">
        <v>41</v>
      </c>
      <c r="C2097">
        <v>9.65</v>
      </c>
      <c r="D2097">
        <v>30</v>
      </c>
      <c r="E2097">
        <v>0.1</v>
      </c>
      <c r="F2097" s="10">
        <f t="shared" si="64"/>
        <v>289.5</v>
      </c>
      <c r="G2097" s="10">
        <f t="shared" si="65"/>
        <v>260.55</v>
      </c>
    </row>
    <row r="2098" spans="1:7" x14ac:dyDescent="0.25">
      <c r="A2098">
        <v>11064</v>
      </c>
      <c r="B2098">
        <v>17</v>
      </c>
      <c r="C2098">
        <v>39</v>
      </c>
      <c r="D2098">
        <v>77</v>
      </c>
      <c r="E2098">
        <v>0.1</v>
      </c>
      <c r="F2098" s="10">
        <f t="shared" si="64"/>
        <v>3003</v>
      </c>
      <c r="G2098" s="10">
        <f t="shared" si="65"/>
        <v>2702.7000000000003</v>
      </c>
    </row>
    <row r="2099" spans="1:7" x14ac:dyDescent="0.25">
      <c r="A2099">
        <v>11064</v>
      </c>
      <c r="B2099">
        <v>41</v>
      </c>
      <c r="C2099">
        <v>9.65</v>
      </c>
      <c r="D2099">
        <v>12</v>
      </c>
      <c r="E2099">
        <v>0</v>
      </c>
      <c r="F2099" s="10">
        <f t="shared" si="64"/>
        <v>115.80000000000001</v>
      </c>
      <c r="G2099" s="10">
        <f t="shared" si="65"/>
        <v>115.80000000000001</v>
      </c>
    </row>
    <row r="2100" spans="1:7" x14ac:dyDescent="0.2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 s="10">
        <f t="shared" si="64"/>
        <v>819.99999999999989</v>
      </c>
      <c r="G2100" s="10">
        <f t="shared" si="65"/>
        <v>737.99999999999989</v>
      </c>
    </row>
    <row r="2101" spans="1:7" x14ac:dyDescent="0.25">
      <c r="A2101">
        <v>11064</v>
      </c>
      <c r="B2101">
        <v>55</v>
      </c>
      <c r="C2101">
        <v>24</v>
      </c>
      <c r="D2101">
        <v>4</v>
      </c>
      <c r="E2101">
        <v>0.1</v>
      </c>
      <c r="F2101" s="10">
        <f t="shared" si="64"/>
        <v>96</v>
      </c>
      <c r="G2101" s="10">
        <f t="shared" si="65"/>
        <v>86.4</v>
      </c>
    </row>
    <row r="2102" spans="1:7" x14ac:dyDescent="0.25">
      <c r="A2102">
        <v>11064</v>
      </c>
      <c r="B2102">
        <v>68</v>
      </c>
      <c r="C2102">
        <v>12.5</v>
      </c>
      <c r="D2102">
        <v>55</v>
      </c>
      <c r="E2102">
        <v>0</v>
      </c>
      <c r="F2102" s="10">
        <f t="shared" si="64"/>
        <v>687.5</v>
      </c>
      <c r="G2102" s="10">
        <f t="shared" si="65"/>
        <v>687.5</v>
      </c>
    </row>
    <row r="2103" spans="1:7" x14ac:dyDescent="0.25">
      <c r="A2103">
        <v>11065</v>
      </c>
      <c r="B2103">
        <v>30</v>
      </c>
      <c r="C2103">
        <v>25.89</v>
      </c>
      <c r="D2103">
        <v>4</v>
      </c>
      <c r="E2103">
        <v>0.25</v>
      </c>
      <c r="F2103" s="10">
        <f t="shared" si="64"/>
        <v>103.56</v>
      </c>
      <c r="G2103" s="10">
        <f t="shared" si="65"/>
        <v>77.67</v>
      </c>
    </row>
    <row r="2104" spans="1:7" x14ac:dyDescent="0.25">
      <c r="A2104">
        <v>11065</v>
      </c>
      <c r="B2104">
        <v>54</v>
      </c>
      <c r="C2104">
        <v>7.45</v>
      </c>
      <c r="D2104">
        <v>20</v>
      </c>
      <c r="E2104">
        <v>0.25</v>
      </c>
      <c r="F2104" s="10">
        <f t="shared" si="64"/>
        <v>149</v>
      </c>
      <c r="G2104" s="10">
        <f t="shared" si="65"/>
        <v>111.75</v>
      </c>
    </row>
    <row r="2105" spans="1:7" x14ac:dyDescent="0.25">
      <c r="A2105">
        <v>11066</v>
      </c>
      <c r="B2105">
        <v>16</v>
      </c>
      <c r="C2105">
        <v>17.45</v>
      </c>
      <c r="D2105">
        <v>3</v>
      </c>
      <c r="E2105">
        <v>0</v>
      </c>
      <c r="F2105" s="10">
        <f t="shared" si="64"/>
        <v>52.349999999999994</v>
      </c>
      <c r="G2105" s="10">
        <f t="shared" si="65"/>
        <v>52.349999999999994</v>
      </c>
    </row>
    <row r="2106" spans="1:7" x14ac:dyDescent="0.2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 s="10">
        <f t="shared" si="64"/>
        <v>386.4</v>
      </c>
      <c r="G2106" s="10">
        <f t="shared" si="65"/>
        <v>386.4</v>
      </c>
    </row>
    <row r="2107" spans="1:7" x14ac:dyDescent="0.25">
      <c r="A2107">
        <v>11066</v>
      </c>
      <c r="B2107">
        <v>34</v>
      </c>
      <c r="C2107">
        <v>14</v>
      </c>
      <c r="D2107">
        <v>35</v>
      </c>
      <c r="E2107">
        <v>0</v>
      </c>
      <c r="F2107" s="10">
        <f t="shared" si="64"/>
        <v>490</v>
      </c>
      <c r="G2107" s="10">
        <f t="shared" si="65"/>
        <v>490</v>
      </c>
    </row>
    <row r="2108" spans="1:7" x14ac:dyDescent="0.25">
      <c r="A2108">
        <v>11067</v>
      </c>
      <c r="B2108">
        <v>41</v>
      </c>
      <c r="C2108">
        <v>9.65</v>
      </c>
      <c r="D2108">
        <v>9</v>
      </c>
      <c r="E2108">
        <v>0</v>
      </c>
      <c r="F2108" s="10">
        <f t="shared" si="64"/>
        <v>86.850000000000009</v>
      </c>
      <c r="G2108" s="10">
        <f t="shared" si="65"/>
        <v>86.850000000000009</v>
      </c>
    </row>
    <row r="2109" spans="1:7" x14ac:dyDescent="0.25">
      <c r="A2109">
        <v>11068</v>
      </c>
      <c r="B2109">
        <v>28</v>
      </c>
      <c r="C2109">
        <v>45.6</v>
      </c>
      <c r="D2109">
        <v>8</v>
      </c>
      <c r="E2109">
        <v>0.15</v>
      </c>
      <c r="F2109" s="10">
        <f t="shared" si="64"/>
        <v>364.8</v>
      </c>
      <c r="G2109" s="10">
        <f t="shared" si="65"/>
        <v>310.08</v>
      </c>
    </row>
    <row r="2110" spans="1:7" x14ac:dyDescent="0.25">
      <c r="A2110">
        <v>11068</v>
      </c>
      <c r="B2110">
        <v>43</v>
      </c>
      <c r="C2110">
        <v>46</v>
      </c>
      <c r="D2110">
        <v>36</v>
      </c>
      <c r="E2110">
        <v>0.15</v>
      </c>
      <c r="F2110" s="10">
        <f t="shared" si="64"/>
        <v>1656</v>
      </c>
      <c r="G2110" s="10">
        <f t="shared" si="65"/>
        <v>1407.6</v>
      </c>
    </row>
    <row r="2111" spans="1:7" x14ac:dyDescent="0.25">
      <c r="A2111">
        <v>11068</v>
      </c>
      <c r="B2111">
        <v>77</v>
      </c>
      <c r="C2111">
        <v>13</v>
      </c>
      <c r="D2111">
        <v>28</v>
      </c>
      <c r="E2111">
        <v>0.15</v>
      </c>
      <c r="F2111" s="10">
        <f t="shared" si="64"/>
        <v>364</v>
      </c>
      <c r="G2111" s="10">
        <f t="shared" si="65"/>
        <v>309.39999999999998</v>
      </c>
    </row>
    <row r="2112" spans="1:7" x14ac:dyDescent="0.25">
      <c r="A2112">
        <v>11069</v>
      </c>
      <c r="B2112">
        <v>39</v>
      </c>
      <c r="C2112">
        <v>18</v>
      </c>
      <c r="D2112">
        <v>20</v>
      </c>
      <c r="E2112">
        <v>0</v>
      </c>
      <c r="F2112" s="10">
        <f t="shared" si="64"/>
        <v>360</v>
      </c>
      <c r="G2112" s="10">
        <f t="shared" si="65"/>
        <v>360</v>
      </c>
    </row>
    <row r="2113" spans="1:7" x14ac:dyDescent="0.25">
      <c r="A2113">
        <v>11070</v>
      </c>
      <c r="B2113">
        <v>1</v>
      </c>
      <c r="C2113">
        <v>18</v>
      </c>
      <c r="D2113">
        <v>40</v>
      </c>
      <c r="E2113">
        <v>0.15</v>
      </c>
      <c r="F2113" s="10">
        <f t="shared" si="64"/>
        <v>720</v>
      </c>
      <c r="G2113" s="10">
        <f t="shared" si="65"/>
        <v>612</v>
      </c>
    </row>
    <row r="2114" spans="1:7" x14ac:dyDescent="0.25">
      <c r="A2114">
        <v>11070</v>
      </c>
      <c r="B2114">
        <v>2</v>
      </c>
      <c r="C2114">
        <v>19</v>
      </c>
      <c r="D2114">
        <v>20</v>
      </c>
      <c r="E2114">
        <v>0.15</v>
      </c>
      <c r="F2114" s="10">
        <f t="shared" si="64"/>
        <v>380</v>
      </c>
      <c r="G2114" s="10">
        <f t="shared" si="65"/>
        <v>323</v>
      </c>
    </row>
    <row r="2115" spans="1:7" x14ac:dyDescent="0.25">
      <c r="A2115">
        <v>11070</v>
      </c>
      <c r="B2115">
        <v>16</v>
      </c>
      <c r="C2115">
        <v>17.45</v>
      </c>
      <c r="D2115">
        <v>30</v>
      </c>
      <c r="E2115">
        <v>0.15</v>
      </c>
      <c r="F2115" s="10">
        <f t="shared" ref="F2115:F2156" si="66">C2115*D2115</f>
        <v>523.5</v>
      </c>
      <c r="G2115" s="10">
        <f t="shared" ref="G2115:G2156" si="67">F2115 * (1 - E2115)</f>
        <v>444.97499999999997</v>
      </c>
    </row>
    <row r="2116" spans="1:7" x14ac:dyDescent="0.25">
      <c r="A2116">
        <v>11070</v>
      </c>
      <c r="B2116">
        <v>31</v>
      </c>
      <c r="C2116">
        <v>12.5</v>
      </c>
      <c r="D2116">
        <v>20</v>
      </c>
      <c r="E2116">
        <v>0</v>
      </c>
      <c r="F2116" s="10">
        <f t="shared" si="66"/>
        <v>250</v>
      </c>
      <c r="G2116" s="10">
        <f t="shared" si="67"/>
        <v>250</v>
      </c>
    </row>
    <row r="2117" spans="1:7" x14ac:dyDescent="0.25">
      <c r="A2117">
        <v>11071</v>
      </c>
      <c r="B2117">
        <v>7</v>
      </c>
      <c r="C2117">
        <v>30</v>
      </c>
      <c r="D2117">
        <v>15</v>
      </c>
      <c r="E2117">
        <v>0.05</v>
      </c>
      <c r="F2117" s="10">
        <f t="shared" si="66"/>
        <v>450</v>
      </c>
      <c r="G2117" s="10">
        <f t="shared" si="67"/>
        <v>427.5</v>
      </c>
    </row>
    <row r="2118" spans="1:7" x14ac:dyDescent="0.25">
      <c r="A2118">
        <v>11071</v>
      </c>
      <c r="B2118">
        <v>13</v>
      </c>
      <c r="C2118">
        <v>6</v>
      </c>
      <c r="D2118">
        <v>10</v>
      </c>
      <c r="E2118">
        <v>0.05</v>
      </c>
      <c r="F2118" s="10">
        <f t="shared" si="66"/>
        <v>60</v>
      </c>
      <c r="G2118" s="10">
        <f t="shared" si="67"/>
        <v>57</v>
      </c>
    </row>
    <row r="2119" spans="1:7" x14ac:dyDescent="0.25">
      <c r="A2119">
        <v>11072</v>
      </c>
      <c r="B2119">
        <v>2</v>
      </c>
      <c r="C2119">
        <v>19</v>
      </c>
      <c r="D2119">
        <v>8</v>
      </c>
      <c r="E2119">
        <v>0</v>
      </c>
      <c r="F2119" s="10">
        <f t="shared" si="66"/>
        <v>152</v>
      </c>
      <c r="G2119" s="10">
        <f t="shared" si="67"/>
        <v>152</v>
      </c>
    </row>
    <row r="2120" spans="1:7" x14ac:dyDescent="0.25">
      <c r="A2120">
        <v>11072</v>
      </c>
      <c r="B2120">
        <v>41</v>
      </c>
      <c r="C2120">
        <v>9.65</v>
      </c>
      <c r="D2120">
        <v>40</v>
      </c>
      <c r="E2120">
        <v>0</v>
      </c>
      <c r="F2120" s="10">
        <f t="shared" si="66"/>
        <v>386</v>
      </c>
      <c r="G2120" s="10">
        <f t="shared" si="67"/>
        <v>386</v>
      </c>
    </row>
    <row r="2121" spans="1:7" x14ac:dyDescent="0.25">
      <c r="A2121">
        <v>11072</v>
      </c>
      <c r="B2121">
        <v>50</v>
      </c>
      <c r="C2121">
        <v>16.25</v>
      </c>
      <c r="D2121">
        <v>22</v>
      </c>
      <c r="E2121">
        <v>0</v>
      </c>
      <c r="F2121" s="10">
        <f t="shared" si="66"/>
        <v>357.5</v>
      </c>
      <c r="G2121" s="10">
        <f t="shared" si="67"/>
        <v>357.5</v>
      </c>
    </row>
    <row r="2122" spans="1:7" x14ac:dyDescent="0.25">
      <c r="A2122">
        <v>11072</v>
      </c>
      <c r="B2122">
        <v>64</v>
      </c>
      <c r="C2122">
        <v>33.25</v>
      </c>
      <c r="D2122">
        <v>130</v>
      </c>
      <c r="E2122">
        <v>0</v>
      </c>
      <c r="F2122" s="10">
        <f t="shared" si="66"/>
        <v>4322.5</v>
      </c>
      <c r="G2122" s="10">
        <f t="shared" si="67"/>
        <v>4322.5</v>
      </c>
    </row>
    <row r="2123" spans="1:7" x14ac:dyDescent="0.25">
      <c r="A2123">
        <v>11073</v>
      </c>
      <c r="B2123">
        <v>11</v>
      </c>
      <c r="C2123">
        <v>21</v>
      </c>
      <c r="D2123">
        <v>10</v>
      </c>
      <c r="E2123">
        <v>0</v>
      </c>
      <c r="F2123" s="10">
        <f t="shared" si="66"/>
        <v>210</v>
      </c>
      <c r="G2123" s="10">
        <f t="shared" si="67"/>
        <v>210</v>
      </c>
    </row>
    <row r="2124" spans="1:7" x14ac:dyDescent="0.25">
      <c r="A2124">
        <v>11073</v>
      </c>
      <c r="B2124">
        <v>24</v>
      </c>
      <c r="C2124">
        <v>4.5</v>
      </c>
      <c r="D2124">
        <v>20</v>
      </c>
      <c r="E2124">
        <v>0</v>
      </c>
      <c r="F2124" s="10">
        <f t="shared" si="66"/>
        <v>90</v>
      </c>
      <c r="G2124" s="10">
        <f t="shared" si="67"/>
        <v>90</v>
      </c>
    </row>
    <row r="2125" spans="1:7" x14ac:dyDescent="0.25">
      <c r="A2125">
        <v>11074</v>
      </c>
      <c r="B2125">
        <v>16</v>
      </c>
      <c r="C2125">
        <v>17.45</v>
      </c>
      <c r="D2125">
        <v>14</v>
      </c>
      <c r="E2125">
        <v>0.05</v>
      </c>
      <c r="F2125" s="10">
        <f t="shared" si="66"/>
        <v>244.29999999999998</v>
      </c>
      <c r="G2125" s="10">
        <f t="shared" si="67"/>
        <v>232.08499999999998</v>
      </c>
    </row>
    <row r="2126" spans="1:7" x14ac:dyDescent="0.25">
      <c r="A2126">
        <v>11075</v>
      </c>
      <c r="B2126">
        <v>2</v>
      </c>
      <c r="C2126">
        <v>19</v>
      </c>
      <c r="D2126">
        <v>10</v>
      </c>
      <c r="E2126">
        <v>0.15</v>
      </c>
      <c r="F2126" s="10">
        <f t="shared" si="66"/>
        <v>190</v>
      </c>
      <c r="G2126" s="10">
        <f t="shared" si="67"/>
        <v>161.5</v>
      </c>
    </row>
    <row r="2127" spans="1:7" x14ac:dyDescent="0.25">
      <c r="A2127">
        <v>11075</v>
      </c>
      <c r="B2127">
        <v>46</v>
      </c>
      <c r="C2127">
        <v>12</v>
      </c>
      <c r="D2127">
        <v>30</v>
      </c>
      <c r="E2127">
        <v>0.15</v>
      </c>
      <c r="F2127" s="10">
        <f t="shared" si="66"/>
        <v>360</v>
      </c>
      <c r="G2127" s="10">
        <f t="shared" si="67"/>
        <v>306</v>
      </c>
    </row>
    <row r="2128" spans="1:7" x14ac:dyDescent="0.25">
      <c r="A2128">
        <v>11075</v>
      </c>
      <c r="B2128">
        <v>76</v>
      </c>
      <c r="C2128">
        <v>18</v>
      </c>
      <c r="D2128">
        <v>2</v>
      </c>
      <c r="E2128">
        <v>0.15</v>
      </c>
      <c r="F2128" s="10">
        <f t="shared" si="66"/>
        <v>36</v>
      </c>
      <c r="G2128" s="10">
        <f t="shared" si="67"/>
        <v>30.599999999999998</v>
      </c>
    </row>
    <row r="2129" spans="1:7" x14ac:dyDescent="0.25">
      <c r="A2129">
        <v>11076</v>
      </c>
      <c r="B2129">
        <v>6</v>
      </c>
      <c r="C2129">
        <v>25</v>
      </c>
      <c r="D2129">
        <v>20</v>
      </c>
      <c r="E2129">
        <v>0.25</v>
      </c>
      <c r="F2129" s="10">
        <f t="shared" si="66"/>
        <v>500</v>
      </c>
      <c r="G2129" s="10">
        <f t="shared" si="67"/>
        <v>375</v>
      </c>
    </row>
    <row r="2130" spans="1:7" x14ac:dyDescent="0.25">
      <c r="A2130">
        <v>11076</v>
      </c>
      <c r="B2130">
        <v>14</v>
      </c>
      <c r="C2130">
        <v>23.25</v>
      </c>
      <c r="D2130">
        <v>20</v>
      </c>
      <c r="E2130">
        <v>0.25</v>
      </c>
      <c r="F2130" s="10">
        <f t="shared" si="66"/>
        <v>465</v>
      </c>
      <c r="G2130" s="10">
        <f t="shared" si="67"/>
        <v>348.75</v>
      </c>
    </row>
    <row r="2131" spans="1:7" x14ac:dyDescent="0.2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 s="10">
        <f t="shared" si="66"/>
        <v>92</v>
      </c>
      <c r="G2131" s="10">
        <f t="shared" si="67"/>
        <v>69</v>
      </c>
    </row>
    <row r="2132" spans="1:7" x14ac:dyDescent="0.25">
      <c r="A2132">
        <v>11077</v>
      </c>
      <c r="B2132">
        <v>2</v>
      </c>
      <c r="C2132">
        <v>19</v>
      </c>
      <c r="D2132">
        <v>24</v>
      </c>
      <c r="E2132">
        <v>0.2</v>
      </c>
      <c r="F2132" s="10">
        <f t="shared" si="66"/>
        <v>456</v>
      </c>
      <c r="G2132" s="10">
        <f t="shared" si="67"/>
        <v>364.8</v>
      </c>
    </row>
    <row r="2133" spans="1:7" x14ac:dyDescent="0.25">
      <c r="A2133">
        <v>11077</v>
      </c>
      <c r="B2133">
        <v>3</v>
      </c>
      <c r="C2133">
        <v>10</v>
      </c>
      <c r="D2133">
        <v>4</v>
      </c>
      <c r="E2133">
        <v>0</v>
      </c>
      <c r="F2133" s="10">
        <f t="shared" si="66"/>
        <v>40</v>
      </c>
      <c r="G2133" s="10">
        <f t="shared" si="67"/>
        <v>40</v>
      </c>
    </row>
    <row r="2134" spans="1:7" x14ac:dyDescent="0.25">
      <c r="A2134">
        <v>11077</v>
      </c>
      <c r="B2134">
        <v>4</v>
      </c>
      <c r="C2134">
        <v>22</v>
      </c>
      <c r="D2134">
        <v>1</v>
      </c>
      <c r="E2134">
        <v>0</v>
      </c>
      <c r="F2134" s="10">
        <f t="shared" si="66"/>
        <v>22</v>
      </c>
      <c r="G2134" s="10">
        <f t="shared" si="67"/>
        <v>22</v>
      </c>
    </row>
    <row r="2135" spans="1:7" x14ac:dyDescent="0.25">
      <c r="A2135">
        <v>11077</v>
      </c>
      <c r="B2135">
        <v>6</v>
      </c>
      <c r="C2135">
        <v>25</v>
      </c>
      <c r="D2135">
        <v>1</v>
      </c>
      <c r="E2135">
        <v>0.02</v>
      </c>
      <c r="F2135" s="10">
        <f t="shared" si="66"/>
        <v>25</v>
      </c>
      <c r="G2135" s="10">
        <f t="shared" si="67"/>
        <v>24.5</v>
      </c>
    </row>
    <row r="2136" spans="1:7" x14ac:dyDescent="0.25">
      <c r="A2136">
        <v>11077</v>
      </c>
      <c r="B2136">
        <v>7</v>
      </c>
      <c r="C2136">
        <v>30</v>
      </c>
      <c r="D2136">
        <v>1</v>
      </c>
      <c r="E2136">
        <v>0.05</v>
      </c>
      <c r="F2136" s="10">
        <f t="shared" si="66"/>
        <v>30</v>
      </c>
      <c r="G2136" s="10">
        <f t="shared" si="67"/>
        <v>28.5</v>
      </c>
    </row>
    <row r="2137" spans="1:7" x14ac:dyDescent="0.25">
      <c r="A2137">
        <v>11077</v>
      </c>
      <c r="B2137">
        <v>8</v>
      </c>
      <c r="C2137">
        <v>40</v>
      </c>
      <c r="D2137">
        <v>2</v>
      </c>
      <c r="E2137">
        <v>0.1</v>
      </c>
      <c r="F2137" s="10">
        <f t="shared" si="66"/>
        <v>80</v>
      </c>
      <c r="G2137" s="10">
        <f t="shared" si="67"/>
        <v>72</v>
      </c>
    </row>
    <row r="2138" spans="1:7" x14ac:dyDescent="0.25">
      <c r="A2138">
        <v>11077</v>
      </c>
      <c r="B2138">
        <v>10</v>
      </c>
      <c r="C2138">
        <v>31</v>
      </c>
      <c r="D2138">
        <v>1</v>
      </c>
      <c r="E2138">
        <v>0</v>
      </c>
      <c r="F2138" s="10">
        <f t="shared" si="66"/>
        <v>31</v>
      </c>
      <c r="G2138" s="10">
        <f t="shared" si="67"/>
        <v>31</v>
      </c>
    </row>
    <row r="2139" spans="1:7" x14ac:dyDescent="0.25">
      <c r="A2139">
        <v>11077</v>
      </c>
      <c r="B2139">
        <v>12</v>
      </c>
      <c r="C2139">
        <v>38</v>
      </c>
      <c r="D2139">
        <v>2</v>
      </c>
      <c r="E2139">
        <v>0.05</v>
      </c>
      <c r="F2139" s="10">
        <f t="shared" si="66"/>
        <v>76</v>
      </c>
      <c r="G2139" s="10">
        <f t="shared" si="67"/>
        <v>72.2</v>
      </c>
    </row>
    <row r="2140" spans="1:7" x14ac:dyDescent="0.25">
      <c r="A2140">
        <v>11077</v>
      </c>
      <c r="B2140">
        <v>13</v>
      </c>
      <c r="C2140">
        <v>6</v>
      </c>
      <c r="D2140">
        <v>4</v>
      </c>
      <c r="E2140">
        <v>0</v>
      </c>
      <c r="F2140" s="10">
        <f t="shared" si="66"/>
        <v>24</v>
      </c>
      <c r="G2140" s="10">
        <f t="shared" si="67"/>
        <v>24</v>
      </c>
    </row>
    <row r="2141" spans="1:7" x14ac:dyDescent="0.25">
      <c r="A2141">
        <v>11077</v>
      </c>
      <c r="B2141">
        <v>14</v>
      </c>
      <c r="C2141">
        <v>23.25</v>
      </c>
      <c r="D2141">
        <v>1</v>
      </c>
      <c r="E2141">
        <v>0.03</v>
      </c>
      <c r="F2141" s="10">
        <f t="shared" si="66"/>
        <v>23.25</v>
      </c>
      <c r="G2141" s="10">
        <f t="shared" si="67"/>
        <v>22.552499999999998</v>
      </c>
    </row>
    <row r="2142" spans="1:7" x14ac:dyDescent="0.25">
      <c r="A2142">
        <v>11077</v>
      </c>
      <c r="B2142">
        <v>16</v>
      </c>
      <c r="C2142">
        <v>17.45</v>
      </c>
      <c r="D2142">
        <v>2</v>
      </c>
      <c r="E2142">
        <v>0.03</v>
      </c>
      <c r="F2142" s="10">
        <f t="shared" si="66"/>
        <v>34.9</v>
      </c>
      <c r="G2142" s="10">
        <f t="shared" si="67"/>
        <v>33.852999999999994</v>
      </c>
    </row>
    <row r="2143" spans="1:7" x14ac:dyDescent="0.25">
      <c r="A2143">
        <v>11077</v>
      </c>
      <c r="B2143">
        <v>20</v>
      </c>
      <c r="C2143">
        <v>81</v>
      </c>
      <c r="D2143">
        <v>1</v>
      </c>
      <c r="E2143">
        <v>0.04</v>
      </c>
      <c r="F2143" s="10">
        <f t="shared" si="66"/>
        <v>81</v>
      </c>
      <c r="G2143" s="10">
        <f t="shared" si="67"/>
        <v>77.759999999999991</v>
      </c>
    </row>
    <row r="2144" spans="1:7" x14ac:dyDescent="0.25">
      <c r="A2144">
        <v>11077</v>
      </c>
      <c r="B2144">
        <v>23</v>
      </c>
      <c r="C2144">
        <v>9</v>
      </c>
      <c r="D2144">
        <v>2</v>
      </c>
      <c r="E2144">
        <v>0</v>
      </c>
      <c r="F2144" s="10">
        <f t="shared" si="66"/>
        <v>18</v>
      </c>
      <c r="G2144" s="10">
        <f t="shared" si="67"/>
        <v>18</v>
      </c>
    </row>
    <row r="2145" spans="1:7" x14ac:dyDescent="0.25">
      <c r="A2145">
        <v>11077</v>
      </c>
      <c r="B2145">
        <v>32</v>
      </c>
      <c r="C2145">
        <v>32</v>
      </c>
      <c r="D2145">
        <v>1</v>
      </c>
      <c r="E2145">
        <v>0</v>
      </c>
      <c r="F2145" s="10">
        <f t="shared" si="66"/>
        <v>32</v>
      </c>
      <c r="G2145" s="10">
        <f t="shared" si="67"/>
        <v>32</v>
      </c>
    </row>
    <row r="2146" spans="1:7" x14ac:dyDescent="0.25">
      <c r="A2146">
        <v>11077</v>
      </c>
      <c r="B2146">
        <v>39</v>
      </c>
      <c r="C2146">
        <v>18</v>
      </c>
      <c r="D2146">
        <v>2</v>
      </c>
      <c r="E2146">
        <v>0.05</v>
      </c>
      <c r="F2146" s="10">
        <f t="shared" si="66"/>
        <v>36</v>
      </c>
      <c r="G2146" s="10">
        <f t="shared" si="67"/>
        <v>34.199999999999996</v>
      </c>
    </row>
    <row r="2147" spans="1:7" x14ac:dyDescent="0.25">
      <c r="A2147">
        <v>11077</v>
      </c>
      <c r="B2147">
        <v>41</v>
      </c>
      <c r="C2147">
        <v>9.65</v>
      </c>
      <c r="D2147">
        <v>3</v>
      </c>
      <c r="E2147">
        <v>0</v>
      </c>
      <c r="F2147" s="10">
        <f t="shared" si="66"/>
        <v>28.950000000000003</v>
      </c>
      <c r="G2147" s="10">
        <f t="shared" si="67"/>
        <v>28.950000000000003</v>
      </c>
    </row>
    <row r="2148" spans="1:7" x14ac:dyDescent="0.25">
      <c r="A2148">
        <v>11077</v>
      </c>
      <c r="B2148">
        <v>46</v>
      </c>
      <c r="C2148">
        <v>12</v>
      </c>
      <c r="D2148">
        <v>3</v>
      </c>
      <c r="E2148">
        <v>0.02</v>
      </c>
      <c r="F2148" s="10">
        <f t="shared" si="66"/>
        <v>36</v>
      </c>
      <c r="G2148" s="10">
        <f t="shared" si="67"/>
        <v>35.28</v>
      </c>
    </row>
    <row r="2149" spans="1:7" x14ac:dyDescent="0.25">
      <c r="A2149">
        <v>11077</v>
      </c>
      <c r="B2149">
        <v>52</v>
      </c>
      <c r="C2149">
        <v>7</v>
      </c>
      <c r="D2149">
        <v>2</v>
      </c>
      <c r="E2149">
        <v>0</v>
      </c>
      <c r="F2149" s="10">
        <f t="shared" si="66"/>
        <v>14</v>
      </c>
      <c r="G2149" s="10">
        <f t="shared" si="67"/>
        <v>14</v>
      </c>
    </row>
    <row r="2150" spans="1:7" x14ac:dyDescent="0.25">
      <c r="A2150">
        <v>11077</v>
      </c>
      <c r="B2150">
        <v>55</v>
      </c>
      <c r="C2150">
        <v>24</v>
      </c>
      <c r="D2150">
        <v>2</v>
      </c>
      <c r="E2150">
        <v>0</v>
      </c>
      <c r="F2150" s="10">
        <f t="shared" si="66"/>
        <v>48</v>
      </c>
      <c r="G2150" s="10">
        <f t="shared" si="67"/>
        <v>48</v>
      </c>
    </row>
    <row r="2151" spans="1:7" x14ac:dyDescent="0.25">
      <c r="A2151">
        <v>11077</v>
      </c>
      <c r="B2151">
        <v>60</v>
      </c>
      <c r="C2151">
        <v>34</v>
      </c>
      <c r="D2151">
        <v>2</v>
      </c>
      <c r="E2151">
        <v>0.06</v>
      </c>
      <c r="F2151" s="10">
        <f t="shared" si="66"/>
        <v>68</v>
      </c>
      <c r="G2151" s="10">
        <f t="shared" si="67"/>
        <v>63.919999999999995</v>
      </c>
    </row>
    <row r="2152" spans="1:7" x14ac:dyDescent="0.25">
      <c r="A2152">
        <v>11077</v>
      </c>
      <c r="B2152">
        <v>64</v>
      </c>
      <c r="C2152">
        <v>33.25</v>
      </c>
      <c r="D2152">
        <v>2</v>
      </c>
      <c r="E2152">
        <v>0.03</v>
      </c>
      <c r="F2152" s="10">
        <f t="shared" si="66"/>
        <v>66.5</v>
      </c>
      <c r="G2152" s="10">
        <f t="shared" si="67"/>
        <v>64.504999999999995</v>
      </c>
    </row>
    <row r="2153" spans="1:7" x14ac:dyDescent="0.25">
      <c r="A2153">
        <v>11077</v>
      </c>
      <c r="B2153">
        <v>66</v>
      </c>
      <c r="C2153">
        <v>17</v>
      </c>
      <c r="D2153">
        <v>1</v>
      </c>
      <c r="E2153">
        <v>0</v>
      </c>
      <c r="F2153" s="10">
        <f t="shared" si="66"/>
        <v>17</v>
      </c>
      <c r="G2153" s="10">
        <f t="shared" si="67"/>
        <v>17</v>
      </c>
    </row>
    <row r="2154" spans="1:7" x14ac:dyDescent="0.25">
      <c r="A2154">
        <v>11077</v>
      </c>
      <c r="B2154">
        <v>73</v>
      </c>
      <c r="C2154">
        <v>15</v>
      </c>
      <c r="D2154">
        <v>2</v>
      </c>
      <c r="E2154">
        <v>0.01</v>
      </c>
      <c r="F2154" s="10">
        <f t="shared" si="66"/>
        <v>30</v>
      </c>
      <c r="G2154" s="10">
        <f t="shared" si="67"/>
        <v>29.7</v>
      </c>
    </row>
    <row r="2155" spans="1:7" x14ac:dyDescent="0.25">
      <c r="A2155">
        <v>11077</v>
      </c>
      <c r="B2155">
        <v>75</v>
      </c>
      <c r="C2155">
        <v>7.75</v>
      </c>
      <c r="D2155">
        <v>4</v>
      </c>
      <c r="E2155">
        <v>0</v>
      </c>
      <c r="F2155" s="10">
        <f t="shared" si="66"/>
        <v>31</v>
      </c>
      <c r="G2155" s="10">
        <f t="shared" si="67"/>
        <v>31</v>
      </c>
    </row>
    <row r="2156" spans="1:7" x14ac:dyDescent="0.25">
      <c r="A2156">
        <v>11077</v>
      </c>
      <c r="B2156">
        <v>77</v>
      </c>
      <c r="C2156">
        <v>13</v>
      </c>
      <c r="D2156">
        <v>2</v>
      </c>
      <c r="E2156">
        <v>0</v>
      </c>
      <c r="F2156" s="10">
        <f t="shared" si="66"/>
        <v>26</v>
      </c>
      <c r="G2156" s="10">
        <f t="shared" si="67"/>
        <v>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964</v>
      </c>
      <c r="B1" t="s">
        <v>1</v>
      </c>
      <c r="C1" t="s">
        <v>0</v>
      </c>
    </row>
    <row r="2" spans="1:3" x14ac:dyDescent="0.25">
      <c r="A2">
        <v>1</v>
      </c>
      <c r="B2" t="s">
        <v>963</v>
      </c>
      <c r="C2" t="s">
        <v>962</v>
      </c>
    </row>
    <row r="3" spans="1:3" x14ac:dyDescent="0.25">
      <c r="A3">
        <v>2</v>
      </c>
      <c r="B3" t="s">
        <v>961</v>
      </c>
      <c r="C3" t="s">
        <v>960</v>
      </c>
    </row>
    <row r="4" spans="1:3" x14ac:dyDescent="0.25">
      <c r="A4">
        <v>3</v>
      </c>
      <c r="B4" t="s">
        <v>959</v>
      </c>
      <c r="C4" t="s">
        <v>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2"/>
  <sheetViews>
    <sheetView workbookViewId="0">
      <selection activeCell="L1" sqref="L1:L830"/>
    </sheetView>
  </sheetViews>
  <sheetFormatPr defaultColWidth="10.7109375" defaultRowHeight="15" x14ac:dyDescent="0.25"/>
  <cols>
    <col min="12" max="12" width="10.7109375" customWidth="1"/>
  </cols>
  <sheetData>
    <row r="1" spans="1:11" x14ac:dyDescent="0.25">
      <c r="A1" t="s">
        <v>598</v>
      </c>
      <c r="B1" t="s">
        <v>1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0</v>
      </c>
      <c r="K1" t="s">
        <v>29</v>
      </c>
    </row>
    <row r="2" spans="1:11" x14ac:dyDescent="0.25">
      <c r="A2" t="s">
        <v>597</v>
      </c>
      <c r="B2" t="s">
        <v>596</v>
      </c>
      <c r="C2" t="s">
        <v>595</v>
      </c>
      <c r="D2" t="s">
        <v>7</v>
      </c>
      <c r="E2" t="s">
        <v>594</v>
      </c>
      <c r="F2" t="s">
        <v>22</v>
      </c>
      <c r="G2" t="s">
        <v>3</v>
      </c>
      <c r="H2">
        <v>12209</v>
      </c>
      <c r="I2" t="s">
        <v>21</v>
      </c>
      <c r="J2" t="s">
        <v>593</v>
      </c>
      <c r="K2" t="s">
        <v>592</v>
      </c>
    </row>
    <row r="3" spans="1:11" x14ac:dyDescent="0.25">
      <c r="A3" t="s">
        <v>591</v>
      </c>
      <c r="B3" t="s">
        <v>590</v>
      </c>
      <c r="C3" t="s">
        <v>589</v>
      </c>
      <c r="D3" t="s">
        <v>15</v>
      </c>
      <c r="E3" t="s">
        <v>688</v>
      </c>
      <c r="F3" t="s">
        <v>663</v>
      </c>
      <c r="G3" t="s">
        <v>3</v>
      </c>
      <c r="H3">
        <v>5021</v>
      </c>
      <c r="I3" t="s">
        <v>112</v>
      </c>
      <c r="J3" t="s">
        <v>588</v>
      </c>
      <c r="K3" t="s">
        <v>587</v>
      </c>
    </row>
    <row r="4" spans="1:11" x14ac:dyDescent="0.25">
      <c r="A4" t="s">
        <v>586</v>
      </c>
      <c r="B4" t="s">
        <v>692</v>
      </c>
      <c r="C4" t="s">
        <v>585</v>
      </c>
      <c r="D4" t="s">
        <v>15</v>
      </c>
      <c r="E4" t="s">
        <v>584</v>
      </c>
      <c r="F4" t="s">
        <v>663</v>
      </c>
      <c r="G4" t="s">
        <v>3</v>
      </c>
      <c r="H4">
        <v>5023</v>
      </c>
      <c r="I4" t="s">
        <v>112</v>
      </c>
      <c r="J4" t="s">
        <v>583</v>
      </c>
      <c r="K4" t="s">
        <v>3</v>
      </c>
    </row>
    <row r="5" spans="1:11" x14ac:dyDescent="0.25">
      <c r="A5" t="s">
        <v>582</v>
      </c>
      <c r="B5" t="s">
        <v>581</v>
      </c>
      <c r="C5" t="s">
        <v>2025</v>
      </c>
      <c r="D5" t="s">
        <v>7</v>
      </c>
      <c r="E5" t="s">
        <v>580</v>
      </c>
      <c r="F5" t="s">
        <v>28</v>
      </c>
      <c r="G5" t="s">
        <v>3</v>
      </c>
      <c r="H5" t="s">
        <v>579</v>
      </c>
      <c r="I5" t="s">
        <v>26</v>
      </c>
      <c r="J5" t="s">
        <v>578</v>
      </c>
      <c r="K5" t="s">
        <v>577</v>
      </c>
    </row>
    <row r="6" spans="1:11" x14ac:dyDescent="0.25">
      <c r="A6" t="s">
        <v>576</v>
      </c>
      <c r="B6" t="s">
        <v>691</v>
      </c>
      <c r="C6" t="s">
        <v>2026</v>
      </c>
      <c r="D6" t="s">
        <v>10</v>
      </c>
      <c r="E6" t="s">
        <v>690</v>
      </c>
      <c r="F6" t="s">
        <v>689</v>
      </c>
      <c r="G6" t="s">
        <v>3</v>
      </c>
      <c r="H6" t="s">
        <v>575</v>
      </c>
      <c r="I6" t="s">
        <v>18</v>
      </c>
      <c r="J6" t="s">
        <v>574</v>
      </c>
      <c r="K6" t="s">
        <v>573</v>
      </c>
    </row>
    <row r="7" spans="1:11" x14ac:dyDescent="0.25">
      <c r="A7" t="s">
        <v>572</v>
      </c>
      <c r="B7" t="s">
        <v>571</v>
      </c>
      <c r="C7" t="s">
        <v>570</v>
      </c>
      <c r="D7" t="s">
        <v>7</v>
      </c>
      <c r="E7" t="s">
        <v>569</v>
      </c>
      <c r="F7" t="s">
        <v>568</v>
      </c>
      <c r="G7" t="s">
        <v>3</v>
      </c>
      <c r="H7">
        <v>68306</v>
      </c>
      <c r="I7" t="s">
        <v>21</v>
      </c>
      <c r="J7" t="s">
        <v>567</v>
      </c>
      <c r="K7" t="s">
        <v>566</v>
      </c>
    </row>
    <row r="8" spans="1:11" x14ac:dyDescent="0.25">
      <c r="A8" t="s">
        <v>565</v>
      </c>
      <c r="B8" t="s">
        <v>722</v>
      </c>
      <c r="C8" t="s">
        <v>723</v>
      </c>
      <c r="D8" t="s">
        <v>12</v>
      </c>
      <c r="E8" t="s">
        <v>738</v>
      </c>
      <c r="F8" t="s">
        <v>564</v>
      </c>
      <c r="G8" t="s">
        <v>3</v>
      </c>
      <c r="H8">
        <v>67000</v>
      </c>
      <c r="I8" t="s">
        <v>6</v>
      </c>
      <c r="J8" t="s">
        <v>563</v>
      </c>
      <c r="K8" t="s">
        <v>562</v>
      </c>
    </row>
    <row r="9" spans="1:11" x14ac:dyDescent="0.25">
      <c r="A9" t="s">
        <v>561</v>
      </c>
      <c r="B9" t="s">
        <v>685</v>
      </c>
      <c r="C9" t="s">
        <v>724</v>
      </c>
      <c r="D9" t="s">
        <v>15</v>
      </c>
      <c r="E9" t="s">
        <v>739</v>
      </c>
      <c r="F9" t="s">
        <v>183</v>
      </c>
      <c r="G9" t="s">
        <v>3</v>
      </c>
      <c r="H9">
        <v>28023</v>
      </c>
      <c r="I9" t="s">
        <v>27</v>
      </c>
      <c r="J9" t="s">
        <v>560</v>
      </c>
      <c r="K9" t="s">
        <v>559</v>
      </c>
    </row>
    <row r="10" spans="1:11" x14ac:dyDescent="0.25">
      <c r="A10" t="s">
        <v>558</v>
      </c>
      <c r="B10" t="s">
        <v>557</v>
      </c>
      <c r="C10" t="s">
        <v>556</v>
      </c>
      <c r="D10" t="s">
        <v>15</v>
      </c>
      <c r="E10" t="s">
        <v>740</v>
      </c>
      <c r="F10" t="s">
        <v>555</v>
      </c>
      <c r="G10" t="s">
        <v>3</v>
      </c>
      <c r="H10">
        <v>13008</v>
      </c>
      <c r="I10" t="s">
        <v>6</v>
      </c>
      <c r="J10" t="s">
        <v>554</v>
      </c>
      <c r="K10" t="s">
        <v>553</v>
      </c>
    </row>
    <row r="11" spans="1:11" x14ac:dyDescent="0.25">
      <c r="A11" t="s">
        <v>552</v>
      </c>
      <c r="B11" t="s">
        <v>551</v>
      </c>
      <c r="C11" t="s">
        <v>550</v>
      </c>
      <c r="D11" t="s">
        <v>5</v>
      </c>
      <c r="E11" t="s">
        <v>549</v>
      </c>
      <c r="F11" t="s">
        <v>548</v>
      </c>
      <c r="G11" t="s">
        <v>355</v>
      </c>
      <c r="H11" t="s">
        <v>547</v>
      </c>
      <c r="I11" t="s">
        <v>4</v>
      </c>
      <c r="J11" t="s">
        <v>546</v>
      </c>
      <c r="K11" t="s">
        <v>545</v>
      </c>
    </row>
    <row r="12" spans="1:11" x14ac:dyDescent="0.25">
      <c r="A12" t="s">
        <v>544</v>
      </c>
      <c r="B12" t="s">
        <v>543</v>
      </c>
      <c r="C12" t="s">
        <v>542</v>
      </c>
      <c r="D12" t="s">
        <v>7</v>
      </c>
      <c r="E12" t="s">
        <v>541</v>
      </c>
      <c r="F12" t="s">
        <v>28</v>
      </c>
      <c r="G12" t="s">
        <v>3</v>
      </c>
      <c r="H12" t="s">
        <v>540</v>
      </c>
      <c r="I12" t="s">
        <v>26</v>
      </c>
      <c r="J12" t="s">
        <v>539</v>
      </c>
      <c r="K12" t="s">
        <v>3</v>
      </c>
    </row>
    <row r="13" spans="1:11" x14ac:dyDescent="0.25">
      <c r="A13" t="s">
        <v>538</v>
      </c>
      <c r="B13" t="s">
        <v>537</v>
      </c>
      <c r="C13" t="s">
        <v>536</v>
      </c>
      <c r="D13" t="s">
        <v>25</v>
      </c>
      <c r="E13" t="s">
        <v>535</v>
      </c>
      <c r="F13" t="s">
        <v>220</v>
      </c>
      <c r="G13" t="s">
        <v>3</v>
      </c>
      <c r="H13">
        <v>1010</v>
      </c>
      <c r="I13" t="s">
        <v>219</v>
      </c>
      <c r="J13" t="s">
        <v>534</v>
      </c>
      <c r="K13" t="s">
        <v>533</v>
      </c>
    </row>
    <row r="14" spans="1:11" x14ac:dyDescent="0.25">
      <c r="A14" t="s">
        <v>532</v>
      </c>
      <c r="B14" t="s">
        <v>531</v>
      </c>
      <c r="C14" t="s">
        <v>530</v>
      </c>
      <c r="D14" t="s">
        <v>12</v>
      </c>
      <c r="E14" t="s">
        <v>529</v>
      </c>
      <c r="F14" t="s">
        <v>663</v>
      </c>
      <c r="G14" t="s">
        <v>3</v>
      </c>
      <c r="H14">
        <v>5022</v>
      </c>
      <c r="I14" t="s">
        <v>112</v>
      </c>
      <c r="J14" t="s">
        <v>528</v>
      </c>
      <c r="K14" t="s">
        <v>527</v>
      </c>
    </row>
    <row r="15" spans="1:11" x14ac:dyDescent="0.25">
      <c r="A15" t="s">
        <v>526</v>
      </c>
      <c r="B15" t="s">
        <v>525</v>
      </c>
      <c r="C15" t="s">
        <v>524</v>
      </c>
      <c r="D15" t="s">
        <v>15</v>
      </c>
      <c r="E15" t="s">
        <v>523</v>
      </c>
      <c r="F15" t="s">
        <v>522</v>
      </c>
      <c r="G15" t="s">
        <v>3</v>
      </c>
      <c r="H15">
        <v>3012</v>
      </c>
      <c r="I15" t="s">
        <v>188</v>
      </c>
      <c r="J15" t="s">
        <v>521</v>
      </c>
      <c r="K15" t="s">
        <v>3</v>
      </c>
    </row>
    <row r="16" spans="1:11" x14ac:dyDescent="0.25">
      <c r="A16" t="s">
        <v>520</v>
      </c>
      <c r="B16" t="s">
        <v>672</v>
      </c>
      <c r="C16" t="s">
        <v>519</v>
      </c>
      <c r="D16" t="s">
        <v>102</v>
      </c>
      <c r="E16" t="s">
        <v>741</v>
      </c>
      <c r="F16" t="s">
        <v>24</v>
      </c>
      <c r="G16" t="s">
        <v>62</v>
      </c>
      <c r="H16" t="s">
        <v>518</v>
      </c>
      <c r="I16" t="s">
        <v>23</v>
      </c>
      <c r="J16" t="s">
        <v>517</v>
      </c>
      <c r="K16" t="s">
        <v>3</v>
      </c>
    </row>
    <row r="17" spans="1:11" x14ac:dyDescent="0.25">
      <c r="A17" t="s">
        <v>516</v>
      </c>
      <c r="B17" t="s">
        <v>515</v>
      </c>
      <c r="C17" t="s">
        <v>514</v>
      </c>
      <c r="D17" t="s">
        <v>7</v>
      </c>
      <c r="E17" t="s">
        <v>513</v>
      </c>
      <c r="F17" t="s">
        <v>28</v>
      </c>
      <c r="G17" t="s">
        <v>3</v>
      </c>
      <c r="H17" t="s">
        <v>512</v>
      </c>
      <c r="I17" t="s">
        <v>26</v>
      </c>
      <c r="J17" t="s">
        <v>511</v>
      </c>
      <c r="K17" t="s">
        <v>510</v>
      </c>
    </row>
    <row r="18" spans="1:11" x14ac:dyDescent="0.25">
      <c r="A18" t="s">
        <v>509</v>
      </c>
      <c r="B18" t="s">
        <v>508</v>
      </c>
      <c r="C18" t="s">
        <v>507</v>
      </c>
      <c r="D18" t="s">
        <v>10</v>
      </c>
      <c r="E18" t="s">
        <v>506</v>
      </c>
      <c r="F18" t="s">
        <v>505</v>
      </c>
      <c r="G18" t="s">
        <v>3</v>
      </c>
      <c r="H18">
        <v>52066</v>
      </c>
      <c r="I18" t="s">
        <v>21</v>
      </c>
      <c r="J18" t="s">
        <v>504</v>
      </c>
      <c r="K18" t="s">
        <v>503</v>
      </c>
    </row>
    <row r="19" spans="1:11" x14ac:dyDescent="0.25">
      <c r="A19" t="s">
        <v>502</v>
      </c>
      <c r="B19" t="s">
        <v>501</v>
      </c>
      <c r="C19" t="s">
        <v>500</v>
      </c>
      <c r="D19" t="s">
        <v>15</v>
      </c>
      <c r="E19" t="s">
        <v>742</v>
      </c>
      <c r="F19" t="s">
        <v>455</v>
      </c>
      <c r="G19" t="s">
        <v>3</v>
      </c>
      <c r="H19">
        <v>44000</v>
      </c>
      <c r="I19" t="s">
        <v>6</v>
      </c>
      <c r="J19" t="s">
        <v>499</v>
      </c>
      <c r="K19" t="s">
        <v>498</v>
      </c>
    </row>
    <row r="20" spans="1:11" x14ac:dyDescent="0.25">
      <c r="A20" t="s">
        <v>497</v>
      </c>
      <c r="B20" t="s">
        <v>496</v>
      </c>
      <c r="C20" t="s">
        <v>495</v>
      </c>
      <c r="D20" t="s">
        <v>25</v>
      </c>
      <c r="E20" t="s">
        <v>494</v>
      </c>
      <c r="F20" t="s">
        <v>28</v>
      </c>
      <c r="G20" t="s">
        <v>3</v>
      </c>
      <c r="H20" t="s">
        <v>493</v>
      </c>
      <c r="I20" t="s">
        <v>26</v>
      </c>
      <c r="J20" t="s">
        <v>492</v>
      </c>
      <c r="K20" t="s">
        <v>491</v>
      </c>
    </row>
    <row r="21" spans="1:11" x14ac:dyDescent="0.25">
      <c r="A21" t="s">
        <v>490</v>
      </c>
      <c r="B21" t="s">
        <v>489</v>
      </c>
      <c r="C21" t="s">
        <v>488</v>
      </c>
      <c r="D21" t="s">
        <v>8</v>
      </c>
      <c r="E21" t="s">
        <v>487</v>
      </c>
      <c r="F21" t="s">
        <v>486</v>
      </c>
      <c r="G21" t="s">
        <v>3</v>
      </c>
      <c r="H21">
        <v>8010</v>
      </c>
      <c r="I21" t="s">
        <v>246</v>
      </c>
      <c r="J21" t="s">
        <v>485</v>
      </c>
      <c r="K21" t="s">
        <v>484</v>
      </c>
    </row>
    <row r="22" spans="1:11" x14ac:dyDescent="0.25">
      <c r="A22" t="s">
        <v>483</v>
      </c>
      <c r="B22" t="s">
        <v>482</v>
      </c>
      <c r="C22" t="s">
        <v>481</v>
      </c>
      <c r="D22" t="s">
        <v>126</v>
      </c>
      <c r="E22" t="s">
        <v>743</v>
      </c>
      <c r="F22" t="s">
        <v>24</v>
      </c>
      <c r="G22" t="s">
        <v>62</v>
      </c>
      <c r="H22" t="s">
        <v>480</v>
      </c>
      <c r="I22" t="s">
        <v>23</v>
      </c>
      <c r="J22" t="s">
        <v>479</v>
      </c>
      <c r="K22" t="s">
        <v>3</v>
      </c>
    </row>
    <row r="23" spans="1:11" x14ac:dyDescent="0.25">
      <c r="A23" t="s">
        <v>478</v>
      </c>
      <c r="B23" t="s">
        <v>477</v>
      </c>
      <c r="C23" t="s">
        <v>476</v>
      </c>
      <c r="D23" t="s">
        <v>5</v>
      </c>
      <c r="E23" t="s">
        <v>744</v>
      </c>
      <c r="F23" t="s">
        <v>183</v>
      </c>
      <c r="G23" t="s">
        <v>3</v>
      </c>
      <c r="H23">
        <v>28034</v>
      </c>
      <c r="I23" t="s">
        <v>27</v>
      </c>
      <c r="J23" t="s">
        <v>475</v>
      </c>
      <c r="K23" t="s">
        <v>474</v>
      </c>
    </row>
    <row r="24" spans="1:11" x14ac:dyDescent="0.25">
      <c r="A24" t="s">
        <v>473</v>
      </c>
      <c r="B24" t="s">
        <v>472</v>
      </c>
      <c r="C24" t="s">
        <v>725</v>
      </c>
      <c r="D24" t="s">
        <v>197</v>
      </c>
      <c r="E24" t="s">
        <v>745</v>
      </c>
      <c r="F24" t="s">
        <v>471</v>
      </c>
      <c r="G24" t="s">
        <v>3</v>
      </c>
      <c r="H24">
        <v>59000</v>
      </c>
      <c r="I24" t="s">
        <v>6</v>
      </c>
      <c r="J24" t="s">
        <v>470</v>
      </c>
      <c r="K24" t="s">
        <v>469</v>
      </c>
    </row>
    <row r="25" spans="1:11" x14ac:dyDescent="0.25">
      <c r="A25" t="s">
        <v>468</v>
      </c>
      <c r="B25" t="s">
        <v>670</v>
      </c>
      <c r="C25" t="s">
        <v>467</v>
      </c>
      <c r="D25" t="s">
        <v>15</v>
      </c>
      <c r="E25" t="s">
        <v>669</v>
      </c>
      <c r="F25" t="s">
        <v>668</v>
      </c>
      <c r="G25" t="s">
        <v>3</v>
      </c>
      <c r="H25" t="s">
        <v>466</v>
      </c>
      <c r="I25" t="s">
        <v>18</v>
      </c>
      <c r="J25" t="s">
        <v>465</v>
      </c>
      <c r="K25" t="s">
        <v>3</v>
      </c>
    </row>
    <row r="26" spans="1:11" x14ac:dyDescent="0.25">
      <c r="A26" t="s">
        <v>464</v>
      </c>
      <c r="B26" t="s">
        <v>463</v>
      </c>
      <c r="C26" t="s">
        <v>462</v>
      </c>
      <c r="D26" t="s">
        <v>12</v>
      </c>
      <c r="E26" t="s">
        <v>461</v>
      </c>
      <c r="F26" t="s">
        <v>680</v>
      </c>
      <c r="G26" t="s">
        <v>3</v>
      </c>
      <c r="H26">
        <v>80805</v>
      </c>
      <c r="I26" t="s">
        <v>21</v>
      </c>
      <c r="J26" t="s">
        <v>460</v>
      </c>
      <c r="K26" t="s">
        <v>459</v>
      </c>
    </row>
    <row r="27" spans="1:11" x14ac:dyDescent="0.25">
      <c r="A27" t="s">
        <v>458</v>
      </c>
      <c r="B27" t="s">
        <v>457</v>
      </c>
      <c r="C27" t="s">
        <v>456</v>
      </c>
      <c r="D27" t="s">
        <v>12</v>
      </c>
      <c r="E27" t="s">
        <v>746</v>
      </c>
      <c r="F27" t="s">
        <v>455</v>
      </c>
      <c r="G27" t="s">
        <v>3</v>
      </c>
      <c r="H27">
        <v>44000</v>
      </c>
      <c r="I27" t="s">
        <v>6</v>
      </c>
      <c r="J27" t="s">
        <v>454</v>
      </c>
      <c r="K27" t="s">
        <v>453</v>
      </c>
    </row>
    <row r="28" spans="1:11" x14ac:dyDescent="0.25">
      <c r="A28" t="s">
        <v>452</v>
      </c>
      <c r="B28" t="s">
        <v>451</v>
      </c>
      <c r="C28" t="s">
        <v>450</v>
      </c>
      <c r="D28" t="s">
        <v>7</v>
      </c>
      <c r="E28" t="s">
        <v>449</v>
      </c>
      <c r="F28" t="s">
        <v>448</v>
      </c>
      <c r="G28" t="s">
        <v>3</v>
      </c>
      <c r="H28">
        <v>10100</v>
      </c>
      <c r="I28" t="s">
        <v>9</v>
      </c>
      <c r="J28" t="s">
        <v>447</v>
      </c>
      <c r="K28" t="s">
        <v>446</v>
      </c>
    </row>
    <row r="29" spans="1:11" x14ac:dyDescent="0.25">
      <c r="A29" t="s">
        <v>445</v>
      </c>
      <c r="B29" t="s">
        <v>444</v>
      </c>
      <c r="C29" t="s">
        <v>443</v>
      </c>
      <c r="D29" t="s">
        <v>8</v>
      </c>
      <c r="E29" t="s">
        <v>442</v>
      </c>
      <c r="F29" t="s">
        <v>240</v>
      </c>
      <c r="G29" t="s">
        <v>3</v>
      </c>
      <c r="H29">
        <v>1675</v>
      </c>
      <c r="I29" t="s">
        <v>239</v>
      </c>
      <c r="J29" t="s">
        <v>441</v>
      </c>
      <c r="K29" t="s">
        <v>440</v>
      </c>
    </row>
    <row r="30" spans="1:11" x14ac:dyDescent="0.25">
      <c r="A30" t="s">
        <v>439</v>
      </c>
      <c r="B30" t="s">
        <v>726</v>
      </c>
      <c r="C30" t="s">
        <v>438</v>
      </c>
      <c r="D30" t="s">
        <v>12</v>
      </c>
      <c r="E30" t="s">
        <v>747</v>
      </c>
      <c r="F30" t="s">
        <v>437</v>
      </c>
      <c r="G30" t="s">
        <v>3</v>
      </c>
      <c r="H30">
        <v>8022</v>
      </c>
      <c r="I30" t="s">
        <v>27</v>
      </c>
      <c r="J30" t="s">
        <v>436</v>
      </c>
      <c r="K30" t="s">
        <v>435</v>
      </c>
    </row>
    <row r="31" spans="1:11" x14ac:dyDescent="0.25">
      <c r="A31" t="s">
        <v>434</v>
      </c>
      <c r="B31" t="s">
        <v>674</v>
      </c>
      <c r="C31" t="s">
        <v>727</v>
      </c>
      <c r="D31" t="s">
        <v>8</v>
      </c>
      <c r="E31" t="s">
        <v>748</v>
      </c>
      <c r="F31" t="s">
        <v>433</v>
      </c>
      <c r="G31" t="s">
        <v>3</v>
      </c>
      <c r="H31">
        <v>41101</v>
      </c>
      <c r="I31" t="s">
        <v>27</v>
      </c>
      <c r="J31" t="s">
        <v>432</v>
      </c>
      <c r="K31" t="s">
        <v>3</v>
      </c>
    </row>
    <row r="32" spans="1:11" x14ac:dyDescent="0.25">
      <c r="A32" t="s">
        <v>431</v>
      </c>
      <c r="B32" t="s">
        <v>430</v>
      </c>
      <c r="C32" t="s">
        <v>728</v>
      </c>
      <c r="D32" t="s">
        <v>102</v>
      </c>
      <c r="E32" t="s">
        <v>749</v>
      </c>
      <c r="F32" t="s">
        <v>429</v>
      </c>
      <c r="G32" t="s">
        <v>62</v>
      </c>
      <c r="H32" t="s">
        <v>428</v>
      </c>
      <c r="I32" t="s">
        <v>23</v>
      </c>
      <c r="J32" t="s">
        <v>427</v>
      </c>
      <c r="K32" t="s">
        <v>3</v>
      </c>
    </row>
    <row r="33" spans="1:11" x14ac:dyDescent="0.25">
      <c r="A33" t="s">
        <v>426</v>
      </c>
      <c r="B33" t="s">
        <v>425</v>
      </c>
      <c r="C33" t="s">
        <v>424</v>
      </c>
      <c r="D33" t="s">
        <v>12</v>
      </c>
      <c r="E33" t="s">
        <v>423</v>
      </c>
      <c r="F33" t="s">
        <v>422</v>
      </c>
      <c r="G33" t="s">
        <v>19</v>
      </c>
      <c r="H33">
        <v>97403</v>
      </c>
      <c r="I33" t="s">
        <v>16</v>
      </c>
      <c r="J33" t="s">
        <v>421</v>
      </c>
      <c r="K33" t="s">
        <v>3</v>
      </c>
    </row>
    <row r="34" spans="1:11" x14ac:dyDescent="0.25">
      <c r="A34" t="s">
        <v>420</v>
      </c>
      <c r="B34" t="s">
        <v>419</v>
      </c>
      <c r="C34" t="s">
        <v>418</v>
      </c>
      <c r="D34" t="s">
        <v>15</v>
      </c>
      <c r="E34" t="s">
        <v>693</v>
      </c>
      <c r="F34" t="s">
        <v>417</v>
      </c>
      <c r="G34" t="s">
        <v>416</v>
      </c>
      <c r="H34">
        <v>1081</v>
      </c>
      <c r="I34" t="s">
        <v>318</v>
      </c>
      <c r="J34" t="s">
        <v>415</v>
      </c>
      <c r="K34" t="s">
        <v>414</v>
      </c>
    </row>
    <row r="35" spans="1:11" x14ac:dyDescent="0.25">
      <c r="A35" t="s">
        <v>413</v>
      </c>
      <c r="B35" t="s">
        <v>412</v>
      </c>
      <c r="C35" t="s">
        <v>411</v>
      </c>
      <c r="D35" t="s">
        <v>5</v>
      </c>
      <c r="E35" t="s">
        <v>750</v>
      </c>
      <c r="F35" t="s">
        <v>196</v>
      </c>
      <c r="G35" t="s">
        <v>195</v>
      </c>
      <c r="H35" t="s">
        <v>410</v>
      </c>
      <c r="I35" t="s">
        <v>23</v>
      </c>
      <c r="J35" t="s">
        <v>409</v>
      </c>
      <c r="K35" t="s">
        <v>408</v>
      </c>
    </row>
    <row r="36" spans="1:11" x14ac:dyDescent="0.25">
      <c r="A36" t="s">
        <v>407</v>
      </c>
      <c r="B36" t="s">
        <v>406</v>
      </c>
      <c r="C36" t="s">
        <v>729</v>
      </c>
      <c r="D36" t="s">
        <v>7</v>
      </c>
      <c r="E36" t="s">
        <v>405</v>
      </c>
      <c r="F36" t="s">
        <v>667</v>
      </c>
      <c r="G36" t="s">
        <v>666</v>
      </c>
      <c r="H36">
        <v>5022</v>
      </c>
      <c r="I36" t="s">
        <v>318</v>
      </c>
      <c r="J36" t="s">
        <v>404</v>
      </c>
      <c r="K36" t="s">
        <v>403</v>
      </c>
    </row>
    <row r="37" spans="1:11" x14ac:dyDescent="0.25">
      <c r="A37" t="s">
        <v>402</v>
      </c>
      <c r="B37" t="s">
        <v>401</v>
      </c>
      <c r="C37" t="s">
        <v>400</v>
      </c>
      <c r="D37" t="s">
        <v>7</v>
      </c>
      <c r="E37" t="s">
        <v>399</v>
      </c>
      <c r="F37" t="s">
        <v>398</v>
      </c>
      <c r="G37" t="s">
        <v>19</v>
      </c>
      <c r="H37">
        <v>97827</v>
      </c>
      <c r="I37" t="s">
        <v>16</v>
      </c>
      <c r="J37" t="s">
        <v>397</v>
      </c>
      <c r="K37" t="s">
        <v>396</v>
      </c>
    </row>
    <row r="38" spans="1:11" x14ac:dyDescent="0.25">
      <c r="A38" t="s">
        <v>395</v>
      </c>
      <c r="B38" t="s">
        <v>394</v>
      </c>
      <c r="C38" t="s">
        <v>393</v>
      </c>
      <c r="D38" t="s">
        <v>102</v>
      </c>
      <c r="E38" t="s">
        <v>392</v>
      </c>
      <c r="F38" t="s">
        <v>391</v>
      </c>
      <c r="G38" t="s">
        <v>390</v>
      </c>
      <c r="H38" t="s">
        <v>3</v>
      </c>
      <c r="I38" t="s">
        <v>389</v>
      </c>
      <c r="J38" t="s">
        <v>388</v>
      </c>
      <c r="K38" t="s">
        <v>387</v>
      </c>
    </row>
    <row r="39" spans="1:11" x14ac:dyDescent="0.25">
      <c r="A39" t="s">
        <v>386</v>
      </c>
      <c r="B39" t="s">
        <v>385</v>
      </c>
      <c r="C39" t="s">
        <v>384</v>
      </c>
      <c r="D39" t="s">
        <v>12</v>
      </c>
      <c r="E39" t="s">
        <v>383</v>
      </c>
      <c r="F39" t="s">
        <v>382</v>
      </c>
      <c r="G39" t="s">
        <v>381</v>
      </c>
      <c r="H39" t="s">
        <v>380</v>
      </c>
      <c r="I39" t="s">
        <v>26</v>
      </c>
      <c r="J39" t="s">
        <v>379</v>
      </c>
      <c r="K39" t="s">
        <v>3</v>
      </c>
    </row>
    <row r="40" spans="1:11" x14ac:dyDescent="0.25">
      <c r="A40" t="s">
        <v>378</v>
      </c>
      <c r="B40" t="s">
        <v>675</v>
      </c>
      <c r="C40" t="s">
        <v>377</v>
      </c>
      <c r="D40" t="s">
        <v>102</v>
      </c>
      <c r="E40" t="s">
        <v>376</v>
      </c>
      <c r="F40" t="s">
        <v>375</v>
      </c>
      <c r="G40" t="s">
        <v>3</v>
      </c>
      <c r="H40">
        <v>14776</v>
      </c>
      <c r="I40" t="s">
        <v>21</v>
      </c>
      <c r="J40" t="s">
        <v>374</v>
      </c>
      <c r="K40" t="s">
        <v>3</v>
      </c>
    </row>
    <row r="41" spans="1:11" x14ac:dyDescent="0.25">
      <c r="A41" t="s">
        <v>373</v>
      </c>
      <c r="B41" t="s">
        <v>372</v>
      </c>
      <c r="C41" t="s">
        <v>371</v>
      </c>
      <c r="D41" t="s">
        <v>7</v>
      </c>
      <c r="E41" t="s">
        <v>751</v>
      </c>
      <c r="F41" t="s">
        <v>370</v>
      </c>
      <c r="G41" t="s">
        <v>3</v>
      </c>
      <c r="H41">
        <v>78000</v>
      </c>
      <c r="I41" t="s">
        <v>6</v>
      </c>
      <c r="J41" t="s">
        <v>369</v>
      </c>
      <c r="K41" t="s">
        <v>368</v>
      </c>
    </row>
    <row r="42" spans="1:11" x14ac:dyDescent="0.25">
      <c r="A42" t="s">
        <v>367</v>
      </c>
      <c r="B42" t="s">
        <v>366</v>
      </c>
      <c r="C42" t="s">
        <v>365</v>
      </c>
      <c r="D42" t="s">
        <v>8</v>
      </c>
      <c r="E42" t="s">
        <v>364</v>
      </c>
      <c r="F42" t="s">
        <v>363</v>
      </c>
      <c r="G42" t="s">
        <v>3</v>
      </c>
      <c r="H42">
        <v>31000</v>
      </c>
      <c r="I42" t="s">
        <v>6</v>
      </c>
      <c r="J42" t="s">
        <v>362</v>
      </c>
      <c r="K42" t="s">
        <v>361</v>
      </c>
    </row>
    <row r="43" spans="1:11" x14ac:dyDescent="0.25">
      <c r="A43" t="s">
        <v>360</v>
      </c>
      <c r="B43" t="s">
        <v>359</v>
      </c>
      <c r="C43" t="s">
        <v>358</v>
      </c>
      <c r="D43" t="s">
        <v>126</v>
      </c>
      <c r="E43" t="s">
        <v>357</v>
      </c>
      <c r="F43" t="s">
        <v>356</v>
      </c>
      <c r="G43" t="s">
        <v>355</v>
      </c>
      <c r="H43" t="s">
        <v>354</v>
      </c>
      <c r="I43" t="s">
        <v>4</v>
      </c>
      <c r="J43" t="s">
        <v>353</v>
      </c>
      <c r="K43" t="s">
        <v>352</v>
      </c>
    </row>
    <row r="44" spans="1:11" x14ac:dyDescent="0.25">
      <c r="A44" t="s">
        <v>351</v>
      </c>
      <c r="B44" t="s">
        <v>350</v>
      </c>
      <c r="C44" t="s">
        <v>349</v>
      </c>
      <c r="D44" t="s">
        <v>12</v>
      </c>
      <c r="E44" t="s">
        <v>348</v>
      </c>
      <c r="F44" t="s">
        <v>347</v>
      </c>
      <c r="G44" t="s">
        <v>54</v>
      </c>
      <c r="H44">
        <v>99362</v>
      </c>
      <c r="I44" t="s">
        <v>16</v>
      </c>
      <c r="J44" t="s">
        <v>346</v>
      </c>
      <c r="K44" t="s">
        <v>345</v>
      </c>
    </row>
    <row r="45" spans="1:11" x14ac:dyDescent="0.25">
      <c r="A45" t="s">
        <v>344</v>
      </c>
      <c r="B45" t="s">
        <v>343</v>
      </c>
      <c r="C45" t="s">
        <v>342</v>
      </c>
      <c r="D45" t="s">
        <v>7</v>
      </c>
      <c r="E45" t="s">
        <v>341</v>
      </c>
      <c r="F45" t="s">
        <v>340</v>
      </c>
      <c r="G45" t="s">
        <v>3</v>
      </c>
      <c r="H45">
        <v>60528</v>
      </c>
      <c r="I45" t="s">
        <v>21</v>
      </c>
      <c r="J45" t="s">
        <v>339</v>
      </c>
      <c r="K45" t="s">
        <v>338</v>
      </c>
    </row>
    <row r="46" spans="1:11" x14ac:dyDescent="0.25">
      <c r="A46" t="s">
        <v>337</v>
      </c>
      <c r="B46" t="s">
        <v>336</v>
      </c>
      <c r="C46" t="s">
        <v>335</v>
      </c>
      <c r="D46" t="s">
        <v>15</v>
      </c>
      <c r="E46" t="s">
        <v>334</v>
      </c>
      <c r="F46" t="s">
        <v>333</v>
      </c>
      <c r="G46" t="s">
        <v>332</v>
      </c>
      <c r="H46">
        <v>94117</v>
      </c>
      <c r="I46" t="s">
        <v>16</v>
      </c>
      <c r="J46" t="s">
        <v>331</v>
      </c>
      <c r="K46" t="s">
        <v>3</v>
      </c>
    </row>
    <row r="47" spans="1:11" x14ac:dyDescent="0.25">
      <c r="A47" t="s">
        <v>330</v>
      </c>
      <c r="B47" t="s">
        <v>329</v>
      </c>
      <c r="C47" t="s">
        <v>730</v>
      </c>
      <c r="D47" t="s">
        <v>5</v>
      </c>
      <c r="E47" t="s">
        <v>665</v>
      </c>
      <c r="F47" t="s">
        <v>328</v>
      </c>
      <c r="G47" t="s">
        <v>327</v>
      </c>
      <c r="H47">
        <v>3508</v>
      </c>
      <c r="I47" t="s">
        <v>318</v>
      </c>
      <c r="J47" t="s">
        <v>326</v>
      </c>
      <c r="K47" t="s">
        <v>325</v>
      </c>
    </row>
    <row r="48" spans="1:11" x14ac:dyDescent="0.25">
      <c r="A48" t="s">
        <v>324</v>
      </c>
      <c r="B48" t="s">
        <v>323</v>
      </c>
      <c r="C48" t="s">
        <v>322</v>
      </c>
      <c r="D48" t="s">
        <v>15</v>
      </c>
      <c r="E48" t="s">
        <v>321</v>
      </c>
      <c r="F48" t="s">
        <v>320</v>
      </c>
      <c r="G48" t="s">
        <v>319</v>
      </c>
      <c r="H48">
        <v>4980</v>
      </c>
      <c r="I48" t="s">
        <v>318</v>
      </c>
      <c r="J48" t="s">
        <v>317</v>
      </c>
      <c r="K48" t="s">
        <v>316</v>
      </c>
    </row>
    <row r="49" spans="1:11" x14ac:dyDescent="0.25">
      <c r="A49" t="s">
        <v>315</v>
      </c>
      <c r="B49" t="s">
        <v>314</v>
      </c>
      <c r="C49" t="s">
        <v>313</v>
      </c>
      <c r="D49" t="s">
        <v>8</v>
      </c>
      <c r="E49" t="s">
        <v>312</v>
      </c>
      <c r="F49" t="s">
        <v>131</v>
      </c>
      <c r="G49" t="s">
        <v>19</v>
      </c>
      <c r="H49">
        <v>97219</v>
      </c>
      <c r="I49" t="s">
        <v>16</v>
      </c>
      <c r="J49" t="s">
        <v>311</v>
      </c>
      <c r="K49" t="s">
        <v>310</v>
      </c>
    </row>
    <row r="50" spans="1:11" x14ac:dyDescent="0.25">
      <c r="A50" t="s">
        <v>309</v>
      </c>
      <c r="B50" t="s">
        <v>308</v>
      </c>
      <c r="C50" t="s">
        <v>307</v>
      </c>
      <c r="D50" t="s">
        <v>12</v>
      </c>
      <c r="E50" t="s">
        <v>306</v>
      </c>
      <c r="F50" t="s">
        <v>305</v>
      </c>
      <c r="G50" t="s">
        <v>3</v>
      </c>
      <c r="H50">
        <v>24100</v>
      </c>
      <c r="I50" t="s">
        <v>9</v>
      </c>
      <c r="J50" t="s">
        <v>304</v>
      </c>
      <c r="K50" t="s">
        <v>303</v>
      </c>
    </row>
    <row r="51" spans="1:11" x14ac:dyDescent="0.25">
      <c r="A51" t="s">
        <v>302</v>
      </c>
      <c r="B51" t="s">
        <v>301</v>
      </c>
      <c r="C51" t="s">
        <v>300</v>
      </c>
      <c r="D51" t="s">
        <v>25</v>
      </c>
      <c r="E51" t="s">
        <v>299</v>
      </c>
      <c r="F51" t="s">
        <v>298</v>
      </c>
      <c r="G51" t="s">
        <v>3</v>
      </c>
      <c r="H51" t="s">
        <v>297</v>
      </c>
      <c r="I51" t="s">
        <v>138</v>
      </c>
      <c r="J51" t="s">
        <v>296</v>
      </c>
      <c r="K51" t="s">
        <v>295</v>
      </c>
    </row>
    <row r="52" spans="1:11" x14ac:dyDescent="0.25">
      <c r="A52" t="s">
        <v>294</v>
      </c>
      <c r="B52" t="s">
        <v>696</v>
      </c>
      <c r="C52" t="s">
        <v>731</v>
      </c>
      <c r="D52" t="s">
        <v>126</v>
      </c>
      <c r="E52" t="s">
        <v>293</v>
      </c>
      <c r="F52" t="s">
        <v>695</v>
      </c>
      <c r="G52" t="s">
        <v>694</v>
      </c>
      <c r="H52" t="s">
        <v>11</v>
      </c>
      <c r="I52" t="s">
        <v>4</v>
      </c>
      <c r="J52" t="s">
        <v>292</v>
      </c>
      <c r="K52" t="s">
        <v>291</v>
      </c>
    </row>
    <row r="53" spans="1:11" x14ac:dyDescent="0.25">
      <c r="A53" t="s">
        <v>290</v>
      </c>
      <c r="B53" t="s">
        <v>289</v>
      </c>
      <c r="C53" t="s">
        <v>288</v>
      </c>
      <c r="D53" t="s">
        <v>126</v>
      </c>
      <c r="E53" t="s">
        <v>287</v>
      </c>
      <c r="F53" t="s">
        <v>286</v>
      </c>
      <c r="G53" t="s">
        <v>3</v>
      </c>
      <c r="H53">
        <v>4179</v>
      </c>
      <c r="I53" t="s">
        <v>21</v>
      </c>
      <c r="J53" t="s">
        <v>285</v>
      </c>
      <c r="K53" t="s">
        <v>3</v>
      </c>
    </row>
    <row r="54" spans="1:11" x14ac:dyDescent="0.25">
      <c r="A54" t="s">
        <v>284</v>
      </c>
      <c r="B54" t="s">
        <v>283</v>
      </c>
      <c r="C54" t="s">
        <v>282</v>
      </c>
      <c r="D54" t="s">
        <v>102</v>
      </c>
      <c r="E54" t="s">
        <v>281</v>
      </c>
      <c r="F54" t="s">
        <v>28</v>
      </c>
      <c r="G54" t="s">
        <v>3</v>
      </c>
      <c r="H54" t="s">
        <v>280</v>
      </c>
      <c r="I54" t="s">
        <v>26</v>
      </c>
      <c r="J54" t="s">
        <v>279</v>
      </c>
      <c r="K54" t="s">
        <v>278</v>
      </c>
    </row>
    <row r="55" spans="1:11" x14ac:dyDescent="0.25">
      <c r="A55" t="s">
        <v>277</v>
      </c>
      <c r="B55" t="s">
        <v>684</v>
      </c>
      <c r="C55" t="s">
        <v>276</v>
      </c>
      <c r="D55" t="s">
        <v>25</v>
      </c>
      <c r="E55" t="s">
        <v>275</v>
      </c>
      <c r="F55" t="s">
        <v>220</v>
      </c>
      <c r="G55" t="s">
        <v>3</v>
      </c>
      <c r="H55">
        <v>1010</v>
      </c>
      <c r="I55" t="s">
        <v>219</v>
      </c>
      <c r="J55" t="s">
        <v>274</v>
      </c>
      <c r="K55" t="s">
        <v>273</v>
      </c>
    </row>
    <row r="56" spans="1:11" x14ac:dyDescent="0.25">
      <c r="A56" t="s">
        <v>272</v>
      </c>
      <c r="B56" t="s">
        <v>271</v>
      </c>
      <c r="C56" t="s">
        <v>270</v>
      </c>
      <c r="D56" t="s">
        <v>7</v>
      </c>
      <c r="E56" t="s">
        <v>269</v>
      </c>
      <c r="F56" t="s">
        <v>268</v>
      </c>
      <c r="G56" t="s">
        <v>267</v>
      </c>
      <c r="H56">
        <v>99508</v>
      </c>
      <c r="I56" t="s">
        <v>16</v>
      </c>
      <c r="J56" t="s">
        <v>266</v>
      </c>
      <c r="K56" t="s">
        <v>265</v>
      </c>
    </row>
    <row r="57" spans="1:11" x14ac:dyDescent="0.25">
      <c r="A57" t="s">
        <v>264</v>
      </c>
      <c r="B57" t="s">
        <v>678</v>
      </c>
      <c r="C57" t="s">
        <v>263</v>
      </c>
      <c r="D57" t="s">
        <v>15</v>
      </c>
      <c r="E57" t="s">
        <v>262</v>
      </c>
      <c r="F57" t="s">
        <v>677</v>
      </c>
      <c r="G57" t="s">
        <v>3</v>
      </c>
      <c r="H57">
        <v>50739</v>
      </c>
      <c r="I57" t="s">
        <v>21</v>
      </c>
      <c r="J57" t="s">
        <v>261</v>
      </c>
      <c r="K57" t="s">
        <v>260</v>
      </c>
    </row>
    <row r="58" spans="1:11" x14ac:dyDescent="0.25">
      <c r="A58" t="s">
        <v>259</v>
      </c>
      <c r="B58" t="s">
        <v>732</v>
      </c>
      <c r="C58" t="s">
        <v>258</v>
      </c>
      <c r="D58" t="s">
        <v>15</v>
      </c>
      <c r="E58" t="s">
        <v>752</v>
      </c>
      <c r="F58" t="s">
        <v>17</v>
      </c>
      <c r="G58" t="s">
        <v>3</v>
      </c>
      <c r="H58">
        <v>75012</v>
      </c>
      <c r="I58" t="s">
        <v>6</v>
      </c>
      <c r="J58" t="s">
        <v>257</v>
      </c>
      <c r="K58" t="s">
        <v>256</v>
      </c>
    </row>
    <row r="59" spans="1:11" x14ac:dyDescent="0.25">
      <c r="A59" t="s">
        <v>255</v>
      </c>
      <c r="B59" t="s">
        <v>664</v>
      </c>
      <c r="C59" t="s">
        <v>733</v>
      </c>
      <c r="D59" t="s">
        <v>7</v>
      </c>
      <c r="E59" t="s">
        <v>254</v>
      </c>
      <c r="F59" t="s">
        <v>663</v>
      </c>
      <c r="G59" t="s">
        <v>3</v>
      </c>
      <c r="H59">
        <v>5033</v>
      </c>
      <c r="I59" t="s">
        <v>112</v>
      </c>
      <c r="J59" t="s">
        <v>253</v>
      </c>
      <c r="K59" t="s">
        <v>252</v>
      </c>
    </row>
    <row r="60" spans="1:11" x14ac:dyDescent="0.25">
      <c r="A60" t="s">
        <v>251</v>
      </c>
      <c r="B60" t="s">
        <v>250</v>
      </c>
      <c r="C60" t="s">
        <v>249</v>
      </c>
      <c r="D60" t="s">
        <v>8</v>
      </c>
      <c r="E60" t="s">
        <v>248</v>
      </c>
      <c r="F60" t="s">
        <v>247</v>
      </c>
      <c r="G60" t="s">
        <v>3</v>
      </c>
      <c r="H60">
        <v>5020</v>
      </c>
      <c r="I60" t="s">
        <v>246</v>
      </c>
      <c r="J60" t="s">
        <v>245</v>
      </c>
      <c r="K60" t="s">
        <v>244</v>
      </c>
    </row>
    <row r="61" spans="1:11" x14ac:dyDescent="0.25">
      <c r="A61" t="s">
        <v>243</v>
      </c>
      <c r="B61" t="s">
        <v>242</v>
      </c>
      <c r="C61" t="s">
        <v>241</v>
      </c>
      <c r="D61" t="s">
        <v>7</v>
      </c>
      <c r="E61" t="s">
        <v>681</v>
      </c>
      <c r="F61" t="s">
        <v>240</v>
      </c>
      <c r="G61" t="s">
        <v>3</v>
      </c>
      <c r="H61">
        <v>1756</v>
      </c>
      <c r="I61" t="s">
        <v>239</v>
      </c>
      <c r="J61" t="s">
        <v>238</v>
      </c>
      <c r="K61" t="s">
        <v>3</v>
      </c>
    </row>
    <row r="62" spans="1:11" x14ac:dyDescent="0.25">
      <c r="A62" t="s">
        <v>237</v>
      </c>
      <c r="B62" t="s">
        <v>683</v>
      </c>
      <c r="C62" t="s">
        <v>236</v>
      </c>
      <c r="D62" t="s">
        <v>5</v>
      </c>
      <c r="E62" t="s">
        <v>753</v>
      </c>
      <c r="F62" t="s">
        <v>196</v>
      </c>
      <c r="G62" t="s">
        <v>195</v>
      </c>
      <c r="H62" t="s">
        <v>235</v>
      </c>
      <c r="I62" t="s">
        <v>23</v>
      </c>
      <c r="J62" t="s">
        <v>234</v>
      </c>
      <c r="K62" t="s">
        <v>233</v>
      </c>
    </row>
    <row r="63" spans="1:11" x14ac:dyDescent="0.25">
      <c r="A63" t="s">
        <v>232</v>
      </c>
      <c r="B63" t="s">
        <v>231</v>
      </c>
      <c r="C63" t="s">
        <v>734</v>
      </c>
      <c r="D63" t="s">
        <v>126</v>
      </c>
      <c r="E63" t="s">
        <v>754</v>
      </c>
      <c r="F63" t="s">
        <v>24</v>
      </c>
      <c r="G63" t="s">
        <v>62</v>
      </c>
      <c r="H63" t="s">
        <v>230</v>
      </c>
      <c r="I63" t="s">
        <v>23</v>
      </c>
      <c r="J63" t="s">
        <v>229</v>
      </c>
      <c r="K63" t="s">
        <v>3</v>
      </c>
    </row>
    <row r="64" spans="1:11" x14ac:dyDescent="0.25">
      <c r="A64" t="s">
        <v>228</v>
      </c>
      <c r="B64" t="s">
        <v>227</v>
      </c>
      <c r="C64" t="s">
        <v>226</v>
      </c>
      <c r="D64" t="s">
        <v>5</v>
      </c>
      <c r="E64" t="s">
        <v>676</v>
      </c>
      <c r="F64" t="s">
        <v>225</v>
      </c>
      <c r="G64" t="s">
        <v>3</v>
      </c>
      <c r="H64">
        <v>1307</v>
      </c>
      <c r="I64" t="s">
        <v>21</v>
      </c>
      <c r="J64" t="s">
        <v>224</v>
      </c>
      <c r="K64" t="s">
        <v>3</v>
      </c>
    </row>
    <row r="65" spans="1:11" x14ac:dyDescent="0.25">
      <c r="A65" t="s">
        <v>223</v>
      </c>
      <c r="B65" t="s">
        <v>222</v>
      </c>
      <c r="C65" t="s">
        <v>735</v>
      </c>
      <c r="D65" t="s">
        <v>7</v>
      </c>
      <c r="E65" t="s">
        <v>221</v>
      </c>
      <c r="F65" t="s">
        <v>220</v>
      </c>
      <c r="G65" t="s">
        <v>3</v>
      </c>
      <c r="H65">
        <v>1010</v>
      </c>
      <c r="I65" t="s">
        <v>219</v>
      </c>
      <c r="J65" t="s">
        <v>218</v>
      </c>
      <c r="K65" t="s">
        <v>217</v>
      </c>
    </row>
    <row r="66" spans="1:11" x14ac:dyDescent="0.25">
      <c r="A66" t="s">
        <v>216</v>
      </c>
      <c r="B66" t="s">
        <v>215</v>
      </c>
      <c r="C66" t="s">
        <v>214</v>
      </c>
      <c r="D66" t="s">
        <v>213</v>
      </c>
      <c r="E66" t="s">
        <v>212</v>
      </c>
      <c r="F66" t="s">
        <v>211</v>
      </c>
      <c r="G66" t="s">
        <v>210</v>
      </c>
      <c r="H66">
        <v>87110</v>
      </c>
      <c r="I66" t="s">
        <v>16</v>
      </c>
      <c r="J66" t="s">
        <v>209</v>
      </c>
      <c r="K66" t="s">
        <v>208</v>
      </c>
    </row>
    <row r="67" spans="1:11" x14ac:dyDescent="0.25">
      <c r="A67" t="s">
        <v>207</v>
      </c>
      <c r="B67" t="s">
        <v>206</v>
      </c>
      <c r="C67" t="s">
        <v>205</v>
      </c>
      <c r="D67" t="s">
        <v>102</v>
      </c>
      <c r="E67" t="s">
        <v>204</v>
      </c>
      <c r="F67" t="s">
        <v>203</v>
      </c>
      <c r="G67" t="s">
        <v>3</v>
      </c>
      <c r="H67">
        <v>42100</v>
      </c>
      <c r="I67" t="s">
        <v>9</v>
      </c>
      <c r="J67" t="s">
        <v>202</v>
      </c>
      <c r="K67" t="s">
        <v>201</v>
      </c>
    </row>
    <row r="68" spans="1:11" x14ac:dyDescent="0.25">
      <c r="A68" t="s">
        <v>200</v>
      </c>
      <c r="B68" t="s">
        <v>199</v>
      </c>
      <c r="C68" t="s">
        <v>198</v>
      </c>
      <c r="D68" t="s">
        <v>197</v>
      </c>
      <c r="E68" t="s">
        <v>755</v>
      </c>
      <c r="F68" t="s">
        <v>196</v>
      </c>
      <c r="G68" t="s">
        <v>195</v>
      </c>
      <c r="H68" t="s">
        <v>194</v>
      </c>
      <c r="I68" t="s">
        <v>23</v>
      </c>
      <c r="J68" t="s">
        <v>193</v>
      </c>
      <c r="K68" t="s">
        <v>3</v>
      </c>
    </row>
    <row r="69" spans="1:11" x14ac:dyDescent="0.25">
      <c r="A69" t="s">
        <v>192</v>
      </c>
      <c r="B69" t="s">
        <v>191</v>
      </c>
      <c r="C69" t="s">
        <v>190</v>
      </c>
      <c r="D69" t="s">
        <v>8</v>
      </c>
      <c r="E69" t="s">
        <v>189</v>
      </c>
      <c r="F69" t="s">
        <v>661</v>
      </c>
      <c r="G69" t="s">
        <v>3</v>
      </c>
      <c r="H69">
        <v>1203</v>
      </c>
      <c r="I69" t="s">
        <v>188</v>
      </c>
      <c r="J69" t="s">
        <v>187</v>
      </c>
      <c r="K69" t="s">
        <v>3</v>
      </c>
    </row>
    <row r="70" spans="1:11" x14ac:dyDescent="0.25">
      <c r="A70" t="s">
        <v>186</v>
      </c>
      <c r="B70" t="s">
        <v>185</v>
      </c>
      <c r="C70" t="s">
        <v>184</v>
      </c>
      <c r="D70" t="s">
        <v>5</v>
      </c>
      <c r="E70" t="s">
        <v>756</v>
      </c>
      <c r="F70" t="s">
        <v>183</v>
      </c>
      <c r="G70" t="s">
        <v>3</v>
      </c>
      <c r="H70">
        <v>28001</v>
      </c>
      <c r="I70" t="s">
        <v>27</v>
      </c>
      <c r="J70" t="s">
        <v>182</v>
      </c>
      <c r="K70" t="s">
        <v>181</v>
      </c>
    </row>
    <row r="71" spans="1:11" x14ac:dyDescent="0.25">
      <c r="A71" t="s">
        <v>180</v>
      </c>
      <c r="B71" t="s">
        <v>679</v>
      </c>
      <c r="C71" t="s">
        <v>179</v>
      </c>
      <c r="D71" t="s">
        <v>15</v>
      </c>
      <c r="E71" t="s">
        <v>178</v>
      </c>
      <c r="F71" t="s">
        <v>177</v>
      </c>
      <c r="G71" t="s">
        <v>3</v>
      </c>
      <c r="H71">
        <v>4110</v>
      </c>
      <c r="I71" t="s">
        <v>20</v>
      </c>
      <c r="J71" t="s">
        <v>176</v>
      </c>
      <c r="K71" t="s">
        <v>175</v>
      </c>
    </row>
    <row r="72" spans="1:11" x14ac:dyDescent="0.25">
      <c r="A72" t="s">
        <v>174</v>
      </c>
      <c r="B72" t="s">
        <v>173</v>
      </c>
      <c r="C72" t="s">
        <v>172</v>
      </c>
      <c r="D72" t="s">
        <v>7</v>
      </c>
      <c r="E72" t="s">
        <v>171</v>
      </c>
      <c r="F72" t="s">
        <v>170</v>
      </c>
      <c r="G72" t="s">
        <v>169</v>
      </c>
      <c r="H72">
        <v>83720</v>
      </c>
      <c r="I72" t="s">
        <v>16</v>
      </c>
      <c r="J72" t="s">
        <v>168</v>
      </c>
      <c r="K72" t="s">
        <v>3</v>
      </c>
    </row>
    <row r="73" spans="1:11" x14ac:dyDescent="0.25">
      <c r="A73" t="s">
        <v>167</v>
      </c>
      <c r="B73" t="s">
        <v>166</v>
      </c>
      <c r="C73" t="s">
        <v>165</v>
      </c>
      <c r="D73" t="s">
        <v>8</v>
      </c>
      <c r="E73" t="s">
        <v>164</v>
      </c>
      <c r="F73" t="s">
        <v>28</v>
      </c>
      <c r="G73" t="s">
        <v>3</v>
      </c>
      <c r="H73" t="s">
        <v>163</v>
      </c>
      <c r="I73" t="s">
        <v>26</v>
      </c>
      <c r="J73" t="s">
        <v>162</v>
      </c>
      <c r="K73" t="s">
        <v>161</v>
      </c>
    </row>
    <row r="74" spans="1:11" x14ac:dyDescent="0.25">
      <c r="A74" t="s">
        <v>160</v>
      </c>
      <c r="B74" t="s">
        <v>159</v>
      </c>
      <c r="C74" t="s">
        <v>158</v>
      </c>
      <c r="D74" t="s">
        <v>15</v>
      </c>
      <c r="E74" t="s">
        <v>662</v>
      </c>
      <c r="F74" t="s">
        <v>157</v>
      </c>
      <c r="G74" t="s">
        <v>3</v>
      </c>
      <c r="H74">
        <v>1734</v>
      </c>
      <c r="I74" t="s">
        <v>14</v>
      </c>
      <c r="J74" t="s">
        <v>156</v>
      </c>
      <c r="K74" t="s">
        <v>155</v>
      </c>
    </row>
    <row r="75" spans="1:11" x14ac:dyDescent="0.25">
      <c r="A75" t="s">
        <v>154</v>
      </c>
      <c r="B75" t="s">
        <v>671</v>
      </c>
      <c r="C75" t="s">
        <v>153</v>
      </c>
      <c r="D75" t="s">
        <v>12</v>
      </c>
      <c r="E75" t="s">
        <v>757</v>
      </c>
      <c r="F75" t="s">
        <v>17</v>
      </c>
      <c r="G75" t="s">
        <v>3</v>
      </c>
      <c r="H75">
        <v>75016</v>
      </c>
      <c r="I75" t="s">
        <v>6</v>
      </c>
      <c r="J75" t="s">
        <v>152</v>
      </c>
      <c r="K75" t="s">
        <v>151</v>
      </c>
    </row>
    <row r="76" spans="1:11" x14ac:dyDescent="0.25">
      <c r="A76" t="s">
        <v>150</v>
      </c>
      <c r="B76" t="s">
        <v>149</v>
      </c>
      <c r="C76" t="s">
        <v>148</v>
      </c>
      <c r="D76" t="s">
        <v>8</v>
      </c>
      <c r="E76" t="s">
        <v>147</v>
      </c>
      <c r="F76" t="s">
        <v>146</v>
      </c>
      <c r="G76" t="s">
        <v>145</v>
      </c>
      <c r="H76">
        <v>82520</v>
      </c>
      <c r="I76" t="s">
        <v>16</v>
      </c>
      <c r="J76" t="s">
        <v>144</v>
      </c>
      <c r="K76" t="s">
        <v>143</v>
      </c>
    </row>
    <row r="77" spans="1:11" x14ac:dyDescent="0.25">
      <c r="A77" t="s">
        <v>142</v>
      </c>
      <c r="B77" t="s">
        <v>673</v>
      </c>
      <c r="C77" t="s">
        <v>141</v>
      </c>
      <c r="D77" t="s">
        <v>5</v>
      </c>
      <c r="E77" t="s">
        <v>758</v>
      </c>
      <c r="F77" t="s">
        <v>140</v>
      </c>
      <c r="G77" t="s">
        <v>3</v>
      </c>
      <c r="H77" t="s">
        <v>139</v>
      </c>
      <c r="I77" t="s">
        <v>138</v>
      </c>
      <c r="J77" t="s">
        <v>137</v>
      </c>
      <c r="K77" t="s">
        <v>136</v>
      </c>
    </row>
    <row r="78" spans="1:11" x14ac:dyDescent="0.25">
      <c r="A78" t="s">
        <v>135</v>
      </c>
      <c r="B78" t="s">
        <v>134</v>
      </c>
      <c r="C78" t="s">
        <v>133</v>
      </c>
      <c r="D78" t="s">
        <v>12</v>
      </c>
      <c r="E78" t="s">
        <v>132</v>
      </c>
      <c r="F78" t="s">
        <v>131</v>
      </c>
      <c r="G78" t="s">
        <v>19</v>
      </c>
      <c r="H78">
        <v>97201</v>
      </c>
      <c r="I78" t="s">
        <v>16</v>
      </c>
      <c r="J78" t="s">
        <v>130</v>
      </c>
      <c r="K78" t="s">
        <v>3</v>
      </c>
    </row>
    <row r="79" spans="1:11" x14ac:dyDescent="0.25">
      <c r="A79" t="s">
        <v>129</v>
      </c>
      <c r="B79" t="s">
        <v>128</v>
      </c>
      <c r="C79" t="s">
        <v>127</v>
      </c>
      <c r="D79" t="s">
        <v>126</v>
      </c>
      <c r="E79" t="s">
        <v>125</v>
      </c>
      <c r="F79" t="s">
        <v>124</v>
      </c>
      <c r="G79" t="s">
        <v>123</v>
      </c>
      <c r="H79">
        <v>59801</v>
      </c>
      <c r="I79" t="s">
        <v>16</v>
      </c>
      <c r="J79" t="s">
        <v>122</v>
      </c>
      <c r="K79" t="s">
        <v>121</v>
      </c>
    </row>
    <row r="80" spans="1:11" x14ac:dyDescent="0.25">
      <c r="A80" t="s">
        <v>120</v>
      </c>
      <c r="B80" t="s">
        <v>687</v>
      </c>
      <c r="C80" t="s">
        <v>2027</v>
      </c>
      <c r="D80" t="s">
        <v>12</v>
      </c>
      <c r="E80" t="s">
        <v>119</v>
      </c>
      <c r="F80" t="s">
        <v>686</v>
      </c>
      <c r="G80" t="s">
        <v>3</v>
      </c>
      <c r="H80">
        <v>44087</v>
      </c>
      <c r="I80" t="s">
        <v>21</v>
      </c>
      <c r="J80" t="s">
        <v>118</v>
      </c>
      <c r="K80" t="s">
        <v>117</v>
      </c>
    </row>
    <row r="81" spans="1:11" x14ac:dyDescent="0.25">
      <c r="A81" t="s">
        <v>116</v>
      </c>
      <c r="B81" t="s">
        <v>115</v>
      </c>
      <c r="C81" t="s">
        <v>114</v>
      </c>
      <c r="D81" t="s">
        <v>15</v>
      </c>
      <c r="E81" t="s">
        <v>113</v>
      </c>
      <c r="F81" t="s">
        <v>663</v>
      </c>
      <c r="G81" t="s">
        <v>3</v>
      </c>
      <c r="H81">
        <v>5033</v>
      </c>
      <c r="I81" t="s">
        <v>112</v>
      </c>
      <c r="J81" t="s">
        <v>111</v>
      </c>
      <c r="K81" t="s">
        <v>3</v>
      </c>
    </row>
    <row r="82" spans="1:11" x14ac:dyDescent="0.25">
      <c r="A82" t="s">
        <v>110</v>
      </c>
      <c r="B82" t="s">
        <v>736</v>
      </c>
      <c r="C82" t="s">
        <v>109</v>
      </c>
      <c r="D82" t="s">
        <v>7</v>
      </c>
      <c r="E82" t="s">
        <v>759</v>
      </c>
      <c r="F82" t="s">
        <v>24</v>
      </c>
      <c r="G82" t="s">
        <v>62</v>
      </c>
      <c r="H82" t="s">
        <v>108</v>
      </c>
      <c r="I82" t="s">
        <v>23</v>
      </c>
      <c r="J82" t="s">
        <v>107</v>
      </c>
      <c r="K82" t="s">
        <v>106</v>
      </c>
    </row>
    <row r="83" spans="1:11" x14ac:dyDescent="0.25">
      <c r="A83" t="s">
        <v>105</v>
      </c>
      <c r="B83" t="s">
        <v>104</v>
      </c>
      <c r="C83" t="s">
        <v>103</v>
      </c>
      <c r="D83" t="s">
        <v>102</v>
      </c>
      <c r="E83" t="s">
        <v>101</v>
      </c>
      <c r="F83" t="s">
        <v>100</v>
      </c>
      <c r="G83" t="s">
        <v>54</v>
      </c>
      <c r="H83">
        <v>98034</v>
      </c>
      <c r="I83" t="s">
        <v>16</v>
      </c>
      <c r="J83" t="s">
        <v>99</v>
      </c>
      <c r="K83" t="s">
        <v>98</v>
      </c>
    </row>
    <row r="84" spans="1:11" x14ac:dyDescent="0.25">
      <c r="A84" t="s">
        <v>97</v>
      </c>
      <c r="B84" t="s">
        <v>96</v>
      </c>
      <c r="C84" t="s">
        <v>95</v>
      </c>
      <c r="D84" t="s">
        <v>8</v>
      </c>
      <c r="E84" t="s">
        <v>94</v>
      </c>
      <c r="F84" t="s">
        <v>682</v>
      </c>
      <c r="G84" t="s">
        <v>3</v>
      </c>
      <c r="H84">
        <v>8200</v>
      </c>
      <c r="I84" t="s">
        <v>14</v>
      </c>
      <c r="J84" t="s">
        <v>93</v>
      </c>
      <c r="K84" t="s">
        <v>92</v>
      </c>
    </row>
    <row r="85" spans="1:11" x14ac:dyDescent="0.25">
      <c r="A85" t="s">
        <v>91</v>
      </c>
      <c r="B85" t="s">
        <v>90</v>
      </c>
      <c r="C85" t="s">
        <v>89</v>
      </c>
      <c r="D85" t="s">
        <v>25</v>
      </c>
      <c r="E85" t="s">
        <v>760</v>
      </c>
      <c r="F85" t="s">
        <v>88</v>
      </c>
      <c r="G85" t="s">
        <v>3</v>
      </c>
      <c r="H85">
        <v>69004</v>
      </c>
      <c r="I85" t="s">
        <v>6</v>
      </c>
      <c r="J85" t="s">
        <v>87</v>
      </c>
      <c r="K85" t="s">
        <v>86</v>
      </c>
    </row>
    <row r="86" spans="1:11" x14ac:dyDescent="0.25">
      <c r="A86" t="s">
        <v>85</v>
      </c>
      <c r="B86" t="s">
        <v>84</v>
      </c>
      <c r="C86" t="s">
        <v>83</v>
      </c>
      <c r="D86" t="s">
        <v>5</v>
      </c>
      <c r="E86" t="s">
        <v>82</v>
      </c>
      <c r="F86" t="s">
        <v>81</v>
      </c>
      <c r="G86" t="s">
        <v>3</v>
      </c>
      <c r="H86">
        <v>51100</v>
      </c>
      <c r="I86" t="s">
        <v>6</v>
      </c>
      <c r="J86" t="s">
        <v>80</v>
      </c>
      <c r="K86" t="s">
        <v>79</v>
      </c>
    </row>
    <row r="87" spans="1:11" x14ac:dyDescent="0.25">
      <c r="A87" t="s">
        <v>78</v>
      </c>
      <c r="B87" t="s">
        <v>77</v>
      </c>
      <c r="C87" t="s">
        <v>737</v>
      </c>
      <c r="D87" t="s">
        <v>7</v>
      </c>
      <c r="E87" t="s">
        <v>76</v>
      </c>
      <c r="F87" t="s">
        <v>75</v>
      </c>
      <c r="G87" t="s">
        <v>3</v>
      </c>
      <c r="H87">
        <v>70563</v>
      </c>
      <c r="I87" t="s">
        <v>21</v>
      </c>
      <c r="J87" t="s">
        <v>74</v>
      </c>
      <c r="K87" t="s">
        <v>73</v>
      </c>
    </row>
    <row r="88" spans="1:11" x14ac:dyDescent="0.25">
      <c r="A88" t="s">
        <v>72</v>
      </c>
      <c r="B88" t="s">
        <v>71</v>
      </c>
      <c r="C88" t="s">
        <v>70</v>
      </c>
      <c r="D88" t="s">
        <v>5</v>
      </c>
      <c r="E88" t="s">
        <v>69</v>
      </c>
      <c r="F88" t="s">
        <v>68</v>
      </c>
      <c r="G88" t="s">
        <v>3</v>
      </c>
      <c r="H88">
        <v>90110</v>
      </c>
      <c r="I88" t="s">
        <v>13</v>
      </c>
      <c r="J88" t="s">
        <v>67</v>
      </c>
      <c r="K88" t="s">
        <v>67</v>
      </c>
    </row>
    <row r="89" spans="1:11" x14ac:dyDescent="0.25">
      <c r="A89" t="s">
        <v>66</v>
      </c>
      <c r="B89" t="s">
        <v>65</v>
      </c>
      <c r="C89" t="s">
        <v>64</v>
      </c>
      <c r="D89" t="s">
        <v>8</v>
      </c>
      <c r="E89" t="s">
        <v>761</v>
      </c>
      <c r="F89" t="s">
        <v>63</v>
      </c>
      <c r="G89" t="s">
        <v>62</v>
      </c>
      <c r="H89" t="s">
        <v>61</v>
      </c>
      <c r="I89" t="s">
        <v>23</v>
      </c>
      <c r="J89" t="s">
        <v>60</v>
      </c>
      <c r="K89" t="s">
        <v>3</v>
      </c>
    </row>
    <row r="90" spans="1:11" x14ac:dyDescent="0.25">
      <c r="A90" t="s">
        <v>59</v>
      </c>
      <c r="B90" t="s">
        <v>58</v>
      </c>
      <c r="C90" t="s">
        <v>57</v>
      </c>
      <c r="D90" t="s">
        <v>15</v>
      </c>
      <c r="E90" t="s">
        <v>56</v>
      </c>
      <c r="F90" t="s">
        <v>55</v>
      </c>
      <c r="G90" t="s">
        <v>54</v>
      </c>
      <c r="H90">
        <v>98128</v>
      </c>
      <c r="I90" t="s">
        <v>16</v>
      </c>
      <c r="J90" t="s">
        <v>53</v>
      </c>
      <c r="K90" t="s">
        <v>52</v>
      </c>
    </row>
    <row r="91" spans="1:11" x14ac:dyDescent="0.25">
      <c r="A91" t="s">
        <v>51</v>
      </c>
      <c r="B91" t="s">
        <v>50</v>
      </c>
      <c r="C91" t="s">
        <v>49</v>
      </c>
      <c r="D91" t="s">
        <v>48</v>
      </c>
      <c r="E91" t="s">
        <v>47</v>
      </c>
      <c r="F91" t="s">
        <v>46</v>
      </c>
      <c r="G91" t="s">
        <v>3</v>
      </c>
      <c r="H91">
        <v>21240</v>
      </c>
      <c r="I91" t="s">
        <v>13</v>
      </c>
      <c r="J91" t="s">
        <v>45</v>
      </c>
      <c r="K91" t="s">
        <v>45</v>
      </c>
    </row>
    <row r="92" spans="1:11" x14ac:dyDescent="0.25">
      <c r="A92" t="s">
        <v>44</v>
      </c>
      <c r="B92" t="s">
        <v>43</v>
      </c>
      <c r="C92" t="s">
        <v>42</v>
      </c>
      <c r="D92" t="s">
        <v>15</v>
      </c>
      <c r="E92" t="s">
        <v>41</v>
      </c>
      <c r="F92" t="s">
        <v>40</v>
      </c>
      <c r="G92" t="s">
        <v>3</v>
      </c>
      <c r="H92" t="s">
        <v>39</v>
      </c>
      <c r="I92" t="s">
        <v>38</v>
      </c>
      <c r="J92" t="s">
        <v>37</v>
      </c>
      <c r="K9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/>
  </sheetViews>
  <sheetFormatPr defaultRowHeight="15" x14ac:dyDescent="0.25"/>
  <sheetData>
    <row r="1" spans="1:3" x14ac:dyDescent="0.25">
      <c r="A1" t="s">
        <v>2</v>
      </c>
      <c r="B1" t="s">
        <v>613</v>
      </c>
      <c r="C1" t="s">
        <v>612</v>
      </c>
    </row>
    <row r="2" spans="1:3" x14ac:dyDescent="0.25">
      <c r="A2">
        <v>1</v>
      </c>
      <c r="B2" t="s">
        <v>611</v>
      </c>
      <c r="C2" t="s">
        <v>700</v>
      </c>
    </row>
    <row r="3" spans="1:3" x14ac:dyDescent="0.25">
      <c r="A3">
        <v>2</v>
      </c>
      <c r="B3" t="s">
        <v>610</v>
      </c>
      <c r="C3" t="s">
        <v>699</v>
      </c>
    </row>
    <row r="4" spans="1:3" x14ac:dyDescent="0.25">
      <c r="A4">
        <v>3</v>
      </c>
      <c r="B4" t="s">
        <v>609</v>
      </c>
      <c r="C4" t="s">
        <v>698</v>
      </c>
    </row>
    <row r="5" spans="1:3" x14ac:dyDescent="0.25">
      <c r="A5">
        <v>4</v>
      </c>
      <c r="B5" t="s">
        <v>608</v>
      </c>
      <c r="C5" t="s">
        <v>607</v>
      </c>
    </row>
    <row r="6" spans="1:3" x14ac:dyDescent="0.25">
      <c r="A6">
        <v>5</v>
      </c>
      <c r="B6" t="s">
        <v>606</v>
      </c>
      <c r="C6" t="s">
        <v>697</v>
      </c>
    </row>
    <row r="7" spans="1:3" x14ac:dyDescent="0.25">
      <c r="A7">
        <v>6</v>
      </c>
      <c r="B7" t="s">
        <v>605</v>
      </c>
      <c r="C7" t="s">
        <v>604</v>
      </c>
    </row>
    <row r="8" spans="1:3" x14ac:dyDescent="0.25">
      <c r="A8">
        <v>7</v>
      </c>
      <c r="B8" t="s">
        <v>603</v>
      </c>
      <c r="C8" t="s">
        <v>602</v>
      </c>
    </row>
    <row r="9" spans="1:3" x14ac:dyDescent="0.25">
      <c r="A9">
        <v>8</v>
      </c>
      <c r="B9" t="s">
        <v>601</v>
      </c>
      <c r="C9" t="s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"/>
  <sheetViews>
    <sheetView workbookViewId="0"/>
  </sheetViews>
  <sheetFormatPr defaultRowHeight="15" x14ac:dyDescent="0.25"/>
  <sheetData>
    <row r="1" spans="1:16" x14ac:dyDescent="0.25">
      <c r="A1" t="s">
        <v>599</v>
      </c>
      <c r="B1" t="s">
        <v>660</v>
      </c>
      <c r="C1" t="s">
        <v>659</v>
      </c>
      <c r="D1" t="s">
        <v>658</v>
      </c>
      <c r="E1" t="s">
        <v>657</v>
      </c>
      <c r="F1" t="s">
        <v>656</v>
      </c>
      <c r="G1" t="s">
        <v>655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654</v>
      </c>
      <c r="N1" t="s">
        <v>653</v>
      </c>
      <c r="O1" t="s">
        <v>652</v>
      </c>
      <c r="P1" t="s">
        <v>651</v>
      </c>
    </row>
    <row r="2" spans="1:16" x14ac:dyDescent="0.25">
      <c r="A2">
        <v>1</v>
      </c>
      <c r="B2" t="s">
        <v>650</v>
      </c>
      <c r="C2" t="s">
        <v>649</v>
      </c>
      <c r="D2" t="s">
        <v>7</v>
      </c>
      <c r="E2" t="s">
        <v>639</v>
      </c>
      <c r="F2" s="2">
        <v>17875</v>
      </c>
      <c r="G2" s="2">
        <v>33725</v>
      </c>
      <c r="H2" t="s">
        <v>721</v>
      </c>
      <c r="I2" t="s">
        <v>55</v>
      </c>
      <c r="J2" t="s">
        <v>54</v>
      </c>
      <c r="K2">
        <v>98122</v>
      </c>
      <c r="L2" t="s">
        <v>16</v>
      </c>
      <c r="M2" t="s">
        <v>648</v>
      </c>
      <c r="N2">
        <v>5467</v>
      </c>
      <c r="O2" t="s">
        <v>720</v>
      </c>
      <c r="P2">
        <v>2</v>
      </c>
    </row>
    <row r="3" spans="1:16" x14ac:dyDescent="0.25">
      <c r="A3">
        <v>2</v>
      </c>
      <c r="B3" t="s">
        <v>647</v>
      </c>
      <c r="C3" t="s">
        <v>646</v>
      </c>
      <c r="D3" t="s">
        <v>719</v>
      </c>
      <c r="E3" t="s">
        <v>645</v>
      </c>
      <c r="F3" s="2">
        <v>19043</v>
      </c>
      <c r="G3" s="2">
        <v>33830</v>
      </c>
      <c r="H3" t="s">
        <v>644</v>
      </c>
      <c r="I3" t="s">
        <v>643</v>
      </c>
      <c r="J3" t="s">
        <v>54</v>
      </c>
      <c r="K3">
        <v>98401</v>
      </c>
      <c r="L3" t="s">
        <v>16</v>
      </c>
      <c r="M3" t="s">
        <v>642</v>
      </c>
      <c r="N3">
        <v>3457</v>
      </c>
      <c r="O3" t="s">
        <v>718</v>
      </c>
      <c r="P3" t="s">
        <v>3</v>
      </c>
    </row>
    <row r="4" spans="1:16" x14ac:dyDescent="0.25">
      <c r="A4">
        <v>3</v>
      </c>
      <c r="B4" t="s">
        <v>641</v>
      </c>
      <c r="C4" t="s">
        <v>640</v>
      </c>
      <c r="D4" t="s">
        <v>7</v>
      </c>
      <c r="E4" t="s">
        <v>639</v>
      </c>
      <c r="F4" s="2">
        <v>23253</v>
      </c>
      <c r="G4" s="2">
        <v>33695</v>
      </c>
      <c r="H4" t="s">
        <v>638</v>
      </c>
      <c r="I4" t="s">
        <v>100</v>
      </c>
      <c r="J4" t="s">
        <v>54</v>
      </c>
      <c r="K4">
        <v>98033</v>
      </c>
      <c r="L4" t="s">
        <v>16</v>
      </c>
      <c r="M4" t="s">
        <v>637</v>
      </c>
      <c r="N4">
        <v>3355</v>
      </c>
      <c r="O4" t="s">
        <v>636</v>
      </c>
      <c r="P4">
        <v>2</v>
      </c>
    </row>
    <row r="5" spans="1:16" x14ac:dyDescent="0.25">
      <c r="A5">
        <v>4</v>
      </c>
      <c r="B5" t="s">
        <v>635</v>
      </c>
      <c r="C5" t="s">
        <v>634</v>
      </c>
      <c r="D5" t="s">
        <v>7</v>
      </c>
      <c r="E5" t="s">
        <v>633</v>
      </c>
      <c r="F5" s="2">
        <v>13777</v>
      </c>
      <c r="G5" s="2">
        <v>34092</v>
      </c>
      <c r="H5" t="s">
        <v>632</v>
      </c>
      <c r="I5" t="s">
        <v>614</v>
      </c>
      <c r="J5" t="s">
        <v>54</v>
      </c>
      <c r="K5">
        <v>98052</v>
      </c>
      <c r="L5" t="s">
        <v>16</v>
      </c>
      <c r="M5" t="s">
        <v>631</v>
      </c>
      <c r="N5">
        <v>5176</v>
      </c>
      <c r="O5" t="s">
        <v>630</v>
      </c>
      <c r="P5">
        <v>2</v>
      </c>
    </row>
    <row r="6" spans="1:16" x14ac:dyDescent="0.25">
      <c r="A6">
        <v>5</v>
      </c>
      <c r="B6" t="s">
        <v>629</v>
      </c>
      <c r="C6" t="s">
        <v>628</v>
      </c>
      <c r="D6" t="s">
        <v>8</v>
      </c>
      <c r="E6" t="s">
        <v>618</v>
      </c>
      <c r="F6" s="2">
        <v>20152</v>
      </c>
      <c r="G6" s="2">
        <v>34259</v>
      </c>
      <c r="H6" t="s">
        <v>627</v>
      </c>
      <c r="I6" t="s">
        <v>28</v>
      </c>
      <c r="J6" t="s">
        <v>3</v>
      </c>
      <c r="K6" t="s">
        <v>626</v>
      </c>
      <c r="L6" t="s">
        <v>26</v>
      </c>
      <c r="M6" t="s">
        <v>625</v>
      </c>
      <c r="N6">
        <v>3453</v>
      </c>
      <c r="O6" t="s">
        <v>717</v>
      </c>
      <c r="P6">
        <v>2</v>
      </c>
    </row>
    <row r="7" spans="1:16" x14ac:dyDescent="0.25">
      <c r="A7">
        <v>6</v>
      </c>
      <c r="B7" t="s">
        <v>624</v>
      </c>
      <c r="C7" t="s">
        <v>623</v>
      </c>
      <c r="D7" t="s">
        <v>7</v>
      </c>
      <c r="E7" t="s">
        <v>618</v>
      </c>
      <c r="F7" s="2">
        <v>23194</v>
      </c>
      <c r="G7" s="2">
        <v>34259</v>
      </c>
      <c r="H7" t="s">
        <v>716</v>
      </c>
      <c r="I7" t="s">
        <v>28</v>
      </c>
      <c r="J7" t="s">
        <v>3</v>
      </c>
      <c r="K7" t="s">
        <v>622</v>
      </c>
      <c r="L7" t="s">
        <v>26</v>
      </c>
      <c r="M7" t="s">
        <v>621</v>
      </c>
      <c r="N7">
        <v>428</v>
      </c>
      <c r="O7" t="s">
        <v>715</v>
      </c>
      <c r="P7">
        <v>5</v>
      </c>
    </row>
    <row r="8" spans="1:16" x14ac:dyDescent="0.25">
      <c r="A8">
        <v>7</v>
      </c>
      <c r="B8" t="s">
        <v>620</v>
      </c>
      <c r="C8" t="s">
        <v>619</v>
      </c>
      <c r="D8" t="s">
        <v>7</v>
      </c>
      <c r="E8" t="s">
        <v>618</v>
      </c>
      <c r="F8" s="2">
        <v>22065</v>
      </c>
      <c r="G8" s="2">
        <v>34336</v>
      </c>
      <c r="H8" t="s">
        <v>714</v>
      </c>
      <c r="I8" t="s">
        <v>28</v>
      </c>
      <c r="J8" t="s">
        <v>3</v>
      </c>
      <c r="K8" t="s">
        <v>617</v>
      </c>
      <c r="L8" t="s">
        <v>26</v>
      </c>
      <c r="M8" t="s">
        <v>616</v>
      </c>
      <c r="N8">
        <v>465</v>
      </c>
      <c r="O8" t="s">
        <v>713</v>
      </c>
      <c r="P8">
        <v>5</v>
      </c>
    </row>
    <row r="9" spans="1:16" x14ac:dyDescent="0.25">
      <c r="A9">
        <v>8</v>
      </c>
      <c r="B9" t="s">
        <v>712</v>
      </c>
      <c r="C9" t="s">
        <v>711</v>
      </c>
      <c r="D9" t="s">
        <v>710</v>
      </c>
      <c r="E9" t="s">
        <v>639</v>
      </c>
      <c r="F9" s="2">
        <v>21194</v>
      </c>
      <c r="G9" s="2">
        <v>34398</v>
      </c>
      <c r="H9" t="s">
        <v>709</v>
      </c>
      <c r="I9" t="s">
        <v>55</v>
      </c>
      <c r="J9" t="s">
        <v>54</v>
      </c>
      <c r="K9">
        <v>98105</v>
      </c>
      <c r="L9" t="s">
        <v>16</v>
      </c>
      <c r="M9" t="s">
        <v>708</v>
      </c>
      <c r="N9">
        <v>2344</v>
      </c>
      <c r="O9" t="s">
        <v>707</v>
      </c>
      <c r="P9">
        <v>2</v>
      </c>
    </row>
    <row r="10" spans="1:16" x14ac:dyDescent="0.25">
      <c r="A10">
        <v>9</v>
      </c>
      <c r="B10" t="s">
        <v>706</v>
      </c>
      <c r="C10" t="s">
        <v>705</v>
      </c>
      <c r="D10" t="s">
        <v>7</v>
      </c>
      <c r="E10" t="s">
        <v>639</v>
      </c>
      <c r="F10" s="2">
        <v>24134</v>
      </c>
      <c r="G10" s="2">
        <v>34653</v>
      </c>
      <c r="H10" t="s">
        <v>704</v>
      </c>
      <c r="I10" t="s">
        <v>28</v>
      </c>
      <c r="J10" t="s">
        <v>3</v>
      </c>
      <c r="K10" t="s">
        <v>703</v>
      </c>
      <c r="L10" t="s">
        <v>26</v>
      </c>
      <c r="M10" t="s">
        <v>702</v>
      </c>
      <c r="N10">
        <v>452</v>
      </c>
      <c r="O10" t="s">
        <v>701</v>
      </c>
      <c r="P10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0"/>
  <sheetViews>
    <sheetView workbookViewId="0"/>
  </sheetViews>
  <sheetFormatPr defaultRowHeight="15" x14ac:dyDescent="0.25"/>
  <sheetData>
    <row r="1" spans="1:2" x14ac:dyDescent="0.25">
      <c r="A1" t="s">
        <v>599</v>
      </c>
      <c r="B1" t="s">
        <v>615</v>
      </c>
    </row>
    <row r="2" spans="1:2" x14ac:dyDescent="0.25">
      <c r="A2">
        <v>1</v>
      </c>
      <c r="B2">
        <v>6897</v>
      </c>
    </row>
    <row r="3" spans="1:2" x14ac:dyDescent="0.25">
      <c r="A3">
        <v>1</v>
      </c>
      <c r="B3">
        <v>19713</v>
      </c>
    </row>
    <row r="4" spans="1:2" x14ac:dyDescent="0.25">
      <c r="A4">
        <v>2</v>
      </c>
      <c r="B4">
        <v>1581</v>
      </c>
    </row>
    <row r="5" spans="1:2" x14ac:dyDescent="0.25">
      <c r="A5">
        <v>2</v>
      </c>
      <c r="B5">
        <v>1730</v>
      </c>
    </row>
    <row r="6" spans="1:2" x14ac:dyDescent="0.25">
      <c r="A6">
        <v>2</v>
      </c>
      <c r="B6">
        <v>1833</v>
      </c>
    </row>
    <row r="7" spans="1:2" x14ac:dyDescent="0.25">
      <c r="A7">
        <v>2</v>
      </c>
      <c r="B7">
        <v>2116</v>
      </c>
    </row>
    <row r="8" spans="1:2" x14ac:dyDescent="0.25">
      <c r="A8">
        <v>2</v>
      </c>
      <c r="B8">
        <v>2139</v>
      </c>
    </row>
    <row r="9" spans="1:2" x14ac:dyDescent="0.25">
      <c r="A9">
        <v>2</v>
      </c>
      <c r="B9">
        <v>2184</v>
      </c>
    </row>
    <row r="10" spans="1:2" x14ac:dyDescent="0.25">
      <c r="A10">
        <v>2</v>
      </c>
      <c r="B10">
        <v>40222</v>
      </c>
    </row>
    <row r="11" spans="1:2" x14ac:dyDescent="0.25">
      <c r="A11">
        <v>3</v>
      </c>
      <c r="B11">
        <v>30346</v>
      </c>
    </row>
    <row r="12" spans="1:2" x14ac:dyDescent="0.25">
      <c r="A12">
        <v>3</v>
      </c>
      <c r="B12">
        <v>31406</v>
      </c>
    </row>
    <row r="13" spans="1:2" x14ac:dyDescent="0.25">
      <c r="A13">
        <v>3</v>
      </c>
      <c r="B13">
        <v>32859</v>
      </c>
    </row>
    <row r="14" spans="1:2" x14ac:dyDescent="0.25">
      <c r="A14">
        <v>3</v>
      </c>
      <c r="B14">
        <v>33607</v>
      </c>
    </row>
    <row r="15" spans="1:2" x14ac:dyDescent="0.25">
      <c r="A15">
        <v>4</v>
      </c>
      <c r="B15">
        <v>20852</v>
      </c>
    </row>
    <row r="16" spans="1:2" x14ac:dyDescent="0.25">
      <c r="A16">
        <v>4</v>
      </c>
      <c r="B16">
        <v>27403</v>
      </c>
    </row>
    <row r="17" spans="1:2" x14ac:dyDescent="0.25">
      <c r="A17">
        <v>4</v>
      </c>
      <c r="B17">
        <v>27511</v>
      </c>
    </row>
    <row r="18" spans="1:2" x14ac:dyDescent="0.25">
      <c r="A18">
        <v>5</v>
      </c>
      <c r="B18">
        <v>2903</v>
      </c>
    </row>
    <row r="19" spans="1:2" x14ac:dyDescent="0.25">
      <c r="A19">
        <v>5</v>
      </c>
      <c r="B19">
        <v>7960</v>
      </c>
    </row>
    <row r="20" spans="1:2" x14ac:dyDescent="0.25">
      <c r="A20">
        <v>5</v>
      </c>
      <c r="B20">
        <v>8837</v>
      </c>
    </row>
    <row r="21" spans="1:2" x14ac:dyDescent="0.25">
      <c r="A21">
        <v>5</v>
      </c>
      <c r="B21">
        <v>10019</v>
      </c>
    </row>
    <row r="22" spans="1:2" x14ac:dyDescent="0.25">
      <c r="A22">
        <v>5</v>
      </c>
      <c r="B22">
        <v>10038</v>
      </c>
    </row>
    <row r="23" spans="1:2" x14ac:dyDescent="0.25">
      <c r="A23">
        <v>5</v>
      </c>
      <c r="B23">
        <v>11747</v>
      </c>
    </row>
    <row r="24" spans="1:2" x14ac:dyDescent="0.25">
      <c r="A24">
        <v>5</v>
      </c>
      <c r="B24">
        <v>14450</v>
      </c>
    </row>
    <row r="25" spans="1:2" x14ac:dyDescent="0.25">
      <c r="A25">
        <v>6</v>
      </c>
      <c r="B25">
        <v>85014</v>
      </c>
    </row>
    <row r="26" spans="1:2" x14ac:dyDescent="0.25">
      <c r="A26">
        <v>6</v>
      </c>
      <c r="B26">
        <v>85251</v>
      </c>
    </row>
    <row r="27" spans="1:2" x14ac:dyDescent="0.25">
      <c r="A27">
        <v>6</v>
      </c>
      <c r="B27">
        <v>98004</v>
      </c>
    </row>
    <row r="28" spans="1:2" x14ac:dyDescent="0.25">
      <c r="A28">
        <v>6</v>
      </c>
      <c r="B28">
        <v>98052</v>
      </c>
    </row>
    <row r="29" spans="1:2" x14ac:dyDescent="0.25">
      <c r="A29">
        <v>6</v>
      </c>
      <c r="B29">
        <v>98104</v>
      </c>
    </row>
    <row r="30" spans="1:2" x14ac:dyDescent="0.25">
      <c r="A30">
        <v>7</v>
      </c>
      <c r="B30">
        <v>60179</v>
      </c>
    </row>
    <row r="31" spans="1:2" x14ac:dyDescent="0.25">
      <c r="A31">
        <v>7</v>
      </c>
      <c r="B31">
        <v>60601</v>
      </c>
    </row>
    <row r="32" spans="1:2" x14ac:dyDescent="0.25">
      <c r="A32">
        <v>7</v>
      </c>
      <c r="B32">
        <v>80202</v>
      </c>
    </row>
    <row r="33" spans="1:2" x14ac:dyDescent="0.25">
      <c r="A33">
        <v>7</v>
      </c>
      <c r="B33">
        <v>80909</v>
      </c>
    </row>
    <row r="34" spans="1:2" x14ac:dyDescent="0.25">
      <c r="A34">
        <v>7</v>
      </c>
      <c r="B34">
        <v>90405</v>
      </c>
    </row>
    <row r="35" spans="1:2" x14ac:dyDescent="0.25">
      <c r="A35">
        <v>7</v>
      </c>
      <c r="B35">
        <v>94025</v>
      </c>
    </row>
    <row r="36" spans="1:2" x14ac:dyDescent="0.25">
      <c r="A36">
        <v>7</v>
      </c>
      <c r="B36">
        <v>94105</v>
      </c>
    </row>
    <row r="37" spans="1:2" x14ac:dyDescent="0.25">
      <c r="A37">
        <v>7</v>
      </c>
      <c r="B37">
        <v>95008</v>
      </c>
    </row>
    <row r="38" spans="1:2" x14ac:dyDescent="0.25">
      <c r="A38">
        <v>7</v>
      </c>
      <c r="B38">
        <v>95054</v>
      </c>
    </row>
    <row r="39" spans="1:2" x14ac:dyDescent="0.25">
      <c r="A39">
        <v>7</v>
      </c>
      <c r="B39">
        <v>95060</v>
      </c>
    </row>
    <row r="40" spans="1:2" x14ac:dyDescent="0.25">
      <c r="A40">
        <v>8</v>
      </c>
      <c r="B40">
        <v>19428</v>
      </c>
    </row>
    <row r="41" spans="1:2" x14ac:dyDescent="0.25">
      <c r="A41">
        <v>8</v>
      </c>
      <c r="B41">
        <v>44122</v>
      </c>
    </row>
    <row r="42" spans="1:2" x14ac:dyDescent="0.25">
      <c r="A42">
        <v>8</v>
      </c>
      <c r="B42">
        <v>45839</v>
      </c>
    </row>
    <row r="43" spans="1:2" x14ac:dyDescent="0.25">
      <c r="A43">
        <v>8</v>
      </c>
      <c r="B43">
        <v>53404</v>
      </c>
    </row>
    <row r="44" spans="1:2" x14ac:dyDescent="0.25">
      <c r="A44">
        <v>9</v>
      </c>
      <c r="B44">
        <v>3049</v>
      </c>
    </row>
    <row r="45" spans="1:2" x14ac:dyDescent="0.25">
      <c r="A45">
        <v>9</v>
      </c>
      <c r="B45">
        <v>3801</v>
      </c>
    </row>
    <row r="46" spans="1:2" x14ac:dyDescent="0.25">
      <c r="A46">
        <v>9</v>
      </c>
      <c r="B46">
        <v>48075</v>
      </c>
    </row>
    <row r="47" spans="1:2" x14ac:dyDescent="0.25">
      <c r="A47">
        <v>9</v>
      </c>
      <c r="B47">
        <v>48084</v>
      </c>
    </row>
    <row r="48" spans="1:2" x14ac:dyDescent="0.25">
      <c r="A48">
        <v>9</v>
      </c>
      <c r="B48">
        <v>48304</v>
      </c>
    </row>
    <row r="49" spans="1:2" x14ac:dyDescent="0.25">
      <c r="A49">
        <v>9</v>
      </c>
      <c r="B49">
        <v>55113</v>
      </c>
    </row>
    <row r="50" spans="1:2" x14ac:dyDescent="0.25">
      <c r="A50">
        <v>9</v>
      </c>
      <c r="B50">
        <v>55439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8"/>
  <sheetViews>
    <sheetView workbookViewId="0"/>
  </sheetViews>
  <sheetFormatPr defaultRowHeight="15" x14ac:dyDescent="0.25"/>
  <cols>
    <col min="1" max="1" width="9.7109375" bestFit="1" customWidth="1"/>
    <col min="2" max="2" width="31.85546875" bestFit="1" customWidth="1"/>
    <col min="3" max="3" width="10.28515625" bestFit="1" customWidth="1"/>
    <col min="4" max="4" width="10.7109375" bestFit="1" customWidth="1"/>
    <col min="5" max="5" width="19" bestFit="1" customWidth="1"/>
    <col min="7" max="7" width="12" bestFit="1" customWidth="1"/>
    <col min="8" max="8" width="13.42578125" bestFit="1" customWidth="1"/>
    <col min="9" max="9" width="12.85546875" bestFit="1" customWidth="1"/>
    <col min="10" max="10" width="12.7109375" bestFit="1" customWidth="1"/>
  </cols>
  <sheetData>
    <row r="1" spans="1:10" x14ac:dyDescent="0.25">
      <c r="A1" t="s">
        <v>764</v>
      </c>
      <c r="B1" t="s">
        <v>798</v>
      </c>
      <c r="C1" t="s">
        <v>799</v>
      </c>
      <c r="D1" t="s">
        <v>2</v>
      </c>
      <c r="E1" t="s">
        <v>800</v>
      </c>
      <c r="F1" t="s">
        <v>763</v>
      </c>
      <c r="G1" t="s">
        <v>801</v>
      </c>
      <c r="H1" t="s">
        <v>802</v>
      </c>
      <c r="I1" t="s">
        <v>803</v>
      </c>
      <c r="J1" t="s">
        <v>804</v>
      </c>
    </row>
    <row r="2" spans="1:10" x14ac:dyDescent="0.25">
      <c r="A2">
        <v>1</v>
      </c>
      <c r="B2" t="s">
        <v>805</v>
      </c>
      <c r="C2">
        <v>1</v>
      </c>
      <c r="D2">
        <v>1</v>
      </c>
      <c r="E2" t="s">
        <v>806</v>
      </c>
      <c r="F2">
        <v>18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807</v>
      </c>
      <c r="C3">
        <v>1</v>
      </c>
      <c r="D3">
        <v>1</v>
      </c>
      <c r="E3" t="s">
        <v>808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809</v>
      </c>
      <c r="C4">
        <v>1</v>
      </c>
      <c r="D4">
        <v>2</v>
      </c>
      <c r="E4" t="s">
        <v>810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811</v>
      </c>
      <c r="C5">
        <v>2</v>
      </c>
      <c r="D5">
        <v>2</v>
      </c>
      <c r="E5" t="s">
        <v>812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813</v>
      </c>
      <c r="C6">
        <v>2</v>
      </c>
      <c r="D6">
        <v>2</v>
      </c>
      <c r="E6" t="s">
        <v>814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815</v>
      </c>
      <c r="C7">
        <v>3</v>
      </c>
      <c r="D7">
        <v>2</v>
      </c>
      <c r="E7" t="s">
        <v>816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817</v>
      </c>
      <c r="C8">
        <v>3</v>
      </c>
      <c r="D8">
        <v>7</v>
      </c>
      <c r="E8" t="s">
        <v>818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819</v>
      </c>
      <c r="C9">
        <v>3</v>
      </c>
      <c r="D9">
        <v>2</v>
      </c>
      <c r="E9" t="s">
        <v>820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821</v>
      </c>
      <c r="C10">
        <v>4</v>
      </c>
      <c r="D10">
        <v>6</v>
      </c>
      <c r="E10" t="s">
        <v>822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823</v>
      </c>
      <c r="C11">
        <v>4</v>
      </c>
      <c r="D11">
        <v>8</v>
      </c>
      <c r="E11" t="s">
        <v>824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825</v>
      </c>
      <c r="C12">
        <v>5</v>
      </c>
      <c r="D12">
        <v>4</v>
      </c>
      <c r="E12" t="s">
        <v>826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827</v>
      </c>
      <c r="C13">
        <v>5</v>
      </c>
      <c r="D13">
        <v>4</v>
      </c>
      <c r="E13" t="s">
        <v>828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829</v>
      </c>
      <c r="C14">
        <v>6</v>
      </c>
      <c r="D14">
        <v>8</v>
      </c>
      <c r="E14" t="s">
        <v>830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831</v>
      </c>
      <c r="C15">
        <v>6</v>
      </c>
      <c r="D15">
        <v>7</v>
      </c>
      <c r="E15" t="s">
        <v>832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833</v>
      </c>
      <c r="C16">
        <v>6</v>
      </c>
      <c r="D16">
        <v>2</v>
      </c>
      <c r="E16" t="s">
        <v>834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835</v>
      </c>
      <c r="C17">
        <v>7</v>
      </c>
      <c r="D17">
        <v>3</v>
      </c>
      <c r="E17" t="s">
        <v>836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837</v>
      </c>
      <c r="C18">
        <v>7</v>
      </c>
      <c r="D18">
        <v>6</v>
      </c>
      <c r="E18" t="s">
        <v>838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839</v>
      </c>
      <c r="C19">
        <v>7</v>
      </c>
      <c r="D19">
        <v>8</v>
      </c>
      <c r="E19" t="s">
        <v>840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841</v>
      </c>
      <c r="C20">
        <v>8</v>
      </c>
      <c r="D20">
        <v>3</v>
      </c>
      <c r="E20" t="s">
        <v>842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843</v>
      </c>
      <c r="C21">
        <v>8</v>
      </c>
      <c r="D21">
        <v>3</v>
      </c>
      <c r="E21" t="s">
        <v>844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845</v>
      </c>
      <c r="C22">
        <v>8</v>
      </c>
      <c r="D22">
        <v>3</v>
      </c>
      <c r="E22" t="s">
        <v>846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847</v>
      </c>
      <c r="C23">
        <v>9</v>
      </c>
      <c r="D23">
        <v>5</v>
      </c>
      <c r="E23" t="s">
        <v>848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849</v>
      </c>
      <c r="C24">
        <v>9</v>
      </c>
      <c r="D24">
        <v>5</v>
      </c>
      <c r="E24" t="s">
        <v>850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851</v>
      </c>
      <c r="C25">
        <v>10</v>
      </c>
      <c r="D25">
        <v>1</v>
      </c>
      <c r="E25" t="s">
        <v>852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853</v>
      </c>
      <c r="C26">
        <v>11</v>
      </c>
      <c r="D26">
        <v>3</v>
      </c>
      <c r="E26" t="s">
        <v>854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855</v>
      </c>
      <c r="C27">
        <v>11</v>
      </c>
      <c r="D27">
        <v>3</v>
      </c>
      <c r="E27" t="s">
        <v>856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857</v>
      </c>
      <c r="C28">
        <v>11</v>
      </c>
      <c r="D28">
        <v>3</v>
      </c>
      <c r="E28" t="s">
        <v>858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859</v>
      </c>
      <c r="C29">
        <v>12</v>
      </c>
      <c r="D29">
        <v>7</v>
      </c>
      <c r="E29" t="s">
        <v>860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861</v>
      </c>
      <c r="C30">
        <v>12</v>
      </c>
      <c r="D30">
        <v>6</v>
      </c>
      <c r="E30" t="s">
        <v>862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863</v>
      </c>
      <c r="C31">
        <v>13</v>
      </c>
      <c r="D31">
        <v>8</v>
      </c>
      <c r="E31" t="s">
        <v>864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865</v>
      </c>
      <c r="C32">
        <v>14</v>
      </c>
      <c r="D32">
        <v>4</v>
      </c>
      <c r="E32" t="s">
        <v>866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867</v>
      </c>
      <c r="C33">
        <v>14</v>
      </c>
      <c r="D33">
        <v>4</v>
      </c>
      <c r="E33" t="s">
        <v>868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869</v>
      </c>
      <c r="C34">
        <v>15</v>
      </c>
      <c r="D34">
        <v>4</v>
      </c>
      <c r="E34" t="s">
        <v>870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871</v>
      </c>
      <c r="C35">
        <v>16</v>
      </c>
      <c r="D35">
        <v>1</v>
      </c>
      <c r="E35" t="s">
        <v>808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872</v>
      </c>
      <c r="C36">
        <v>16</v>
      </c>
      <c r="D36">
        <v>1</v>
      </c>
      <c r="E36" t="s">
        <v>808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873</v>
      </c>
      <c r="C37">
        <v>17</v>
      </c>
      <c r="D37">
        <v>8</v>
      </c>
      <c r="E37" t="s">
        <v>874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875</v>
      </c>
      <c r="C38">
        <v>17</v>
      </c>
      <c r="D38">
        <v>8</v>
      </c>
      <c r="E38" t="s">
        <v>876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877</v>
      </c>
      <c r="C39">
        <v>18</v>
      </c>
      <c r="D39">
        <v>1</v>
      </c>
      <c r="E39" t="s">
        <v>878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879</v>
      </c>
      <c r="C40">
        <v>18</v>
      </c>
      <c r="D40">
        <v>1</v>
      </c>
      <c r="E40" t="s">
        <v>880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881</v>
      </c>
      <c r="C41">
        <v>19</v>
      </c>
      <c r="D41">
        <v>8</v>
      </c>
      <c r="E41" t="s">
        <v>882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883</v>
      </c>
      <c r="C42">
        <v>19</v>
      </c>
      <c r="D42">
        <v>8</v>
      </c>
      <c r="E42" t="s">
        <v>884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885</v>
      </c>
      <c r="C43">
        <v>20</v>
      </c>
      <c r="D43">
        <v>5</v>
      </c>
      <c r="E43" t="s">
        <v>886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887</v>
      </c>
      <c r="C44">
        <v>20</v>
      </c>
      <c r="D44">
        <v>1</v>
      </c>
      <c r="E44" t="s">
        <v>888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889</v>
      </c>
      <c r="C45">
        <v>20</v>
      </c>
      <c r="D45">
        <v>2</v>
      </c>
      <c r="E45" t="s">
        <v>890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891</v>
      </c>
      <c r="C46">
        <v>21</v>
      </c>
      <c r="D46">
        <v>8</v>
      </c>
      <c r="E46" t="s">
        <v>892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893</v>
      </c>
      <c r="C47">
        <v>21</v>
      </c>
      <c r="D47">
        <v>8</v>
      </c>
      <c r="E47" t="s">
        <v>894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895</v>
      </c>
      <c r="C48">
        <v>22</v>
      </c>
      <c r="D48">
        <v>3</v>
      </c>
      <c r="E48" t="s">
        <v>896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897</v>
      </c>
      <c r="C49">
        <v>22</v>
      </c>
      <c r="D49">
        <v>3</v>
      </c>
      <c r="E49" t="s">
        <v>898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899</v>
      </c>
      <c r="C50">
        <v>23</v>
      </c>
      <c r="D50">
        <v>3</v>
      </c>
      <c r="E50" t="s">
        <v>900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901</v>
      </c>
      <c r="C51">
        <v>23</v>
      </c>
      <c r="D51">
        <v>3</v>
      </c>
      <c r="E51" t="s">
        <v>902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903</v>
      </c>
      <c r="C52">
        <v>24</v>
      </c>
      <c r="D52">
        <v>7</v>
      </c>
      <c r="E52" t="s">
        <v>904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905</v>
      </c>
      <c r="C53">
        <v>24</v>
      </c>
      <c r="D53">
        <v>5</v>
      </c>
      <c r="E53" t="s">
        <v>906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907</v>
      </c>
      <c r="C54">
        <v>24</v>
      </c>
      <c r="D54">
        <v>6</v>
      </c>
      <c r="E54" t="s">
        <v>908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909</v>
      </c>
      <c r="C55">
        <v>25</v>
      </c>
      <c r="D55">
        <v>6</v>
      </c>
      <c r="E55" t="s">
        <v>910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911</v>
      </c>
      <c r="C56">
        <v>25</v>
      </c>
      <c r="D56">
        <v>6</v>
      </c>
      <c r="E56" t="s">
        <v>912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913</v>
      </c>
      <c r="C57">
        <v>26</v>
      </c>
      <c r="D57">
        <v>5</v>
      </c>
      <c r="E57" t="s">
        <v>914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915</v>
      </c>
      <c r="C58">
        <v>26</v>
      </c>
      <c r="D58">
        <v>5</v>
      </c>
      <c r="E58" t="s">
        <v>914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916</v>
      </c>
      <c r="C59">
        <v>27</v>
      </c>
      <c r="D59">
        <v>8</v>
      </c>
      <c r="E59" t="s">
        <v>917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918</v>
      </c>
      <c r="C60">
        <v>28</v>
      </c>
      <c r="D60">
        <v>4</v>
      </c>
      <c r="E60" t="s">
        <v>919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920</v>
      </c>
      <c r="C61">
        <v>28</v>
      </c>
      <c r="D61">
        <v>4</v>
      </c>
      <c r="E61" t="s">
        <v>921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922</v>
      </c>
      <c r="C62">
        <v>29</v>
      </c>
      <c r="D62">
        <v>2</v>
      </c>
      <c r="E62" t="s">
        <v>923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924</v>
      </c>
      <c r="C63">
        <v>29</v>
      </c>
      <c r="D63">
        <v>3</v>
      </c>
      <c r="E63" t="s">
        <v>925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926</v>
      </c>
      <c r="C64">
        <v>7</v>
      </c>
      <c r="D64">
        <v>2</v>
      </c>
      <c r="E64" t="s">
        <v>927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928</v>
      </c>
      <c r="C65">
        <v>12</v>
      </c>
      <c r="D65">
        <v>5</v>
      </c>
      <c r="E65" t="s">
        <v>929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930</v>
      </c>
      <c r="C66">
        <v>2</v>
      </c>
      <c r="D66">
        <v>2</v>
      </c>
      <c r="E66" t="s">
        <v>931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932</v>
      </c>
      <c r="C67">
        <v>2</v>
      </c>
      <c r="D67">
        <v>2</v>
      </c>
      <c r="E67" t="s">
        <v>933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934</v>
      </c>
      <c r="C68">
        <v>16</v>
      </c>
      <c r="D68">
        <v>1</v>
      </c>
      <c r="E68" t="s">
        <v>808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935</v>
      </c>
      <c r="C69">
        <v>8</v>
      </c>
      <c r="D69">
        <v>3</v>
      </c>
      <c r="E69" t="s">
        <v>936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937</v>
      </c>
      <c r="C70">
        <v>15</v>
      </c>
      <c r="D70">
        <v>4</v>
      </c>
      <c r="E70" t="s">
        <v>938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939</v>
      </c>
      <c r="C71">
        <v>7</v>
      </c>
      <c r="D71">
        <v>1</v>
      </c>
      <c r="E71" t="s">
        <v>940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941</v>
      </c>
      <c r="C72">
        <v>15</v>
      </c>
      <c r="D72">
        <v>4</v>
      </c>
      <c r="E72" t="s">
        <v>828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942</v>
      </c>
      <c r="C73">
        <v>14</v>
      </c>
      <c r="D73">
        <v>4</v>
      </c>
      <c r="E73" t="s">
        <v>868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943</v>
      </c>
      <c r="C74">
        <v>17</v>
      </c>
      <c r="D74">
        <v>8</v>
      </c>
      <c r="E74" t="s">
        <v>944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945</v>
      </c>
      <c r="C75">
        <v>4</v>
      </c>
      <c r="D75">
        <v>7</v>
      </c>
      <c r="E75" t="s">
        <v>919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946</v>
      </c>
      <c r="C76">
        <v>12</v>
      </c>
      <c r="D76">
        <v>1</v>
      </c>
      <c r="E76" t="s">
        <v>947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948</v>
      </c>
      <c r="C77">
        <v>23</v>
      </c>
      <c r="D77">
        <v>1</v>
      </c>
      <c r="E77" t="s">
        <v>949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950</v>
      </c>
      <c r="C78">
        <v>12</v>
      </c>
      <c r="D78">
        <v>2</v>
      </c>
      <c r="E78" t="s">
        <v>951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SBA 1 Submission Template</vt:lpstr>
      <vt:lpstr>orders</vt:lpstr>
      <vt:lpstr>order-details</vt:lpstr>
      <vt:lpstr>shippers</vt:lpstr>
      <vt:lpstr>customers</vt:lpstr>
      <vt:lpstr>categories</vt:lpstr>
      <vt:lpstr>employees</vt:lpstr>
      <vt:lpstr>employee-territories</vt:lpstr>
      <vt:lpstr>products</vt:lpstr>
      <vt:lpstr>regions</vt:lpstr>
      <vt:lpstr>suppliers</vt:lpstr>
      <vt:lpstr>territories</vt:lpstr>
      <vt:lpstr>customers!customers</vt:lpstr>
      <vt:lpstr>orders!orders</vt:lpstr>
      <vt:lpstr>products!products</vt:lpstr>
      <vt:lpstr>suppliers!suppliers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Leonard Umoru</cp:lastModifiedBy>
  <dcterms:created xsi:type="dcterms:W3CDTF">2019-02-02T16:31:17Z</dcterms:created>
  <dcterms:modified xsi:type="dcterms:W3CDTF">2024-10-08T01:20:08Z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