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mc:AlternateContent xmlns:mc="http://schemas.openxmlformats.org/markup-compatibility/2006">
    <mc:Choice Requires="x15">
      <x15ac:absPath xmlns:x15ac="http://schemas.microsoft.com/office/spreadsheetml/2010/11/ac" url="https://d.docs.live.net/c236f75a02a26943/Code/GitHub/ArknightsResearch/"/>
    </mc:Choice>
  </mc:AlternateContent>
  <xr:revisionPtr revIDLastSave="365" documentId="13_ncr:1_{9CBF6C8F-80C7-4D7C-B589-C405013AA579}" xr6:coauthVersionLast="47" xr6:coauthVersionMax="47" xr10:uidLastSave="{E1394152-9FA3-45BC-95C5-596C1F17BCEC}"/>
  <bookViews>
    <workbookView xWindow="-108" yWindow="-108" windowWidth="23256" windowHeight="12576" tabRatio="543" activeTab="3" xr2:uid="{00000000-000D-0000-FFFF-FFFF00000000}"/>
  </bookViews>
  <sheets>
    <sheet name="养成" sheetId="8" r:id="rId1"/>
    <sheet name="data" sheetId="9" r:id="rId2"/>
    <sheet name="刷图规划" sheetId="10" r:id="rId3"/>
    <sheet name="干员信息" sheetId="11" r:id="rId4"/>
    <sheet name="中日英词汇" sheetId="14" r:id="rId5"/>
    <sheet name="战斗术语" sheetId="25" r:id="rId6"/>
    <sheet name="日服玩家" sheetId="21" r:id="rId7"/>
    <sheet name="说明" sheetId="16" r:id="rId8"/>
    <sheet name="原始数据" sheetId="17" r:id="rId9"/>
    <sheet name="正确性验证" sheetId="24" r:id="rId10"/>
    <sheet name="危机合约" sheetId="20" r:id="rId11"/>
  </sheets>
  <definedNames>
    <definedName name="_xlnm._FilterDatabase" localSheetId="1" hidden="1">data!$A$2:$DL$74</definedName>
    <definedName name="_xlnm._FilterDatabase" localSheetId="3" hidden="1">干员信息!$A$1:$AO$215</definedName>
    <definedName name="_xlnm._FilterDatabase" localSheetId="6" hidden="1">日服玩家!$A$1:$F$33</definedName>
    <definedName name="_xlnm._FilterDatabase" localSheetId="0" hidden="1">养成!$A$2:$AR$74</definedName>
    <definedName name="_xlnm._FilterDatabase" localSheetId="8" hidden="1">原始数据!$A$1:$I$761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9" i="11" l="1"/>
  <c r="AE44" i="11"/>
  <c r="AE34" i="11"/>
  <c r="E20" i="24"/>
  <c r="F20" i="24"/>
  <c r="G20" i="24"/>
  <c r="H20" i="24"/>
  <c r="I20" i="24"/>
  <c r="E21" i="24"/>
  <c r="F21" i="24"/>
  <c r="G21" i="24"/>
  <c r="H21" i="24"/>
  <c r="I21" i="24"/>
  <c r="E22" i="24"/>
  <c r="F22" i="24"/>
  <c r="G22" i="24"/>
  <c r="H22" i="24"/>
  <c r="I22" i="24"/>
  <c r="E23" i="24"/>
  <c r="F23" i="24"/>
  <c r="G23" i="24"/>
  <c r="H23" i="24"/>
  <c r="I23" i="24"/>
  <c r="E24" i="24"/>
  <c r="F24" i="24"/>
  <c r="G24" i="24"/>
  <c r="H24" i="24"/>
  <c r="I24" i="24"/>
  <c r="E25" i="24"/>
  <c r="F25" i="24"/>
  <c r="G25" i="24"/>
  <c r="H25" i="24"/>
  <c r="I25" i="24"/>
  <c r="E26" i="24"/>
  <c r="F26" i="24"/>
  <c r="G26" i="24"/>
  <c r="H26" i="24"/>
  <c r="I26" i="24"/>
  <c r="E27" i="24"/>
  <c r="F27" i="24"/>
  <c r="G27" i="24"/>
  <c r="H27" i="24"/>
  <c r="I27" i="24"/>
  <c r="E28" i="24"/>
  <c r="F28" i="24"/>
  <c r="G28" i="24"/>
  <c r="H28" i="24"/>
  <c r="I28" i="24"/>
  <c r="E29" i="24"/>
  <c r="F29" i="24"/>
  <c r="G29" i="24"/>
  <c r="H29" i="24"/>
  <c r="I29" i="24"/>
  <c r="E30" i="24"/>
  <c r="F30" i="24"/>
  <c r="G30" i="24"/>
  <c r="H30" i="24"/>
  <c r="I30" i="24"/>
  <c r="E31" i="24"/>
  <c r="F31" i="24"/>
  <c r="G31" i="24"/>
  <c r="H31" i="24"/>
  <c r="I31" i="24"/>
  <c r="I19" i="24"/>
  <c r="H19" i="24"/>
  <c r="G19" i="24"/>
  <c r="F19" i="24"/>
  <c r="E19" i="24"/>
  <c r="B20" i="24"/>
  <c r="C20" i="24"/>
  <c r="B21" i="24"/>
  <c r="C21" i="24"/>
  <c r="B22" i="24"/>
  <c r="C22" i="24"/>
  <c r="B23" i="24"/>
  <c r="C23" i="24"/>
  <c r="B24" i="24"/>
  <c r="C24" i="24"/>
  <c r="B25" i="24"/>
  <c r="C25" i="24"/>
  <c r="B26" i="24"/>
  <c r="C26" i="24"/>
  <c r="B27" i="24"/>
  <c r="C27" i="24"/>
  <c r="B28" i="24"/>
  <c r="C28" i="24"/>
  <c r="B29" i="24"/>
  <c r="C29" i="24"/>
  <c r="B30" i="24"/>
  <c r="C30" i="24"/>
  <c r="B31" i="24"/>
  <c r="C31" i="24"/>
  <c r="B19" i="24"/>
  <c r="C19" i="24"/>
  <c r="H55" i="24"/>
  <c r="G55" i="24"/>
  <c r="F55" i="24"/>
  <c r="E55" i="24"/>
  <c r="C55" i="24"/>
  <c r="B55" i="24"/>
  <c r="A55" i="24"/>
  <c r="H54" i="24"/>
  <c r="G54" i="24"/>
  <c r="F54" i="24"/>
  <c r="E54" i="24"/>
  <c r="C54" i="24"/>
  <c r="B54" i="24"/>
  <c r="A54" i="24"/>
  <c r="H53" i="24"/>
  <c r="G53" i="24"/>
  <c r="F53" i="24"/>
  <c r="E53" i="24"/>
  <c r="C53" i="24"/>
  <c r="B53" i="24"/>
  <c r="A53" i="24"/>
  <c r="H52" i="24"/>
  <c r="G52" i="24"/>
  <c r="F52" i="24"/>
  <c r="E52" i="24"/>
  <c r="C52" i="24"/>
  <c r="B52" i="24"/>
  <c r="A52" i="24"/>
  <c r="H51" i="24"/>
  <c r="G51" i="24"/>
  <c r="F51" i="24"/>
  <c r="E51" i="24"/>
  <c r="C51" i="24"/>
  <c r="B51" i="24"/>
  <c r="A51" i="24"/>
  <c r="H50" i="24"/>
  <c r="G50" i="24"/>
  <c r="F50" i="24"/>
  <c r="E50" i="24"/>
  <c r="C50" i="24"/>
  <c r="B50" i="24"/>
  <c r="A50" i="24"/>
  <c r="H49" i="24"/>
  <c r="G49" i="24"/>
  <c r="F49" i="24"/>
  <c r="E49" i="24"/>
  <c r="C49" i="24"/>
  <c r="B49" i="24"/>
  <c r="A49" i="24"/>
  <c r="H48" i="24"/>
  <c r="G48" i="24"/>
  <c r="F48" i="24"/>
  <c r="E48" i="24"/>
  <c r="C48" i="24"/>
  <c r="B48" i="24"/>
  <c r="A48" i="24"/>
  <c r="H47" i="24"/>
  <c r="G47" i="24"/>
  <c r="F47" i="24"/>
  <c r="E47" i="24"/>
  <c r="C47" i="24"/>
  <c r="B47" i="24"/>
  <c r="A47" i="24"/>
  <c r="H46" i="24"/>
  <c r="G46" i="24"/>
  <c r="F46" i="24"/>
  <c r="E46" i="24"/>
  <c r="C46" i="24"/>
  <c r="B46" i="24"/>
  <c r="A46" i="24"/>
  <c r="H45" i="24"/>
  <c r="G45" i="24"/>
  <c r="F45" i="24"/>
  <c r="E45" i="24"/>
  <c r="C45" i="24"/>
  <c r="B45" i="24"/>
  <c r="A45" i="24"/>
  <c r="H44" i="24"/>
  <c r="G44" i="24"/>
  <c r="F44" i="24"/>
  <c r="E44" i="24"/>
  <c r="C44" i="24"/>
  <c r="B44" i="24"/>
  <c r="A44" i="24"/>
  <c r="H43" i="24"/>
  <c r="G43" i="24"/>
  <c r="F43" i="24"/>
  <c r="E43" i="24"/>
  <c r="C43" i="24"/>
  <c r="B43" i="24"/>
  <c r="A43" i="24"/>
  <c r="H42" i="24"/>
  <c r="G42" i="24"/>
  <c r="F42" i="24"/>
  <c r="E42" i="24"/>
  <c r="C42" i="24"/>
  <c r="B42" i="24"/>
  <c r="A42" i="24"/>
  <c r="H41" i="24"/>
  <c r="G41" i="24"/>
  <c r="F41" i="24"/>
  <c r="E41" i="24"/>
  <c r="C41" i="24"/>
  <c r="B41" i="24"/>
  <c r="A41" i="24"/>
  <c r="H40" i="24"/>
  <c r="G40" i="24"/>
  <c r="F40" i="24"/>
  <c r="E40" i="24"/>
  <c r="C40" i="24"/>
  <c r="B40" i="24"/>
  <c r="A40" i="24"/>
  <c r="H39" i="24"/>
  <c r="G39" i="24"/>
  <c r="F39" i="24"/>
  <c r="E39" i="24"/>
  <c r="C39" i="24"/>
  <c r="B39" i="24"/>
  <c r="A39" i="24"/>
  <c r="H38" i="24"/>
  <c r="G38" i="24"/>
  <c r="F38" i="24"/>
  <c r="E38" i="24"/>
  <c r="C38" i="24"/>
  <c r="B38" i="24"/>
  <c r="A38" i="24"/>
  <c r="H37" i="24"/>
  <c r="G37" i="24"/>
  <c r="F37" i="24"/>
  <c r="E37" i="24"/>
  <c r="C37" i="24"/>
  <c r="B37" i="24"/>
  <c r="A37" i="24"/>
  <c r="H36" i="24"/>
  <c r="G36" i="24"/>
  <c r="F36" i="24"/>
  <c r="E36" i="24"/>
  <c r="C36" i="24"/>
  <c r="B36" i="24"/>
  <c r="A36" i="24"/>
  <c r="J35" i="10"/>
  <c r="J34" i="10"/>
  <c r="J33" i="10"/>
  <c r="J32" i="10"/>
  <c r="BP3" i="9"/>
  <c r="AU5" i="9"/>
  <c r="AV5" i="9"/>
  <c r="AW5" i="9"/>
  <c r="BP13" i="9"/>
  <c r="BP20" i="9"/>
  <c r="BP57" i="9"/>
  <c r="G3" i="8"/>
  <c r="H3" i="8" s="1"/>
  <c r="I3" i="8" s="1"/>
  <c r="J3" i="8" s="1"/>
  <c r="AT3" i="8"/>
  <c r="F5" i="8"/>
  <c r="G5" i="8"/>
  <c r="AT4" i="8"/>
  <c r="G61" i="8"/>
  <c r="H61" i="8" s="1"/>
  <c r="AT5" i="8"/>
  <c r="G65" i="8"/>
  <c r="H65" i="8" s="1"/>
  <c r="AT6" i="8"/>
  <c r="G59" i="8"/>
  <c r="H59" i="8" s="1"/>
  <c r="AT7" i="8"/>
  <c r="G62" i="8"/>
  <c r="H62" i="8" s="1"/>
  <c r="AT8" i="8"/>
  <c r="G63" i="8"/>
  <c r="H63" i="8" s="1"/>
  <c r="AT9" i="8"/>
  <c r="G60" i="8"/>
  <c r="H60" i="8" s="1"/>
  <c r="AT10" i="8"/>
  <c r="G64" i="8"/>
  <c r="H64" i="8" s="1"/>
  <c r="AT11" i="8"/>
  <c r="G69" i="8"/>
  <c r="H69" i="8" s="1"/>
  <c r="I69" i="8" s="1"/>
  <c r="J69" i="8" s="1"/>
  <c r="AT12" i="8"/>
  <c r="G70" i="8"/>
  <c r="H70" i="8" s="1"/>
  <c r="I70" i="8" s="1"/>
  <c r="AT13" i="8"/>
  <c r="G71" i="8"/>
  <c r="H71" i="8" s="1"/>
  <c r="I71" i="8" s="1"/>
  <c r="J71" i="8" s="1"/>
  <c r="AT14" i="8"/>
  <c r="G74" i="8"/>
  <c r="H74" i="8" s="1"/>
  <c r="I74" i="8" s="1"/>
  <c r="K74" i="8" s="1"/>
  <c r="L74" i="8" s="1"/>
  <c r="AT15" i="8"/>
  <c r="G46" i="8"/>
  <c r="H46" i="8" s="1"/>
  <c r="AT16" i="8"/>
  <c r="G73" i="8"/>
  <c r="H73" i="8" s="1"/>
  <c r="I73" i="8" s="1"/>
  <c r="AT17" i="8"/>
  <c r="G48" i="8"/>
  <c r="H48" i="8" s="1"/>
  <c r="I48" i="8" s="1"/>
  <c r="AT18" i="8"/>
  <c r="G72" i="8"/>
  <c r="H72" i="8" s="1"/>
  <c r="I72" i="8" s="1"/>
  <c r="AT19" i="8"/>
  <c r="G67" i="8"/>
  <c r="H67" i="8" s="1"/>
  <c r="I67" i="8" s="1"/>
  <c r="J67" i="8" s="1"/>
  <c r="AT20" i="8"/>
  <c r="G66" i="8"/>
  <c r="H66" i="8" s="1"/>
  <c r="AT21" i="8"/>
  <c r="G68" i="8"/>
  <c r="H68" i="8" s="1"/>
  <c r="I68" i="8" s="1"/>
  <c r="K68" i="8" s="1"/>
  <c r="L68" i="8" s="1"/>
  <c r="AT22" i="8"/>
  <c r="G20" i="8"/>
  <c r="AT23" i="8"/>
  <c r="G16" i="8"/>
  <c r="AT24" i="8"/>
  <c r="G49" i="8"/>
  <c r="H49" i="8" s="1"/>
  <c r="I49" i="8" s="1"/>
  <c r="AT25" i="8"/>
  <c r="G44" i="8"/>
  <c r="H44" i="8" s="1"/>
  <c r="AT26" i="8"/>
  <c r="G12" i="8"/>
  <c r="AT27" i="8"/>
  <c r="G41" i="8"/>
  <c r="H41" i="8" s="1"/>
  <c r="I41" i="8" s="1"/>
  <c r="AT28" i="8"/>
  <c r="G14" i="8"/>
  <c r="AT29" i="8"/>
  <c r="G33" i="8"/>
  <c r="H33" i="8" s="1"/>
  <c r="I33" i="8" s="1"/>
  <c r="AT30" i="8"/>
  <c r="G32" i="8"/>
  <c r="AT31" i="8"/>
  <c r="G26" i="8"/>
  <c r="H26" i="8" s="1"/>
  <c r="I26" i="8" s="1"/>
  <c r="AT32" i="8"/>
  <c r="G28" i="8"/>
  <c r="AT33" i="8"/>
  <c r="G36" i="8"/>
  <c r="AT34" i="8"/>
  <c r="G29" i="8"/>
  <c r="H29" i="8" s="1"/>
  <c r="I29" i="8" s="1"/>
  <c r="AT35" i="8"/>
  <c r="G24" i="8"/>
  <c r="AT36" i="8"/>
  <c r="G38" i="8"/>
  <c r="H38" i="8" s="1"/>
  <c r="I38" i="8" s="1"/>
  <c r="AT37" i="8"/>
  <c r="G40" i="8"/>
  <c r="AT38" i="8"/>
  <c r="G18" i="8"/>
  <c r="AT39" i="8"/>
  <c r="G37" i="8"/>
  <c r="H37" i="8" s="1"/>
  <c r="I37" i="8" s="1"/>
  <c r="AT40" i="8"/>
  <c r="G4" i="8"/>
  <c r="H4" i="8" s="1"/>
  <c r="I4" i="8" s="1"/>
  <c r="AT41" i="8"/>
  <c r="G6" i="8"/>
  <c r="H6" i="8" s="1"/>
  <c r="I6" i="8" s="1"/>
  <c r="AT42" i="8"/>
  <c r="G42" i="8"/>
  <c r="H42" i="8" s="1"/>
  <c r="I42" i="8" s="1"/>
  <c r="AT43" i="8"/>
  <c r="G25" i="8"/>
  <c r="H25" i="8" s="1"/>
  <c r="I25" i="8" s="1"/>
  <c r="AT44" i="8"/>
  <c r="G30" i="8"/>
  <c r="H30" i="8" s="1"/>
  <c r="I30" i="8" s="1"/>
  <c r="AT45" i="8"/>
  <c r="G21" i="8"/>
  <c r="H21" i="8" s="1"/>
  <c r="I21" i="8" s="1"/>
  <c r="AT46" i="8"/>
  <c r="G34" i="8"/>
  <c r="H34" i="8" s="1"/>
  <c r="I34" i="8" s="1"/>
  <c r="AT47" i="8"/>
  <c r="G22" i="8"/>
  <c r="H22" i="8" s="1"/>
  <c r="I22" i="8" s="1"/>
  <c r="J22" i="8" s="1"/>
  <c r="AT48" i="8"/>
  <c r="G7" i="8"/>
  <c r="H7" i="8" s="1"/>
  <c r="I7" i="8" s="1"/>
  <c r="AT49" i="8"/>
  <c r="G9" i="8"/>
  <c r="H9" i="8" s="1"/>
  <c r="S9" i="8" s="1"/>
  <c r="AT50" i="8"/>
  <c r="G53" i="8"/>
  <c r="H53" i="8" s="1"/>
  <c r="I53" i="8" s="1"/>
  <c r="AT51" i="8"/>
  <c r="G57" i="8"/>
  <c r="H57" i="8" s="1"/>
  <c r="I57" i="8" s="1"/>
  <c r="AT52" i="8"/>
  <c r="G52" i="8"/>
  <c r="H52" i="8" s="1"/>
  <c r="I52" i="8" s="1"/>
  <c r="AT53" i="8"/>
  <c r="G23" i="8"/>
  <c r="H23" i="8" s="1"/>
  <c r="AT54" i="8"/>
  <c r="G43" i="8"/>
  <c r="H43" i="8" s="1"/>
  <c r="I43" i="8" s="1"/>
  <c r="AT55" i="8"/>
  <c r="G47" i="8"/>
  <c r="H47" i="8" s="1"/>
  <c r="I47" i="8" s="1"/>
  <c r="K47" i="8" s="1"/>
  <c r="L47" i="8" s="1"/>
  <c r="AT56" i="8"/>
  <c r="G13" i="8"/>
  <c r="H13" i="8" s="1"/>
  <c r="AT57" i="8"/>
  <c r="G51" i="8"/>
  <c r="H51" i="8" s="1"/>
  <c r="I51" i="8" s="1"/>
  <c r="AT58" i="8"/>
  <c r="G55" i="8"/>
  <c r="H55" i="8" s="1"/>
  <c r="I55" i="8" s="1"/>
  <c r="AT59" i="8"/>
  <c r="G56" i="8"/>
  <c r="H56" i="8" s="1"/>
  <c r="I56" i="8" s="1"/>
  <c r="AT60" i="8"/>
  <c r="G54" i="8"/>
  <c r="H54" i="8" s="1"/>
  <c r="I54" i="8" s="1"/>
  <c r="AT61" i="8"/>
  <c r="G15" i="8"/>
  <c r="H15" i="8" s="1"/>
  <c r="I15" i="8" s="1"/>
  <c r="AG15" i="8" s="1"/>
  <c r="AT62" i="8"/>
  <c r="G58" i="8"/>
  <c r="H58" i="8" s="1"/>
  <c r="I58" i="8" s="1"/>
  <c r="AT63" i="8"/>
  <c r="G39" i="8"/>
  <c r="H39" i="8" s="1"/>
  <c r="I39" i="8" s="1"/>
  <c r="AT64" i="8"/>
  <c r="G10" i="8"/>
  <c r="H10" i="8" s="1"/>
  <c r="S10" i="8" s="1"/>
  <c r="AT65" i="8"/>
  <c r="G8" i="8"/>
  <c r="H8" i="8" s="1"/>
  <c r="AT66" i="8"/>
  <c r="G31" i="8"/>
  <c r="H31" i="8" s="1"/>
  <c r="I31" i="8" s="1"/>
  <c r="K31" i="8" s="1"/>
  <c r="L31" i="8" s="1"/>
  <c r="AT67" i="8"/>
  <c r="G45" i="8"/>
  <c r="H45" i="8" s="1"/>
  <c r="I45" i="8" s="1"/>
  <c r="K45" i="8" s="1"/>
  <c r="L45" i="8" s="1"/>
  <c r="AT68" i="8"/>
  <c r="G11" i="8"/>
  <c r="H11" i="8" s="1"/>
  <c r="AT69" i="8"/>
  <c r="G19" i="8"/>
  <c r="H19" i="8" s="1"/>
  <c r="AT70" i="8"/>
  <c r="G35" i="8"/>
  <c r="H35" i="8" s="1"/>
  <c r="AT71" i="8"/>
  <c r="G27" i="8"/>
  <c r="H27" i="8" s="1"/>
  <c r="I27" i="8" s="1"/>
  <c r="K27" i="8" s="1"/>
  <c r="L27" i="8" s="1"/>
  <c r="AT72" i="8"/>
  <c r="G17" i="8"/>
  <c r="H17" i="8" s="1"/>
  <c r="AT73" i="8"/>
  <c r="G50" i="8"/>
  <c r="H50" i="8" s="1"/>
  <c r="I50" i="8" s="1"/>
  <c r="K50" i="8" s="1"/>
  <c r="AT74" i="8"/>
  <c r="A31" i="10" l="1"/>
  <c r="I19" i="8"/>
  <c r="AC19" i="8" s="1"/>
  <c r="H5" i="8"/>
  <c r="I5" i="8" s="1"/>
  <c r="J5" i="8" s="1"/>
  <c r="K69" i="8"/>
  <c r="L69" i="8" s="1"/>
  <c r="S23" i="8"/>
  <c r="R23" i="8"/>
  <c r="K21" i="8"/>
  <c r="L21" i="8" s="1"/>
  <c r="J21" i="8"/>
  <c r="K33" i="8"/>
  <c r="L33" i="8" s="1"/>
  <c r="J33" i="8"/>
  <c r="W8" i="8"/>
  <c r="T8" i="8"/>
  <c r="I8" i="8"/>
  <c r="K8" i="8" s="1"/>
  <c r="L8" i="8" s="1"/>
  <c r="N8" i="8"/>
  <c r="Q8" i="8"/>
  <c r="S8" i="8"/>
  <c r="P8" i="8"/>
  <c r="R8" i="8"/>
  <c r="V8" i="8"/>
  <c r="O8" i="8"/>
  <c r="AK51" i="8"/>
  <c r="AK2" i="8" s="1"/>
  <c r="I44" i="8" s="1"/>
  <c r="K44" i="8" s="1"/>
  <c r="L44" i="8" s="1"/>
  <c r="K51" i="8"/>
  <c r="L51" i="8" s="1"/>
  <c r="AQ56" i="8"/>
  <c r="AQ2" i="8" s="1"/>
  <c r="I64" i="8" s="1"/>
  <c r="K64" i="8" s="1"/>
  <c r="L64" i="8" s="1"/>
  <c r="K56" i="8"/>
  <c r="L56" i="8" s="1"/>
  <c r="K29" i="8"/>
  <c r="L29" i="8" s="1"/>
  <c r="J29" i="8"/>
  <c r="J6" i="8"/>
  <c r="K6" i="8"/>
  <c r="L6" i="8" s="1"/>
  <c r="K4" i="8"/>
  <c r="L4" i="8" s="1"/>
  <c r="J4" i="8"/>
  <c r="J72" i="8"/>
  <c r="K72" i="8"/>
  <c r="L72" i="8" s="1"/>
  <c r="J26" i="8"/>
  <c r="K26" i="8"/>
  <c r="L26" i="8" s="1"/>
  <c r="U9" i="8"/>
  <c r="R9" i="8"/>
  <c r="Q9" i="8"/>
  <c r="I9" i="8"/>
  <c r="V15" i="8"/>
  <c r="P23" i="8"/>
  <c r="K3" i="8"/>
  <c r="L3" i="8" s="1"/>
  <c r="W10" i="8"/>
  <c r="V10" i="8"/>
  <c r="J30" i="8"/>
  <c r="K30" i="8"/>
  <c r="L30" i="8" s="1"/>
  <c r="K7" i="8"/>
  <c r="L7" i="8" s="1"/>
  <c r="J7" i="8"/>
  <c r="AF39" i="8"/>
  <c r="K39" i="8"/>
  <c r="L39" i="8" s="1"/>
  <c r="AH39" i="8"/>
  <c r="Z39" i="8"/>
  <c r="Q17" i="8"/>
  <c r="W17" i="8"/>
  <c r="R17" i="8"/>
  <c r="I17" i="8"/>
  <c r="K58" i="8"/>
  <c r="L58" i="8" s="1"/>
  <c r="AR58" i="8"/>
  <c r="AR2" i="8" s="1"/>
  <c r="I66" i="8" s="1"/>
  <c r="J34" i="8"/>
  <c r="K34" i="8"/>
  <c r="L34" i="8" s="1"/>
  <c r="K70" i="8"/>
  <c r="L70" i="8" s="1"/>
  <c r="J70" i="8"/>
  <c r="AM54" i="8"/>
  <c r="AM2" i="8" s="1"/>
  <c r="I62" i="8" s="1"/>
  <c r="K54" i="8"/>
  <c r="L54" i="8" s="1"/>
  <c r="K43" i="8"/>
  <c r="L43" i="8" s="1"/>
  <c r="AG43" i="8"/>
  <c r="AJ43" i="8"/>
  <c r="AJ2" i="8" s="1"/>
  <c r="AI43" i="8"/>
  <c r="AI2" i="8" s="1"/>
  <c r="K42" i="8"/>
  <c r="L42" i="8" s="1"/>
  <c r="J42" i="8"/>
  <c r="J68" i="8"/>
  <c r="K67" i="8"/>
  <c r="L67" i="8" s="1"/>
  <c r="J48" i="8"/>
  <c r="K48" i="8"/>
  <c r="L48" i="8" s="1"/>
  <c r="I11" i="8"/>
  <c r="N11" i="8"/>
  <c r="U11" i="8"/>
  <c r="Q11" i="8"/>
  <c r="AL52" i="8"/>
  <c r="AL2" i="8" s="1"/>
  <c r="I46" i="8" s="1"/>
  <c r="K52" i="8"/>
  <c r="L52" i="8" s="1"/>
  <c r="AO57" i="8"/>
  <c r="AO2" i="8" s="1"/>
  <c r="I65" i="8" s="1"/>
  <c r="K57" i="8"/>
  <c r="L57" i="8" s="1"/>
  <c r="S35" i="8"/>
  <c r="V35" i="8"/>
  <c r="T35" i="8"/>
  <c r="I35" i="8"/>
  <c r="K25" i="8"/>
  <c r="L25" i="8" s="1"/>
  <c r="J25" i="8"/>
  <c r="K55" i="8"/>
  <c r="L55" i="8" s="1"/>
  <c r="AP55" i="8"/>
  <c r="AP2" i="8" s="1"/>
  <c r="I63" i="8" s="1"/>
  <c r="J49" i="8"/>
  <c r="K49" i="8"/>
  <c r="AA15" i="8"/>
  <c r="AD15" i="8"/>
  <c r="K15" i="8"/>
  <c r="L15" i="8" s="1"/>
  <c r="J73" i="8"/>
  <c r="K73" i="8"/>
  <c r="L73" i="8" s="1"/>
  <c r="J41" i="8"/>
  <c r="K41" i="8"/>
  <c r="L41" i="8" s="1"/>
  <c r="J37" i="8"/>
  <c r="K37" i="8"/>
  <c r="L37" i="8" s="1"/>
  <c r="J38" i="8"/>
  <c r="K38" i="8"/>
  <c r="L38" i="8" s="1"/>
  <c r="O13" i="8"/>
  <c r="N13" i="8"/>
  <c r="I13" i="8"/>
  <c r="T13" i="8"/>
  <c r="AN53" i="8"/>
  <c r="AN2" i="8" s="1"/>
  <c r="I61" i="8" s="1"/>
  <c r="K53" i="8"/>
  <c r="L53" i="8" s="1"/>
  <c r="J74" i="8"/>
  <c r="K22" i="8"/>
  <c r="L22" i="8" s="1"/>
  <c r="P9" i="8"/>
  <c r="R19" i="8"/>
  <c r="P15" i="8"/>
  <c r="S15" i="8"/>
  <c r="AE27" i="8"/>
  <c r="N9" i="8"/>
  <c r="U10" i="8"/>
  <c r="T10" i="8"/>
  <c r="R10" i="8"/>
  <c r="O10" i="8"/>
  <c r="I23" i="8"/>
  <c r="K71" i="8"/>
  <c r="L71" i="8" s="1"/>
  <c r="I10" i="8"/>
  <c r="K19" i="8" l="1"/>
  <c r="L19" i="8" s="1"/>
  <c r="K5" i="8"/>
  <c r="L5" i="8" s="1"/>
  <c r="J64" i="8"/>
  <c r="AG8" i="8"/>
  <c r="AB8" i="8"/>
  <c r="AA8" i="8"/>
  <c r="W2" i="8"/>
  <c r="H40" i="8" s="1"/>
  <c r="S2" i="8"/>
  <c r="H24" i="8" s="1"/>
  <c r="P2" i="8"/>
  <c r="H16" i="8" s="1"/>
  <c r="V2" i="8"/>
  <c r="H36" i="8" s="1"/>
  <c r="J44" i="8"/>
  <c r="Q2" i="8"/>
  <c r="H18" i="8" s="1"/>
  <c r="U2" i="8"/>
  <c r="H32" i="8" s="1"/>
  <c r="AB9" i="8"/>
  <c r="AF9" i="8"/>
  <c r="K9" i="8"/>
  <c r="L9" i="8" s="1"/>
  <c r="AD9" i="8"/>
  <c r="Y9" i="8"/>
  <c r="R2" i="8"/>
  <c r="H20" i="8" s="1"/>
  <c r="AD8" i="8"/>
  <c r="AE8" i="8"/>
  <c r="AH8" i="8"/>
  <c r="Y8" i="8"/>
  <c r="Z8" i="8"/>
  <c r="AC8" i="8"/>
  <c r="AC9" i="8"/>
  <c r="I59" i="8"/>
  <c r="T2" i="8"/>
  <c r="H28" i="8" s="1"/>
  <c r="AA9" i="8"/>
  <c r="K46" i="8"/>
  <c r="L46" i="8" s="1"/>
  <c r="J46" i="8"/>
  <c r="K61" i="8"/>
  <c r="L61" i="8" s="1"/>
  <c r="J61" i="8"/>
  <c r="J66" i="8"/>
  <c r="K66" i="8"/>
  <c r="L66" i="8" s="1"/>
  <c r="AE35" i="8"/>
  <c r="K35" i="8"/>
  <c r="L35" i="8" s="1"/>
  <c r="AG35" i="8"/>
  <c r="AD35" i="8"/>
  <c r="AA23" i="8"/>
  <c r="AC23" i="8"/>
  <c r="AD23" i="8"/>
  <c r="K23" i="8"/>
  <c r="L23" i="8" s="1"/>
  <c r="Z13" i="8"/>
  <c r="Y13" i="8"/>
  <c r="AE13" i="8"/>
  <c r="K13" i="8"/>
  <c r="L13" i="8" s="1"/>
  <c r="K65" i="8"/>
  <c r="L65" i="8" s="1"/>
  <c r="J65" i="8"/>
  <c r="I60" i="8"/>
  <c r="AB17" i="8"/>
  <c r="AC17" i="8"/>
  <c r="AH17" i="8"/>
  <c r="K17" i="8"/>
  <c r="L17" i="8" s="1"/>
  <c r="O2" i="8"/>
  <c r="H14" i="8" s="1"/>
  <c r="K63" i="8"/>
  <c r="L63" i="8" s="1"/>
  <c r="J63" i="8"/>
  <c r="AH10" i="8"/>
  <c r="K10" i="8"/>
  <c r="L10" i="8" s="1"/>
  <c r="AF10" i="8"/>
  <c r="AC10" i="8"/>
  <c r="AD10" i="8"/>
  <c r="AE10" i="8"/>
  <c r="Z10" i="8"/>
  <c r="AG10" i="8"/>
  <c r="AB11" i="8"/>
  <c r="K11" i="8"/>
  <c r="L11" i="8" s="1"/>
  <c r="Y11" i="8"/>
  <c r="AF11" i="8"/>
  <c r="J62" i="8"/>
  <c r="K62" i="8"/>
  <c r="L62" i="8" s="1"/>
  <c r="N2" i="8"/>
  <c r="H12" i="8" s="1"/>
  <c r="AB2" i="8" l="1"/>
  <c r="I18" i="8" s="1"/>
  <c r="J18" i="8" s="1"/>
  <c r="AA2" i="8"/>
  <c r="I16" i="8" s="1"/>
  <c r="K16" i="8" s="1"/>
  <c r="L16" i="8" s="1"/>
  <c r="AE2" i="8"/>
  <c r="I28" i="8" s="1"/>
  <c r="J28" i="8" s="1"/>
  <c r="AF2" i="8"/>
  <c r="I32" i="8" s="1"/>
  <c r="J32" i="8" s="1"/>
  <c r="Y2" i="8"/>
  <c r="I12" i="8" s="1"/>
  <c r="AH2" i="8"/>
  <c r="I40" i="8" s="1"/>
  <c r="K40" i="8" s="1"/>
  <c r="L40" i="8" s="1"/>
  <c r="J59" i="8"/>
  <c r="K59" i="8"/>
  <c r="L59" i="8" s="1"/>
  <c r="J60" i="8"/>
  <c r="K60" i="8"/>
  <c r="L60" i="8" s="1"/>
  <c r="AG2" i="8"/>
  <c r="I36" i="8" s="1"/>
  <c r="Z2" i="8"/>
  <c r="I14" i="8" s="1"/>
  <c r="AC2" i="8"/>
  <c r="I20" i="8" s="1"/>
  <c r="AD2" i="8"/>
  <c r="I24" i="8" s="1"/>
  <c r="K18" i="8" l="1"/>
  <c r="L18" i="8" s="1"/>
  <c r="J16" i="8"/>
  <c r="K32" i="8"/>
  <c r="L32" i="8" s="1"/>
  <c r="K28" i="8"/>
  <c r="L28" i="8" s="1"/>
  <c r="J40" i="8"/>
  <c r="J14" i="8"/>
  <c r="K14" i="8"/>
  <c r="L14" i="8" s="1"/>
  <c r="J36" i="8"/>
  <c r="K36" i="8"/>
  <c r="L36" i="8" s="1"/>
  <c r="K24" i="8"/>
  <c r="L24" i="8" s="1"/>
  <c r="J24" i="8"/>
  <c r="J20" i="8"/>
  <c r="K20" i="8"/>
  <c r="L20" i="8" s="1"/>
  <c r="J12" i="8"/>
  <c r="K12" i="8"/>
  <c r="L12" i="8" s="1"/>
  <c r="L2" i="8" l="1"/>
  <c r="J2" i="8"/>
</calcChain>
</file>

<file path=xl/sharedStrings.xml><?xml version="1.0" encoding="utf-8"?>
<sst xmlns="http://schemas.openxmlformats.org/spreadsheetml/2006/main" count="4724" uniqueCount="2577">
  <si>
    <t>芯片助剂</t>
    <phoneticPr fontId="7" type="noConversion"/>
  </si>
  <si>
    <t>芯片</t>
    <phoneticPr fontId="7" type="noConversion"/>
  </si>
  <si>
    <t>合成</t>
    <phoneticPr fontId="7" type="noConversion"/>
  </si>
  <si>
    <t>RMA70-24</t>
    <phoneticPr fontId="7" type="noConversion"/>
  </si>
  <si>
    <t>二级</t>
    <phoneticPr fontId="7" type="noConversion"/>
  </si>
  <si>
    <t>聚酸酯块</t>
    <phoneticPr fontId="7" type="noConversion"/>
  </si>
  <si>
    <t>异铁块</t>
    <phoneticPr fontId="7" type="noConversion"/>
  </si>
  <si>
    <t>提纯源岩</t>
    <phoneticPr fontId="7" type="noConversion"/>
  </si>
  <si>
    <t>白马醇</t>
    <phoneticPr fontId="7" type="noConversion"/>
  </si>
  <si>
    <t>炽合金块</t>
    <phoneticPr fontId="7" type="noConversion"/>
  </si>
  <si>
    <t>糖聚块</t>
    <phoneticPr fontId="7" type="noConversion"/>
  </si>
  <si>
    <t>D32钢</t>
    <phoneticPr fontId="7" type="noConversion"/>
  </si>
  <si>
    <t>一级</t>
    <phoneticPr fontId="7" type="noConversion"/>
  </si>
  <si>
    <t>聚合剂</t>
    <phoneticPr fontId="7" type="noConversion"/>
  </si>
  <si>
    <t>酮阵列</t>
    <phoneticPr fontId="7" type="noConversion"/>
  </si>
  <si>
    <t>特种双芯片</t>
    <phoneticPr fontId="7" type="noConversion"/>
  </si>
  <si>
    <t>五水研磨石</t>
    <phoneticPr fontId="7" type="noConversion"/>
  </si>
  <si>
    <t>重装双芯片</t>
    <phoneticPr fontId="7" type="noConversion"/>
  </si>
  <si>
    <t>辅助双芯片</t>
    <phoneticPr fontId="7" type="noConversion"/>
  </si>
  <si>
    <t>医疗双芯片</t>
    <phoneticPr fontId="7" type="noConversion"/>
  </si>
  <si>
    <t>先锋双芯片</t>
    <phoneticPr fontId="7" type="noConversion"/>
  </si>
  <si>
    <t>三水锰矿</t>
    <phoneticPr fontId="7" type="noConversion"/>
  </si>
  <si>
    <t>晶体电子单元</t>
    <phoneticPr fontId="7" type="noConversion"/>
  </si>
  <si>
    <t>聚合凝胶</t>
    <phoneticPr fontId="7" type="noConversion"/>
  </si>
  <si>
    <t>改良装置</t>
    <phoneticPr fontId="7" type="noConversion"/>
  </si>
  <si>
    <t>近卫双芯片</t>
    <phoneticPr fontId="7" type="noConversion"/>
  </si>
  <si>
    <t>术士双芯片</t>
    <phoneticPr fontId="7" type="noConversion"/>
  </si>
  <si>
    <t>狙击双芯片</t>
    <phoneticPr fontId="7" type="noConversion"/>
  </si>
  <si>
    <t>双极纳米片</t>
    <phoneticPr fontId="7" type="noConversion"/>
  </si>
  <si>
    <t>技巧概要1</t>
    <phoneticPr fontId="7" type="noConversion"/>
  </si>
  <si>
    <t>技能书</t>
    <phoneticPr fontId="7" type="noConversion"/>
  </si>
  <si>
    <t>源岩</t>
    <phoneticPr fontId="7" type="noConversion"/>
  </si>
  <si>
    <t>五级</t>
    <phoneticPr fontId="7" type="noConversion"/>
  </si>
  <si>
    <t>代糖</t>
    <phoneticPr fontId="7" type="noConversion"/>
  </si>
  <si>
    <t>1-7</t>
    <phoneticPr fontId="7" type="noConversion"/>
  </si>
  <si>
    <t>固源岩</t>
    <phoneticPr fontId="7" type="noConversion"/>
  </si>
  <si>
    <t>四级</t>
    <phoneticPr fontId="7" type="noConversion"/>
  </si>
  <si>
    <t>酯原料</t>
    <phoneticPr fontId="7" type="noConversion"/>
  </si>
  <si>
    <t>S3-4</t>
    <phoneticPr fontId="7" type="noConversion"/>
  </si>
  <si>
    <t>装置</t>
    <phoneticPr fontId="7" type="noConversion"/>
  </si>
  <si>
    <t>双酮</t>
    <phoneticPr fontId="7" type="noConversion"/>
  </si>
  <si>
    <t>CA-3</t>
    <phoneticPr fontId="7" type="noConversion"/>
  </si>
  <si>
    <t>技巧概要2</t>
    <phoneticPr fontId="7" type="noConversion"/>
  </si>
  <si>
    <t>技能书</t>
  </si>
  <si>
    <t>AP5</t>
    <phoneticPr fontId="7" type="noConversion"/>
  </si>
  <si>
    <t>采购凭证(10)</t>
    <phoneticPr fontId="7" type="noConversion"/>
  </si>
  <si>
    <t>金融</t>
    <phoneticPr fontId="7" type="noConversion"/>
  </si>
  <si>
    <t>S3-3</t>
    <phoneticPr fontId="7" type="noConversion"/>
  </si>
  <si>
    <t>异铁</t>
    <phoneticPr fontId="7" type="noConversion"/>
  </si>
  <si>
    <t>4-9</t>
    <phoneticPr fontId="7" type="noConversion"/>
  </si>
  <si>
    <t>RMA70-12</t>
    <phoneticPr fontId="7" type="noConversion"/>
  </si>
  <si>
    <t>三级</t>
    <phoneticPr fontId="7" type="noConversion"/>
  </si>
  <si>
    <t>3-1</t>
    <phoneticPr fontId="7" type="noConversion"/>
  </si>
  <si>
    <t>酮凝集组</t>
    <phoneticPr fontId="7" type="noConversion"/>
  </si>
  <si>
    <t>异铁碎片</t>
    <phoneticPr fontId="7" type="noConversion"/>
  </si>
  <si>
    <t>7-15</t>
    <phoneticPr fontId="7" type="noConversion"/>
  </si>
  <si>
    <t>全新装置</t>
    <phoneticPr fontId="7" type="noConversion"/>
  </si>
  <si>
    <t>S3-2</t>
    <phoneticPr fontId="7" type="noConversion"/>
  </si>
  <si>
    <t>聚酸酯</t>
    <phoneticPr fontId="7" type="noConversion"/>
  </si>
  <si>
    <t>7-18</t>
    <phoneticPr fontId="7" type="noConversion"/>
  </si>
  <si>
    <t>异铁组</t>
    <phoneticPr fontId="7" type="noConversion"/>
  </si>
  <si>
    <t>7-4</t>
    <phoneticPr fontId="7" type="noConversion"/>
  </si>
  <si>
    <t>聚酸酯组</t>
    <phoneticPr fontId="7" type="noConversion"/>
  </si>
  <si>
    <t>破损装置</t>
    <phoneticPr fontId="7" type="noConversion"/>
  </si>
  <si>
    <t>4-2</t>
    <phoneticPr fontId="7" type="noConversion"/>
  </si>
  <si>
    <t>糖组</t>
    <phoneticPr fontId="7" type="noConversion"/>
  </si>
  <si>
    <t>S3-1</t>
    <phoneticPr fontId="7" type="noConversion"/>
  </si>
  <si>
    <t>糖</t>
    <phoneticPr fontId="7" type="noConversion"/>
  </si>
  <si>
    <t>7-16/3-2</t>
    <phoneticPr fontId="7" type="noConversion"/>
  </si>
  <si>
    <t>轻锰矿</t>
    <phoneticPr fontId="7" type="noConversion"/>
  </si>
  <si>
    <t>3-7</t>
    <phoneticPr fontId="7" type="noConversion"/>
  </si>
  <si>
    <t>酮凝集</t>
    <phoneticPr fontId="7" type="noConversion"/>
  </si>
  <si>
    <t>6-11</t>
    <phoneticPr fontId="7" type="noConversion"/>
  </si>
  <si>
    <t>扭转醇</t>
    <phoneticPr fontId="7" type="noConversion"/>
  </si>
  <si>
    <t>S5-7</t>
    <phoneticPr fontId="7" type="noConversion"/>
  </si>
  <si>
    <t>凝胶</t>
    <phoneticPr fontId="7" type="noConversion"/>
  </si>
  <si>
    <t>晶体元件</t>
    <phoneticPr fontId="7" type="noConversion"/>
  </si>
  <si>
    <t>4-8</t>
    <phoneticPr fontId="7" type="noConversion"/>
  </si>
  <si>
    <t>研磨石</t>
    <phoneticPr fontId="7" type="noConversion"/>
  </si>
  <si>
    <t>固源岩组</t>
    <phoneticPr fontId="7" type="noConversion"/>
  </si>
  <si>
    <t>近卫芯片</t>
    <phoneticPr fontId="7" type="noConversion"/>
  </si>
  <si>
    <t>PR-D-2</t>
    <phoneticPr fontId="7" type="noConversion"/>
  </si>
  <si>
    <t>特种芯片组</t>
    <phoneticPr fontId="7" type="noConversion"/>
  </si>
  <si>
    <t>先锋芯片</t>
    <phoneticPr fontId="7" type="noConversion"/>
  </si>
  <si>
    <t>辅助芯片</t>
    <phoneticPr fontId="7" type="noConversion"/>
  </si>
  <si>
    <t>晶体电路</t>
    <phoneticPr fontId="7" type="noConversion"/>
  </si>
  <si>
    <t>术士芯片</t>
    <phoneticPr fontId="7" type="noConversion"/>
  </si>
  <si>
    <t>S3-6</t>
    <phoneticPr fontId="7" type="noConversion"/>
  </si>
  <si>
    <t>炽合金</t>
    <phoneticPr fontId="7" type="noConversion"/>
  </si>
  <si>
    <t>特种芯片</t>
    <phoneticPr fontId="7" type="noConversion"/>
  </si>
  <si>
    <t>医疗芯片</t>
    <phoneticPr fontId="7" type="noConversion"/>
  </si>
  <si>
    <t>重装芯片</t>
    <phoneticPr fontId="7" type="noConversion"/>
  </si>
  <si>
    <t>狙击芯片</t>
    <phoneticPr fontId="7" type="noConversion"/>
  </si>
  <si>
    <t>PR-C-2</t>
    <phoneticPr fontId="7" type="noConversion"/>
  </si>
  <si>
    <t>辅助芯片组</t>
    <phoneticPr fontId="7" type="noConversion"/>
  </si>
  <si>
    <t>近卫芯片组</t>
    <phoneticPr fontId="7" type="noConversion"/>
  </si>
  <si>
    <t>PR-A-2</t>
    <phoneticPr fontId="7" type="noConversion"/>
  </si>
  <si>
    <t>医疗芯片组</t>
    <phoneticPr fontId="7" type="noConversion"/>
  </si>
  <si>
    <t>重装芯片组</t>
    <phoneticPr fontId="7" type="noConversion"/>
  </si>
  <si>
    <t>先锋芯片组</t>
    <phoneticPr fontId="7" type="noConversion"/>
  </si>
  <si>
    <t>PR-B-2</t>
    <phoneticPr fontId="7" type="noConversion"/>
  </si>
  <si>
    <t>术士芯片组</t>
    <phoneticPr fontId="7" type="noConversion"/>
  </si>
  <si>
    <t>狙击芯片组</t>
    <phoneticPr fontId="7" type="noConversion"/>
  </si>
  <si>
    <t>CA-5</t>
    <phoneticPr fontId="7" type="noConversion"/>
  </si>
  <si>
    <t>技巧概要3</t>
    <phoneticPr fontId="7" type="noConversion"/>
  </si>
  <si>
    <t>CE5</t>
    <phoneticPr fontId="7" type="noConversion"/>
  </si>
  <si>
    <t>龙门币(w)</t>
    <phoneticPr fontId="7" type="noConversion"/>
  </si>
  <si>
    <t>合成</t>
  </si>
  <si>
    <t>精一剩余</t>
    <phoneticPr fontId="7" type="noConversion"/>
  </si>
  <si>
    <t>五星剩余</t>
    <phoneticPr fontId="7" type="noConversion"/>
  </si>
  <si>
    <t>专精剩余</t>
    <phoneticPr fontId="7" type="noConversion"/>
  </si>
  <si>
    <t>精二剩余</t>
    <phoneticPr fontId="7" type="noConversion"/>
  </si>
  <si>
    <t>单个消耗</t>
    <phoneticPr fontId="7" type="noConversion"/>
  </si>
  <si>
    <t>推荐关</t>
    <phoneticPr fontId="7" type="noConversion"/>
  </si>
  <si>
    <t>现有</t>
    <phoneticPr fontId="7" type="noConversion"/>
  </si>
  <si>
    <t>名称</t>
    <phoneticPr fontId="7" type="noConversion"/>
  </si>
  <si>
    <t>类型</t>
    <phoneticPr fontId="7" type="noConversion"/>
  </si>
  <si>
    <t>序号</t>
    <phoneticPr fontId="7" type="noConversion"/>
  </si>
  <si>
    <t>五星</t>
    <phoneticPr fontId="7" type="noConversion"/>
  </si>
  <si>
    <t>专精</t>
    <phoneticPr fontId="7" type="noConversion"/>
  </si>
  <si>
    <t>消耗理智</t>
    <phoneticPr fontId="7" type="noConversion"/>
  </si>
  <si>
    <t>全员精一</t>
    <phoneticPr fontId="7" type="noConversion"/>
  </si>
  <si>
    <t>五星精二</t>
    <phoneticPr fontId="7" type="noConversion"/>
  </si>
  <si>
    <t>技能专精</t>
    <phoneticPr fontId="7" type="noConversion"/>
  </si>
  <si>
    <t>六星精二</t>
    <phoneticPr fontId="7" type="noConversion"/>
  </si>
  <si>
    <t>基本信息</t>
    <phoneticPr fontId="7" type="noConversion"/>
  </si>
  <si>
    <t>基础作战记录</t>
    <phoneticPr fontId="7" type="noConversion"/>
  </si>
  <si>
    <t>初级作战记录</t>
    <phoneticPr fontId="7" type="noConversion"/>
  </si>
  <si>
    <t>双极纳米管</t>
    <phoneticPr fontId="7" type="noConversion"/>
  </si>
  <si>
    <t>中级作战记录</t>
    <phoneticPr fontId="7" type="noConversion"/>
  </si>
  <si>
    <t>高级作战记录</t>
    <phoneticPr fontId="7" type="noConversion"/>
  </si>
  <si>
    <t>product</t>
    <phoneticPr fontId="7" type="noConversion"/>
  </si>
  <si>
    <t>数量</t>
    <phoneticPr fontId="7" type="noConversion"/>
  </si>
  <si>
    <t>经验</t>
    <phoneticPr fontId="7" type="noConversion"/>
  </si>
  <si>
    <t>配方</t>
    <phoneticPr fontId="7" type="noConversion"/>
  </si>
  <si>
    <t>材料</t>
    <phoneticPr fontId="7" type="noConversion"/>
  </si>
  <si>
    <t>芬</t>
    <phoneticPr fontId="7" type="noConversion"/>
  </si>
  <si>
    <t>炎熔</t>
    <phoneticPr fontId="7" type="noConversion"/>
  </si>
  <si>
    <t>芙蓉</t>
    <phoneticPr fontId="7" type="noConversion"/>
  </si>
  <si>
    <t>安塞尔</t>
    <phoneticPr fontId="7" type="noConversion"/>
  </si>
  <si>
    <t>卡缇</t>
    <phoneticPr fontId="7" type="noConversion"/>
  </si>
  <si>
    <t>克罗斯</t>
    <phoneticPr fontId="7" type="noConversion"/>
  </si>
  <si>
    <t>暗锁</t>
    <phoneticPr fontId="7" type="noConversion"/>
  </si>
  <si>
    <t>地灵</t>
    <phoneticPr fontId="7" type="noConversion"/>
  </si>
  <si>
    <t>波登可</t>
    <phoneticPr fontId="7" type="noConversion"/>
  </si>
  <si>
    <t>末药</t>
    <phoneticPr fontId="7" type="noConversion"/>
  </si>
  <si>
    <t>嘉维尔</t>
    <phoneticPr fontId="7" type="noConversion"/>
  </si>
  <si>
    <t>泡泡</t>
    <phoneticPr fontId="7" type="noConversion"/>
  </si>
  <si>
    <t>蛇屠箱</t>
    <phoneticPr fontId="7" type="noConversion"/>
  </si>
  <si>
    <t>角峰</t>
    <phoneticPr fontId="7" type="noConversion"/>
  </si>
  <si>
    <t>酸糖</t>
    <phoneticPr fontId="7" type="noConversion"/>
  </si>
  <si>
    <t>流星</t>
    <phoneticPr fontId="7" type="noConversion"/>
  </si>
  <si>
    <t>芳汀</t>
    <phoneticPr fontId="7" type="noConversion"/>
  </si>
  <si>
    <t>猎蜂</t>
    <phoneticPr fontId="7" type="noConversion"/>
  </si>
  <si>
    <t>刻刀</t>
    <phoneticPr fontId="7" type="noConversion"/>
  </si>
  <si>
    <t>杜宾</t>
    <phoneticPr fontId="7" type="noConversion"/>
  </si>
  <si>
    <t>艾斯黛尔</t>
    <phoneticPr fontId="7" type="noConversion"/>
  </si>
  <si>
    <t>贾维</t>
    <phoneticPr fontId="7" type="noConversion"/>
  </si>
  <si>
    <t>格拉尼</t>
    <phoneticPr fontId="7" type="noConversion"/>
  </si>
  <si>
    <t>苇草</t>
    <phoneticPr fontId="7" type="noConversion"/>
  </si>
  <si>
    <t>蜜蜡</t>
    <phoneticPr fontId="7" type="noConversion"/>
  </si>
  <si>
    <t>莱恩哈特</t>
    <phoneticPr fontId="7" type="noConversion"/>
  </si>
  <si>
    <t>薄绿</t>
    <phoneticPr fontId="7" type="noConversion"/>
  </si>
  <si>
    <t>稀音</t>
    <phoneticPr fontId="7" type="noConversion"/>
  </si>
  <si>
    <t>吽</t>
    <phoneticPr fontId="7" type="noConversion"/>
  </si>
  <si>
    <t>灰喉</t>
    <phoneticPr fontId="7" type="noConversion"/>
  </si>
  <si>
    <t>四月</t>
    <phoneticPr fontId="7" type="noConversion"/>
  </si>
  <si>
    <t>鞭刃</t>
    <phoneticPr fontId="7" type="noConversion"/>
  </si>
  <si>
    <t>铸铁</t>
    <phoneticPr fontId="7" type="noConversion"/>
  </si>
  <si>
    <t>燧石</t>
    <phoneticPr fontId="7" type="noConversion"/>
  </si>
  <si>
    <t>暴行</t>
    <phoneticPr fontId="7" type="noConversion"/>
  </si>
  <si>
    <t>因陀罗</t>
    <phoneticPr fontId="7" type="noConversion"/>
  </si>
  <si>
    <t>槐琥</t>
    <phoneticPr fontId="7" type="noConversion"/>
  </si>
  <si>
    <t>梅尔</t>
    <phoneticPr fontId="7" type="noConversion"/>
  </si>
  <si>
    <t>白面鸮</t>
    <phoneticPr fontId="7" type="noConversion"/>
  </si>
  <si>
    <t>赫默</t>
    <phoneticPr fontId="7" type="noConversion"/>
  </si>
  <si>
    <t>火神</t>
    <phoneticPr fontId="7" type="noConversion"/>
  </si>
  <si>
    <t>雪稚</t>
    <phoneticPr fontId="7" type="noConversion"/>
  </si>
  <si>
    <t>崖心</t>
    <phoneticPr fontId="7" type="noConversion"/>
  </si>
  <si>
    <t>空</t>
    <phoneticPr fontId="7" type="noConversion"/>
  </si>
  <si>
    <t>拜松</t>
    <phoneticPr fontId="7" type="noConversion"/>
  </si>
  <si>
    <t>可颂</t>
    <phoneticPr fontId="7" type="noConversion"/>
  </si>
  <si>
    <t>拉普兰德</t>
    <phoneticPr fontId="7" type="noConversion"/>
  </si>
  <si>
    <t>德克萨斯</t>
    <phoneticPr fontId="7" type="noConversion"/>
  </si>
  <si>
    <t>阿米娅</t>
    <phoneticPr fontId="7" type="noConversion"/>
  </si>
  <si>
    <t>儿时舞乐</t>
    <phoneticPr fontId="7" type="noConversion"/>
  </si>
  <si>
    <t>微粒模式3</t>
    <phoneticPr fontId="7" type="noConversion"/>
  </si>
  <si>
    <t>法术护盾</t>
    <phoneticPr fontId="7" type="noConversion"/>
  </si>
  <si>
    <t>自动掩护</t>
    <phoneticPr fontId="7" type="noConversion"/>
  </si>
  <si>
    <t>岩崩锤</t>
    <phoneticPr fontId="7" type="noConversion"/>
  </si>
  <si>
    <t>铜印</t>
    <phoneticPr fontId="7" type="noConversion"/>
  </si>
  <si>
    <t>急救</t>
    <phoneticPr fontId="7" type="noConversion"/>
  </si>
  <si>
    <t>链锯3</t>
    <phoneticPr fontId="7" type="noConversion"/>
  </si>
  <si>
    <t>满月</t>
    <phoneticPr fontId="7" type="noConversion"/>
  </si>
  <si>
    <t>至高之术3</t>
    <phoneticPr fontId="7" type="noConversion"/>
  </si>
  <si>
    <t>真银斩3</t>
    <phoneticPr fontId="7" type="noConversion"/>
  </si>
  <si>
    <t>跃空锤</t>
    <phoneticPr fontId="7" type="noConversion"/>
  </si>
  <si>
    <t>炎爆</t>
    <phoneticPr fontId="7" type="noConversion"/>
  </si>
  <si>
    <t>火山3</t>
    <phoneticPr fontId="7" type="noConversion"/>
  </si>
  <si>
    <t>点燃</t>
    <phoneticPr fontId="7" type="noConversion"/>
  </si>
  <si>
    <t>战术终结</t>
    <phoneticPr fontId="7" type="noConversion"/>
  </si>
  <si>
    <t>D12</t>
    <phoneticPr fontId="7" type="noConversion"/>
  </si>
  <si>
    <t>惊吓盒子</t>
    <phoneticPr fontId="7" type="noConversion"/>
  </si>
  <si>
    <t>液氮大炮3</t>
    <phoneticPr fontId="7" type="noConversion"/>
  </si>
  <si>
    <t>水炮模式3</t>
    <phoneticPr fontId="7" type="noConversion"/>
  </si>
  <si>
    <t>炮管敲击3</t>
    <phoneticPr fontId="7" type="noConversion"/>
  </si>
  <si>
    <t>温蒂</t>
    <phoneticPr fontId="7" type="noConversion"/>
  </si>
  <si>
    <t>阿</t>
    <phoneticPr fontId="7" type="noConversion"/>
  </si>
  <si>
    <t>铃兰</t>
    <phoneticPr fontId="7" type="noConversion"/>
  </si>
  <si>
    <t>安洁莉娜</t>
    <phoneticPr fontId="7" type="noConversion"/>
  </si>
  <si>
    <t>泥岩</t>
    <phoneticPr fontId="7" type="noConversion"/>
  </si>
  <si>
    <t>塞雷亚</t>
    <phoneticPr fontId="7" type="noConversion"/>
  </si>
  <si>
    <t>年</t>
    <phoneticPr fontId="7" type="noConversion"/>
  </si>
  <si>
    <t>山</t>
    <phoneticPr fontId="7" type="noConversion"/>
  </si>
  <si>
    <t>棘刺</t>
    <phoneticPr fontId="7" type="noConversion"/>
  </si>
  <si>
    <t>银灰</t>
    <phoneticPr fontId="7" type="noConversion"/>
  </si>
  <si>
    <t>赫拉格</t>
    <phoneticPr fontId="7" type="noConversion"/>
  </si>
  <si>
    <t>陈晖洁</t>
    <phoneticPr fontId="7" type="noConversion"/>
  </si>
  <si>
    <t>煌</t>
    <phoneticPr fontId="7" type="noConversion"/>
  </si>
  <si>
    <t>夕</t>
    <phoneticPr fontId="7" type="noConversion"/>
  </si>
  <si>
    <t>伊芙利特</t>
    <phoneticPr fontId="7" type="noConversion"/>
  </si>
  <si>
    <t>艾雅法拉</t>
    <phoneticPr fontId="7" type="noConversion"/>
  </si>
  <si>
    <t>夜莺</t>
    <phoneticPr fontId="7" type="noConversion"/>
  </si>
  <si>
    <t>闪灵</t>
    <phoneticPr fontId="7" type="noConversion"/>
  </si>
  <si>
    <t>黑</t>
    <phoneticPr fontId="7" type="noConversion"/>
  </si>
  <si>
    <t>W</t>
    <phoneticPr fontId="7" type="noConversion"/>
  </si>
  <si>
    <t>Siege</t>
    <phoneticPr fontId="7" type="noConversion"/>
  </si>
  <si>
    <t>全员精一+技能7级</t>
    <phoneticPr fontId="7" type="noConversion"/>
  </si>
  <si>
    <t>推王</t>
    <phoneticPr fontId="7" type="noConversion"/>
  </si>
  <si>
    <t>红票</t>
    <phoneticPr fontId="7" type="noConversion"/>
  </si>
  <si>
    <t>龙门币</t>
    <phoneticPr fontId="7" type="noConversion"/>
  </si>
  <si>
    <t>剿灭</t>
    <phoneticPr fontId="7" type="noConversion"/>
  </si>
  <si>
    <t>刷图规划</t>
    <phoneticPr fontId="7" type="noConversion"/>
  </si>
  <si>
    <t>辅助先锋</t>
    <phoneticPr fontId="7" type="noConversion"/>
  </si>
  <si>
    <t>重装医疗</t>
    <phoneticPr fontId="7" type="noConversion"/>
  </si>
  <si>
    <t>术士狙击</t>
    <phoneticPr fontId="7" type="noConversion"/>
  </si>
  <si>
    <t>近卫特种</t>
    <phoneticPr fontId="7" type="noConversion"/>
  </si>
  <si>
    <t>？</t>
    <phoneticPr fontId="7" type="noConversion"/>
  </si>
  <si>
    <t>不可重置</t>
    <phoneticPr fontId="7" type="noConversion"/>
  </si>
  <si>
    <t>可重置回1</t>
    <phoneticPr fontId="7" type="noConversion"/>
  </si>
  <si>
    <t>描述</t>
    <phoneticPr fontId="7" type="noConversion"/>
  </si>
  <si>
    <t>作战记录</t>
    <phoneticPr fontId="7" type="noConversion"/>
  </si>
  <si>
    <t>罚站</t>
    <phoneticPr fontId="7" type="noConversion"/>
  </si>
  <si>
    <t>动作结束</t>
    <phoneticPr fontId="7" type="noConversion"/>
  </si>
  <si>
    <t>造成伤害</t>
    <phoneticPr fontId="7" type="noConversion"/>
  </si>
  <si>
    <t>抬手2</t>
    <phoneticPr fontId="7" type="noConversion"/>
  </si>
  <si>
    <t>抬手1</t>
    <phoneticPr fontId="7" type="noConversion"/>
  </si>
  <si>
    <t>阶段</t>
    <phoneticPr fontId="7" type="noConversion"/>
  </si>
  <si>
    <t>时间点</t>
    <phoneticPr fontId="7" type="noConversion"/>
  </si>
  <si>
    <t>周日</t>
    <phoneticPr fontId="7" type="noConversion"/>
  </si>
  <si>
    <t>周六</t>
    <phoneticPr fontId="7" type="noConversion"/>
  </si>
  <si>
    <t>周五</t>
    <phoneticPr fontId="7" type="noConversion"/>
  </si>
  <si>
    <t>周四</t>
    <phoneticPr fontId="7" type="noConversion"/>
  </si>
  <si>
    <t>周三</t>
    <phoneticPr fontId="7" type="noConversion"/>
  </si>
  <si>
    <t>周二</t>
    <phoneticPr fontId="7" type="noConversion"/>
  </si>
  <si>
    <t>周一</t>
    <phoneticPr fontId="7" type="noConversion"/>
  </si>
  <si>
    <t>Bagpipe</t>
    <phoneticPr fontId="7" type="noConversion"/>
  </si>
  <si>
    <t>Schwarz</t>
    <phoneticPr fontId="7" type="noConversion"/>
  </si>
  <si>
    <t>Ash</t>
    <phoneticPr fontId="7" type="noConversion"/>
  </si>
  <si>
    <t>Rosmontis</t>
    <phoneticPr fontId="7" type="noConversion"/>
  </si>
  <si>
    <t>Exusiai</t>
    <phoneticPr fontId="7" type="noConversion"/>
  </si>
  <si>
    <t>Poca</t>
    <phoneticPr fontId="7" type="noConversion"/>
  </si>
  <si>
    <t>Mudrock</t>
    <phoneticPr fontId="7" type="noConversion"/>
  </si>
  <si>
    <t>Saria</t>
    <phoneticPr fontId="7" type="noConversion"/>
  </si>
  <si>
    <t>Python</t>
    <phoneticPr fontId="7" type="noConversion"/>
  </si>
  <si>
    <t>Hoshiguma</t>
    <phoneticPr fontId="7" type="noConversion"/>
  </si>
  <si>
    <t>Kal'tsit</t>
    <phoneticPr fontId="7" type="noConversion"/>
  </si>
  <si>
    <t>Shining</t>
    <phoneticPr fontId="7" type="noConversion"/>
  </si>
  <si>
    <t>Nightingale</t>
    <phoneticPr fontId="7" type="noConversion"/>
  </si>
  <si>
    <t>Angelina</t>
    <phoneticPr fontId="7" type="noConversion"/>
  </si>
  <si>
    <t>鈴蘭</t>
    <phoneticPr fontId="7" type="noConversion"/>
  </si>
  <si>
    <t>Magallan</t>
    <phoneticPr fontId="7" type="noConversion"/>
  </si>
  <si>
    <t>Skadi</t>
    <phoneticPr fontId="7" type="noConversion"/>
  </si>
  <si>
    <t>Eyjafjalla</t>
    <phoneticPr fontId="7" type="noConversion"/>
  </si>
  <si>
    <t>Ceobe</t>
    <phoneticPr fontId="7" type="noConversion"/>
  </si>
  <si>
    <t>Mostima</t>
    <phoneticPr fontId="7" type="noConversion"/>
  </si>
  <si>
    <t>Ifrit</t>
    <phoneticPr fontId="7" type="noConversion"/>
  </si>
  <si>
    <t>Gladiia</t>
    <phoneticPr fontId="7" type="noConversion"/>
  </si>
  <si>
    <t>Phantom</t>
    <phoneticPr fontId="7" type="noConversion"/>
  </si>
  <si>
    <t>Weedy</t>
    <phoneticPr fontId="7" type="noConversion"/>
  </si>
  <si>
    <t>Hellagur</t>
    <phoneticPr fontId="7" type="noConversion"/>
  </si>
  <si>
    <t>Blaze</t>
    <phoneticPr fontId="7" type="noConversion"/>
  </si>
  <si>
    <t>Thorns</t>
    <phoneticPr fontId="7" type="noConversion"/>
  </si>
  <si>
    <t>Surtr</t>
    <phoneticPr fontId="7" type="noConversion"/>
  </si>
  <si>
    <t>SilverAsh</t>
    <phoneticPr fontId="7" type="noConversion"/>
  </si>
  <si>
    <t>Red Skaddi</t>
    <phoneticPr fontId="7" type="noConversion"/>
  </si>
  <si>
    <t>空弦</t>
    <phoneticPr fontId="5" type="noConversion"/>
  </si>
  <si>
    <t>异客</t>
    <phoneticPr fontId="5" type="noConversion"/>
  </si>
  <si>
    <t>卡涅利安</t>
    <phoneticPr fontId="5" type="noConversion"/>
  </si>
  <si>
    <t>嵯峨</t>
    <phoneticPr fontId="5" type="noConversion"/>
  </si>
  <si>
    <t>霞光</t>
    <phoneticPr fontId="5" type="noConversion"/>
  </si>
  <si>
    <t>能天使</t>
  </si>
  <si>
    <t>黑</t>
  </si>
  <si>
    <t>W</t>
  </si>
  <si>
    <t>早露</t>
  </si>
  <si>
    <t>空弦</t>
  </si>
  <si>
    <t>伊芙利特</t>
  </si>
  <si>
    <t>艾雅法拉</t>
  </si>
  <si>
    <t>莫斯提马</t>
  </si>
  <si>
    <t>刻俄柏</t>
  </si>
  <si>
    <t>夕</t>
  </si>
  <si>
    <t>异客</t>
  </si>
  <si>
    <t>卡涅利安</t>
  </si>
  <si>
    <t>推进之王</t>
  </si>
  <si>
    <t>风笛</t>
  </si>
  <si>
    <t>嵯峨</t>
  </si>
  <si>
    <t>陈</t>
  </si>
  <si>
    <t>银灰</t>
  </si>
  <si>
    <t>赫拉格</t>
  </si>
  <si>
    <t>煌</t>
  </si>
  <si>
    <t>棘刺</t>
  </si>
  <si>
    <t>史尔特尔</t>
  </si>
  <si>
    <t>山</t>
  </si>
  <si>
    <t>帕拉斯</t>
  </si>
  <si>
    <t>塞雷娅</t>
  </si>
  <si>
    <t>星熊</t>
  </si>
  <si>
    <t>年</t>
  </si>
  <si>
    <t>森蚺</t>
  </si>
  <si>
    <t>瑕光</t>
  </si>
  <si>
    <t>泥岩</t>
  </si>
  <si>
    <t>夜莺</t>
  </si>
  <si>
    <t>闪灵</t>
  </si>
  <si>
    <t>凯尔希</t>
  </si>
  <si>
    <t>安洁莉娜</t>
  </si>
  <si>
    <t>麦哲伦</t>
  </si>
  <si>
    <t>铃兰</t>
  </si>
  <si>
    <t>阿</t>
  </si>
  <si>
    <t>傀影</t>
  </si>
  <si>
    <t>温蒂</t>
  </si>
  <si>
    <t>歌蕾蒂娅</t>
  </si>
  <si>
    <t>蓝毒</t>
  </si>
  <si>
    <t>普罗旺斯</t>
  </si>
  <si>
    <t>白金</t>
  </si>
  <si>
    <t>守林人</t>
  </si>
  <si>
    <t>陨星</t>
  </si>
  <si>
    <t>送葬人</t>
  </si>
  <si>
    <t>灰喉</t>
  </si>
  <si>
    <t>慑砂</t>
  </si>
  <si>
    <t>安哲拉</t>
  </si>
  <si>
    <t>四月</t>
  </si>
  <si>
    <t>奥斯塔</t>
  </si>
  <si>
    <t>熔泉</t>
  </si>
  <si>
    <t>阿米娅</t>
  </si>
  <si>
    <t>夜魔</t>
  </si>
  <si>
    <t>天火</t>
  </si>
  <si>
    <t>惊蛰</t>
  </si>
  <si>
    <t>莱恩哈特</t>
  </si>
  <si>
    <t>苦艾</t>
  </si>
  <si>
    <t>蜜蜡</t>
  </si>
  <si>
    <t>特米米</t>
  </si>
  <si>
    <t>薄绿</t>
  </si>
  <si>
    <t>爱丽丝</t>
  </si>
  <si>
    <t>炎狱炎熔</t>
  </si>
  <si>
    <t>德克萨斯</t>
  </si>
  <si>
    <t>凛冬</t>
  </si>
  <si>
    <t>格拉尼</t>
  </si>
  <si>
    <t>苇草</t>
  </si>
  <si>
    <t>极境</t>
  </si>
  <si>
    <t>贾维</t>
  </si>
  <si>
    <t>暴行</t>
  </si>
  <si>
    <t>芙兰卡</t>
  </si>
  <si>
    <t>拉普兰德</t>
  </si>
  <si>
    <t>因陀罗</t>
  </si>
  <si>
    <t>幽灵鲨</t>
  </si>
  <si>
    <t>诗怀雅</t>
  </si>
  <si>
    <t>星极</t>
  </si>
  <si>
    <t>炎客</t>
  </si>
  <si>
    <t>布洛卡</t>
  </si>
  <si>
    <t>柏喙</t>
  </si>
  <si>
    <t>铸铁</t>
  </si>
  <si>
    <t>断崖</t>
  </si>
  <si>
    <t>燧石</t>
  </si>
  <si>
    <t>鞭刃</t>
  </si>
  <si>
    <t>战车</t>
  </si>
  <si>
    <t>赤冬</t>
  </si>
  <si>
    <t>雷蛇</t>
  </si>
  <si>
    <t>临光</t>
  </si>
  <si>
    <t>火神</t>
  </si>
  <si>
    <t>可颂</t>
  </si>
  <si>
    <t>拜松</t>
  </si>
  <si>
    <t>吽</t>
  </si>
  <si>
    <t>石棉</t>
  </si>
  <si>
    <t>闪击</t>
  </si>
  <si>
    <t>暴雨</t>
  </si>
  <si>
    <t>赫默</t>
  </si>
  <si>
    <t>白面鸮</t>
  </si>
  <si>
    <t>华法琳</t>
  </si>
  <si>
    <t>锡兰</t>
  </si>
  <si>
    <t>微风</t>
  </si>
  <si>
    <t>亚叶</t>
  </si>
  <si>
    <t>絮雨</t>
  </si>
  <si>
    <t>图耶</t>
  </si>
  <si>
    <t>真理</t>
  </si>
  <si>
    <t>初雪</t>
  </si>
  <si>
    <t>梅尔</t>
  </si>
  <si>
    <t>空</t>
  </si>
  <si>
    <t>格劳克斯</t>
  </si>
  <si>
    <t>巫恋</t>
  </si>
  <si>
    <t>月禾</t>
  </si>
  <si>
    <t>稀音</t>
  </si>
  <si>
    <t>狮蝎</t>
  </si>
  <si>
    <t>红</t>
  </si>
  <si>
    <t>食铁兽</t>
  </si>
  <si>
    <t>崖心</t>
  </si>
  <si>
    <t>槐琥</t>
  </si>
  <si>
    <t>雪雉</t>
  </si>
  <si>
    <t>卡夫卡</t>
  </si>
  <si>
    <t>罗宾</t>
  </si>
  <si>
    <t>乌有</t>
  </si>
  <si>
    <t>霜华</t>
  </si>
  <si>
    <t>贝娜</t>
  </si>
  <si>
    <t>绮良</t>
  </si>
  <si>
    <t>梅</t>
  </si>
  <si>
    <t>白雪</t>
  </si>
  <si>
    <t>流星</t>
  </si>
  <si>
    <t>杰西卡</t>
  </si>
  <si>
    <t>红云</t>
  </si>
  <si>
    <t>安比尔</t>
  </si>
  <si>
    <t>酸糖</t>
  </si>
  <si>
    <t>松果</t>
  </si>
  <si>
    <t>夜烟</t>
  </si>
  <si>
    <t>远山</t>
  </si>
  <si>
    <t>格雷伊</t>
  </si>
  <si>
    <t>卡达</t>
  </si>
  <si>
    <t>深靛</t>
  </si>
  <si>
    <t>红豆</t>
  </si>
  <si>
    <t>清道夫</t>
  </si>
  <si>
    <t>讯使</t>
  </si>
  <si>
    <t>桃金娘</t>
  </si>
  <si>
    <t>豆苗</t>
  </si>
  <si>
    <t>缠丸</t>
  </si>
  <si>
    <t>杜宾</t>
  </si>
  <si>
    <t>猎蜂</t>
  </si>
  <si>
    <t>艾丝黛尔</t>
  </si>
  <si>
    <t>慕斯</t>
  </si>
  <si>
    <t>霜叶</t>
  </si>
  <si>
    <t>宴</t>
  </si>
  <si>
    <t>断罪者</t>
  </si>
  <si>
    <t>刻刀</t>
  </si>
  <si>
    <t>芳汀</t>
  </si>
  <si>
    <t>杰克</t>
  </si>
  <si>
    <t>蛇屠箱</t>
  </si>
  <si>
    <t>古米</t>
  </si>
  <si>
    <t>角峰</t>
  </si>
  <si>
    <t>坚雷</t>
  </si>
  <si>
    <t>泡泡</t>
  </si>
  <si>
    <t>末药</t>
  </si>
  <si>
    <t>调香师</t>
  </si>
  <si>
    <t>嘉维尔</t>
  </si>
  <si>
    <t>苏苏洛</t>
  </si>
  <si>
    <t>清流</t>
  </si>
  <si>
    <t>深海色</t>
  </si>
  <si>
    <t>地灵</t>
  </si>
  <si>
    <t>波登可</t>
  </si>
  <si>
    <t>阿消</t>
  </si>
  <si>
    <t>砾</t>
  </si>
  <si>
    <t>暗索</t>
  </si>
  <si>
    <t>伊桑</t>
  </si>
  <si>
    <t>孑</t>
  </si>
  <si>
    <t>安德切尔</t>
  </si>
  <si>
    <t>空爆</t>
  </si>
  <si>
    <t>克洛丝</t>
  </si>
  <si>
    <t>史都华德</t>
  </si>
  <si>
    <t>炎熔</t>
  </si>
  <si>
    <t>香草</t>
  </si>
  <si>
    <t>翎羽</t>
  </si>
  <si>
    <t>芬</t>
  </si>
  <si>
    <t>玫兰莎</t>
  </si>
  <si>
    <t>月见夜</t>
  </si>
  <si>
    <t>泡普卡</t>
  </si>
  <si>
    <t>卡缇</t>
  </si>
  <si>
    <t>米格鲁</t>
  </si>
  <si>
    <t>斑点</t>
  </si>
  <si>
    <t>安赛尔</t>
  </si>
  <si>
    <t>芙蓉</t>
  </si>
  <si>
    <t>梓兰</t>
  </si>
  <si>
    <t>巡林者</t>
  </si>
  <si>
    <t>12F</t>
  </si>
  <si>
    <t>杜林</t>
  </si>
  <si>
    <t>夜刀</t>
  </si>
  <si>
    <t>黑角</t>
  </si>
  <si>
    <t>Castle-3</t>
  </si>
  <si>
    <t>Lancet-2</t>
  </si>
  <si>
    <t>THRM-EX</t>
  </si>
  <si>
    <t>干员</t>
    <phoneticPr fontId="5" type="noConversion"/>
  </si>
  <si>
    <t>职业</t>
    <phoneticPr fontId="5" type="noConversion"/>
  </si>
  <si>
    <t>Pallas</t>
    <phoneticPr fontId="5" type="noConversion"/>
  </si>
  <si>
    <t>R</t>
    <phoneticPr fontId="7" type="noConversion"/>
  </si>
  <si>
    <t>G</t>
    <phoneticPr fontId="7" type="noConversion"/>
  </si>
  <si>
    <t>B</t>
    <phoneticPr fontId="7" type="noConversion"/>
  </si>
  <si>
    <t>4人及以下（水）</t>
    <phoneticPr fontId="7" type="noConversion"/>
  </si>
  <si>
    <t>5人（准高难）</t>
  </si>
  <si>
    <t>67人（高难）</t>
  </si>
  <si>
    <t>8人+（绝境）</t>
  </si>
  <si>
    <t>特别（思路、概率、其他）</t>
  </si>
  <si>
    <t>关卡名</t>
  </si>
  <si>
    <t>中文</t>
    <phoneticPr fontId="5" type="noConversion"/>
  </si>
  <si>
    <t>日文</t>
    <phoneticPr fontId="5" type="noConversion"/>
  </si>
  <si>
    <t>英文</t>
    <phoneticPr fontId="5" type="noConversion"/>
  </si>
  <si>
    <t>前衛タイプ</t>
    <phoneticPr fontId="5" type="noConversion"/>
  </si>
  <si>
    <t>近卫干员</t>
    <phoneticPr fontId="5" type="noConversion"/>
  </si>
  <si>
    <t>guard</t>
    <phoneticPr fontId="5" type="noConversion"/>
  </si>
  <si>
    <t>sniper</t>
  </si>
  <si>
    <t>支援机械</t>
    <phoneticPr fontId="5" type="noConversion"/>
  </si>
  <si>
    <t>ロボット</t>
    <phoneticPr fontId="5" type="noConversion"/>
  </si>
  <si>
    <t>robot</t>
    <phoneticPr fontId="5" type="noConversion"/>
  </si>
  <si>
    <t>summon</t>
    <phoneticPr fontId="5" type="noConversion"/>
  </si>
  <si>
    <t>defender</t>
    <phoneticPr fontId="5" type="noConversion"/>
  </si>
  <si>
    <t>medic</t>
    <phoneticPr fontId="5" type="noConversion"/>
  </si>
  <si>
    <t>supporter</t>
    <phoneticPr fontId="5" type="noConversion"/>
  </si>
  <si>
    <t>caster</t>
    <phoneticPr fontId="5" type="noConversion"/>
  </si>
  <si>
    <t>specialist</t>
    <phoneticPr fontId="5" type="noConversion"/>
  </si>
  <si>
    <t>vanguard</t>
    <phoneticPr fontId="5" type="noConversion"/>
  </si>
  <si>
    <t>melee</t>
    <phoneticPr fontId="5" type="noConversion"/>
  </si>
  <si>
    <t>ranged</t>
    <phoneticPr fontId="5" type="noConversion"/>
  </si>
  <si>
    <t>top operater</t>
    <phoneticPr fontId="5" type="noConversion"/>
  </si>
  <si>
    <t>crowed-control</t>
    <phoneticPr fontId="5" type="noConversion"/>
  </si>
  <si>
    <t>nuker</t>
    <phoneticPr fontId="5" type="noConversion"/>
  </si>
  <si>
    <t>senior operator</t>
    <phoneticPr fontId="5" type="noConversion"/>
  </si>
  <si>
    <t>healing</t>
    <phoneticPr fontId="5" type="noConversion"/>
  </si>
  <si>
    <t>starter</t>
    <phoneticPr fontId="5" type="noConversion"/>
  </si>
  <si>
    <t>DP-Recovery</t>
    <phoneticPr fontId="5" type="noConversion"/>
  </si>
  <si>
    <t>DPS</t>
    <phoneticPr fontId="5" type="noConversion"/>
  </si>
  <si>
    <t>survival</t>
    <phoneticPr fontId="5" type="noConversion"/>
  </si>
  <si>
    <t>aoe</t>
    <phoneticPr fontId="5" type="noConversion"/>
  </si>
  <si>
    <t>defense</t>
    <phoneticPr fontId="5" type="noConversion"/>
  </si>
  <si>
    <t>slow</t>
    <phoneticPr fontId="5" type="noConversion"/>
  </si>
  <si>
    <t>debuff</t>
    <phoneticPr fontId="5" type="noConversion"/>
  </si>
  <si>
    <t>Fast-Redeploy</t>
    <phoneticPr fontId="5" type="noConversion"/>
  </si>
  <si>
    <t>shift</t>
    <phoneticPr fontId="5" type="noConversion"/>
  </si>
  <si>
    <t>狙击干员</t>
    <phoneticPr fontId="5" type="noConversion"/>
  </si>
  <si>
    <t>重装干员</t>
    <phoneticPr fontId="5" type="noConversion"/>
  </si>
  <si>
    <t>医疗干员</t>
    <phoneticPr fontId="5" type="noConversion"/>
  </si>
  <si>
    <t>辅助干员</t>
    <phoneticPr fontId="5" type="noConversion"/>
  </si>
  <si>
    <t>术师干员</t>
    <phoneticPr fontId="5" type="noConversion"/>
  </si>
  <si>
    <t>特种干员</t>
    <phoneticPr fontId="5" type="noConversion"/>
  </si>
  <si>
    <t>先锋干员</t>
    <phoneticPr fontId="5" type="noConversion"/>
  </si>
  <si>
    <t>近战位</t>
    <phoneticPr fontId="5" type="noConversion"/>
  </si>
  <si>
    <t>远程位</t>
    <phoneticPr fontId="5" type="noConversion"/>
  </si>
  <si>
    <t>遠距離</t>
    <phoneticPr fontId="5" type="noConversion"/>
  </si>
  <si>
    <t>高级资深干员</t>
    <phoneticPr fontId="5" type="noConversion"/>
  </si>
  <si>
    <t>上級エリート</t>
    <phoneticPr fontId="5" type="noConversion"/>
  </si>
  <si>
    <t>近距離</t>
    <phoneticPr fontId="5" type="noConversion"/>
  </si>
  <si>
    <t>控场</t>
    <phoneticPr fontId="5" type="noConversion"/>
  </si>
  <si>
    <t>牽制</t>
    <phoneticPr fontId="5" type="noConversion"/>
  </si>
  <si>
    <t>爆発力</t>
  </si>
  <si>
    <t>エリート</t>
  </si>
  <si>
    <t>治療</t>
  </si>
  <si>
    <t>支援</t>
  </si>
  <si>
    <t>初期</t>
    <phoneticPr fontId="5" type="noConversion"/>
  </si>
  <si>
    <t>COST回復</t>
  </si>
  <si>
    <t>召喚</t>
    <phoneticPr fontId="5" type="noConversion"/>
  </si>
  <si>
    <t>召唤</t>
    <phoneticPr fontId="5" type="noConversion"/>
  </si>
  <si>
    <t>位移</t>
    <phoneticPr fontId="5" type="noConversion"/>
  </si>
  <si>
    <t>強制移動</t>
  </si>
  <si>
    <t>快速复活</t>
    <phoneticPr fontId="5" type="noConversion"/>
  </si>
  <si>
    <t>高速再配置</t>
  </si>
  <si>
    <t>弱化</t>
  </si>
  <si>
    <t>削弱</t>
    <phoneticPr fontId="5" type="noConversion"/>
  </si>
  <si>
    <t>減速</t>
  </si>
  <si>
    <t>减速</t>
    <phoneticPr fontId="5" type="noConversion"/>
  </si>
  <si>
    <t>防护</t>
    <phoneticPr fontId="5" type="noConversion"/>
  </si>
  <si>
    <t>防御</t>
  </si>
  <si>
    <t>群攻</t>
    <phoneticPr fontId="5" type="noConversion"/>
  </si>
  <si>
    <t>範囲攻撃</t>
  </si>
  <si>
    <t>生存</t>
  </si>
  <si>
    <t>生存</t>
    <phoneticPr fontId="5" type="noConversion"/>
  </si>
  <si>
    <t>火力</t>
  </si>
  <si>
    <t>输出</t>
    <phoneticPr fontId="5" type="noConversion"/>
  </si>
  <si>
    <t>费用回复</t>
    <phoneticPr fontId="5" type="noConversion"/>
  </si>
  <si>
    <t>新手</t>
    <phoneticPr fontId="5" type="noConversion"/>
  </si>
  <si>
    <t>支援</t>
    <phoneticPr fontId="5" type="noConversion"/>
  </si>
  <si>
    <t>治疗</t>
    <phoneticPr fontId="5" type="noConversion"/>
  </si>
  <si>
    <t>资深干员</t>
    <phoneticPr fontId="5" type="noConversion"/>
  </si>
  <si>
    <t>爆发</t>
    <phoneticPr fontId="5" type="noConversion"/>
  </si>
  <si>
    <t xml:space="preserve">狙撃タイプ      </t>
    <phoneticPr fontId="5" type="noConversion"/>
  </si>
  <si>
    <t>重装タイプ</t>
    <phoneticPr fontId="5" type="noConversion"/>
  </si>
  <si>
    <t>医療タイプ</t>
    <phoneticPr fontId="5" type="noConversion"/>
  </si>
  <si>
    <t>補助タイプ</t>
    <phoneticPr fontId="5" type="noConversion"/>
  </si>
  <si>
    <t>術士タイプ </t>
    <phoneticPr fontId="5" type="noConversion"/>
  </si>
  <si>
    <t>特殊タイプ</t>
    <phoneticPr fontId="5" type="noConversion"/>
  </si>
  <si>
    <t>先鋒タイプ</t>
    <phoneticPr fontId="5" type="noConversion"/>
  </si>
  <si>
    <t>5-3突袭</t>
  </si>
  <si>
    <t>5-7突袭</t>
  </si>
  <si>
    <t>5-10</t>
  </si>
  <si>
    <t>5-10突袭</t>
  </si>
  <si>
    <t>H5-1</t>
  </si>
  <si>
    <t>H5-2</t>
  </si>
  <si>
    <t>H5-3</t>
  </si>
  <si>
    <t>H5-4</t>
  </si>
  <si>
    <t>6-1突袭</t>
  </si>
  <si>
    <t>6-2突袭</t>
  </si>
  <si>
    <t>6-3突袭</t>
  </si>
  <si>
    <t>6-4突袭</t>
  </si>
  <si>
    <t>6-5突袭</t>
  </si>
  <si>
    <t>6-8突袭</t>
  </si>
  <si>
    <t>6-10突袭</t>
  </si>
  <si>
    <t>6-11突袭</t>
  </si>
  <si>
    <t>6-12突袭</t>
  </si>
  <si>
    <t>6-14突袭</t>
  </si>
  <si>
    <t>6-15突袭</t>
  </si>
  <si>
    <t>6-16突袭</t>
  </si>
  <si>
    <t>H6-1</t>
  </si>
  <si>
    <t>H6-2</t>
  </si>
  <si>
    <t>H6-3</t>
  </si>
  <si>
    <t>H6-4</t>
  </si>
  <si>
    <t>7-2突袭</t>
  </si>
  <si>
    <t>7-3突袭</t>
  </si>
  <si>
    <t>7-4</t>
  </si>
  <si>
    <t>7-4突袭</t>
  </si>
  <si>
    <t>7-5突袭</t>
  </si>
  <si>
    <t>7-6</t>
  </si>
  <si>
    <t>7-6突袭</t>
  </si>
  <si>
    <t>7-8突袭</t>
  </si>
  <si>
    <t>7-9突袭</t>
  </si>
  <si>
    <t>7-10突袭</t>
  </si>
  <si>
    <t>7-11突袭</t>
  </si>
  <si>
    <t>7-13突袭</t>
  </si>
  <si>
    <t>7-14突袭</t>
  </si>
  <si>
    <t>7-15突袭</t>
  </si>
  <si>
    <t>7-16突袭</t>
  </si>
  <si>
    <t>7-17突袭</t>
  </si>
  <si>
    <t>7-18</t>
  </si>
  <si>
    <t>7-18突袭</t>
  </si>
  <si>
    <t>H7-1</t>
  </si>
  <si>
    <t>H7-2</t>
  </si>
  <si>
    <t>H7-3</t>
  </si>
  <si>
    <t>H7-4</t>
  </si>
  <si>
    <t>R8-1突袭</t>
  </si>
  <si>
    <t>R8-2突袭</t>
  </si>
  <si>
    <t>R8-3突袭</t>
  </si>
  <si>
    <t>R8-4突袭</t>
  </si>
  <si>
    <t>R8-5突袭</t>
  </si>
  <si>
    <t>R8-6突袭</t>
  </si>
  <si>
    <t>R8-7突袭</t>
  </si>
  <si>
    <t>R8-8突袭</t>
  </si>
  <si>
    <t>R8-9突袭</t>
  </si>
  <si>
    <t>R8-10突袭</t>
  </si>
  <si>
    <t>R8-11突袭</t>
  </si>
  <si>
    <t>M8-6突袭</t>
  </si>
  <si>
    <t>M8-7突袭</t>
  </si>
  <si>
    <t>M8-8</t>
  </si>
  <si>
    <t>M8-8突袭</t>
  </si>
  <si>
    <t>JT8-2突袭</t>
  </si>
  <si>
    <t>JT8-3</t>
  </si>
  <si>
    <t>JT8-3突袭</t>
  </si>
  <si>
    <t>H8-1</t>
  </si>
  <si>
    <t>H8-2</t>
  </si>
  <si>
    <t>H8-3</t>
  </si>
  <si>
    <t>H8-4</t>
  </si>
  <si>
    <t>龙门市区</t>
  </si>
  <si>
    <t>大骑士领郊外</t>
  </si>
  <si>
    <t>北原冰封废城</t>
  </si>
  <si>
    <t>废弃矿区</t>
  </si>
  <si>
    <t>潮没海滨</t>
  </si>
  <si>
    <t>积水巢窟</t>
  </si>
  <si>
    <t>SK-5</t>
  </si>
  <si>
    <t>AP-5</t>
  </si>
  <si>
    <t>CE-5</t>
  </si>
  <si>
    <t>CA-5</t>
  </si>
  <si>
    <t>CB-EX-7突袭</t>
  </si>
  <si>
    <t>CB-EX-8突袭</t>
  </si>
  <si>
    <t>AF-8突袭</t>
  </si>
  <si>
    <t>DM-6</t>
  </si>
  <si>
    <t>DM-8</t>
  </si>
  <si>
    <t>DM-MO-1</t>
  </si>
  <si>
    <t>TW-7</t>
  </si>
  <si>
    <t>TW-8</t>
  </si>
  <si>
    <t>TW-S-1</t>
  </si>
  <si>
    <t>TW-S-2</t>
  </si>
  <si>
    <t>TW-EX-3突袭</t>
  </si>
  <si>
    <t>TW-EX-6突袭</t>
  </si>
  <si>
    <t>TW-EX-7突袭</t>
  </si>
  <si>
    <t>TW-EX-8突袭</t>
  </si>
  <si>
    <t>TW-MO-1</t>
  </si>
  <si>
    <t>RI-8</t>
  </si>
  <si>
    <t>RI-EX-6突袭</t>
  </si>
  <si>
    <t>RI-EX-7突袭</t>
  </si>
  <si>
    <t>RI-EX-8突袭</t>
  </si>
  <si>
    <t>FA-7突袭</t>
  </si>
  <si>
    <t>FA-8突袭</t>
  </si>
  <si>
    <t>MN-EX-7突袭</t>
  </si>
  <si>
    <t>MN-EX-8突袭</t>
  </si>
  <si>
    <t>MB-EX-8突袭</t>
  </si>
  <si>
    <t>BH-8突袭</t>
  </si>
  <si>
    <t>WR-EX-5突袭</t>
  </si>
  <si>
    <t>WR-EX-7突袭</t>
  </si>
  <si>
    <t>OD-8</t>
  </si>
  <si>
    <t>OD-EX-6突袭</t>
  </si>
  <si>
    <t>OD-EX-8突袭</t>
  </si>
  <si>
    <t>废旧地块残骸</t>
  </si>
  <si>
    <t>古老废城高塔</t>
  </si>
  <si>
    <t>WD-EX-8突袭</t>
  </si>
  <si>
    <t>SV-EX-3突袭</t>
  </si>
  <si>
    <t>SV-EX-4突袭</t>
  </si>
  <si>
    <t>SV-EX-8突袭</t>
  </si>
  <si>
    <t>PL-4突袭</t>
  </si>
  <si>
    <t>FIN-TS全驻守</t>
  </si>
  <si>
    <t>VI-7突袭</t>
  </si>
  <si>
    <t>リレー</t>
    <phoneticPr fontId="5" type="noConversion"/>
  </si>
  <si>
    <t>突袭</t>
    <phoneticPr fontId="5" type="noConversion"/>
  </si>
  <si>
    <t>Raid</t>
  </si>
  <si>
    <t>強襲作戦</t>
    <phoneticPr fontId="5" type="noConversion"/>
  </si>
  <si>
    <t>公招</t>
    <phoneticPr fontId="5" type="noConversion"/>
  </si>
  <si>
    <t>其他</t>
    <phoneticPr fontId="5" type="noConversion"/>
  </si>
  <si>
    <t>7.流派按实力强弱可分为若干梯队(分类方法略)，若后梯队已经打出1人或0人，则前梯队的人数可以不统计</t>
    <phoneticPr fontId="5" type="noConversion"/>
  </si>
  <si>
    <t>6.最高干员数为13人(第4条中提到的杜宾情况除外)，若关卡难度过高无法完成，可以对所需人数进行合理推测</t>
    <phoneticPr fontId="5" type="noConversion"/>
  </si>
  <si>
    <t>5.视频由于抛光时间太长，使用高等级干员加速，或对视频进行裁剪拼接，若不影响结果则算作有效</t>
    <phoneticPr fontId="5" type="noConversion"/>
  </si>
  <si>
    <t>4.1553中使用精二杜宾则算作2人，1013不能使用</t>
    <phoneticPr fontId="5" type="noConversion"/>
  </si>
  <si>
    <t>3.德克萨斯，凛冬等用于潜能模拟的不计入干员数</t>
    <phoneticPr fontId="5" type="noConversion"/>
  </si>
  <si>
    <t>2.小车严格算作一个干员</t>
    <phoneticPr fontId="5" type="noConversion"/>
  </si>
  <si>
    <t>1.一般情况下计算所有携带的干员数</t>
    <phoneticPr fontId="5" type="noConversion"/>
  </si>
  <si>
    <t>人数计算规则</t>
    <phoneticPr fontId="5" type="noConversion"/>
  </si>
  <si>
    <t>StoneH</t>
    <phoneticPr fontId="5" type="noConversion"/>
  </si>
  <si>
    <t>Frankolon</t>
    <phoneticPr fontId="5" type="noConversion"/>
  </si>
  <si>
    <t>全1队极限统计合集</t>
  </si>
  <si>
    <t>严格=1级</t>
    <phoneticPr fontId="5" type="noConversion"/>
  </si>
  <si>
    <t>无精</t>
    <phoneticPr fontId="5" type="noConversion"/>
  </si>
  <si>
    <t>0016</t>
    <phoneticPr fontId="5" type="noConversion"/>
  </si>
  <si>
    <t>龑燚卐</t>
  </si>
  <si>
    <t>单翅OuO</t>
  </si>
  <si>
    <t>40~50级</t>
    <phoneticPr fontId="5" type="noConversion"/>
  </si>
  <si>
    <t>0506</t>
    <phoneticPr fontId="5" type="noConversion"/>
  </si>
  <si>
    <t>最高四星</t>
    <phoneticPr fontId="5" type="noConversion"/>
  </si>
  <si>
    <t>精一</t>
    <phoneticPr fontId="5" type="noConversion"/>
  </si>
  <si>
    <t>三星队极限统计合集</t>
  </si>
  <si>
    <t>最高三星</t>
    <phoneticPr fontId="5" type="noConversion"/>
  </si>
  <si>
    <t>&lt;=55级</t>
    <phoneticPr fontId="5" type="noConversion"/>
  </si>
  <si>
    <t>CSZDCR</t>
    <phoneticPr fontId="5" type="noConversion"/>
  </si>
  <si>
    <t>精一四星队成绩表格</t>
  </si>
  <si>
    <t>&lt;=60级</t>
    <phoneticPr fontId="5" type="noConversion"/>
  </si>
  <si>
    <t>20~40级</t>
    <phoneticPr fontId="5" type="noConversion"/>
  </si>
  <si>
    <t>无精二表</t>
  </si>
  <si>
    <t>50~80级</t>
    <phoneticPr fontId="5" type="noConversion"/>
  </si>
  <si>
    <t>满配四记录</t>
  </si>
  <si>
    <t>&lt;=70级</t>
    <phoneticPr fontId="5" type="noConversion"/>
  </si>
  <si>
    <t>精二</t>
    <phoneticPr fontId="5" type="noConversion"/>
  </si>
  <si>
    <t>明日方舟少人wiki</t>
    <phoneticPr fontId="5" type="noConversion"/>
  </si>
  <si>
    <t>70~90级</t>
    <phoneticPr fontId="5" type="noConversion"/>
  </si>
  <si>
    <t>数据来源</t>
    <phoneticPr fontId="5" type="noConversion"/>
  </si>
  <si>
    <t>星数要求</t>
    <phoneticPr fontId="5" type="noConversion"/>
  </si>
  <si>
    <t>等级要求</t>
    <phoneticPr fontId="5" type="noConversion"/>
  </si>
  <si>
    <t>精英化</t>
    <phoneticPr fontId="5" type="noConversion"/>
  </si>
  <si>
    <t>本表使用简称</t>
    <phoneticPr fontId="5" type="noConversion"/>
  </si>
  <si>
    <t>6.精力有限，本表格不能做到面面俱到和实时更新</t>
    <phoneticPr fontId="5" type="noConversion"/>
  </si>
  <si>
    <t>5.不要对原始数据进行删除 筛选等操作，先对原始数据进行筛选，将结果复制到抽样表格中再进行操作，或创建副本</t>
    <phoneticPr fontId="5" type="noConversion"/>
  </si>
  <si>
    <t>4.本表格的某些原始数据会基于已有视频和描述稍加修改和推算，如潜能 等效、等情况</t>
    <phoneticPr fontId="5" type="noConversion"/>
  </si>
  <si>
    <t>3.本表格的原始数据应该基于已有的视频资料</t>
    <phoneticPr fontId="5" type="noConversion"/>
  </si>
  <si>
    <t>2.本表格仅统计各个流派的最低人数，个别特殊情况见下方人数计算规则</t>
    <phoneticPr fontId="5" type="noConversion"/>
  </si>
  <si>
    <t>1.本表格的目的是希望在统计的基础上建立一套几个不同流派的极限人数推算方法</t>
    <phoneticPr fontId="5" type="noConversion"/>
  </si>
  <si>
    <t>说明</t>
    <phoneticPr fontId="5" type="noConversion"/>
  </si>
  <si>
    <t>VI-7</t>
  </si>
  <si>
    <t>VI-6突袭</t>
  </si>
  <si>
    <t>VI-6</t>
  </si>
  <si>
    <t>VI-5突袭</t>
  </si>
  <si>
    <t>VI-5</t>
  </si>
  <si>
    <t>VI-4突袭</t>
  </si>
  <si>
    <t>VI-4</t>
  </si>
  <si>
    <t>VI-3突袭</t>
  </si>
  <si>
    <t>VI-3</t>
  </si>
  <si>
    <t>VI-2突袭</t>
  </si>
  <si>
    <t>VI-2</t>
  </si>
  <si>
    <t>VI-1突袭</t>
  </si>
  <si>
    <t>VI-1</t>
  </si>
  <si>
    <t>LK-DP-D</t>
  </si>
  <si>
    <t>LK-DP-C</t>
  </si>
  <si>
    <t>LK-DP-B</t>
  </si>
  <si>
    <t>LK-DP-A</t>
  </si>
  <si>
    <t>FIN-TS</t>
  </si>
  <si>
    <t>TB-DB-4</t>
  </si>
  <si>
    <t>TB-DB-3</t>
  </si>
  <si>
    <t>TB-DB-2</t>
  </si>
  <si>
    <t>TB-DB-1</t>
  </si>
  <si>
    <t>PL-5突袭</t>
  </si>
  <si>
    <t>PL-5</t>
  </si>
  <si>
    <t>PL-4</t>
  </si>
  <si>
    <t>PL-3突袭</t>
  </si>
  <si>
    <t>PL-3</t>
  </si>
  <si>
    <t>PL-2突袭</t>
  </si>
  <si>
    <t>PL-2</t>
  </si>
  <si>
    <t>PL-1突袭</t>
  </si>
  <si>
    <t>PL-1</t>
  </si>
  <si>
    <t>SV-EX-8</t>
  </si>
  <si>
    <t>SV-EX-7突袭</t>
  </si>
  <si>
    <t>SV-EX-7刻章</t>
  </si>
  <si>
    <t>SV-EX-7</t>
  </si>
  <si>
    <t>SV-EX-6突袭</t>
  </si>
  <si>
    <t>SV-EX-6刻章</t>
  </si>
  <si>
    <t>SV-EX-6</t>
  </si>
  <si>
    <t>SV-EX-5突袭</t>
  </si>
  <si>
    <t>SV-EX-5</t>
  </si>
  <si>
    <t>SV-EX-4</t>
  </si>
  <si>
    <t>SV-EX-3</t>
  </si>
  <si>
    <t>SV-EX-2突袭</t>
  </si>
  <si>
    <t>SV-EX-2</t>
  </si>
  <si>
    <t>SV-EX-1突袭</t>
  </si>
  <si>
    <t>SV-EX-1</t>
  </si>
  <si>
    <t>SV-9镀层</t>
  </si>
  <si>
    <t>SV-9</t>
  </si>
  <si>
    <t>SV-8</t>
  </si>
  <si>
    <t>SV-7</t>
  </si>
  <si>
    <t>SV-6</t>
  </si>
  <si>
    <t>SV-5</t>
  </si>
  <si>
    <t>SV-4</t>
  </si>
  <si>
    <t>SV-3</t>
  </si>
  <si>
    <t>SV-2</t>
  </si>
  <si>
    <t>SV-1</t>
  </si>
  <si>
    <t>WD-EX-8</t>
  </si>
  <si>
    <t>WD-EX-7突袭</t>
  </si>
  <si>
    <t>WD-EX-7</t>
  </si>
  <si>
    <t>WD-EX-6突袭</t>
  </si>
  <si>
    <t>WD-EX-6</t>
  </si>
  <si>
    <t>WD-EX-5突袭</t>
  </si>
  <si>
    <t>WD-EX-5</t>
  </si>
  <si>
    <t>WD-EX-4突袭</t>
  </si>
  <si>
    <t>WD-EX-4</t>
  </si>
  <si>
    <t>WD-EX-3突袭</t>
  </si>
  <si>
    <t>WD-EX-3</t>
  </si>
  <si>
    <t>WD-EX-2突袭</t>
  </si>
  <si>
    <t>WD-EX-2</t>
  </si>
  <si>
    <t>WD-EX-1突袭</t>
  </si>
  <si>
    <t>WD-EX-1</t>
  </si>
  <si>
    <t>WD-8</t>
  </si>
  <si>
    <t>WD-7</t>
  </si>
  <si>
    <t>WD-6</t>
  </si>
  <si>
    <t>WD-5</t>
  </si>
  <si>
    <t>WD-4</t>
  </si>
  <si>
    <t>WD-3</t>
  </si>
  <si>
    <t>WD-2</t>
  </si>
  <si>
    <t>WD-1</t>
  </si>
  <si>
    <t>OD-EX-8</t>
  </si>
  <si>
    <t>OD-EX-7突袭</t>
  </si>
  <si>
    <t>OD-EX-7</t>
  </si>
  <si>
    <t>OD-EX-6</t>
  </si>
  <si>
    <t>OD-EX-5突袭</t>
  </si>
  <si>
    <t>OD-EX-5</t>
  </si>
  <si>
    <t>OD-EX-4突袭</t>
  </si>
  <si>
    <t>OD-EX-4</t>
  </si>
  <si>
    <t>OD-EX-3突袭</t>
  </si>
  <si>
    <t>OD-EX-3</t>
  </si>
  <si>
    <t>OD-EX-2突袭</t>
  </si>
  <si>
    <t>OD-EX-2</t>
  </si>
  <si>
    <t>OD-EX-1突袭</t>
  </si>
  <si>
    <t>OD-EX-1</t>
  </si>
  <si>
    <t>OD-7</t>
  </si>
  <si>
    <t>OD-6</t>
  </si>
  <si>
    <t>OD-5</t>
  </si>
  <si>
    <t>OD-4</t>
  </si>
  <si>
    <t>OD-3</t>
  </si>
  <si>
    <t>OD-2</t>
  </si>
  <si>
    <t>OD-1</t>
  </si>
  <si>
    <t>WR-EX-8突袭</t>
  </si>
  <si>
    <t>WR-EX-8</t>
  </si>
  <si>
    <t>WR-EX-7</t>
  </si>
  <si>
    <t>WR-EX-6突袭</t>
  </si>
  <si>
    <t>WR-EX-6</t>
  </si>
  <si>
    <t>WR-EX-5</t>
  </si>
  <si>
    <t>WR-EX-4突袭</t>
  </si>
  <si>
    <t>WR-EX-4</t>
  </si>
  <si>
    <t>WR-EX-3突袭</t>
  </si>
  <si>
    <t>WR-EX-3</t>
  </si>
  <si>
    <t>WR-EX-2突袭</t>
  </si>
  <si>
    <t>WR-EX-2</t>
  </si>
  <si>
    <t>WR-EX-1突袭</t>
  </si>
  <si>
    <t>WR-EX-1</t>
  </si>
  <si>
    <t>WR-10镀层</t>
  </si>
  <si>
    <t>WR-10</t>
  </si>
  <si>
    <t>WR-9</t>
  </si>
  <si>
    <t>WR-8</t>
  </si>
  <si>
    <t>WR-7</t>
  </si>
  <si>
    <t>WR-6</t>
  </si>
  <si>
    <t>WR-5</t>
  </si>
  <si>
    <t>WR-4</t>
  </si>
  <si>
    <t>WR-3</t>
  </si>
  <si>
    <t>WR-2</t>
  </si>
  <si>
    <t>WR-1</t>
  </si>
  <si>
    <t>BH-8</t>
  </si>
  <si>
    <t>BH-7突袭</t>
  </si>
  <si>
    <t>BH-7</t>
  </si>
  <si>
    <t>BH-6突袭</t>
  </si>
  <si>
    <t>BH-6</t>
  </si>
  <si>
    <t>BH-5突袭</t>
  </si>
  <si>
    <t>BH-5</t>
  </si>
  <si>
    <t>BH-4突袭</t>
  </si>
  <si>
    <t>BH-4</t>
  </si>
  <si>
    <t>BH-3突袭</t>
  </si>
  <si>
    <t>BH-3</t>
  </si>
  <si>
    <t>BH-2突袭</t>
  </si>
  <si>
    <t>BH-2</t>
  </si>
  <si>
    <t>BH-1突袭</t>
  </si>
  <si>
    <t>BH-1</t>
  </si>
  <si>
    <t>MB-EX-8</t>
  </si>
  <si>
    <t>MB-EX-7突袭</t>
  </si>
  <si>
    <t>MB-EX-7</t>
  </si>
  <si>
    <t>MB-EX-6突袭</t>
  </si>
  <si>
    <t>MB-EX-6</t>
  </si>
  <si>
    <t>MB-EX-5突袭</t>
  </si>
  <si>
    <t>MB-EX-5</t>
  </si>
  <si>
    <t>MB-EX-4突袭</t>
  </si>
  <si>
    <t>MB-EX-4</t>
  </si>
  <si>
    <t>MB-EX-3突袭</t>
  </si>
  <si>
    <t>MB-EX-3</t>
  </si>
  <si>
    <t>MB-EX-2突袭</t>
  </si>
  <si>
    <t>MB-EX-2</t>
  </si>
  <si>
    <t>MB-EX-1突袭</t>
  </si>
  <si>
    <t>MB-EX-1</t>
  </si>
  <si>
    <t>MB-8</t>
  </si>
  <si>
    <t>MB-7</t>
  </si>
  <si>
    <t>MB-6</t>
  </si>
  <si>
    <t>MB-5</t>
  </si>
  <si>
    <t>MB-4</t>
  </si>
  <si>
    <t>MB-3</t>
  </si>
  <si>
    <t>MB-2</t>
  </si>
  <si>
    <t>MB-1</t>
  </si>
  <si>
    <t>MN-EX-8</t>
  </si>
  <si>
    <t>MN-EX-7</t>
  </si>
  <si>
    <t>MN-EX-6突袭</t>
  </si>
  <si>
    <t>MN-EX-6</t>
  </si>
  <si>
    <t>MN-EX-5突袭</t>
  </si>
  <si>
    <t>MN-EX-5</t>
  </si>
  <si>
    <t>MN-EX-4突袭</t>
  </si>
  <si>
    <t>MN-EX-4</t>
  </si>
  <si>
    <t>MN-EX-3突袭</t>
  </si>
  <si>
    <t>MN-EX-3</t>
  </si>
  <si>
    <t>MN-EX-2突袭</t>
  </si>
  <si>
    <t>MN-EX-2</t>
  </si>
  <si>
    <t>MN-EX-1突袭</t>
  </si>
  <si>
    <t>MN-EX-1</t>
  </si>
  <si>
    <t>MN-8镀层</t>
  </si>
  <si>
    <t>MN-8</t>
  </si>
  <si>
    <t>MN-7</t>
  </si>
  <si>
    <t>MN-6</t>
  </si>
  <si>
    <t>MN-5</t>
  </si>
  <si>
    <t>MN-4</t>
  </si>
  <si>
    <t>MN-3</t>
  </si>
  <si>
    <t>MN-2</t>
  </si>
  <si>
    <t>MN-1</t>
  </si>
  <si>
    <t>FA-8</t>
  </si>
  <si>
    <t>FA-7</t>
  </si>
  <si>
    <t>FA-6突袭</t>
  </si>
  <si>
    <t>FA-6</t>
  </si>
  <si>
    <t>FA-5突袭</t>
  </si>
  <si>
    <t>FA-5</t>
  </si>
  <si>
    <t>FA-4突袭</t>
  </si>
  <si>
    <t>FA-4</t>
  </si>
  <si>
    <t>FA-3突袭</t>
  </si>
  <si>
    <t>FA-3</t>
  </si>
  <si>
    <t>FA-2突袭</t>
  </si>
  <si>
    <t>FA-2</t>
  </si>
  <si>
    <t>FA-1突袭</t>
  </si>
  <si>
    <t>FA-1</t>
  </si>
  <si>
    <t>RI-EX-8</t>
  </si>
  <si>
    <t>RI-EX-7</t>
  </si>
  <si>
    <t>RI-EX-6</t>
  </si>
  <si>
    <t>RI-EX-5突袭</t>
  </si>
  <si>
    <t>RI-EX-5</t>
  </si>
  <si>
    <t>RI-EX-4突袭</t>
  </si>
  <si>
    <t>RI-EX-4</t>
  </si>
  <si>
    <t>RI-EX-3突袭</t>
  </si>
  <si>
    <t>RI-EX-3</t>
  </si>
  <si>
    <t>RI-EX-2突袭</t>
  </si>
  <si>
    <t>RI-EX-2</t>
  </si>
  <si>
    <t>RI-EX-1突袭</t>
  </si>
  <si>
    <t>RI-EX-1</t>
  </si>
  <si>
    <t>RI-9</t>
  </si>
  <si>
    <t>RI-7</t>
  </si>
  <si>
    <t>RI-6</t>
  </si>
  <si>
    <t>RI-5</t>
  </si>
  <si>
    <t>RI-4</t>
  </si>
  <si>
    <t>RI-3</t>
  </si>
  <si>
    <t>RI-2</t>
  </si>
  <si>
    <t>RI-1</t>
  </si>
  <si>
    <t>TW-EX-8</t>
  </si>
  <si>
    <t>TW-EX-7</t>
  </si>
  <si>
    <t>TW-EX-6</t>
  </si>
  <si>
    <t>TW-EX-5突袭</t>
  </si>
  <si>
    <t>TW-EX-5</t>
  </si>
  <si>
    <t>TW-EX-4突袭</t>
  </si>
  <si>
    <t>TW-EX-4</t>
  </si>
  <si>
    <t>TW-EX-3</t>
  </si>
  <si>
    <t>TW-EX-2突袭</t>
  </si>
  <si>
    <t>TW-EX-2</t>
  </si>
  <si>
    <t>TW-EX-1突袭</t>
  </si>
  <si>
    <t>TW-EX-1</t>
  </si>
  <si>
    <t>TW-6</t>
  </si>
  <si>
    <t>TW-5</t>
  </si>
  <si>
    <t>TW-4</t>
  </si>
  <si>
    <t>TW-3</t>
  </si>
  <si>
    <t>TW-2</t>
  </si>
  <si>
    <t>TW-1</t>
  </si>
  <si>
    <t>SV-7突袭</t>
  </si>
  <si>
    <t>SV-6突袭</t>
  </si>
  <si>
    <t>SV-5突袭</t>
  </si>
  <si>
    <t>SV-4突袭</t>
  </si>
  <si>
    <t>SV-3突袭</t>
  </si>
  <si>
    <t>SV-2突袭</t>
  </si>
  <si>
    <t>SV-1突袭</t>
  </si>
  <si>
    <t>DM-EX-6突袭</t>
  </si>
  <si>
    <t>DM-EX-6</t>
  </si>
  <si>
    <t>DM-EX-5突袭</t>
  </si>
  <si>
    <t>DM-EX-5</t>
  </si>
  <si>
    <t>DM-EX-4突袭</t>
  </si>
  <si>
    <t>DM-EX-4</t>
  </si>
  <si>
    <t>DM-EX-3突袭</t>
  </si>
  <si>
    <t>DM-EX-3</t>
  </si>
  <si>
    <t>DM-EX-2突袭</t>
  </si>
  <si>
    <t>DM-EX-2</t>
  </si>
  <si>
    <t>DM-EX-1突袭</t>
  </si>
  <si>
    <t>DM-EX-1</t>
  </si>
  <si>
    <t>DM-7</t>
  </si>
  <si>
    <t>DM-5</t>
  </si>
  <si>
    <t>DM-4</t>
  </si>
  <si>
    <t>DM-3</t>
  </si>
  <si>
    <t>DM-2</t>
  </si>
  <si>
    <t>DM-1</t>
  </si>
  <si>
    <t>SA-6突袭</t>
  </si>
  <si>
    <t>SA-6</t>
  </si>
  <si>
    <t>SA-5突袭</t>
  </si>
  <si>
    <t>SA-5</t>
  </si>
  <si>
    <t>SA-4突袭</t>
  </si>
  <si>
    <t>SA-4</t>
  </si>
  <si>
    <t>SA-3突袭</t>
  </si>
  <si>
    <t>SA-3</t>
  </si>
  <si>
    <t>SA-2突袭</t>
  </si>
  <si>
    <t>SA-2</t>
  </si>
  <si>
    <t>SA-1突袭</t>
  </si>
  <si>
    <t>SA-1</t>
  </si>
  <si>
    <t>AF-8</t>
  </si>
  <si>
    <t>AF-7突袭</t>
  </si>
  <si>
    <t>AF-7</t>
  </si>
  <si>
    <t>AF-6突袭</t>
  </si>
  <si>
    <t>AF-6</t>
  </si>
  <si>
    <t>AF-5突袭</t>
  </si>
  <si>
    <t>AF-5</t>
  </si>
  <si>
    <t>AF-4突袭</t>
  </si>
  <si>
    <t>AF-4</t>
  </si>
  <si>
    <t>AF-3突袭</t>
  </si>
  <si>
    <t>AF-3</t>
  </si>
  <si>
    <t>AF-2突袭</t>
  </si>
  <si>
    <t>AF-2</t>
  </si>
  <si>
    <t>AF-1突袭</t>
  </si>
  <si>
    <t>AF-1</t>
  </si>
  <si>
    <t>CB-EX-8</t>
  </si>
  <si>
    <t>CB-EX-7</t>
  </si>
  <si>
    <t>CB-EX-6突袭</t>
  </si>
  <si>
    <t>CB-EX-6</t>
  </si>
  <si>
    <t>CB-EX-5突袭</t>
  </si>
  <si>
    <t>CB-EX-5</t>
  </si>
  <si>
    <t>CB-EX-4突袭</t>
  </si>
  <si>
    <t>CB-EX-4</t>
  </si>
  <si>
    <t>CB-EX-3突袭</t>
  </si>
  <si>
    <t>CB-EX-3</t>
  </si>
  <si>
    <t>CB-EX-2突袭</t>
  </si>
  <si>
    <t>CB-EX-2</t>
  </si>
  <si>
    <t>CB-EX-1突袭</t>
  </si>
  <si>
    <t>CB-EX-1</t>
  </si>
  <si>
    <t>CB-10</t>
  </si>
  <si>
    <t>CB-9</t>
  </si>
  <si>
    <t>CB-8</t>
  </si>
  <si>
    <t>CB-7</t>
  </si>
  <si>
    <t>CB-6</t>
  </si>
  <si>
    <t>CB-5</t>
  </si>
  <si>
    <t>CB-4</t>
  </si>
  <si>
    <t>CB-3</t>
  </si>
  <si>
    <t>CB-2</t>
  </si>
  <si>
    <t>CB-1</t>
  </si>
  <si>
    <t>SW-EV-5突袭</t>
  </si>
  <si>
    <t>SW-EV-5</t>
  </si>
  <si>
    <t>SW-EV-4突袭</t>
  </si>
  <si>
    <t>SW-EV-4</t>
  </si>
  <si>
    <t>SW-EV-3突袭</t>
  </si>
  <si>
    <t>SW-EV-3</t>
  </si>
  <si>
    <t>SW-EV-2突袭</t>
  </si>
  <si>
    <t>SW-EV-2</t>
  </si>
  <si>
    <t>SW-EV-1突袭</t>
  </si>
  <si>
    <t>SW-EV-1</t>
  </si>
  <si>
    <t>OF-EX6突袭</t>
  </si>
  <si>
    <t>OF-EX6</t>
  </si>
  <si>
    <t>OF-EX5突袭</t>
  </si>
  <si>
    <t>OF-EX5</t>
  </si>
  <si>
    <t>OF-EX4突袭</t>
  </si>
  <si>
    <t>OF-EX4</t>
  </si>
  <si>
    <t>OF-EX3突袭</t>
  </si>
  <si>
    <t>OF-EX3</t>
  </si>
  <si>
    <t>OF-EX2突袭</t>
  </si>
  <si>
    <t>OF-EX2</t>
  </si>
  <si>
    <t>OF-EX1突袭</t>
  </si>
  <si>
    <t>OF-EX1</t>
  </si>
  <si>
    <t>OF-F4</t>
  </si>
  <si>
    <t>OF-F3</t>
  </si>
  <si>
    <t>OF-F2</t>
  </si>
  <si>
    <t>OF-F1</t>
  </si>
  <si>
    <t>OF-8</t>
  </si>
  <si>
    <t>OF-7</t>
  </si>
  <si>
    <t>OF-6</t>
  </si>
  <si>
    <t>OF-5</t>
  </si>
  <si>
    <t>OF-4</t>
  </si>
  <si>
    <t>OF-3</t>
  </si>
  <si>
    <t>OF-2</t>
  </si>
  <si>
    <t>OF-1</t>
  </si>
  <si>
    <t>GT-HX-3突袭</t>
  </si>
  <si>
    <t>GT-HX-3</t>
  </si>
  <si>
    <t>GT-HX-2突袭</t>
  </si>
  <si>
    <t>GT-HX-2</t>
  </si>
  <si>
    <t>GT-HX-1突袭</t>
  </si>
  <si>
    <t>GT-HX-1</t>
  </si>
  <si>
    <t>GT-EX-3</t>
  </si>
  <si>
    <t>GT-EX-2</t>
  </si>
  <si>
    <t>GT-EX-1</t>
  </si>
  <si>
    <t>GT-6</t>
  </si>
  <si>
    <t>GT-5</t>
  </si>
  <si>
    <t>GT-4</t>
  </si>
  <si>
    <t>GT-3</t>
  </si>
  <si>
    <t>GT-2</t>
  </si>
  <si>
    <t>GT-1</t>
  </si>
  <si>
    <t>PR-D-2</t>
  </si>
  <si>
    <t>PR-D-1</t>
  </si>
  <si>
    <t>PR-C-2</t>
  </si>
  <si>
    <t>PR-C-1</t>
  </si>
  <si>
    <t>PR-B-2</t>
  </si>
  <si>
    <t>PR-B-1</t>
  </si>
  <si>
    <t>PR-A-2</t>
  </si>
  <si>
    <t>PR-A-1</t>
  </si>
  <si>
    <t>芯片</t>
  </si>
  <si>
    <t>CA-4</t>
  </si>
  <si>
    <t>CA-3</t>
  </si>
  <si>
    <t>CA-2</t>
  </si>
  <si>
    <t>CA-1</t>
  </si>
  <si>
    <t>技巧概要</t>
  </si>
  <si>
    <t>CE-4</t>
  </si>
  <si>
    <t>CE-3</t>
  </si>
  <si>
    <t>CE-2</t>
  </si>
  <si>
    <t>CE-1</t>
  </si>
  <si>
    <t>龙门币</t>
  </si>
  <si>
    <t>AP-4</t>
  </si>
  <si>
    <t>AP-3</t>
  </si>
  <si>
    <t>AP-2</t>
  </si>
  <si>
    <t>AP-1</t>
  </si>
  <si>
    <t>采购凭证</t>
  </si>
  <si>
    <t>SK-4</t>
  </si>
  <si>
    <t>SK-3</t>
  </si>
  <si>
    <t>SK-2</t>
  </si>
  <si>
    <t>SK-1</t>
  </si>
  <si>
    <t>碳素</t>
  </si>
  <si>
    <t>LS-5</t>
  </si>
  <si>
    <t>LS-4</t>
  </si>
  <si>
    <t>LS-3</t>
  </si>
  <si>
    <t>LS-2</t>
  </si>
  <si>
    <t>LS-1</t>
  </si>
  <si>
    <t>作战记录</t>
  </si>
  <si>
    <t>龙门外环</t>
  </si>
  <si>
    <t>切尔诺伯格</t>
  </si>
  <si>
    <t>剿灭作战</t>
  </si>
  <si>
    <t>JT8-2</t>
  </si>
  <si>
    <t>M8-7</t>
  </si>
  <si>
    <t>M8-6</t>
  </si>
  <si>
    <t>R8-11</t>
  </si>
  <si>
    <t>R8-10</t>
  </si>
  <si>
    <t>R8-9</t>
  </si>
  <si>
    <t>R8-8</t>
  </si>
  <si>
    <t>R8-6</t>
  </si>
  <si>
    <t>R8-5</t>
  </si>
  <si>
    <t>R8-4</t>
  </si>
  <si>
    <t>R8-3</t>
  </si>
  <si>
    <t>R8-2</t>
  </si>
  <si>
    <t>R8-1</t>
  </si>
  <si>
    <t>7-17</t>
  </si>
  <si>
    <t>S7-2</t>
  </si>
  <si>
    <t>S7-1</t>
  </si>
  <si>
    <t>7-16</t>
  </si>
  <si>
    <t>7-15</t>
  </si>
  <si>
    <t>7-14</t>
  </si>
  <si>
    <t>7-13</t>
  </si>
  <si>
    <t>7-11</t>
  </si>
  <si>
    <t>7-10</t>
  </si>
  <si>
    <t>7-9</t>
  </si>
  <si>
    <t>7-8</t>
  </si>
  <si>
    <t>7-5</t>
  </si>
  <si>
    <t>7-3</t>
  </si>
  <si>
    <t>7-2</t>
  </si>
  <si>
    <t>S6-4</t>
  </si>
  <si>
    <t>S6-3</t>
  </si>
  <si>
    <t>6-15</t>
  </si>
  <si>
    <t>6-14</t>
  </si>
  <si>
    <t>6-12</t>
  </si>
  <si>
    <t>6-11</t>
  </si>
  <si>
    <t>S6-2</t>
  </si>
  <si>
    <t>S6-1</t>
  </si>
  <si>
    <t>6-10</t>
  </si>
  <si>
    <t>6-9突袭</t>
  </si>
  <si>
    <t>6-9</t>
  </si>
  <si>
    <t>6-8</t>
  </si>
  <si>
    <t>6-5</t>
  </si>
  <si>
    <t>6-4</t>
  </si>
  <si>
    <t>6-3</t>
  </si>
  <si>
    <t>6-2</t>
  </si>
  <si>
    <t>6-1</t>
  </si>
  <si>
    <t>S5-9</t>
  </si>
  <si>
    <t>S5-8</t>
  </si>
  <si>
    <t>S5-7</t>
  </si>
  <si>
    <t>S5-6</t>
  </si>
  <si>
    <t>S5-5</t>
  </si>
  <si>
    <t>S5-4</t>
  </si>
  <si>
    <t>S5-3</t>
  </si>
  <si>
    <t>S5-2</t>
  </si>
  <si>
    <t>S5-1</t>
  </si>
  <si>
    <t>5-9突袭</t>
  </si>
  <si>
    <t>5-9</t>
  </si>
  <si>
    <t>5-8突袭</t>
  </si>
  <si>
    <t>5-8</t>
  </si>
  <si>
    <t>5-7</t>
  </si>
  <si>
    <t>5-6突袭</t>
  </si>
  <si>
    <t>5-6</t>
  </si>
  <si>
    <t>5-5突袭</t>
  </si>
  <si>
    <t>5-5</t>
  </si>
  <si>
    <t>5-4突袭</t>
  </si>
  <si>
    <t>5-4</t>
  </si>
  <si>
    <t>5-3</t>
  </si>
  <si>
    <t>5-2突袭</t>
  </si>
  <si>
    <t>5-2</t>
  </si>
  <si>
    <t>5-1突袭</t>
  </si>
  <si>
    <t>5-1</t>
  </si>
  <si>
    <t>S4-10</t>
  </si>
  <si>
    <t>S4-9</t>
  </si>
  <si>
    <t>S4-8</t>
  </si>
  <si>
    <t>S4-7</t>
  </si>
  <si>
    <t>S4-6</t>
  </si>
  <si>
    <t>S4-5</t>
  </si>
  <si>
    <t>S4-4</t>
  </si>
  <si>
    <t>S4-3</t>
  </si>
  <si>
    <t>S4-2</t>
  </si>
  <si>
    <t>S4-1</t>
  </si>
  <si>
    <t>4-10突袭</t>
  </si>
  <si>
    <t>4-10</t>
  </si>
  <si>
    <t>4-9突袭</t>
  </si>
  <si>
    <t>4-9</t>
  </si>
  <si>
    <t>4-8突袭</t>
  </si>
  <si>
    <t>4-8</t>
  </si>
  <si>
    <t>4-7突袭</t>
  </si>
  <si>
    <t>4-7</t>
  </si>
  <si>
    <t>4-6突袭</t>
  </si>
  <si>
    <t>4-6</t>
  </si>
  <si>
    <t>4-5突袭</t>
  </si>
  <si>
    <t>4-5</t>
  </si>
  <si>
    <t>4-4突袭</t>
  </si>
  <si>
    <t>4-3突袭</t>
  </si>
  <si>
    <t>4-3</t>
  </si>
  <si>
    <t>4-2突袭</t>
  </si>
  <si>
    <t>4-2</t>
  </si>
  <si>
    <t>4-1突袭</t>
  </si>
  <si>
    <t>4-1</t>
  </si>
  <si>
    <t>S3-7</t>
  </si>
  <si>
    <t>S3-6</t>
  </si>
  <si>
    <t>S3-5</t>
  </si>
  <si>
    <t>S3-4</t>
  </si>
  <si>
    <t>S3-3</t>
  </si>
  <si>
    <t>S3-2</t>
  </si>
  <si>
    <t>S3-1</t>
  </si>
  <si>
    <t>3-8突袭</t>
  </si>
  <si>
    <t>3-8</t>
  </si>
  <si>
    <t>3-7突袭</t>
  </si>
  <si>
    <t>3-7</t>
  </si>
  <si>
    <t>3-6突袭</t>
  </si>
  <si>
    <t>3-6</t>
  </si>
  <si>
    <t>3-5突袭</t>
  </si>
  <si>
    <t>3-5</t>
  </si>
  <si>
    <t>3-4突袭</t>
  </si>
  <si>
    <t>3-4</t>
  </si>
  <si>
    <t>3-3突袭</t>
  </si>
  <si>
    <t>3-3</t>
  </si>
  <si>
    <t>3-2突袭</t>
  </si>
  <si>
    <t>3-2</t>
  </si>
  <si>
    <t>3-1突袭</t>
  </si>
  <si>
    <t>3-1</t>
  </si>
  <si>
    <t>S2-12</t>
  </si>
  <si>
    <t>S2-11</t>
  </si>
  <si>
    <t>S2-10</t>
  </si>
  <si>
    <t>S2-9</t>
  </si>
  <si>
    <t>S2-8</t>
  </si>
  <si>
    <t>S2-7</t>
  </si>
  <si>
    <t>S2-6</t>
  </si>
  <si>
    <t>S2-5</t>
  </si>
  <si>
    <t>S2-4</t>
  </si>
  <si>
    <t>S2-3</t>
  </si>
  <si>
    <t>S2-2</t>
  </si>
  <si>
    <t>S2-1</t>
  </si>
  <si>
    <t>2-10突袭</t>
  </si>
  <si>
    <t>2-10</t>
  </si>
  <si>
    <t>2-9突袭</t>
  </si>
  <si>
    <t>2-9</t>
  </si>
  <si>
    <t>2-8突袭</t>
  </si>
  <si>
    <t>2-8</t>
  </si>
  <si>
    <t>2-7突袭</t>
  </si>
  <si>
    <t>2-7</t>
  </si>
  <si>
    <t>2-6突袭</t>
  </si>
  <si>
    <t>2-6</t>
  </si>
  <si>
    <t>2-5突袭</t>
  </si>
  <si>
    <t>2-5</t>
  </si>
  <si>
    <t>2-4突袭</t>
  </si>
  <si>
    <t>2-4</t>
  </si>
  <si>
    <t>2-3突袭</t>
  </si>
  <si>
    <t>2-3</t>
  </si>
  <si>
    <t>2-2突袭</t>
  </si>
  <si>
    <t>2-2</t>
  </si>
  <si>
    <t>2-1突袭</t>
  </si>
  <si>
    <t>2-1</t>
  </si>
  <si>
    <t>突袭</t>
  </si>
  <si>
    <t>1-12</t>
  </si>
  <si>
    <t>1-10</t>
  </si>
  <si>
    <t>1-9</t>
  </si>
  <si>
    <t>1-8</t>
  </si>
  <si>
    <t>1-7</t>
  </si>
  <si>
    <t>1-6</t>
  </si>
  <si>
    <t>1-5</t>
  </si>
  <si>
    <t>1-4</t>
  </si>
  <si>
    <t>1-3</t>
  </si>
  <si>
    <t>1-1</t>
  </si>
  <si>
    <t>0-11突袭</t>
  </si>
  <si>
    <t>0-11</t>
  </si>
  <si>
    <t>0-10突袭</t>
  </si>
  <si>
    <t>0-10</t>
  </si>
  <si>
    <t>0-9突袭</t>
  </si>
  <si>
    <t>0-9</t>
  </si>
  <si>
    <t>0-8突袭</t>
  </si>
  <si>
    <t>0-8</t>
  </si>
  <si>
    <t>0-7突袭</t>
  </si>
  <si>
    <t>0-7</t>
  </si>
  <si>
    <t>0-6突袭</t>
  </si>
  <si>
    <t>0-6</t>
  </si>
  <si>
    <t>0-5突袭</t>
  </si>
  <si>
    <t>0-5</t>
  </si>
  <si>
    <t>0-4突袭</t>
  </si>
  <si>
    <t>0-4</t>
  </si>
  <si>
    <t>0-3突袭</t>
  </si>
  <si>
    <t>0-3</t>
  </si>
  <si>
    <t>0-2突袭</t>
  </si>
  <si>
    <t>0-2</t>
  </si>
  <si>
    <t>0-1突袭</t>
  </si>
  <si>
    <t>0-1</t>
  </si>
  <si>
    <t>0506</t>
    <phoneticPr fontId="7" type="noConversion"/>
  </si>
  <si>
    <t>1014</t>
    <phoneticPr fontId="7" type="noConversion"/>
  </si>
  <si>
    <t>1553</t>
    <phoneticPr fontId="7" type="noConversion"/>
  </si>
  <si>
    <t>1604</t>
    <phoneticPr fontId="7" type="noConversion"/>
  </si>
  <si>
    <t>2907</t>
    <phoneticPr fontId="7" type="noConversion"/>
  </si>
  <si>
    <t>#5光谱行动：卡西米尔-八号竞技场</t>
    <phoneticPr fontId="5" type="noConversion"/>
  </si>
  <si>
    <t>#4铅封行动：荒野-无序矿区</t>
    <phoneticPr fontId="5" type="noConversion"/>
  </si>
  <si>
    <t>#3燃灰行动：荒野-风蚀高地</t>
    <phoneticPr fontId="5" type="noConversion"/>
  </si>
  <si>
    <t>#2利刃行动：切尔诺伯格-荒废工厂</t>
    <phoneticPr fontId="5" type="noConversion"/>
  </si>
  <si>
    <t>#1黄铁行动：荒野-黄铁峡谷</t>
  </si>
  <si>
    <t>#0荒芜行动：切尔诺伯格-破碎大道</t>
  </si>
  <si>
    <t>切尔诺伯格-59区废墟</t>
  </si>
  <si>
    <t>001</t>
    <phoneticPr fontId="7" type="noConversion"/>
  </si>
  <si>
    <t>ブレイズ</t>
  </si>
  <si>
    <t>ガチャ</t>
    <phoneticPr fontId="5" type="noConversion"/>
  </si>
  <si>
    <t>游戏内容词汇</t>
    <phoneticPr fontId="5" type="noConversion"/>
  </si>
  <si>
    <t>主修</t>
    <phoneticPr fontId="5" type="noConversion"/>
  </si>
  <si>
    <t>Youtube</t>
    <phoneticPr fontId="5" type="noConversion"/>
  </si>
  <si>
    <t>https://www.youtube.com/channel/UCbqUOjGYnPYRgonb0_aNYxQ/videos</t>
  </si>
  <si>
    <t>https://www.youtube.com/channel/UC4x-KuABWUIDQhToYUz8vlQ/videos</t>
  </si>
  <si>
    <t>twitter</t>
    <phoneticPr fontId="5" type="noConversion"/>
  </si>
  <si>
    <t>昵称</t>
    <phoneticPr fontId="5" type="noConversion"/>
  </si>
  <si>
    <t>ぴーでぃー (@D78890477) / Twitter</t>
  </si>
  <si>
    <t>辅助队</t>
    <phoneticPr fontId="5" type="noConversion"/>
  </si>
  <si>
    <t>フライス (@podenco_Fl) / Twitter</t>
  </si>
  <si>
    <t>くろむ (@junsx43us1) / Twitter</t>
  </si>
  <si>
    <t>【危機契約#4】 無秩序な鉱区　新約　19等級 星3以下縛り - YouTube</t>
  </si>
  <si>
    <t>少人数攻略</t>
  </si>
  <si>
    <t>少人数攻略</t>
    <phoneticPr fontId="5" type="noConversion"/>
  </si>
  <si>
    <t>saka (@saka_ark) / Twitter</t>
  </si>
  <si>
    <t>满配少人</t>
    <phoneticPr fontId="5" type="noConversion"/>
  </si>
  <si>
    <t>バナナオレ (@ore_banana012) / Twitter</t>
  </si>
  <si>
    <t>バナナオレ - YouTube</t>
  </si>
  <si>
    <t>【アークナイツ】危機契約#4 32等級 バイビークなし／CC#4 Risk32 w/o Bibeak【明日方舟/Arknights】 - YouTube</t>
  </si>
  <si>
    <t>作品</t>
    <phoneticPr fontId="5" type="noConversion"/>
  </si>
  <si>
    <t>辅助队 无序矿区26</t>
    <phoneticPr fontId="5" type="noConversion"/>
  </si>
  <si>
    <t>ぴーでぃー</t>
    <phoneticPr fontId="5" type="noConversion"/>
  </si>
  <si>
    <t>saka - YouTube</t>
  </si>
  <si>
    <t>relay</t>
  </si>
  <si>
    <t>低レア</t>
    <phoneticPr fontId="5" type="noConversion"/>
  </si>
  <si>
    <t>词条</t>
    <phoneticPr fontId="5" type="noConversion"/>
  </si>
  <si>
    <t>契約</t>
    <phoneticPr fontId="5" type="noConversion"/>
  </si>
  <si>
    <t>Q.ken (@ManticoreLOVE) / Twitter</t>
  </si>
  <si>
    <t>Q.kenアークナイツ研究部 - YouTube</t>
  </si>
  <si>
    <t>ひなぶ (@7bitm) / Twitter</t>
  </si>
  <si>
    <t>KZBS</t>
    <phoneticPr fontId="5" type="noConversion"/>
  </si>
  <si>
    <t>マス</t>
  </si>
  <si>
    <t>格子</t>
    <phoneticPr fontId="5" type="noConversion"/>
  </si>
  <si>
    <t>higan KZBS - YouTube</t>
  </si>
  <si>
    <t>AGON (@agon_doc) / Twitter</t>
  </si>
  <si>
    <t>デイリー</t>
  </si>
  <si>
    <t>daily</t>
    <phoneticPr fontId="5" type="noConversion"/>
  </si>
  <si>
    <t>日常/每日轮换</t>
    <phoneticPr fontId="5" type="noConversion"/>
  </si>
  <si>
    <t>ガチャ無し縛り</t>
    <phoneticPr fontId="5" type="noConversion"/>
  </si>
  <si>
    <t>自闭流</t>
    <phoneticPr fontId="5" type="noConversion"/>
  </si>
  <si>
    <t>自閉流</t>
    <phoneticPr fontId="5" type="noConversion"/>
  </si>
  <si>
    <t>一人一杀一格一次，解手，自閉流</t>
    <phoneticPr fontId="5" type="noConversion"/>
  </si>
  <si>
    <t>淳 (@jun_0473) / Twitter</t>
  </si>
  <si>
    <t>kazu - YouTube</t>
  </si>
  <si>
    <t>淳/kazu</t>
    <phoneticPr fontId="5" type="noConversion"/>
  </si>
  <si>
    <t>オペレーター</t>
    <phoneticPr fontId="5" type="noConversion"/>
  </si>
  <si>
    <t>Dr. Silvergun - YouTube</t>
  </si>
  <si>
    <t>チェシャ (@schwarzkatze78) / Twitter</t>
  </si>
  <si>
    <t>かろん (@ta_karon) / Twitter</t>
  </si>
  <si>
    <t>狙击队，满配少人</t>
    <phoneticPr fontId="5" type="noConversion"/>
  </si>
  <si>
    <t>2704，1553</t>
    <phoneticPr fontId="5" type="noConversion"/>
  </si>
  <si>
    <t>サベージ</t>
  </si>
  <si>
    <t>RGB记录</t>
    <phoneticPr fontId="5" type="noConversion"/>
  </si>
  <si>
    <t>三星 四星混合，极东专栏编辑</t>
    <phoneticPr fontId="5" type="noConversion"/>
  </si>
  <si>
    <t>百日草@アークナイツ (@hyakunitisoul) / Twitter</t>
  </si>
  <si>
    <t>Show_ty@しょ同盟</t>
    <phoneticPr fontId="5" type="noConversion"/>
  </si>
  <si>
    <t>Show_ty@しょ同盟 (@show__ty) / Twitter</t>
  </si>
  <si>
    <t>Show_ty しょ同盟 - YouTube</t>
    <phoneticPr fontId="5" type="noConversion"/>
  </si>
  <si>
    <t>(1) 『無秩序な鉱区』32等級　無言攻略 - YouTube</t>
  </si>
  <si>
    <t>XX职业队</t>
    <phoneticPr fontId="5" type="noConversion"/>
  </si>
  <si>
    <t>术士队</t>
    <phoneticPr fontId="5" type="noConversion"/>
  </si>
  <si>
    <t>ティルミン (@WoPDiKBy5rtarVO) / Twitter</t>
  </si>
  <si>
    <t>辅助队，四星队</t>
    <phoneticPr fontId="5" type="noConversion"/>
  </si>
  <si>
    <t>Qupp (@DrQupp) / Twitter</t>
  </si>
  <si>
    <t>ハンゾウ (@hanzou1412) / Twitter</t>
  </si>
  <si>
    <t>无序矿区32</t>
    <phoneticPr fontId="5" type="noConversion"/>
  </si>
  <si>
    <t>满配</t>
    <phoneticPr fontId="5" type="noConversion"/>
  </si>
  <si>
    <t>辅助队，特种队</t>
    <phoneticPr fontId="5" type="noConversion"/>
  </si>
  <si>
    <t>きゅっぷちゃんねる - YouTube</t>
  </si>
  <si>
    <t>XXのみ/XXナイツ</t>
    <phoneticPr fontId="5" type="noConversion"/>
  </si>
  <si>
    <t>みずにゅー - YouTube</t>
  </si>
  <si>
    <t>ライフRF (@RF09619518) / Twitter</t>
  </si>
  <si>
    <t>Dr.リア (@panoramaaaaaa) / Twitter</t>
  </si>
  <si>
    <t>リーナ (@cocoaman10) / Twitter</t>
  </si>
  <si>
    <t>ユーシャ (@Dr_yuusha) / Twitter</t>
  </si>
  <si>
    <t>企鹅物流队</t>
    <phoneticPr fontId="5" type="noConversion"/>
  </si>
  <si>
    <t>ペンギン急便 (@pengimperial920) / Twitter</t>
  </si>
  <si>
    <t>KITTEN 𓄛 (@Dr__KITTEN__) / Twitter</t>
  </si>
  <si>
    <t>低稀有度/低配/四星队</t>
    <phoneticPr fontId="5" type="noConversion"/>
  </si>
  <si>
    <t>くろむ</t>
    <phoneticPr fontId="5" type="noConversion"/>
  </si>
  <si>
    <t>フライス</t>
    <phoneticPr fontId="5" type="noConversion"/>
  </si>
  <si>
    <t>バナナオレ</t>
    <phoneticPr fontId="5" type="noConversion"/>
  </si>
  <si>
    <t>saka</t>
    <phoneticPr fontId="5" type="noConversion"/>
  </si>
  <si>
    <t>Q.ken</t>
    <phoneticPr fontId="5" type="noConversion"/>
  </si>
  <si>
    <t>ひなぶ</t>
    <phoneticPr fontId="5" type="noConversion"/>
  </si>
  <si>
    <t>AGON</t>
    <phoneticPr fontId="5" type="noConversion"/>
  </si>
  <si>
    <t>Dr. Silvergun</t>
    <phoneticPr fontId="5" type="noConversion"/>
  </si>
  <si>
    <t>チェシャ</t>
    <phoneticPr fontId="5" type="noConversion"/>
  </si>
  <si>
    <t>かろん</t>
    <phoneticPr fontId="5" type="noConversion"/>
  </si>
  <si>
    <t>百日草@アークナイツ</t>
    <phoneticPr fontId="5" type="noConversion"/>
  </si>
  <si>
    <t>ティルミン</t>
    <phoneticPr fontId="5" type="noConversion"/>
  </si>
  <si>
    <t>Dr.リア</t>
    <phoneticPr fontId="5" type="noConversion"/>
  </si>
  <si>
    <t>Qupp</t>
    <phoneticPr fontId="5" type="noConversion"/>
  </si>
  <si>
    <t>ハンゾウ</t>
    <phoneticPr fontId="5" type="noConversion"/>
  </si>
  <si>
    <t>みずにゅー</t>
    <phoneticPr fontId="5" type="noConversion"/>
  </si>
  <si>
    <t>ライフRF</t>
    <phoneticPr fontId="5" type="noConversion"/>
  </si>
  <si>
    <t>リーナ</t>
    <phoneticPr fontId="5" type="noConversion"/>
  </si>
  <si>
    <t>ユーシャ</t>
    <phoneticPr fontId="5" type="noConversion"/>
  </si>
  <si>
    <t>ペンギン急便</t>
    <phoneticPr fontId="5" type="noConversion"/>
  </si>
  <si>
    <r>
      <t xml:space="preserve">KITTEN </t>
    </r>
    <r>
      <rPr>
        <sz val="11"/>
        <color theme="1"/>
        <rFont val="Segoe UI Historic"/>
        <family val="2"/>
      </rPr>
      <t>𓄛</t>
    </r>
    <phoneticPr fontId="5" type="noConversion"/>
  </si>
  <si>
    <t>ペンギン帝国万歳 - YouTube</t>
  </si>
  <si>
    <t>Valkyrie (@Valkyrie0609) / Twitter</t>
  </si>
  <si>
    <t>Valkyrie</t>
    <phoneticPr fontId="5" type="noConversion"/>
  </si>
  <si>
    <t>でぃー - YouTube</t>
  </si>
  <si>
    <t>KZBShigan (@kzbs_rh) / Twitter</t>
  </si>
  <si>
    <t>2704</t>
    <phoneticPr fontId="5" type="noConversion"/>
  </si>
  <si>
    <t>みずにゅー (@freemizunyu_) / Twitter</t>
  </si>
  <si>
    <t>ブロック</t>
    <phoneticPr fontId="5" type="noConversion"/>
  </si>
  <si>
    <t>阻挡</t>
    <phoneticPr fontId="5" type="noConversion"/>
  </si>
  <si>
    <t>技能</t>
    <phoneticPr fontId="5" type="noConversion"/>
  </si>
  <si>
    <t>スキル</t>
    <phoneticPr fontId="5" type="noConversion"/>
  </si>
  <si>
    <t>开(技能)</t>
    <phoneticPr fontId="5" type="noConversion"/>
  </si>
  <si>
    <t>発動</t>
    <phoneticPr fontId="5" type="noConversion"/>
  </si>
  <si>
    <t>RNG</t>
    <phoneticPr fontId="5" type="noConversion"/>
  </si>
  <si>
    <t>ガチャ無し</t>
    <phoneticPr fontId="5" type="noConversion"/>
  </si>
  <si>
    <t>縛り</t>
    <phoneticPr fontId="5" type="noConversion"/>
  </si>
  <si>
    <t>不用凹概率</t>
    <phoneticPr fontId="5" type="noConversion"/>
  </si>
  <si>
    <t>R8-7</t>
  </si>
  <si>
    <t>R8-8隐藏</t>
  </si>
  <si>
    <t>M8-6隐藏</t>
  </si>
  <si>
    <t>废弃工业厂房</t>
  </si>
  <si>
    <t>ABCD+FIN</t>
  </si>
  <si>
    <t>ライト</t>
    <phoneticPr fontId="5" type="noConversion"/>
  </si>
  <si>
    <r>
      <t>育成</t>
    </r>
    <r>
      <rPr>
        <sz val="11"/>
        <color theme="1"/>
        <rFont val="微软雅黑"/>
        <family val="2"/>
        <charset val="134"/>
      </rPr>
      <t>/いくせい</t>
    </r>
    <phoneticPr fontId="5" type="noConversion"/>
  </si>
  <si>
    <t>养成</t>
    <phoneticPr fontId="5" type="noConversion"/>
  </si>
  <si>
    <t>生配信</t>
    <phoneticPr fontId="5" type="noConversion"/>
  </si>
  <si>
    <t>配信者</t>
    <phoneticPr fontId="5" type="noConversion"/>
  </si>
  <si>
    <t>視聴者</t>
    <phoneticPr fontId="5" type="noConversion"/>
  </si>
  <si>
    <t>グロ版</t>
  </si>
  <si>
    <t>国际服？</t>
    <phoneticPr fontId="5" type="noConversion"/>
  </si>
  <si>
    <t>直播？</t>
    <phoneticPr fontId="5" type="noConversion"/>
  </si>
  <si>
    <t>主播？</t>
    <phoneticPr fontId="5" type="noConversion"/>
  </si>
  <si>
    <t>观众？</t>
    <phoneticPr fontId="5" type="noConversion"/>
  </si>
  <si>
    <t>イベント</t>
    <phoneticPr fontId="5" type="noConversion"/>
  </si>
  <si>
    <t>活动</t>
    <phoneticPr fontId="5" type="noConversion"/>
  </si>
  <si>
    <t>event</t>
    <phoneticPr fontId="5" type="noConversion"/>
  </si>
  <si>
    <t>クラン</t>
    <phoneticPr fontId="5" type="noConversion"/>
  </si>
  <si>
    <t>游戏中相同目标的队友/朋友</t>
    <phoneticPr fontId="5" type="noConversion"/>
  </si>
  <si>
    <t>課金</t>
    <phoneticPr fontId="5" type="noConversion"/>
  </si>
  <si>
    <t>收费/氪金</t>
    <phoneticPr fontId="5" type="noConversion"/>
  </si>
  <si>
    <t>0506</t>
  </si>
  <si>
    <t>0016</t>
  </si>
  <si>
    <t>第零章</t>
  </si>
  <si>
    <t>第一章</t>
  </si>
  <si>
    <t>第二章</t>
  </si>
  <si>
    <t>第三章</t>
  </si>
  <si>
    <t>第四章</t>
  </si>
  <si>
    <t>第五章</t>
  </si>
  <si>
    <t>第六章</t>
  </si>
  <si>
    <t>6-16</t>
  </si>
  <si>
    <t>第七章</t>
  </si>
  <si>
    <t>第八章</t>
  </si>
  <si>
    <t>M8-8隐藏</t>
  </si>
  <si>
    <t>骑兵与猎人</t>
  </si>
  <si>
    <t>火蓝之心</t>
  </si>
  <si>
    <t>战地秘闻</t>
  </si>
  <si>
    <t>喧闹法则</t>
  </si>
  <si>
    <t>洪炉示岁</t>
  </si>
  <si>
    <t>午间逸话</t>
  </si>
  <si>
    <t>生于黑夜</t>
  </si>
  <si>
    <t>乌萨斯的孩子们</t>
  </si>
  <si>
    <t>沃伦姆德的薄雾</t>
  </si>
  <si>
    <t>密林悍将归来</t>
  </si>
  <si>
    <t>踏寻往昔之风</t>
  </si>
  <si>
    <t>玛莉娅·临光</t>
  </si>
  <si>
    <t>孤岛风云</t>
  </si>
  <si>
    <t>此地之外</t>
  </si>
  <si>
    <t>画中人</t>
  </si>
  <si>
    <t>源石尘行动</t>
  </si>
  <si>
    <t>罗德岛防御协议</t>
  </si>
  <si>
    <t>遗尘漫步</t>
  </si>
  <si>
    <t>覆潮之下</t>
  </si>
  <si>
    <t>灯火序曲</t>
  </si>
  <si>
    <t>联锁竞赛</t>
  </si>
  <si>
    <t>如我所见</t>
  </si>
  <si>
    <t>2907</t>
  </si>
  <si>
    <t>2704</t>
  </si>
  <si>
    <t>1806</t>
  </si>
  <si>
    <t>1604</t>
  </si>
  <si>
    <t>1016</t>
  </si>
  <si>
    <t>1553</t>
  </si>
  <si>
    <t>已知X1与X2的系数(a1,b1),X1与X3的系数(a2,b2)</t>
  </si>
  <si>
    <t>1.幺元</t>
    <phoneticPr fontId="5" type="noConversion"/>
  </si>
  <si>
    <t>对角线元素为(1,0)</t>
  </si>
  <si>
    <t>3.交换律</t>
    <phoneticPr fontId="5" type="noConversion"/>
  </si>
  <si>
    <t>2.乘法定义</t>
    <phoneticPr fontId="5" type="noConversion"/>
  </si>
  <si>
    <t>记录数量</t>
    <phoneticPr fontId="5" type="noConversion"/>
  </si>
  <si>
    <t>a</t>
    <phoneticPr fontId="5" type="noConversion"/>
  </si>
  <si>
    <t>b</t>
    <phoneticPr fontId="5" type="noConversion"/>
  </si>
  <si>
    <t>1604为基人数对照表</t>
    <phoneticPr fontId="5" type="noConversion"/>
  </si>
  <si>
    <t>1806为基人数对照表</t>
    <phoneticPr fontId="5" type="noConversion"/>
  </si>
  <si>
    <t>Operater/Ops</t>
    <phoneticPr fontId="5" type="noConversion"/>
  </si>
  <si>
    <t>殲滅作戦</t>
    <phoneticPr fontId="5" type="noConversion"/>
  </si>
  <si>
    <t>剿灭作战</t>
    <phoneticPr fontId="5" type="noConversion"/>
  </si>
  <si>
    <t>チャート</t>
    <phoneticPr fontId="5" type="noConversion"/>
  </si>
  <si>
    <t>Time Line</t>
    <phoneticPr fontId="5" type="noConversion"/>
  </si>
  <si>
    <t>中国玩家/攻略组</t>
    <phoneticPr fontId="5" type="noConversion"/>
  </si>
  <si>
    <t>拥有替身的空调</t>
  </si>
  <si>
    <t>https://space.bilibili.com/5495232</t>
  </si>
  <si>
    <t>浅色的迷宫</t>
  </si>
  <si>
    <t>https://space.bilibili.com/11617956</t>
  </si>
  <si>
    <t>骐骥_</t>
  </si>
  <si>
    <t>https://space.bilibili.com/410945045</t>
  </si>
  <si>
    <t>瞳孔里的世界</t>
  </si>
  <si>
    <t>https://space.bilibili.com/2082657</t>
  </si>
  <si>
    <t>年华祥瑞</t>
  </si>
  <si>
    <t>https://space.bilibili.com/272217288</t>
  </si>
  <si>
    <t>LynBASTET</t>
  </si>
  <si>
    <t>https://space.bilibili.com/608165280</t>
  </si>
  <si>
    <t>bilibili主页</t>
    <phoneticPr fontId="5" type="noConversion"/>
  </si>
  <si>
    <t>抽卡</t>
    <phoneticPr fontId="5" type="noConversion"/>
  </si>
  <si>
    <t>スカウトを行う</t>
    <phoneticPr fontId="5" type="noConversion"/>
  </si>
  <si>
    <t>游戏外衍生词汇</t>
    <phoneticPr fontId="5" type="noConversion"/>
  </si>
  <si>
    <t>(攻略)视频</t>
    <phoneticPr fontId="5" type="noConversion"/>
  </si>
  <si>
    <t>動画 どうが</t>
    <phoneticPr fontId="5" type="noConversion"/>
  </si>
  <si>
    <t>ステージ</t>
  </si>
  <si>
    <t>イベントステージ</t>
    <phoneticPr fontId="5" type="noConversion"/>
  </si>
  <si>
    <t>活动关卡</t>
    <phoneticPr fontId="5" type="noConversion"/>
  </si>
  <si>
    <t>关卡/图/</t>
    <phoneticPr fontId="5" type="noConversion"/>
  </si>
  <si>
    <t>イラプション</t>
    <phoneticPr fontId="5" type="noConversion"/>
  </si>
  <si>
    <t>No E2(No ELIT2)</t>
    <phoneticPr fontId="5" type="noConversion"/>
  </si>
  <si>
    <t>精二90级/满配</t>
    <phoneticPr fontId="5" type="noConversion"/>
  </si>
  <si>
    <t>精二70级四星队/满配四</t>
    <phoneticPr fontId="5" type="noConversion"/>
  </si>
  <si>
    <t>精一80级/无精二/精一队</t>
    <phoneticPr fontId="5" type="noConversion"/>
  </si>
  <si>
    <t>精一60级四星队/精一四</t>
    <phoneticPr fontId="5" type="noConversion"/>
  </si>
  <si>
    <t>无概率</t>
    <phoneticPr fontId="5" type="noConversion"/>
  </si>
  <si>
    <t>kussatta</t>
    <phoneticPr fontId="5" type="noConversion"/>
  </si>
  <si>
    <t>自闭流/忍宗/孤岛</t>
    <phoneticPr fontId="5" type="noConversion"/>
  </si>
  <si>
    <t>kussatta (@kussatta) / Twitter</t>
  </si>
  <si>
    <t>kussatta - YouTube</t>
  </si>
  <si>
    <t>已互动</t>
    <phoneticPr fontId="5" type="noConversion"/>
  </si>
  <si>
    <t>已互粉</t>
    <phoneticPr fontId="5" type="noConversion"/>
  </si>
  <si>
    <t>うなち</t>
  </si>
  <si>
    <t>うなち (@torikawaiii) / Twitter</t>
  </si>
  <si>
    <t>unachu - YouTube</t>
  </si>
  <si>
    <t>チャロ</t>
  </si>
  <si>
    <t>チャロ (@CoolPumpkinA1) / Twitter</t>
  </si>
  <si>
    <t>カラット・アゲッチ@S1の神様 (@s1nights_agetti) / Twitter</t>
  </si>
  <si>
    <t>カラット・アゲッチ@S1の神様</t>
  </si>
  <si>
    <t>一技能限制</t>
    <phoneticPr fontId="5" type="noConversion"/>
  </si>
  <si>
    <t>四星 五星 阵营 职业 种族 画师限制……</t>
    <phoneticPr fontId="5" type="noConversion"/>
  </si>
  <si>
    <t>满配，曾经的高台队</t>
    <phoneticPr fontId="5" type="noConversion"/>
  </si>
  <si>
    <t>彗星院@概要を本編にする</t>
  </si>
  <si>
    <t>彗星院@概要を本編にする (@korokkedaisuke) / Twitter</t>
  </si>
  <si>
    <t>近卫队</t>
    <phoneticPr fontId="5" type="noConversion"/>
  </si>
  <si>
    <t>互动状态</t>
    <phoneticPr fontId="5" type="noConversion"/>
  </si>
  <si>
    <t>Dr.岸くん/音無小鳥</t>
    <phoneticPr fontId="5" type="noConversion"/>
  </si>
  <si>
    <t>Dr.岸くん (@gin_patu_love) / Twitter</t>
  </si>
  <si>
    <t>Void (@Void87470854) / Twitter</t>
  </si>
  <si>
    <t>满配少人，狙击队，</t>
    <phoneticPr fontId="5" type="noConversion"/>
  </si>
  <si>
    <t>火山</t>
    <phoneticPr fontId="5" type="noConversion"/>
  </si>
  <si>
    <t>闇夜に生きる</t>
  </si>
  <si>
    <t>火蓝之心·复刻</t>
  </si>
  <si>
    <t>刻俄柏的灰蕈迷境</t>
  </si>
  <si>
    <t>骑兵与猎人·复刻</t>
  </si>
  <si>
    <t>喧闹法则·复刻</t>
  </si>
  <si>
    <t>生于黑夜·复刻</t>
  </si>
  <si>
    <t>沃伦姆德的薄雾·复刻</t>
  </si>
  <si>
    <t>多索雷斯假日</t>
  </si>
  <si>
    <t>潮汐の下</t>
    <phoneticPr fontId="5" type="noConversion"/>
  </si>
  <si>
    <t>灯火の序曲</t>
    <phoneticPr fontId="5" type="noConversion"/>
  </si>
  <si>
    <t>ウォルモンドの薄暮</t>
    <phoneticPr fontId="5" type="noConversion"/>
  </si>
  <si>
    <t>联锁竞赛 科莫伊智境</t>
    <phoneticPr fontId="5" type="noConversion"/>
  </si>
  <si>
    <t>画中人</t>
    <phoneticPr fontId="5" type="noConversion"/>
  </si>
  <si>
    <t>彼方を望む</t>
  </si>
  <si>
    <t>孤島激震</t>
    <phoneticPr fontId="5" type="noConversion"/>
  </si>
  <si>
    <t>喧騒の掟</t>
    <phoneticPr fontId="5" type="noConversion"/>
  </si>
  <si>
    <t>マリア・ニアール</t>
    <phoneticPr fontId="5" type="noConversion"/>
  </si>
  <si>
    <t>在りし日の風を求めて</t>
    <phoneticPr fontId="5" type="noConversion"/>
  </si>
  <si>
    <t>統合戦略 ケオベの茸狩迷界</t>
    <phoneticPr fontId="5" type="noConversion"/>
  </si>
  <si>
    <t>帰還！密林の長</t>
    <phoneticPr fontId="5" type="noConversion"/>
  </si>
  <si>
    <t>青く燃ゆる心 復刻</t>
    <phoneticPr fontId="5" type="noConversion"/>
  </si>
  <si>
    <t>青く燃ゆる心</t>
    <phoneticPr fontId="5" type="noConversion"/>
  </si>
  <si>
    <t>騎兵と狩人 復刻</t>
    <phoneticPr fontId="5" type="noConversion"/>
  </si>
  <si>
    <t>官服开始日期</t>
    <phoneticPr fontId="5" type="noConversion"/>
  </si>
  <si>
    <t>ウルサスの子供たち</t>
    <phoneticPr fontId="5" type="noConversion"/>
  </si>
  <si>
    <t>午後の逸話</t>
  </si>
  <si>
    <t>洪炉示歳</t>
    <phoneticPr fontId="5" type="noConversion"/>
  </si>
  <si>
    <t>ANCIENT FORGE</t>
    <phoneticPr fontId="5" type="noConversion"/>
  </si>
  <si>
    <t>戦地の逸話</t>
    <phoneticPr fontId="5" type="noConversion"/>
  </si>
  <si>
    <t>騎兵とハンター</t>
    <phoneticPr fontId="5" type="noConversion"/>
  </si>
  <si>
    <t>オペレーション オリジニウムダスト</t>
    <phoneticPr fontId="5" type="noConversion"/>
  </si>
  <si>
    <t>OPERATION ORIGINIUM DUST</t>
    <phoneticPr fontId="5" type="noConversion"/>
  </si>
  <si>
    <t>多次元協力・ロドス防衛協定</t>
    <phoneticPr fontId="5" type="noConversion"/>
  </si>
  <si>
    <t>喧騒の掟 復刻</t>
    <phoneticPr fontId="5" type="noConversion"/>
  </si>
  <si>
    <t>闇夜に生きる 復刻</t>
    <phoneticPr fontId="5" type="noConversion"/>
  </si>
  <si>
    <t>ウォルモンドの薄暮 復刻</t>
    <phoneticPr fontId="5" type="noConversion"/>
  </si>
  <si>
    <t>扭蛋/卡池</t>
    <phoneticPr fontId="5" type="noConversion"/>
  </si>
  <si>
    <t>概率</t>
    <phoneticPr fontId="5" type="noConversion"/>
  </si>
  <si>
    <t>危機契約</t>
  </si>
  <si>
    <t>危机合约</t>
    <phoneticPr fontId="5" type="noConversion"/>
  </si>
  <si>
    <t>我が見るままに</t>
    <phoneticPr fontId="5" type="noConversion"/>
  </si>
  <si>
    <t>ドッソレスホリデー</t>
    <phoneticPr fontId="5" type="noConversion"/>
  </si>
  <si>
    <t>エピソード</t>
  </si>
  <si>
    <t>插曲</t>
    <phoneticPr fontId="5" type="noConversion"/>
  </si>
  <si>
    <t>クラス</t>
  </si>
  <si>
    <t>恒常ステージ</t>
  </si>
  <si>
    <t>常驻关卡</t>
    <phoneticPr fontId="5" type="noConversion"/>
  </si>
  <si>
    <t>濁心スカジ</t>
  </si>
  <si>
    <t>ケルシー</t>
  </si>
  <si>
    <t>限制XX条件/自限/极限</t>
    <phoneticPr fontId="5" type="noConversion"/>
  </si>
  <si>
    <t>主线</t>
    <phoneticPr fontId="5" type="noConversion"/>
  </si>
  <si>
    <t>アッシュ</t>
  </si>
  <si>
    <t>フロスト</t>
  </si>
  <si>
    <t>トギフォンス</t>
  </si>
  <si>
    <t>パッセンジャー</t>
  </si>
  <si>
    <t>カーネリアン</t>
  </si>
  <si>
    <t>インディゴ</t>
  </si>
  <si>
    <t>パラス</t>
  </si>
  <si>
    <t>配布</t>
    <phoneticPr fontId="5" type="noConversion"/>
  </si>
  <si>
    <t>タチャンカ</t>
  </si>
  <si>
    <t>ラプルマ</t>
  </si>
  <si>
    <t>アカフユ</t>
  </si>
  <si>
    <t>赠送(干员)</t>
    <phoneticPr fontId="5" type="noConversion"/>
  </si>
  <si>
    <t>ヘビーレイン</t>
  </si>
  <si>
    <t>ブリッツ</t>
  </si>
  <si>
    <t>FP交換</t>
    <phoneticPr fontId="5" type="noConversion"/>
  </si>
  <si>
    <t>購買資格証交換可</t>
    <phoneticPr fontId="5" type="noConversion"/>
  </si>
  <si>
    <t>信用交易所兑换</t>
    <phoneticPr fontId="5" type="noConversion"/>
  </si>
  <si>
    <t>采购凭证兑换</t>
    <phoneticPr fontId="5" type="noConversion"/>
  </si>
  <si>
    <t>グレイディーア</t>
  </si>
  <si>
    <t>ミヅキ</t>
  </si>
  <si>
    <t>ベナ</t>
  </si>
  <si>
    <t>キララ</t>
  </si>
  <si>
    <t>連鎖競技 ヒュムノイの知境</t>
    <phoneticPr fontId="5" type="noConversion"/>
  </si>
  <si>
    <t>Bagpipe</t>
  </si>
  <si>
    <t>縛りなし</t>
    <phoneticPr fontId="5" type="noConversion"/>
  </si>
  <si>
    <t>星4のみ</t>
    <phoneticPr fontId="5" type="noConversion"/>
  </si>
  <si>
    <t>低练</t>
    <phoneticPr fontId="5" type="noConversion"/>
  </si>
  <si>
    <t>低レベル</t>
    <phoneticPr fontId="5" type="noConversion"/>
  </si>
  <si>
    <t>精炼溶剂</t>
    <phoneticPr fontId="5" type="noConversion"/>
  </si>
  <si>
    <t>切削原液</t>
    <phoneticPr fontId="5" type="noConversion"/>
  </si>
  <si>
    <t>半自然溶剂</t>
    <phoneticPr fontId="5" type="noConversion"/>
  </si>
  <si>
    <t>化合切削液</t>
    <phoneticPr fontId="5" type="noConversion"/>
  </si>
  <si>
    <t>凝胶</t>
    <phoneticPr fontId="5" type="noConversion"/>
  </si>
  <si>
    <t>晶体元件</t>
    <phoneticPr fontId="5" type="noConversion"/>
  </si>
  <si>
    <t>RMA70-12</t>
    <phoneticPr fontId="5" type="noConversion"/>
  </si>
  <si>
    <t>遺塵の道</t>
    <phoneticPr fontId="5" type="noConversion"/>
  </si>
  <si>
    <t>Ch'en</t>
  </si>
  <si>
    <t>Hellagur</t>
  </si>
  <si>
    <t>Blaze</t>
  </si>
  <si>
    <t>Thorns</t>
  </si>
  <si>
    <t>Pallas</t>
  </si>
  <si>
    <t>Mountain</t>
  </si>
  <si>
    <t>Surtr</t>
  </si>
  <si>
    <t>Skadi</t>
  </si>
  <si>
    <t>SilverAsh</t>
  </si>
  <si>
    <t>Schwarz</t>
  </si>
  <si>
    <t>Archetto</t>
  </si>
  <si>
    <t>Rosmontis</t>
  </si>
  <si>
    <t>Exusiai</t>
  </si>
  <si>
    <t>Роса</t>
  </si>
  <si>
    <t>Mudrock</t>
  </si>
  <si>
    <t>Nian</t>
  </si>
  <si>
    <t>Saria</t>
  </si>
  <si>
    <t>Eunectes</t>
  </si>
  <si>
    <t>Blemishine</t>
  </si>
  <si>
    <t>Hoshiguma</t>
  </si>
  <si>
    <t>Kal'tsit</t>
  </si>
  <si>
    <t>Shining</t>
  </si>
  <si>
    <t>Nightingale</t>
  </si>
  <si>
    <t>Angelina</t>
  </si>
  <si>
    <t>Suzuran</t>
  </si>
  <si>
    <t>Magallan</t>
  </si>
  <si>
    <t>Skadi the Corrupting Heart</t>
  </si>
  <si>
    <t>Eyjafjalla</t>
  </si>
  <si>
    <t>Carnelian</t>
  </si>
  <si>
    <t>Ceobe</t>
  </si>
  <si>
    <t>Mostima</t>
  </si>
  <si>
    <t>Dusk</t>
  </si>
  <si>
    <t>Ifrit</t>
  </si>
  <si>
    <t>Passenger</t>
  </si>
  <si>
    <t>Aak</t>
  </si>
  <si>
    <t>Gladiia</t>
  </si>
  <si>
    <t>Phantom</t>
  </si>
  <si>
    <t>Mizuki</t>
  </si>
  <si>
    <t>Weedy</t>
  </si>
  <si>
    <t>Saga</t>
  </si>
  <si>
    <t>Saileach</t>
  </si>
  <si>
    <t>Akafuyu</t>
  </si>
  <si>
    <t>Tequila</t>
  </si>
  <si>
    <t>La Pluma</t>
  </si>
  <si>
    <t>Mulberry</t>
  </si>
  <si>
    <t>Bena</t>
  </si>
  <si>
    <t>Kirara</t>
  </si>
  <si>
    <t>Roberta</t>
  </si>
  <si>
    <t>Indigo</t>
  </si>
  <si>
    <t>攻击间隔</t>
  </si>
  <si>
    <t>再部署时间</t>
  </si>
  <si>
    <t>浊心斯卡蒂</t>
  </si>
  <si>
    <t>水月</t>
  </si>
  <si>
    <t>龙舌兰</t>
  </si>
  <si>
    <t>羽毛笔</t>
  </si>
  <si>
    <t>桑葚</t>
  </si>
  <si>
    <t>罗比菈塔</t>
  </si>
  <si>
    <t>人数\流派</t>
    <phoneticPr fontId="5" type="noConversion"/>
  </si>
  <si>
    <t>1</t>
    <phoneticPr fontId="5" type="noConversion"/>
  </si>
  <si>
    <t>2</t>
    <phoneticPr fontId="5" type="noConversion"/>
  </si>
  <si>
    <t>3</t>
    <phoneticPr fontId="5" type="noConversion"/>
  </si>
  <si>
    <t>4</t>
    <phoneticPr fontId="5" type="noConversion"/>
  </si>
  <si>
    <t>5</t>
  </si>
  <si>
    <t>6</t>
  </si>
  <si>
    <t>7</t>
  </si>
  <si>
    <t>8</t>
  </si>
  <si>
    <t>9</t>
  </si>
  <si>
    <t>10</t>
  </si>
  <si>
    <t>11</t>
  </si>
  <si>
    <t>12</t>
  </si>
  <si>
    <t>13</t>
  </si>
  <si>
    <t>远牙</t>
  </si>
  <si>
    <t>灰毫</t>
  </si>
  <si>
    <t>干员</t>
  </si>
  <si>
    <t>稀有度</t>
  </si>
  <si>
    <t>职业</t>
  </si>
  <si>
    <t>职业编号</t>
  </si>
  <si>
    <t>日本語</t>
  </si>
  <si>
    <t>序号</t>
  </si>
  <si>
    <t>阻挡数</t>
  </si>
  <si>
    <t>技能2s2d</t>
  </si>
  <si>
    <t>s2技能dps</t>
  </si>
  <si>
    <t>s2普攻dps</t>
  </si>
  <si>
    <t>s2平均dps</t>
  </si>
  <si>
    <t>技能2s2h</t>
  </si>
  <si>
    <t>s2技能hps</t>
  </si>
  <si>
    <t>s2普攻hps</t>
  </si>
  <si>
    <t>s2平均hps</t>
  </si>
  <si>
    <t>近卫</t>
  </si>
  <si>
    <t>チェン</t>
  </si>
  <si>
    <t>ヘラグ</t>
  </si>
  <si>
    <t>ソーンズ</t>
  </si>
  <si>
    <t>マウンテン</t>
  </si>
  <si>
    <t>スルト</t>
  </si>
  <si>
    <t>スカジ</t>
  </si>
  <si>
    <t>シルバーアッシュ</t>
  </si>
  <si>
    <t>狙击</t>
  </si>
  <si>
    <t>Ｗ</t>
  </si>
  <si>
    <t>シュヴァルツ</t>
  </si>
  <si>
    <t>Ash</t>
  </si>
  <si>
    <t>アルケット</t>
  </si>
  <si>
    <t>ロスモンティス</t>
  </si>
  <si>
    <t>エクシア</t>
  </si>
  <si>
    <t>ロサ</t>
  </si>
  <si>
    <t>重装</t>
  </si>
  <si>
    <t>マドロック</t>
  </si>
  <si>
    <t>ニェン</t>
  </si>
  <si>
    <t>サリア</t>
  </si>
  <si>
    <t>ユーネクテス</t>
  </si>
  <si>
    <t>ブレミシャイン</t>
  </si>
  <si>
    <t>ホシグマ</t>
  </si>
  <si>
    <t>医疗</t>
  </si>
  <si>
    <t>シャイニング</t>
  </si>
  <si>
    <t>ナイチンゲール</t>
  </si>
  <si>
    <t>辅助</t>
  </si>
  <si>
    <t>アンジェリーナ</t>
  </si>
  <si>
    <t>スズラン</t>
  </si>
  <si>
    <t>マゼラン</t>
  </si>
  <si>
    <t>术士</t>
  </si>
  <si>
    <t>エイヤフィヤトラ</t>
  </si>
  <si>
    <t>ケオベ</t>
  </si>
  <si>
    <t>モスティマ</t>
  </si>
  <si>
    <t>シー</t>
  </si>
  <si>
    <t>イフリータ</t>
  </si>
  <si>
    <t>特种</t>
  </si>
  <si>
    <t>ア</t>
  </si>
  <si>
    <t>ファントム</t>
  </si>
  <si>
    <t>ウィーディ</t>
  </si>
  <si>
    <t>先锋</t>
  </si>
  <si>
    <t>サガ</t>
  </si>
  <si>
    <t>バクパイプ</t>
  </si>
  <si>
    <t>琴柳</t>
  </si>
  <si>
    <t>シージ</t>
  </si>
  <si>
    <t>Siege</t>
  </si>
  <si>
    <t>Fartooth</t>
  </si>
  <si>
    <t>バイビーク</t>
  </si>
  <si>
    <t>ウィスラッシュ</t>
  </si>
  <si>
    <t>ブローカ</t>
  </si>
  <si>
    <t>エアースカーペ</t>
  </si>
  <si>
    <t>フランカ</t>
  </si>
  <si>
    <t>ラップランド</t>
  </si>
  <si>
    <t>テキーラ</t>
  </si>
  <si>
    <t>アーミヤ</t>
  </si>
  <si>
    <t>スワイヤー</t>
  </si>
  <si>
    <t>フリント</t>
  </si>
  <si>
    <t>アステシア</t>
  </si>
  <si>
    <t>エンカク</t>
  </si>
  <si>
    <t>インドラ</t>
  </si>
  <si>
    <t>スペクター</t>
  </si>
  <si>
    <t>シデロカ</t>
  </si>
  <si>
    <t>アンドレアナ</t>
  </si>
  <si>
    <t>アオスタ</t>
  </si>
  <si>
    <t>プラチナ</t>
  </si>
  <si>
    <t>グレースロート</t>
  </si>
  <si>
    <t>アズリウス</t>
  </si>
  <si>
    <t>プロヴァンス</t>
  </si>
  <si>
    <t>シェーシャ</t>
  </si>
  <si>
    <t>ファイヤーウォッチ</t>
  </si>
  <si>
    <t>エイプリル</t>
  </si>
  <si>
    <t>イグゼキュター</t>
  </si>
  <si>
    <t>メテオリーテ</t>
  </si>
  <si>
    <t>バイソン</t>
  </si>
  <si>
    <t>ウン</t>
  </si>
  <si>
    <t>Ashlock</t>
  </si>
  <si>
    <t>ヴァルカン</t>
  </si>
  <si>
    <t>クロワッサン</t>
  </si>
  <si>
    <t>リスカム</t>
  </si>
  <si>
    <t>ニアール</t>
  </si>
  <si>
    <t>アスベストス</t>
  </si>
  <si>
    <t>フィリオプシス</t>
  </si>
  <si>
    <t>サイレンス</t>
  </si>
  <si>
    <t>ワルファリン</t>
  </si>
  <si>
    <t>トゥイエ</t>
  </si>
  <si>
    <t>ブリーズ</t>
  </si>
  <si>
    <t>セイロン</t>
  </si>
  <si>
    <t>ウィスパーレイン</t>
  </si>
  <si>
    <t>フォリニック</t>
  </si>
  <si>
    <t>プラマニクス</t>
  </si>
  <si>
    <t>グラウコス</t>
  </si>
  <si>
    <t>ソラ</t>
  </si>
  <si>
    <t>メイヤー</t>
  </si>
  <si>
    <t>シャマレ</t>
  </si>
  <si>
    <t>シーン</t>
  </si>
  <si>
    <t>ツキノギ</t>
  </si>
  <si>
    <t>イースチナ</t>
  </si>
  <si>
    <t>アイリス</t>
  </si>
  <si>
    <t>ミント</t>
  </si>
  <si>
    <t>レイズ</t>
  </si>
  <si>
    <t>アブサント</t>
  </si>
  <si>
    <t>レオンハルト</t>
  </si>
  <si>
    <t>ビーズワクス</t>
  </si>
  <si>
    <t>トミミ</t>
  </si>
  <si>
    <t>スカイフレア</t>
  </si>
  <si>
    <t>炎獄ラヴァ</t>
  </si>
  <si>
    <t>ナイトメア</t>
  </si>
  <si>
    <t>レッド</t>
  </si>
  <si>
    <t>ワイフー</t>
  </si>
  <si>
    <t>カフカ</t>
  </si>
  <si>
    <t>ロビン</t>
  </si>
  <si>
    <t>マンティコア</t>
  </si>
  <si>
    <t>エフイーター</t>
  </si>
  <si>
    <t>ウユウ</t>
  </si>
  <si>
    <t>スノーズント</t>
  </si>
  <si>
    <t>クリフハート</t>
  </si>
  <si>
    <t>テキサス</t>
  </si>
  <si>
    <t>グラニ</t>
  </si>
  <si>
    <t>エリジウム</t>
  </si>
  <si>
    <t>キアーベ</t>
  </si>
  <si>
    <t>ズィマー</t>
  </si>
  <si>
    <t>リード</t>
  </si>
  <si>
    <t>エステル</t>
  </si>
  <si>
    <t>マトイマル</t>
  </si>
  <si>
    <t xml:space="preserve">ドーベルマン	</t>
  </si>
  <si>
    <t>コンビクション</t>
  </si>
  <si>
    <t>アレーン</t>
  </si>
  <si>
    <t>ジャッキー</t>
  </si>
  <si>
    <t>カッター</t>
  </si>
  <si>
    <t>ビーハンター</t>
  </si>
  <si>
    <t>ムース</t>
  </si>
  <si>
    <t>フロストリーフ</t>
  </si>
  <si>
    <t>ウタゲ</t>
  </si>
  <si>
    <t>アンブリエル</t>
  </si>
  <si>
    <t>シラユキ</t>
  </si>
  <si>
    <t>ヴァーミル</t>
  </si>
  <si>
    <t>ジェシカ</t>
  </si>
  <si>
    <t>メテオ</t>
  </si>
  <si>
    <t>メイ</t>
  </si>
  <si>
    <t>パインコーン</t>
  </si>
  <si>
    <t>アシッドドロップ</t>
  </si>
  <si>
    <t>グム</t>
  </si>
  <si>
    <t>ジュナー</t>
  </si>
  <si>
    <t>マッターホルン</t>
  </si>
  <si>
    <t>バブル</t>
  </si>
  <si>
    <t>クオーラ</t>
  </si>
  <si>
    <t>バフューマー</t>
  </si>
  <si>
    <t>ガヴィル</t>
  </si>
  <si>
    <t>ミルラ</t>
  </si>
  <si>
    <t>セイリュウ</t>
  </si>
  <si>
    <t>ススーロ</t>
  </si>
  <si>
    <t>ポデンコ</t>
  </si>
  <si>
    <t>アーススピリット</t>
  </si>
  <si>
    <t>ディピカ</t>
  </si>
  <si>
    <t>グレイ</t>
  </si>
  <si>
    <t>カシャ</t>
  </si>
  <si>
    <t>ヘイズ</t>
  </si>
  <si>
    <t>ギターノ</t>
  </si>
  <si>
    <t>ショウ</t>
  </si>
  <si>
    <t>ロープ</t>
  </si>
  <si>
    <t>ジェイ</t>
  </si>
  <si>
    <t>グラベル</t>
  </si>
  <si>
    <t>イーサン</t>
  </si>
  <si>
    <t>ビーンストーク</t>
  </si>
  <si>
    <t>ヴィグナ</t>
  </si>
  <si>
    <t>スカベンジャー</t>
  </si>
  <si>
    <t>テンニンカ</t>
  </si>
  <si>
    <t>クーリエ</t>
  </si>
  <si>
    <t>メランサ</t>
  </si>
  <si>
    <t>ポプカル</t>
  </si>
  <si>
    <t>ミッドナイト</t>
  </si>
  <si>
    <t>アドナキエル</t>
  </si>
  <si>
    <t>クルース</t>
  </si>
  <si>
    <t>カタパルト</t>
  </si>
  <si>
    <t>スポット</t>
  </si>
  <si>
    <t>カーディ</t>
  </si>
  <si>
    <t>ビーグル</t>
  </si>
  <si>
    <t>アンセル</t>
  </si>
  <si>
    <t>ハイビスカス</t>
  </si>
  <si>
    <t>オーキッド</t>
  </si>
  <si>
    <t>スチュワード</t>
  </si>
  <si>
    <t>ラヴァ</t>
  </si>
  <si>
    <t>フェン</t>
  </si>
  <si>
    <t>プリュム</t>
  </si>
  <si>
    <t>バニラ</t>
  </si>
  <si>
    <t>レンジャー</t>
  </si>
  <si>
    <t>ノイルホーン</t>
  </si>
  <si>
    <t>ドゥリン</t>
  </si>
  <si>
    <t>ヤトウ</t>
  </si>
  <si>
    <t>耀骑士临光</t>
    <phoneticPr fontId="7" type="noConversion"/>
  </si>
  <si>
    <t>近卫</t>
    <phoneticPr fontId="7" type="noConversion"/>
  </si>
  <si>
    <t>焰尾</t>
    <phoneticPr fontId="7" type="noConversion"/>
  </si>
  <si>
    <t>先锋</t>
    <phoneticPr fontId="7" type="noConversion"/>
  </si>
  <si>
    <t>蚀清</t>
    <phoneticPr fontId="7" type="noConversion"/>
  </si>
  <si>
    <t>术士</t>
    <phoneticPr fontId="7" type="noConversion"/>
  </si>
  <si>
    <t>蜜莓</t>
    <phoneticPr fontId="5" type="noConversion"/>
  </si>
  <si>
    <t>布丁</t>
    <phoneticPr fontId="5" type="noConversion"/>
  </si>
  <si>
    <t>正义骑士号</t>
    <phoneticPr fontId="5" type="noConversion"/>
  </si>
  <si>
    <t>野鬃</t>
    <phoneticPr fontId="5" type="noConversion"/>
  </si>
  <si>
    <t>医疗</t>
    <phoneticPr fontId="5" type="noConversion"/>
  </si>
  <si>
    <t>术士</t>
    <phoneticPr fontId="5" type="noConversion"/>
  </si>
  <si>
    <t>狙击</t>
    <phoneticPr fontId="5" type="noConversion"/>
  </si>
  <si>
    <t>轴/操作步骤/图表</t>
    <phoneticPr fontId="5" type="noConversion"/>
  </si>
  <si>
    <t>统计678章使用次数</t>
    <phoneticPr fontId="5" type="noConversion"/>
  </si>
  <si>
    <t>斯卡蒂</t>
    <phoneticPr fontId="5" type="noConversion"/>
  </si>
  <si>
    <t>灰烬</t>
    <phoneticPr fontId="5" type="noConversion"/>
  </si>
  <si>
    <t>假日威龙陈</t>
    <phoneticPr fontId="5" type="noConversion"/>
  </si>
  <si>
    <t>迷迭香</t>
    <phoneticPr fontId="5" type="noConversion"/>
  </si>
  <si>
    <t>总使用次数</t>
    <phoneticPr fontId="5" type="noConversion"/>
  </si>
  <si>
    <t>阿米娅（近卫）</t>
  </si>
  <si>
    <t>灵知</t>
    <phoneticPr fontId="5" type="noConversion"/>
  </si>
  <si>
    <t>辅助</t>
    <phoneticPr fontId="5" type="noConversion"/>
  </si>
  <si>
    <t>耶拉</t>
    <phoneticPr fontId="5" type="noConversion"/>
  </si>
  <si>
    <t>极光</t>
    <phoneticPr fontId="5" type="noConversion"/>
  </si>
  <si>
    <t>重装</t>
    <phoneticPr fontId="5" type="noConversion"/>
  </si>
  <si>
    <t>未昇進レベル1のみ</t>
  </si>
  <si>
    <t>全员1级</t>
    <phoneticPr fontId="5" type="noConversion"/>
  </si>
  <si>
    <t>精一1级</t>
    <phoneticPr fontId="5" type="noConversion"/>
  </si>
  <si>
    <t>未昇進のみ</t>
  </si>
  <si>
    <t>无精英</t>
    <phoneticPr fontId="5" type="noConversion"/>
  </si>
  <si>
    <t>昇進1レベル1のみ</t>
    <phoneticPr fontId="5" type="noConversion"/>
  </si>
  <si>
    <t>無精二(自创)/昇進1のみ</t>
    <phoneticPr fontId="5" type="noConversion"/>
  </si>
  <si>
    <t>ゲーム内容語一覧</t>
  </si>
  <si>
    <t>战斗术语（戦闘用語）</t>
  </si>
  <si>
    <t>状态（状態）</t>
  </si>
  <si>
    <t>名称</t>
  </si>
  <si>
    <t>効果</t>
  </si>
  <si>
    <t>停顿</t>
  </si>
  <si>
    <t>足止め</t>
  </si>
  <si>
    <t>移动速度降低80%</t>
  </si>
  <si>
    <t>移動速度－80％</t>
  </si>
  <si>
    <t>束缚</t>
  </si>
  <si>
    <t>バインド</t>
  </si>
  <si>
    <t>无法移动</t>
  </si>
  <si>
    <t>移動不可</t>
  </si>
  <si>
    <t>晕眩</t>
  </si>
  <si>
    <t>スタン</t>
  </si>
  <si>
    <t>无法移动、阻挡、攻击及使用技能</t>
  </si>
  <si>
    <t>移動、ブロック、攻撃およびスキル発動不可</t>
  </si>
  <si>
    <t>抵抗</t>
  </si>
  <si>
    <t>レジスト</t>
  </si>
  <si>
    <t>晕眩、寒冷、冻结等负面状态的持续时间减半</t>
  </si>
  <si>
    <t>（同名效果不叠加）</t>
  </si>
  <si>
    <t>隐匿</t>
  </si>
  <si>
    <t>ステルス</t>
  </si>
  <si>
    <t>不阻挡时不成为敌方攻击的目标</t>
  </si>
  <si>
    <t>未ブロック時敵の攻撃の対象にならない</t>
  </si>
  <si>
    <t>迷彩</t>
  </si>
  <si>
    <t>不阻挡时不成为敌方普通攻击的目标</t>
  </si>
  <si>
    <t>（无法躲避溅射类攻击）</t>
  </si>
  <si>
    <t>未ブロック時敵の通常攻撃の対象にならない（範囲攻撃のダメージは無効化できない）</t>
  </si>
  <si>
    <t>脆弱</t>
  </si>
  <si>
    <t>隋弱</t>
  </si>
  <si>
    <t>受到的所有伤害提升相应比例</t>
  </si>
  <si>
    <t>（同名效果取最高）</t>
  </si>
  <si>
    <t>被ダメージが効果値分上昇（同名の状態は効果値が高いほうのみ適用）</t>
  </si>
  <si>
    <t>护盾</t>
  </si>
  <si>
    <t>シールド</t>
  </si>
  <si>
    <t>每层护盾可以抵挡一次伤害</t>
  </si>
  <si>
    <t>ダメージを受けるとき、シールドを1枚消耗することによってダメージを1回ガード可能</t>
  </si>
  <si>
    <t>庇护</t>
  </si>
  <si>
    <t>加護</t>
  </si>
  <si>
    <t>受到的物理和法术伤害降低相应比例</t>
  </si>
  <si>
    <t>物理、術の被ダメージが効果値分減少（同名の状態は効果値が高いほうのみ適用）</t>
  </si>
  <si>
    <t>寒冷</t>
  </si>
  <si>
    <t>攻击速度下降30，如果在持续时间内再次受到寒冷效果则会变为冻结</t>
  </si>
  <si>
    <t>冻结</t>
  </si>
  <si>
    <t>凍結</t>
  </si>
  <si>
    <t>无法移动、攻击及使用技能（通过寒冷触发）</t>
  </si>
  <si>
    <t>沉睡</t>
  </si>
  <si>
    <t>睡眠</t>
  </si>
  <si>
    <t>无敌且无法行动</t>
  </si>
  <si>
    <t>無敵、行動不能</t>
  </si>
  <si>
    <t>鼓舞</t>
  </si>
  <si>
    <t>获得额外附加的基础属性加成（同类属性取最高）</t>
  </si>
  <si>
    <t>※发动鼓舞者本身的鼓舞BUFF会被重写后适用于受益者。</t>
  </si>
  <si>
    <t>（如空与浊心斯卡蒂均为最终乘算计算BUFF数值后重写为最终加算赋予受益者）</t>
  </si>
  <si>
    <t>対応するステータス値が上昇（同類のステータス上昇効果は効果値が高いほうのみ適用）</t>
  </si>
  <si>
    <t>※鼓舞の発動者本来の鼓舞バフは上書きされてから受益者に適用</t>
  </si>
  <si>
    <t>（例えば</t>
  </si>
  <si>
    <t> ソラと</t>
  </si>
  <si>
    <t> 濁心スカジはいずれも最終乗算であり、</t>
  </si>
  <si>
    <t>バフの数値を計算してから最終加算で受益者に付与）</t>
  </si>
  <si>
    <t>技能相关（スキル関連）</t>
  </si>
  <si>
    <t>绑定</t>
  </si>
  <si>
    <t>連動</t>
  </si>
  <si>
    <t>绑定对象不在场时技能强制结束，清空所有技力且无法回复技力</t>
  </si>
  <si>
    <t>連動対象が場にいない状態ではスキルが強制終了し、SPが0になり増加しなくなる</t>
  </si>
  <si>
    <t>蓄力</t>
  </si>
  <si>
    <t>オーバーチャージ</t>
  </si>
  <si>
    <t>技力达到上限可继续回复，回复至上限2倍时进入蓄力状态，此时开启技能会触发额外效果</t>
  </si>
  <si>
    <t>（任何时候开启均消耗全部技力）</t>
  </si>
  <si>
    <t>※在战斗中显示为干员模型上部的黄色触发标志变为红色。</t>
  </si>
  <si>
    <t>SPが最大値の2倍まで増加し続け、上限に達するとオーバーチャージ状態となる。</t>
  </si>
  <si>
    <t>オーバーチャージ状態中でスキルを発動すると追加効果が付与される</t>
  </si>
  <si>
    <t>（状態を問わず、スキル発動時はSPが全て消費される）</t>
  </si>
  <si>
    <t>※戦闘中ではオペレーターのSDの上方にある黄色のスキル発動アイコンが赤色になる</t>
  </si>
  <si>
    <t>精力充沛</t>
  </si>
  <si>
    <t>元気いっぱい</t>
  </si>
  <si>
    <t>生命值高于一定比例时攻击力加成提升相应比例（同名效果攻击力加成取最高）</t>
  </si>
  <si>
    <t>※生命值比例的判定每0.3秒进行一次。</t>
  </si>
  <si>
    <t>HPが一定割合より高い時攻撃力が上昇（同種の効果は高いほうのみ適用）</t>
  </si>
  <si>
    <t>※HP割合は0.3秒ごとに1度判定される。</t>
  </si>
  <si>
    <t>要素相关</t>
  </si>
  <si>
    <t>神经损伤</t>
  </si>
  <si>
    <t>神経ダメージ</t>
  </si>
  <si>
    <t>神经损伤累计至1000时，受到1000点真实伤害并晕眩10秒</t>
  </si>
  <si>
    <t>※并进入持续10秒的神经毁损：此状态下神经损伤逐渐降至0，</t>
  </si>
  <si>
    <t>且不会受到神经损伤与神经损伤回复效果</t>
  </si>
  <si>
    <t>※10秒継続する神経破壊状態になる：</t>
  </si>
  <si>
    <t>この状態では神経損傷値が徐々に0になり、</t>
  </si>
  <si>
    <t>神経損傷と神経損傷回復の効果を受けない。</t>
  </si>
  <si>
    <t>侵蚀损伤</t>
  </si>
  <si>
    <t>侵蝕損傷</t>
  </si>
  <si>
    <t>侵蚀损伤累计至1000时，永久降低100点防御力并受到800点物理伤害</t>
  </si>
  <si>
    <t>※并进入持续10秒的侵蚀毁损：此状态下侵蚀损伤逐渐降至0，</t>
  </si>
  <si>
    <t>且不会受到侵蚀损伤与侵蚀损伤回复效果</t>
  </si>
  <si>
    <t>※侵蚀损伤造成的防御力降低效果可无限叠加</t>
  </si>
  <si>
    <t>侵蝕損傷値が1000まで累積した時、防御力が100減少し、物理ダメージ800を受ける</t>
  </si>
  <si>
    <t>※10秒継続する侵蝕破壊状態になる：</t>
  </si>
  <si>
    <t>この状態では侵蝕損傷値が徐々に0になり、</t>
  </si>
  <si>
    <t>侵蝕損傷と侵蝕損傷回復の効果を受けない。</t>
  </si>
  <si>
    <t>※侵蝕損傷による防御力減少効果に上限はない</t>
  </si>
  <si>
    <t>力度对应表（強制移動対応表）</t>
  </si>
  <si>
    <t>稍微</t>
  </si>
  <si>
    <t>かすかな力で</t>
  </si>
  <si>
    <t>小力地</t>
  </si>
  <si>
    <t>普通の力で</t>
  </si>
  <si>
    <t>中等力度地</t>
  </si>
  <si>
    <t>相当の力で</t>
  </si>
  <si>
    <t>较大力地</t>
  </si>
  <si>
    <t>かなりの力で</t>
  </si>
  <si>
    <t>大力地</t>
  </si>
  <si>
    <t>力強く</t>
  </si>
  <si>
    <t>攻撃間隔</t>
  </si>
  <si>
    <t>大陸表記</t>
  </si>
  <si>
    <t>数値</t>
  </si>
  <si>
    <t>日本語表記</t>
  </si>
  <si>
    <t>該当オペレーター</t>
  </si>
  <si>
    <t>增大</t>
  </si>
  <si>
    <t>延長</t>
  </si>
  <si>
    <t>なし</t>
  </si>
  <si>
    <t>略微增大</t>
  </si>
  <si>
    <t>わずかに延長</t>
  </si>
  <si>
    <t>稍微增大</t>
  </si>
  <si>
    <t>略微缩短</t>
  </si>
  <si>
    <t>わずかに短縮</t>
  </si>
  <si>
    <t>少量缩短</t>
  </si>
  <si>
    <t>やや短縮</t>
  </si>
  <si>
    <t>一定程度缩短</t>
  </si>
  <si>
    <t>短縮</t>
  </si>
  <si>
    <t>小幅度缩短</t>
  </si>
  <si>
    <t> カーネリアン</t>
  </si>
  <si>
    <t>缩短</t>
  </si>
  <si>
    <t>－0.7s</t>
  </si>
  <si>
    <t> ミヅキ</t>
  </si>
  <si>
    <t>较大幅度缩短</t>
  </si>
  <si>
    <t>かなり短縮</t>
  </si>
  <si>
    <t>大幅度缩短</t>
  </si>
  <si>
    <t>大幅に短縮</t>
  </si>
  <si>
    <t>极大幅度缩短</t>
  </si>
  <si>
    <t>超大幅に短縮</t>
  </si>
  <si>
    <t>－1.2s</t>
  </si>
  <si>
    <t>－1.5s</t>
  </si>
  <si>
    <t>超大幅度缩短</t>
  </si>
  <si>
    <t> ロスモンティス</t>
  </si>
  <si>
    <t> グレイディーア</t>
  </si>
  <si>
    <t>稍微延长</t>
  </si>
  <si>
    <t> トギフォンス</t>
  </si>
  <si>
    <t> パッセンジャー</t>
  </si>
  <si>
    <t>0.8倍</t>
  </si>
  <si>
    <t> インディゴ</t>
  </si>
  <si>
    <t>0.7倍</t>
  </si>
  <si>
    <t> ラプルマ</t>
  </si>
  <si>
    <t>0.65倍</t>
  </si>
  <si>
    <t>较小幅度缩短</t>
  </si>
  <si>
    <t>0.6倍</t>
  </si>
  <si>
    <t>减小</t>
  </si>
  <si>
    <t>较大幅度减小</t>
  </si>
  <si>
    <t>大幅度减小</t>
  </si>
  <si>
    <t>0.4倍</t>
  </si>
  <si>
    <t> マルベリー</t>
  </si>
  <si>
    <t>0.36倍</t>
  </si>
  <si>
    <t>0.33倍</t>
  </si>
  <si>
    <t>0.26倍</t>
  </si>
  <si>
    <t>0.2倍</t>
  </si>
  <si>
    <t>0.15倍</t>
  </si>
  <si>
    <t>0.12倍</t>
  </si>
  <si>
    <t>基建术语（基地用語）</t>
  </si>
  <si>
    <t>中间产物（中間製品）</t>
  </si>
  <si>
    <t>念力</t>
  </si>
  <si>
    <t>由以下干员提供</t>
  </si>
  <si>
    <t>迷迭香</t>
  </si>
  <si>
    <t>付与可能オペレーター：</t>
  </si>
  <si>
    <t>意识实体</t>
  </si>
  <si>
    <t>意識実体</t>
  </si>
  <si>
    <t>思维链环</t>
  </si>
  <si>
    <t>思念連鎖</t>
  </si>
  <si>
    <t>可影响念力、意识实体相关技能</t>
  </si>
  <si>
    <t>感知信息</t>
  </si>
  <si>
    <t>知覚情報</t>
  </si>
  <si>
    <t>可影响思维链环相关技能</t>
  </si>
  <si>
    <t>迷迭香、夕、絮雨、爱丽丝</t>
  </si>
  <si>
    <t>人间烟火</t>
  </si>
  <si>
    <t>俗世の憂</t>
  </si>
  <si>
    <t>夕、乌有</t>
  </si>
  <si>
    <t>情报储备</t>
  </si>
  <si>
    <t>情報備蓄</t>
  </si>
  <si>
    <t>灰烬</t>
  </si>
  <si>
    <t>乌萨斯特饮</t>
  </si>
  <si>
    <t>ウルサスドリンク</t>
  </si>
  <si>
    <t>记忆碎片</t>
  </si>
  <si>
    <t>記憶の欠片</t>
  </si>
  <si>
    <t>可影响感知信息相关技能</t>
  </si>
  <si>
    <t>由以下干员提</t>
  </si>
  <si>
    <t>梦境</t>
  </si>
  <si>
    <t>夢</t>
  </si>
  <si>
    <t>技能（スキル）</t>
  </si>
  <si>
    <t>回收利用</t>
  </si>
  <si>
    <t>再利用</t>
  </si>
  <si>
    <t>配合意识</t>
  </si>
  <si>
    <t>コンビネーション</t>
  </si>
  <si>
    <t>自动化·α</t>
  </si>
  <si>
    <t>自動化·α</t>
  </si>
  <si>
    <t>温蒂、森蚺、异客</t>
  </si>
  <si>
    <t> ユーネクテス、</t>
  </si>
  <si>
    <t>編注：ウィーディーは自動化·αではなく自動化·βのため</t>
  </si>
  <si>
    <t>正しい方に記載</t>
  </si>
  <si>
    <t>自动化·β</t>
  </si>
  <si>
    <t>仿生海龙</t>
  </si>
  <si>
    <t>シードラゴン</t>
  </si>
  <si>
    <t>标准化类技能</t>
  </si>
  <si>
    <t>標準化スキル</t>
  </si>
  <si>
    <t>包含以下技能：</t>
  </si>
  <si>
    <t>标准化·α、标准化·β</t>
  </si>
  <si>
    <t>対象スキル：標準化α、標準化β</t>
  </si>
  <si>
    <t>设施（施設）</t>
  </si>
  <si>
    <t>公開</t>
  </si>
  <si>
    <t>赤金生产线</t>
  </si>
  <si>
    <t>純金製生産ライン</t>
  </si>
  <si>
    <t>每有1间制造站生产赤金，则赤金生产线+1</t>
  </si>
  <si>
    <t>※此外还可由以下干员提供：</t>
  </si>
  <si>
    <t>※付与可能オペレーター：</t>
  </si>
  <si>
    <t> キララ</t>
  </si>
  <si>
    <t>势力（勢力）</t>
  </si>
  <si>
    <t>龙门近卫局</t>
  </si>
  <si>
    <t>龍門近衛局</t>
  </si>
  <si>
    <t>包含以下干员</t>
  </si>
  <si>
    <t>陈、星熊、诗怀雅</t>
  </si>
  <si>
    <t>対象オペレーター：</t>
  </si>
  <si>
    <t>鲤氏侦探所</t>
  </si>
  <si>
    <t>リー探偵事務所</t>
  </si>
  <si>
    <t>阿、吽、槐琥</t>
  </si>
  <si>
    <t>乌萨斯学生自治团</t>
  </si>
  <si>
    <t>ウルサス学生自治団</t>
  </si>
  <si>
    <t>早露、凛冬、真理、古米</t>
  </si>
  <si>
    <t>彩虹小队</t>
  </si>
  <si>
    <t>レインボー小隊</t>
  </si>
  <si>
    <t>灰烬、战车、闪击、霜华</t>
  </si>
  <si>
    <t>异格</t>
  </si>
  <si>
    <t>異格</t>
  </si>
  <si>
    <t>炎狱炎熔、浊心斯卡蒂</t>
  </si>
  <si>
    <t> 濁心スカジ</t>
  </si>
  <si>
    <t> 炎獄ラヴァ、</t>
  </si>
  <si>
    <t>深海猎人</t>
  </si>
  <si>
    <t>アビサル</t>
  </si>
  <si>
    <t>歌蕾蒂娅、斯卡蒂、幽灵鲨、安哲拉</t>
  </si>
  <si>
    <t>特殊</t>
  </si>
  <si>
    <t>特殊加成</t>
  </si>
  <si>
    <t>特殊ボーナス</t>
  </si>
  <si>
    <t>每有1个深海猎人干员进驻在制造站，</t>
  </si>
  <si>
    <t>则控制中枢给每个进驻深海猎人的制造站提供5%生产力，</t>
  </si>
  <si>
    <t>最多给单个制造站提供45%生产力</t>
  </si>
  <si>
    <t>则控制中枢给每个进驻深海猎人的制造站提供10%生产力，</t>
  </si>
  <si>
    <t>最多给单个制造站提供90%生产力</t>
  </si>
  <si>
    <t>特殊叠加规则</t>
  </si>
  <si>
    <t>特殊加算制限</t>
  </si>
  <si>
    <t>无法与配合意识进行叠加，且优先生效</t>
  </si>
  <si>
    <t>无法与自动化·α、自动化·β、仿生海龙进行叠加，且清零效果优先生效</t>
  </si>
  <si>
    <t>「製造効率を0にする」の効果が優先適用</t>
  </si>
  <si>
    <r>
      <t>スタン</t>
    </r>
    <r>
      <rPr>
        <sz val="11"/>
        <color theme="0"/>
        <rFont val="Arial"/>
        <family val="2"/>
      </rPr>
      <t>、</t>
    </r>
    <r>
      <rPr>
        <b/>
        <u/>
        <sz val="11"/>
        <color theme="0"/>
        <rFont val="Arial"/>
        <family val="2"/>
      </rPr>
      <t>寒冷</t>
    </r>
    <r>
      <rPr>
        <sz val="11"/>
        <color theme="0"/>
        <rFont val="Arial"/>
        <family val="2"/>
      </rPr>
      <t>、</t>
    </r>
    <r>
      <rPr>
        <b/>
        <u/>
        <sz val="11"/>
        <color theme="0"/>
        <rFont val="Arial"/>
        <family val="2"/>
      </rPr>
      <t>凍結</t>
    </r>
    <r>
      <rPr>
        <sz val="11"/>
        <color theme="0"/>
        <rFont val="Arial"/>
        <family val="2"/>
      </rPr>
      <t>の継続時間が50%減少（同名の状態は重複不可）</t>
    </r>
  </si>
  <si>
    <r>
      <t>攻撃速度－30、効果時間内にもう一度寒冷状態を付与されると</t>
    </r>
    <r>
      <rPr>
        <b/>
        <u/>
        <sz val="11"/>
        <color theme="0"/>
        <rFont val="Arial"/>
        <family val="2"/>
      </rPr>
      <t>凍結</t>
    </r>
    <r>
      <rPr>
        <sz val="11"/>
        <color theme="0"/>
        <rFont val="Arial"/>
        <family val="2"/>
      </rPr>
      <t>状態になる</t>
    </r>
  </si>
  <si>
    <r>
      <t>移動、攻撃およびスキル発動不可（</t>
    </r>
    <r>
      <rPr>
        <b/>
        <u/>
        <sz val="11"/>
        <color theme="0"/>
        <rFont val="Arial"/>
        <family val="2"/>
      </rPr>
      <t>寒冷</t>
    </r>
    <r>
      <rPr>
        <sz val="11"/>
        <color theme="0"/>
        <rFont val="Arial"/>
        <family val="2"/>
      </rPr>
      <t>状態から派生）</t>
    </r>
  </si>
  <si>
    <r>
      <t>神経ダメージの蓄積値が1000になると、1000の確定ダメージを受けて10秒間</t>
    </r>
    <r>
      <rPr>
        <b/>
        <u/>
        <sz val="11"/>
        <color theme="0"/>
        <rFont val="Arial"/>
        <family val="2"/>
      </rPr>
      <t>スタン</t>
    </r>
    <r>
      <rPr>
        <sz val="11"/>
        <color theme="0"/>
        <rFont val="Arial"/>
        <family val="2"/>
      </rPr>
      <t>状態になる</t>
    </r>
  </si>
  <si>
    <r>
      <t> スキル</t>
    </r>
    <r>
      <rPr>
        <b/>
        <u/>
        <sz val="11"/>
        <color theme="0"/>
        <rFont val="Arial"/>
        <family val="2"/>
      </rPr>
      <t>念力</t>
    </r>
    <r>
      <rPr>
        <sz val="11"/>
        <color theme="0"/>
        <rFont val="Arial"/>
        <family val="2"/>
      </rPr>
      <t>、</t>
    </r>
    <r>
      <rPr>
        <b/>
        <u/>
        <sz val="11"/>
        <color theme="0"/>
        <rFont val="Arial"/>
        <family val="2"/>
      </rPr>
      <t>意識実体</t>
    </r>
    <r>
      <rPr>
        <sz val="11"/>
        <color theme="0"/>
        <rFont val="Arial"/>
        <family val="2"/>
      </rPr>
      <t>に影響する</t>
    </r>
  </si>
  <si>
    <r>
      <t>スキル</t>
    </r>
    <r>
      <rPr>
        <b/>
        <u/>
        <sz val="11"/>
        <color theme="0"/>
        <rFont val="Arial"/>
        <family val="2"/>
      </rPr>
      <t>思念連鎖</t>
    </r>
    <r>
      <rPr>
        <sz val="11"/>
        <color theme="0"/>
        <rFont val="Arial"/>
        <family val="2"/>
      </rPr>
      <t>に影響する</t>
    </r>
  </si>
  <si>
    <t> ロスモンティス、</t>
  </si>
  <si>
    <t> シー、</t>
  </si>
  <si>
    <t> ウィスパーレイン、</t>
  </si>
  <si>
    <t> アイリス</t>
  </si>
  <si>
    <t> ウユウ</t>
  </si>
  <si>
    <t> アッシュ</t>
  </si>
  <si>
    <t> タチャンカ</t>
  </si>
  <si>
    <r>
      <t>スキル</t>
    </r>
    <r>
      <rPr>
        <b/>
        <u/>
        <sz val="11"/>
        <color theme="0"/>
        <rFont val="Arial"/>
        <family val="2"/>
      </rPr>
      <t>知覚情報</t>
    </r>
    <r>
      <rPr>
        <sz val="11"/>
        <color theme="0"/>
        <rFont val="Arial"/>
        <family val="2"/>
      </rPr>
      <t>に影響する</t>
    </r>
  </si>
  <si>
    <t> ウィスパーレイン</t>
  </si>
  <si>
    <t> ヴァーミル</t>
  </si>
  <si>
    <t> ワイフー</t>
  </si>
  <si>
    <r>
      <t>自動化</t>
    </r>
    <r>
      <rPr>
        <b/>
        <sz val="11"/>
        <color theme="0"/>
        <rFont val="Arial"/>
        <family val="2"/>
      </rPr>
      <t>·</t>
    </r>
    <r>
      <rPr>
        <sz val="11"/>
        <color theme="0"/>
        <rFont val="Arial"/>
        <family val="2"/>
      </rPr>
      <t>β</t>
    </r>
  </si>
  <si>
    <t> ウィーディ、</t>
  </si>
  <si>
    <t> ユーネクテス</t>
  </si>
  <si>
    <t> ウィーディ</t>
  </si>
  <si>
    <t>純金を製造中の製造所1つにつき、純金生産ライン＋1</t>
  </si>
  <si>
    <t> チェン、</t>
  </si>
  <si>
    <t> ホシグマ、</t>
  </si>
  <si>
    <t> スワイヤー</t>
  </si>
  <si>
    <t> ア、</t>
  </si>
  <si>
    <t> ウン、</t>
  </si>
  <si>
    <t> ロサ、</t>
  </si>
  <si>
    <t> ズィマー、</t>
  </si>
  <si>
    <t> イースチナ、</t>
  </si>
  <si>
    <t> グム</t>
  </si>
  <si>
    <t> アッシュ、</t>
  </si>
  <si>
    <t> タチャンカ、</t>
  </si>
  <si>
    <t> ブリッツ、</t>
  </si>
  <si>
    <t> フロスト</t>
  </si>
  <si>
    <t> グレイディーア、</t>
  </si>
  <si>
    <t> スカジ、</t>
  </si>
  <si>
    <t> スペクター、</t>
  </si>
  <si>
    <t> アンドレアナ</t>
  </si>
  <si>
    <t>全ての製造所に配置中のアビサル所属のオペレーターの合計人数1につき、</t>
  </si>
  <si>
    <t>アビサル配置中の製造所の製造効率＋5%</t>
  </si>
  <si>
    <t>（1つの製造所に対して提供できる最大上昇値は45%まで）</t>
  </si>
  <si>
    <t>アビサル配置中の製造所の製造効率＋10%</t>
  </si>
  <si>
    <t>（1つの製造所に対して提供できる最大上昇値は90%まで）</t>
  </si>
  <si>
    <r>
      <t>コンビネーション</t>
    </r>
    <r>
      <rPr>
        <sz val="11"/>
        <color theme="0"/>
        <rFont val="Arial"/>
        <family val="2"/>
      </rPr>
      <t>より優先適用、重複不可</t>
    </r>
  </si>
  <si>
    <t> ビーハンター</t>
  </si>
  <si>
    <t> ケオベ</t>
  </si>
  <si>
    <t> Ash</t>
  </si>
  <si>
    <t> Tachanka</t>
  </si>
  <si>
    <t> アンジェリーナ</t>
  </si>
  <si>
    <t> セイリュウ</t>
  </si>
  <si>
    <t> マンティコア</t>
  </si>
  <si>
    <t> ウン</t>
  </si>
  <si>
    <t> シージ</t>
  </si>
  <si>
    <t> アンブリエル</t>
  </si>
  <si>
    <t> サガ</t>
  </si>
  <si>
    <t> ヴィグナ</t>
  </si>
  <si>
    <t> シュヴァルツ</t>
  </si>
  <si>
    <t> ヴァルカン</t>
  </si>
  <si>
    <t> シラユキ</t>
  </si>
  <si>
    <t> エクシア</t>
  </si>
  <si>
    <t> イグゼキュター</t>
  </si>
  <si>
    <t> イースチナ</t>
  </si>
  <si>
    <t> エイヤフィヤトラ</t>
  </si>
  <si>
    <t> フィリオプシス</t>
  </si>
  <si>
    <t> スカイフレア</t>
  </si>
  <si>
    <t> マウンテン</t>
  </si>
  <si>
    <t> リスカム</t>
  </si>
  <si>
    <t> ブローカ</t>
  </si>
  <si>
    <t> メイ</t>
  </si>
  <si>
    <t> アオスタ</t>
  </si>
  <si>
    <t> シー</t>
  </si>
  <si>
    <t> アスベストス</t>
  </si>
  <si>
    <t> マドロック</t>
  </si>
  <si>
    <t>英语</t>
    <phoneticPr fontId="5" type="noConversion"/>
  </si>
  <si>
    <r>
      <rPr>
        <b/>
        <u/>
        <sz val="11"/>
        <color theme="0"/>
        <rFont val="微软雅黑"/>
        <family val="2"/>
        <charset val="134"/>
      </rPr>
      <t>自動化</t>
    </r>
    <r>
      <rPr>
        <b/>
        <u/>
        <sz val="11"/>
        <color theme="0"/>
        <rFont val="Arial"/>
        <family val="2"/>
      </rPr>
      <t>α</t>
    </r>
    <r>
      <rPr>
        <sz val="11"/>
        <color theme="0"/>
        <rFont val="微软雅黑"/>
        <family val="2"/>
        <charset val="134"/>
      </rPr>
      <t>、</t>
    </r>
    <r>
      <rPr>
        <b/>
        <u/>
        <sz val="11"/>
        <color theme="0"/>
        <rFont val="微软雅黑"/>
        <family val="2"/>
        <charset val="134"/>
      </rPr>
      <t>自動化</t>
    </r>
    <r>
      <rPr>
        <b/>
        <u/>
        <sz val="11"/>
        <color theme="0"/>
        <rFont val="Arial"/>
        <family val="2"/>
      </rPr>
      <t>β</t>
    </r>
    <r>
      <rPr>
        <sz val="11"/>
        <color theme="0"/>
        <rFont val="微软雅黑"/>
        <family val="2"/>
        <charset val="134"/>
      </rPr>
      <t>、</t>
    </r>
    <r>
      <rPr>
        <b/>
        <u/>
        <sz val="11"/>
        <color theme="0"/>
        <rFont val="微软雅黑"/>
        <family val="2"/>
        <charset val="134"/>
      </rPr>
      <t>シードラゴン</t>
    </r>
    <r>
      <rPr>
        <sz val="11"/>
        <color theme="0"/>
        <rFont val="微软雅黑"/>
        <family val="2"/>
        <charset val="134"/>
      </rPr>
      <t>と重複不可、</t>
    </r>
    <phoneticPr fontId="5" type="noConversion"/>
  </si>
  <si>
    <t>Gnosis</t>
  </si>
  <si>
    <t>Flametail</t>
  </si>
  <si>
    <t>Amiya</t>
  </si>
  <si>
    <t>Bibeak</t>
  </si>
  <si>
    <t>Savage</t>
  </si>
  <si>
    <t>Whislash</t>
  </si>
  <si>
    <t>Broca</t>
  </si>
  <si>
    <t>Ayerscarpe</t>
  </si>
  <si>
    <t>Franka</t>
  </si>
  <si>
    <t>Lappland</t>
  </si>
  <si>
    <t>Swire</t>
  </si>
  <si>
    <t>Flint</t>
  </si>
  <si>
    <t>Astesia</t>
  </si>
  <si>
    <t>Flamebringer</t>
  </si>
  <si>
    <t>Indra</t>
  </si>
  <si>
    <t>Specter</t>
  </si>
  <si>
    <t>Tachanka</t>
  </si>
  <si>
    <t>Sideroca</t>
  </si>
  <si>
    <t>Andreana</t>
  </si>
  <si>
    <t>Aosta</t>
  </si>
  <si>
    <t>Platinum</t>
  </si>
  <si>
    <t>GreyThroat</t>
  </si>
  <si>
    <t>Blue Poison</t>
  </si>
  <si>
    <t>Provence</t>
  </si>
  <si>
    <t>Toddifons</t>
  </si>
  <si>
    <t>Sesa</t>
  </si>
  <si>
    <t>Firewatch</t>
  </si>
  <si>
    <t>April</t>
  </si>
  <si>
    <t>Executor</t>
  </si>
  <si>
    <t>Meteorite</t>
  </si>
  <si>
    <t>Bison</t>
  </si>
  <si>
    <t>Heavyrain</t>
  </si>
  <si>
    <t>Hung</t>
  </si>
  <si>
    <t>Vulcan</t>
  </si>
  <si>
    <t>Aurora</t>
  </si>
  <si>
    <t>Croissant</t>
  </si>
  <si>
    <t>Liskarm</t>
  </si>
  <si>
    <t>Nearl</t>
  </si>
  <si>
    <t>Blitz</t>
  </si>
  <si>
    <t>Asbestos</t>
  </si>
  <si>
    <t>Ptilopsis</t>
  </si>
  <si>
    <t>Silence</t>
  </si>
  <si>
    <t>Warfarin</t>
  </si>
  <si>
    <t>Honeyberry</t>
  </si>
  <si>
    <t>Tuye</t>
  </si>
  <si>
    <t>Breeze</t>
  </si>
  <si>
    <t>Ceylon</t>
  </si>
  <si>
    <t>Whisperain</t>
  </si>
  <si>
    <t>Folinic</t>
  </si>
  <si>
    <t>Pramanix</t>
  </si>
  <si>
    <t>Glaucus</t>
  </si>
  <si>
    <t>Sora</t>
  </si>
  <si>
    <t>Mayer</t>
  </si>
  <si>
    <t>Shamare</t>
  </si>
  <si>
    <t>Scene</t>
  </si>
  <si>
    <t>Tsukinogi</t>
  </si>
  <si>
    <t>Истина</t>
  </si>
  <si>
    <t>Iris</t>
  </si>
  <si>
    <t>Mint</t>
  </si>
  <si>
    <t>Leizi</t>
  </si>
  <si>
    <t>Absinthe</t>
  </si>
  <si>
    <t>Leonhardt</t>
  </si>
  <si>
    <t>Beeswax</t>
  </si>
  <si>
    <t>Corroserum</t>
  </si>
  <si>
    <t>Tomimi</t>
  </si>
  <si>
    <t>Skyfire</t>
  </si>
  <si>
    <t>Lava the Purgatory</t>
  </si>
  <si>
    <t>Kjera</t>
  </si>
  <si>
    <t>Nightmare</t>
  </si>
  <si>
    <t>Projekt Red</t>
  </si>
  <si>
    <t>Waai Fu</t>
  </si>
  <si>
    <t>Kafka</t>
  </si>
  <si>
    <t>Robin</t>
  </si>
  <si>
    <t>Manticore</t>
  </si>
  <si>
    <t>FEater</t>
  </si>
  <si>
    <t>Frost</t>
  </si>
  <si>
    <t>Mr.Nothing</t>
  </si>
  <si>
    <t>Snowsant</t>
  </si>
  <si>
    <t>Cliffheart</t>
  </si>
  <si>
    <t>Texas</t>
  </si>
  <si>
    <t>Grani</t>
  </si>
  <si>
    <t>Elysium</t>
  </si>
  <si>
    <t>Chiave</t>
  </si>
  <si>
    <t>Reed</t>
  </si>
  <si>
    <t>Wild Mane</t>
  </si>
  <si>
    <t>Estelle</t>
  </si>
  <si>
    <t>Matoimaru</t>
  </si>
  <si>
    <t>Dobermann</t>
  </si>
  <si>
    <t>Conviction</t>
  </si>
  <si>
    <t>Arene</t>
  </si>
  <si>
    <t>Jackie</t>
  </si>
  <si>
    <t>Cutter</t>
  </si>
  <si>
    <t>Beehunter</t>
  </si>
  <si>
    <t>Mousse</t>
  </si>
  <si>
    <t>Frostleaf</t>
  </si>
  <si>
    <t>Utage</t>
  </si>
  <si>
    <t>Ambriel</t>
  </si>
  <si>
    <t>ShiraYuki</t>
  </si>
  <si>
    <t>Vermeil</t>
  </si>
  <si>
    <t>Jessica</t>
  </si>
  <si>
    <t>Meteor</t>
  </si>
  <si>
    <t>May</t>
  </si>
  <si>
    <t>Pinecone</t>
  </si>
  <si>
    <t>Aciddrop</t>
  </si>
  <si>
    <t>Гум</t>
  </si>
  <si>
    <t>Dur-nar</t>
  </si>
  <si>
    <t>Matterhorn</t>
  </si>
  <si>
    <t>Bubble</t>
  </si>
  <si>
    <t>Cuora</t>
  </si>
  <si>
    <t>Perfumer</t>
  </si>
  <si>
    <t>Gavial</t>
  </si>
  <si>
    <t>Myrrh</t>
  </si>
  <si>
    <t>Purestream</t>
  </si>
  <si>
    <t>Sussurro</t>
  </si>
  <si>
    <t>Podenco</t>
  </si>
  <si>
    <t>Earthspirit</t>
  </si>
  <si>
    <t>Deepcolor</t>
  </si>
  <si>
    <t>Pudding</t>
  </si>
  <si>
    <t>Greyy</t>
  </si>
  <si>
    <t>Click</t>
  </si>
  <si>
    <t>Haze</t>
  </si>
  <si>
    <t>Gitano</t>
  </si>
  <si>
    <t>Shaw</t>
  </si>
  <si>
    <t>Rope</t>
  </si>
  <si>
    <t>Jaye</t>
  </si>
  <si>
    <t>Gravel</t>
  </si>
  <si>
    <t>Ethan</t>
  </si>
  <si>
    <t>Beanstalk</t>
  </si>
  <si>
    <t>Vigna</t>
  </si>
  <si>
    <t>Scavenger</t>
  </si>
  <si>
    <t>Myrtle</t>
  </si>
  <si>
    <t>Courier</t>
  </si>
  <si>
    <t>Melantha</t>
  </si>
  <si>
    <t>Popukar</t>
  </si>
  <si>
    <t>Midnight</t>
  </si>
  <si>
    <t>Adnachiel</t>
  </si>
  <si>
    <t>Kroos</t>
  </si>
  <si>
    <t>Catapult</t>
  </si>
  <si>
    <t>Spot</t>
  </si>
  <si>
    <t>Cardigan</t>
  </si>
  <si>
    <t>Beagle</t>
  </si>
  <si>
    <t>Ansel</t>
  </si>
  <si>
    <t>Hibiscus</t>
  </si>
  <si>
    <t>Orchid</t>
  </si>
  <si>
    <t>Steward</t>
  </si>
  <si>
    <t>Lava</t>
  </si>
  <si>
    <t>Fang</t>
  </si>
  <si>
    <t>Plume</t>
  </si>
  <si>
    <t>Vanilla</t>
  </si>
  <si>
    <t>Rangers</t>
  </si>
  <si>
    <t>Noir Corne</t>
  </si>
  <si>
    <t>Durin</t>
  </si>
  <si>
    <t>Yato</t>
  </si>
  <si>
    <t>Thermal-EX</t>
  </si>
  <si>
    <t>Зима</t>
  </si>
  <si>
    <t>Justice Knight</t>
    <phoneticPr fontId="5" type="noConversion"/>
  </si>
  <si>
    <t>部署位</t>
  </si>
  <si>
    <t>近战位</t>
  </si>
  <si>
    <t>远程位</t>
  </si>
  <si>
    <t>生命上限</t>
  </si>
  <si>
    <t>攻击</t>
  </si>
  <si>
    <t>法术抗性</t>
  </si>
  <si>
    <t>技能一初始</t>
  </si>
  <si>
    <t>技能一消耗</t>
  </si>
  <si>
    <t>技能一持续</t>
  </si>
  <si>
    <t>技能二初始</t>
  </si>
  <si>
    <t>技能二消耗</t>
  </si>
  <si>
    <t>技能二持续</t>
  </si>
  <si>
    <t>技能三初始</t>
  </si>
  <si>
    <t>技能三消耗</t>
  </si>
  <si>
    <t>技能三持续</t>
  </si>
  <si>
    <t>初始部署费用</t>
  </si>
  <si>
    <t>潜能2</t>
  </si>
  <si>
    <t>潜能3</t>
  </si>
  <si>
    <t>潜能4</t>
  </si>
  <si>
    <t>潜能5</t>
  </si>
  <si>
    <t>潜能6</t>
  </si>
  <si>
    <t>部署费用-1</t>
  </si>
  <si>
    <t>再部署时间-4秒</t>
  </si>
  <si>
    <t>攻击力+23</t>
  </si>
  <si>
    <t>第二天赋效果增强</t>
  </si>
  <si>
    <t>攻击力+26</t>
  </si>
  <si>
    <t>第一天赋效果增强</t>
  </si>
  <si>
    <t>攻击力+28</t>
  </si>
  <si>
    <t>攻击力+25</t>
  </si>
  <si>
    <t>攻击力+24</t>
  </si>
  <si>
    <t>攻击力+33</t>
  </si>
  <si>
    <t>攻击力+35</t>
  </si>
  <si>
    <t>攻击力+30</t>
  </si>
  <si>
    <t>攻击力+27</t>
  </si>
  <si>
    <t>攻击力+32</t>
  </si>
  <si>
    <t>攻击力+40</t>
  </si>
  <si>
    <t>攻击力+34</t>
  </si>
  <si>
    <t>防御力+29</t>
  </si>
  <si>
    <t>防御力+30</t>
  </si>
  <si>
    <t>防御力+27</t>
  </si>
  <si>
    <t>防御力+25</t>
  </si>
  <si>
    <t>法术抗性+10</t>
  </si>
  <si>
    <t>再部署时间-6秒</t>
  </si>
  <si>
    <t>生命上限+150</t>
  </si>
  <si>
    <t>再部署时间-10秒</t>
  </si>
  <si>
    <t>攻击力+22</t>
  </si>
  <si>
    <t>再部署时间-2秒</t>
  </si>
  <si>
    <t>生命上限+130</t>
  </si>
  <si>
    <t>攻击速度+8</t>
  </si>
  <si>
    <t>生命上限+140</t>
  </si>
  <si>
    <t>生命上限+200</t>
  </si>
  <si>
    <t>防御力+22</t>
  </si>
  <si>
    <t>天赋效果增强</t>
  </si>
  <si>
    <t>生命上限+250</t>
  </si>
  <si>
    <t>防御力+23</t>
  </si>
  <si>
    <t>攻击力+29</t>
  </si>
  <si>
    <t>防御力+26</t>
  </si>
  <si>
    <t>生命上限+210</t>
  </si>
  <si>
    <t>攻击力+21</t>
  </si>
  <si>
    <t>攻击力+19</t>
  </si>
  <si>
    <t>攻击力+20</t>
  </si>
  <si>
    <t>法术抗性+8</t>
  </si>
  <si>
    <t>生命上限+160</t>
  </si>
  <si>
    <t>攻击力+45</t>
  </si>
  <si>
    <t>防御力+19</t>
  </si>
  <si>
    <t>再部署时间-3秒</t>
  </si>
  <si>
    <t>防御力+24</t>
  </si>
  <si>
    <t>生命上限+180</t>
  </si>
  <si>
    <t>攻击力+18</t>
  </si>
  <si>
    <t>攻击速度+6</t>
  </si>
  <si>
    <t>防御力+20</t>
  </si>
  <si>
    <t>防御力+35</t>
  </si>
  <si>
    <t>攻击力+36</t>
  </si>
  <si>
    <t>生命上限+100</t>
  </si>
  <si>
    <t>防御力+28</t>
  </si>
  <si>
    <t>再部署时间-5秒</t>
  </si>
  <si>
    <t>生命上限+45</t>
  </si>
  <si>
    <t>攻击力+12</t>
  </si>
  <si>
    <t>生命上限+50</t>
  </si>
  <si>
    <t>攻击力+9</t>
  </si>
  <si>
    <t>天赋效果加强</t>
  </si>
  <si>
    <t>Ch'en the Holungday</t>
    <phoneticPr fontId="5" type="noConversion"/>
  </si>
  <si>
    <t>Nearl the Radiant Knight</t>
    <phoneticPr fontId="5" type="noConversion"/>
  </si>
  <si>
    <t>休日威龍チェン/狙撃チェン</t>
    <phoneticPr fontId="5" type="noConversion"/>
  </si>
  <si>
    <t>上线时间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</si>
</sst>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_ "/>
    <numFmt numFmtId="178" formatCode="yyyy/mm/dd\ hh:mm:ss"/>
    <numFmt numFmtId="179" formatCode="0_);[Red]\(0\)"/>
    <numFmt numFmtId="182" formatCode="yyyy/mm/dd\ hh:mm"/>
  </numFmts>
  <fonts count="34">
    <font>
      <sz val="11"/>
      <color theme="1"/>
      <name val="微软雅黑"/>
      <family val="2"/>
      <charset val="134"/>
    </font>
    <font>
      <sz val="11"/>
      <color theme="1"/>
      <name val="MS Gothic"/>
      <family val="2"/>
      <charset val="134"/>
    </font>
    <font>
      <sz val="11"/>
      <color theme="1"/>
      <name val="微软雅黑"/>
      <family val="2"/>
      <charset val="134"/>
    </font>
    <font>
      <sz val="11"/>
      <color theme="0"/>
      <name val="微软雅黑"/>
      <family val="2"/>
      <charset val="134"/>
    </font>
    <font>
      <sz val="11"/>
      <name val="微软雅黑"/>
      <family val="2"/>
      <charset val="134"/>
    </font>
    <font>
      <sz val="9"/>
      <name val="微软雅黑"/>
      <family val="2"/>
      <charset val="134"/>
    </font>
    <font>
      <sz val="11"/>
      <color theme="4" tint="-0.24994659260841701"/>
      <name val="等线"/>
      <family val="2"/>
      <charset val="134"/>
      <scheme val="minor"/>
    </font>
    <font>
      <sz val="9"/>
      <name val="等线"/>
      <family val="3"/>
      <charset val="134"/>
      <scheme val="minor"/>
    </font>
    <font>
      <sz val="10"/>
      <color rgb="FF000000"/>
      <name val="等线"/>
      <family val="3"/>
      <charset val="134"/>
      <scheme val="minor"/>
    </font>
    <font>
      <sz val="10"/>
      <color rgb="FF000000"/>
      <name val="等线"/>
      <family val="3"/>
      <charset val="134"/>
      <scheme val="minor"/>
    </font>
    <font>
      <sz val="11"/>
      <color rgb="FF000000"/>
      <name val="等线"/>
      <family val="3"/>
      <charset val="134"/>
      <scheme val="minor"/>
    </font>
    <font>
      <sz val="11"/>
      <color rgb="FF000000"/>
      <name val="等线"/>
      <family val="3"/>
      <charset val="134"/>
    </font>
    <font>
      <sz val="10"/>
      <color rgb="FF000000"/>
      <name val="等线"/>
      <family val="3"/>
      <charset val="134"/>
    </font>
    <font>
      <u/>
      <sz val="10"/>
      <color theme="10"/>
      <name val="微软雅黑"/>
      <family val="2"/>
      <charset val="134"/>
    </font>
    <font>
      <sz val="10"/>
      <color theme="0"/>
      <name val="等线"/>
      <family val="3"/>
      <charset val="134"/>
      <scheme val="minor"/>
    </font>
    <font>
      <sz val="11"/>
      <color theme="1"/>
      <name val="Segoe UI Historic"/>
      <family val="2"/>
    </font>
    <font>
      <sz val="10"/>
      <color rgb="FF000000"/>
      <name val="微软雅黑"/>
      <family val="2"/>
      <charset val="134"/>
    </font>
    <font>
      <b/>
      <sz val="11"/>
      <color rgb="FF000000"/>
      <name val="等线"/>
      <family val="3"/>
      <charset val="134"/>
    </font>
    <font>
      <sz val="10"/>
      <color rgb="FFDBD9D9"/>
      <name val="等线"/>
      <family val="3"/>
      <charset val="134"/>
    </font>
    <font>
      <sz val="10"/>
      <color rgb="FF000000"/>
      <name val="Arial"/>
      <family val="2"/>
    </font>
    <font>
      <sz val="9"/>
      <color rgb="FF10273F"/>
      <name val="Verdana"/>
      <family val="2"/>
    </font>
    <font>
      <sz val="11"/>
      <color rgb="FF000000"/>
      <name val="微软雅黑"/>
      <family val="2"/>
      <charset val="134"/>
    </font>
    <font>
      <sz val="13"/>
      <color rgb="FF1DFFA8"/>
      <name val="Arial"/>
      <family val="2"/>
    </font>
    <font>
      <sz val="12"/>
      <color rgb="FF1AFFFF"/>
      <name val="Arial"/>
      <family val="2"/>
    </font>
    <font>
      <sz val="11"/>
      <color rgb="FFFFFF1A"/>
      <name val="Arial"/>
      <family val="2"/>
    </font>
    <font>
      <b/>
      <sz val="11"/>
      <color rgb="FFDDDAD6"/>
      <name val="Arial"/>
      <family val="2"/>
    </font>
    <font>
      <sz val="11"/>
      <color theme="0"/>
      <name val="Arial"/>
      <family val="2"/>
    </font>
    <font>
      <b/>
      <sz val="11"/>
      <color theme="0"/>
      <name val="Arial"/>
      <family val="2"/>
    </font>
    <font>
      <b/>
      <u/>
      <sz val="11"/>
      <color theme="0"/>
      <name val="Arial"/>
      <family val="2"/>
    </font>
    <font>
      <u/>
      <sz val="10"/>
      <color theme="0"/>
      <name val="微软雅黑"/>
      <family val="2"/>
      <charset val="134"/>
    </font>
    <font>
      <sz val="8"/>
      <color theme="0"/>
      <name val="Arial"/>
      <family val="2"/>
    </font>
    <font>
      <sz val="12"/>
      <color theme="0"/>
      <name val="Arial"/>
      <family val="2"/>
    </font>
    <font>
      <b/>
      <u/>
      <sz val="11"/>
      <color theme="0"/>
      <name val="微软雅黑"/>
      <family val="2"/>
      <charset val="134"/>
    </font>
    <font>
      <b/>
      <u/>
      <sz val="11"/>
      <color theme="0"/>
      <name val="Arial"/>
      <family val="2"/>
      <charset val="134"/>
    </font>
  </fonts>
  <fills count="33">
    <fill>
      <patternFill patternType="none"/>
    </fill>
    <fill>
      <patternFill patternType="gray125"/>
    </fill>
    <fill>
      <patternFill patternType="solid">
        <fgColor rgb="FFFFEB9C"/>
      </patternFill>
    </fill>
    <fill>
      <patternFill patternType="solid">
        <fgColor theme="4"/>
      </patternFill>
    </fill>
    <fill>
      <patternFill patternType="solid">
        <fgColor theme="8" tint="0.39994506668294322"/>
        <bgColor indexed="64"/>
      </patternFill>
    </fill>
    <fill>
      <patternFill patternType="solid">
        <fgColor theme="7" tint="0.39997558519241921"/>
        <bgColor indexed="65"/>
      </patternFill>
    </fill>
    <fill>
      <patternFill patternType="solid">
        <fgColor theme="9" tint="0.59999389629810485"/>
        <bgColor indexed="65"/>
      </patternFill>
    </fill>
    <fill>
      <patternFill patternType="solid">
        <fgColor theme="5" tint="0.39994506668294322"/>
        <bgColor indexed="64"/>
      </patternFill>
    </fill>
    <fill>
      <patternFill patternType="solid">
        <fgColor rgb="FFFF5050"/>
        <bgColor indexed="64"/>
      </patternFill>
    </fill>
    <fill>
      <patternFill patternType="solid">
        <fgColor theme="1"/>
        <bgColor auto="1"/>
      </patternFill>
    </fill>
    <fill>
      <patternFill patternType="solid">
        <fgColor theme="1" tint="0.34998626667073579"/>
        <bgColor indexed="64"/>
      </patternFill>
    </fill>
    <fill>
      <patternFill patternType="solid">
        <fgColor theme="0"/>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6"/>
      </patternFill>
    </fill>
    <fill>
      <patternFill patternType="solid">
        <fgColor theme="7" tint="0.59999389629810485"/>
        <bgColor indexed="65"/>
      </patternFill>
    </fill>
    <fill>
      <patternFill patternType="solid">
        <fgColor theme="9" tint="0.39997558519241921"/>
        <bgColor indexed="65"/>
      </patternFill>
    </fill>
    <fill>
      <patternFill patternType="solid">
        <fgColor rgb="FF907DFF"/>
        <bgColor indexed="64"/>
      </patternFill>
    </fill>
    <fill>
      <patternFill patternType="solid">
        <fgColor rgb="FFFF0000"/>
        <bgColor indexed="64"/>
      </patternFill>
    </fill>
    <fill>
      <patternFill patternType="solid">
        <fgColor theme="0" tint="-0.14996795556505021"/>
        <bgColor indexed="64"/>
      </patternFill>
    </fill>
    <fill>
      <patternFill patternType="solid">
        <fgColor theme="8" tint="-0.249977111117893"/>
        <bgColor indexed="64"/>
      </patternFill>
    </fill>
    <fill>
      <patternFill patternType="solid">
        <fgColor rgb="FFB9E19E"/>
        <bgColor indexed="64"/>
      </patternFill>
    </fill>
    <fill>
      <patternFill patternType="solid">
        <fgColor rgb="FFDFF8FF"/>
        <bgColor indexed="64"/>
      </patternFill>
    </fill>
    <fill>
      <patternFill patternType="solid">
        <fgColor rgb="FFFFFF00"/>
        <bgColor indexed="64"/>
      </patternFill>
    </fill>
    <fill>
      <patternFill patternType="solid">
        <fgColor rgb="FFFB8D00"/>
        <bgColor indexed="64"/>
      </patternFill>
    </fill>
    <fill>
      <patternFill patternType="solid">
        <fgColor rgb="FFCC0000"/>
        <bgColor indexed="64"/>
      </patternFill>
    </fill>
    <fill>
      <patternFill patternType="solid">
        <fgColor rgb="FFFFABAB"/>
        <bgColor indexed="64"/>
      </patternFill>
    </fill>
    <fill>
      <patternFill patternType="solid">
        <fgColor rgb="FFB2FFB2"/>
        <bgColor indexed="64"/>
      </patternFill>
    </fill>
    <fill>
      <patternFill patternType="solid">
        <fgColor rgb="FFFF4646"/>
        <bgColor indexed="64"/>
      </patternFill>
    </fill>
    <fill>
      <patternFill patternType="solid">
        <fgColor rgb="FF66FF66"/>
        <bgColor indexed="64"/>
      </patternFill>
    </fill>
    <fill>
      <patternFill patternType="solid">
        <fgColor rgb="FF7030A0"/>
        <bgColor indexed="64"/>
      </patternFill>
    </fill>
    <fill>
      <patternFill patternType="solid">
        <fgColor rgb="FF353A3C"/>
        <bgColor indexed="64"/>
      </patternFill>
    </fill>
    <fill>
      <patternFill patternType="solid">
        <fgColor theme="1"/>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auto="1"/>
      </right>
      <top style="thin">
        <color auto="1"/>
      </top>
      <bottom style="thin">
        <color auto="1"/>
      </bottom>
      <diagonal/>
    </border>
    <border>
      <left style="thin">
        <color rgb="FF000000"/>
      </left>
      <right/>
      <top style="thin">
        <color rgb="FF000000"/>
      </top>
      <bottom/>
      <diagonal/>
    </border>
    <border>
      <left style="thin">
        <color rgb="FF9D9D9D"/>
      </left>
      <right style="thin">
        <color rgb="FF9D9D9D"/>
      </right>
      <top style="thin">
        <color rgb="FF9D9D9D"/>
      </top>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rgb="FF000000"/>
      </right>
      <top/>
      <bottom/>
      <diagonal/>
    </border>
    <border>
      <left style="thin">
        <color indexed="64"/>
      </left>
      <right style="thin">
        <color rgb="FF262626"/>
      </right>
      <top style="thin">
        <color rgb="FF262626"/>
      </top>
      <bottom style="thin">
        <color rgb="FF262626"/>
      </bottom>
      <diagonal/>
    </border>
    <border>
      <left style="thin">
        <color indexed="64"/>
      </left>
      <right style="thin">
        <color rgb="FF000000"/>
      </right>
      <top style="thin">
        <color rgb="FF000000"/>
      </top>
      <bottom/>
      <diagonal/>
    </border>
    <border>
      <left/>
      <right/>
      <top/>
      <bottom style="thin">
        <color indexed="64"/>
      </bottom>
      <diagonal/>
    </border>
    <border>
      <left/>
      <right style="thin">
        <color indexed="64"/>
      </right>
      <top/>
      <bottom style="thin">
        <color indexed="64"/>
      </bottom>
      <diagonal/>
    </border>
    <border>
      <left style="thin">
        <color rgb="FF9D9D9D"/>
      </left>
      <right/>
      <top/>
      <bottom style="thin">
        <color rgb="FF000000"/>
      </bottom>
      <diagonal/>
    </border>
    <border>
      <left style="thin">
        <color rgb="FF9D9D9D"/>
      </left>
      <right/>
      <top/>
      <bottom/>
      <diagonal/>
    </border>
    <border>
      <left style="thin">
        <color rgb="FF9D9D9D"/>
      </left>
      <right/>
      <top/>
      <bottom style="thin">
        <color rgb="FF262626"/>
      </bottom>
      <diagonal/>
    </border>
    <border>
      <left style="thin">
        <color rgb="FF9D9D9D"/>
      </left>
      <right/>
      <top/>
      <bottom style="thin">
        <color rgb="FF8C8273"/>
      </bottom>
      <diagonal/>
    </border>
    <border>
      <left style="thin">
        <color rgb="FF9D9D9D"/>
      </left>
      <right/>
      <top style="thin">
        <color rgb="FF262626"/>
      </top>
      <bottom style="thin">
        <color rgb="FF262626"/>
      </bottom>
      <diagonal/>
    </border>
    <border>
      <left style="thin">
        <color rgb="FF9D9D9D"/>
      </left>
      <right/>
      <top style="thin">
        <color rgb="FF000000"/>
      </top>
      <bottom/>
      <diagonal/>
    </border>
    <border>
      <left style="thin">
        <color rgb="FF9D9D9D"/>
      </left>
      <right/>
      <top style="thin">
        <color rgb="FF8C8273"/>
      </top>
      <bottom/>
      <diagonal/>
    </border>
    <border>
      <left style="thin">
        <color rgb="FF9D9D9D"/>
      </left>
      <right/>
      <top style="thin">
        <color rgb="FF262626"/>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medium">
        <color rgb="FF484E51"/>
      </right>
      <top/>
      <bottom style="medium">
        <color rgb="FF484E51"/>
      </bottom>
      <diagonal/>
    </border>
    <border>
      <left/>
      <right style="medium">
        <color rgb="FF484E51"/>
      </right>
      <top/>
      <bottom/>
      <diagonal/>
    </border>
    <border>
      <left style="medium">
        <color rgb="FF484E51"/>
      </left>
      <right style="medium">
        <color rgb="FF484E51"/>
      </right>
      <top style="medium">
        <color rgb="FF484E51"/>
      </top>
      <bottom style="medium">
        <color rgb="FF484E51"/>
      </bottom>
      <diagonal/>
    </border>
    <border>
      <left/>
      <right style="medium">
        <color rgb="FF484E51"/>
      </right>
      <top style="medium">
        <color rgb="FF484E51"/>
      </top>
      <bottom style="medium">
        <color rgb="FF484E51"/>
      </bottom>
      <diagonal/>
    </border>
    <border>
      <left style="medium">
        <color rgb="FF484E51"/>
      </left>
      <right style="medium">
        <color rgb="FF484E51"/>
      </right>
      <top/>
      <bottom/>
      <diagonal/>
    </border>
    <border>
      <left style="medium">
        <color rgb="FF484E51"/>
      </left>
      <right style="medium">
        <color rgb="FF484E51"/>
      </right>
      <top/>
      <bottom style="medium">
        <color rgb="FF484E51"/>
      </bottom>
      <diagonal/>
    </border>
    <border>
      <left style="medium">
        <color rgb="FF484E51"/>
      </left>
      <right style="medium">
        <color rgb="FF484E51"/>
      </right>
      <top style="medium">
        <color rgb="FF484E51"/>
      </top>
      <bottom/>
      <diagonal/>
    </border>
    <border>
      <left/>
      <right/>
      <top/>
      <bottom style="medium">
        <color rgb="FF484E51"/>
      </bottom>
      <diagonal/>
    </border>
  </borders>
  <cellStyleXfs count="23">
    <xf numFmtId="0" fontId="0" fillId="0" borderId="0" applyNumberFormat="0">
      <alignment vertical="center"/>
    </xf>
    <xf numFmtId="177" fontId="4" fillId="4" borderId="1" applyNumberFormat="0" applyAlignment="0" applyProtection="0">
      <alignment vertical="center"/>
    </xf>
    <xf numFmtId="0" fontId="4" fillId="8" borderId="1" applyNumberFormat="0" applyProtection="0">
      <alignment vertical="center"/>
    </xf>
    <xf numFmtId="0" fontId="4" fillId="2" borderId="1" applyNumberFormat="0" applyProtection="0">
      <alignment vertical="center"/>
    </xf>
    <xf numFmtId="0" fontId="4" fillId="3" borderId="0" applyNumberFormat="0" applyBorder="0" applyAlignment="0" applyProtection="0">
      <alignment vertical="center"/>
    </xf>
    <xf numFmtId="0" fontId="2" fillId="5" borderId="0" applyNumberFormat="0" applyBorder="0" applyAlignment="0" applyProtection="0">
      <alignment vertical="center"/>
    </xf>
    <xf numFmtId="0" fontId="1" fillId="6" borderId="0" applyBorder="0" applyAlignment="0" applyProtection="0">
      <alignment vertical="center"/>
    </xf>
    <xf numFmtId="0" fontId="4" fillId="29" borderId="1" applyNumberFormat="0" applyProtection="0">
      <alignment vertical="center"/>
    </xf>
    <xf numFmtId="0" fontId="4" fillId="7" borderId="1" applyNumberFormat="0" applyProtection="0">
      <alignment vertical="center"/>
    </xf>
    <xf numFmtId="176" fontId="4" fillId="11" borderId="2" applyProtection="0">
      <alignment vertical="center"/>
    </xf>
    <xf numFmtId="0" fontId="6" fillId="0" borderId="3" applyNumberFormat="0" applyFill="0" applyAlignment="0" applyProtection="0">
      <alignment vertical="center"/>
    </xf>
    <xf numFmtId="0" fontId="3" fillId="10" borderId="0" applyNumberFormat="0" applyProtection="0">
      <alignment vertical="center"/>
    </xf>
    <xf numFmtId="0" fontId="3" fillId="9" borderId="4" applyNumberFormat="0">
      <alignment vertical="center"/>
    </xf>
    <xf numFmtId="178" fontId="2" fillId="0" borderId="0">
      <alignment vertical="center"/>
    </xf>
    <xf numFmtId="0" fontId="2" fillId="12" borderId="0" applyNumberFormat="0" applyBorder="0" applyAlignment="0" applyProtection="0">
      <alignment vertical="center"/>
    </xf>
    <xf numFmtId="0" fontId="2" fillId="13" borderId="0" applyNumberFormat="0" applyBorder="0" applyAlignment="0" applyProtection="0">
      <alignment vertical="center"/>
    </xf>
    <xf numFmtId="0" fontId="3"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4" fillId="21" borderId="1" applyNumberFormat="0" applyAlignment="0" applyProtection="0">
      <alignment vertical="center"/>
    </xf>
    <xf numFmtId="0" fontId="4" fillId="30" borderId="4" applyNumberFormat="0">
      <alignment vertical="center"/>
    </xf>
    <xf numFmtId="0" fontId="13" fillId="0" borderId="1" applyNumberFormat="0" applyFill="0" applyBorder="0" applyAlignment="0" applyProtection="0">
      <alignment horizontal="center" vertical="center"/>
    </xf>
    <xf numFmtId="0" fontId="14" fillId="10" borderId="8">
      <alignment horizontal="center" vertical="center"/>
    </xf>
  </cellStyleXfs>
  <cellXfs count="280">
    <xf numFmtId="0" fontId="0" fillId="0" borderId="0" xfId="0">
      <alignment vertical="center"/>
    </xf>
    <xf numFmtId="0" fontId="16" fillId="22" borderId="11" xfId="0" applyFont="1" applyFill="1" applyBorder="1" applyAlignment="1">
      <alignment horizontal="center" vertical="center"/>
    </xf>
    <xf numFmtId="0" fontId="16" fillId="22" borderId="6" xfId="0" applyFont="1" applyFill="1" applyBorder="1" applyAlignment="1">
      <alignment horizontal="center" vertical="center"/>
    </xf>
    <xf numFmtId="0" fontId="4" fillId="4" borderId="1" xfId="1" applyNumberFormat="1">
      <alignment vertical="center"/>
    </xf>
    <xf numFmtId="0" fontId="0" fillId="0" borderId="0" xfId="0">
      <alignment vertical="center"/>
    </xf>
    <xf numFmtId="179" fontId="0" fillId="0" borderId="0" xfId="0" applyNumberFormat="1">
      <alignment vertical="center"/>
    </xf>
    <xf numFmtId="0" fontId="0" fillId="0" borderId="0" xfId="0" applyAlignment="1">
      <alignment horizontal="center"/>
    </xf>
    <xf numFmtId="0" fontId="0" fillId="0" borderId="0" xfId="0" applyAlignment="1">
      <alignment horizontal="center" vertical="center"/>
    </xf>
    <xf numFmtId="177" fontId="4" fillId="4" borderId="1" xfId="1" applyAlignment="1">
      <alignment horizontal="center"/>
    </xf>
    <xf numFmtId="177" fontId="0" fillId="0" borderId="0" xfId="0" applyNumberFormat="1" applyAlignment="1">
      <alignment horizontal="center" vertical="center"/>
    </xf>
    <xf numFmtId="0" fontId="4" fillId="17" borderId="1" xfId="4" applyFill="1" applyBorder="1" applyAlignment="1"/>
    <xf numFmtId="0" fontId="2" fillId="13" borderId="1" xfId="15" applyBorder="1" applyAlignment="1">
      <alignment horizontal="center"/>
    </xf>
    <xf numFmtId="0" fontId="2" fillId="12" borderId="1" xfId="14" applyBorder="1" applyAlignment="1">
      <alignment horizontal="center"/>
    </xf>
    <xf numFmtId="177" fontId="4" fillId="4" borderId="1" xfId="1" applyAlignment="1">
      <alignment horizontal="center" vertical="center"/>
    </xf>
    <xf numFmtId="177" fontId="4" fillId="4" borderId="1" xfId="1" applyNumberFormat="1" applyAlignment="1">
      <alignment horizontal="center"/>
    </xf>
    <xf numFmtId="0" fontId="2" fillId="5" borderId="1" xfId="5" applyBorder="1" applyAlignment="1"/>
    <xf numFmtId="177" fontId="0" fillId="18" borderId="0" xfId="0" applyNumberFormat="1" applyFill="1" applyAlignment="1">
      <alignment horizontal="center" vertical="center"/>
    </xf>
    <xf numFmtId="0" fontId="4" fillId="4" borderId="1" xfId="1" applyNumberFormat="1" applyAlignment="1">
      <alignment horizontal="center"/>
    </xf>
    <xf numFmtId="177" fontId="0" fillId="0" borderId="0" xfId="0" applyNumberFormat="1" applyAlignment="1">
      <alignment horizontal="center" vertical="center"/>
    </xf>
    <xf numFmtId="0" fontId="4" fillId="3" borderId="1" xfId="4" applyBorder="1" applyAlignment="1"/>
    <xf numFmtId="0" fontId="4" fillId="19" borderId="1" xfId="4" applyFill="1" applyBorder="1" applyAlignment="1"/>
    <xf numFmtId="0" fontId="2" fillId="15" borderId="1" xfId="17" applyBorder="1" applyAlignment="1"/>
    <xf numFmtId="0" fontId="2" fillId="12" borderId="1" xfId="14" applyBorder="1" applyAlignment="1"/>
    <xf numFmtId="0" fontId="2" fillId="6" borderId="1" xfId="6" applyFont="1" applyBorder="1" applyAlignment="1">
      <alignment horizontal="center"/>
    </xf>
    <xf numFmtId="0" fontId="0" fillId="0" borderId="1" xfId="0" applyBorder="1" applyAlignment="1">
      <alignment horizontal="center"/>
    </xf>
    <xf numFmtId="0" fontId="2" fillId="0" borderId="0" xfId="0" applyFont="1">
      <alignment vertical="center"/>
    </xf>
    <xf numFmtId="0" fontId="0" fillId="0" borderId="0" xfId="0" applyAlignment="1"/>
    <xf numFmtId="176" fontId="3" fillId="14" borderId="1" xfId="16" applyNumberFormat="1" applyBorder="1" applyAlignment="1"/>
    <xf numFmtId="176" fontId="2" fillId="6" borderId="1" xfId="6" applyNumberFormat="1" applyFont="1" applyBorder="1" applyAlignment="1"/>
    <xf numFmtId="0" fontId="2" fillId="15" borderId="1" xfId="17" applyBorder="1" applyAlignment="1">
      <alignment horizontal="center" vertical="center"/>
    </xf>
    <xf numFmtId="49" fontId="4" fillId="4" borderId="1" xfId="1" applyNumberFormat="1" applyAlignment="1">
      <alignment horizontal="center" vertical="center"/>
    </xf>
    <xf numFmtId="0" fontId="4" fillId="4" borderId="1" xfId="1" applyNumberFormat="1" applyAlignment="1">
      <alignment horizontal="center" vertical="center"/>
    </xf>
    <xf numFmtId="177" fontId="4" fillId="29" borderId="1" xfId="7" applyNumberFormat="1">
      <alignment vertical="center"/>
    </xf>
    <xf numFmtId="0" fontId="4" fillId="29" borderId="1" xfId="7">
      <alignment vertical="center"/>
    </xf>
    <xf numFmtId="0" fontId="4" fillId="29" borderId="1" xfId="7">
      <alignment vertical="center"/>
    </xf>
    <xf numFmtId="179" fontId="4" fillId="29" borderId="1" xfId="7" applyNumberFormat="1">
      <alignment vertical="center"/>
    </xf>
    <xf numFmtId="177" fontId="3" fillId="14" borderId="1" xfId="16" applyNumberFormat="1" applyBorder="1">
      <alignment vertical="center"/>
    </xf>
    <xf numFmtId="0" fontId="4" fillId="29" borderId="1" xfId="7" applyNumberFormat="1">
      <alignment vertical="center"/>
    </xf>
    <xf numFmtId="0" fontId="3" fillId="14" borderId="5" xfId="16" applyBorder="1" applyAlignment="1"/>
    <xf numFmtId="0" fontId="3" fillId="14" borderId="1" xfId="16" applyNumberFormat="1" applyBorder="1">
      <alignment vertical="center"/>
    </xf>
    <xf numFmtId="0" fontId="3" fillId="14" borderId="1" xfId="16" applyBorder="1" applyAlignment="1">
      <alignment horizontal="center"/>
    </xf>
    <xf numFmtId="0" fontId="4" fillId="29" borderId="1" xfId="7" applyNumberFormat="1" applyBorder="1">
      <alignment vertical="center"/>
    </xf>
    <xf numFmtId="0" fontId="4" fillId="29" borderId="1" xfId="7" applyBorder="1">
      <alignment vertical="center"/>
    </xf>
    <xf numFmtId="0" fontId="4" fillId="7" borderId="1" xfId="8" applyNumberFormat="1" applyBorder="1">
      <alignment vertical="center"/>
    </xf>
    <xf numFmtId="0" fontId="4" fillId="2" borderId="1" xfId="3" applyNumberFormat="1" applyBorder="1">
      <alignment vertical="center"/>
    </xf>
    <xf numFmtId="0" fontId="0" fillId="17" borderId="1" xfId="0" applyFill="1" applyBorder="1" applyAlignment="1"/>
    <xf numFmtId="177" fontId="4" fillId="4" borderId="1" xfId="1" applyBorder="1" applyAlignment="1"/>
    <xf numFmtId="0" fontId="3" fillId="14" borderId="1" xfId="16" applyBorder="1">
      <alignment vertical="center"/>
    </xf>
    <xf numFmtId="0" fontId="2" fillId="0" borderId="1" xfId="0" applyFont="1" applyBorder="1">
      <alignment vertical="center"/>
    </xf>
    <xf numFmtId="0" fontId="4" fillId="4" borderId="1" xfId="1" applyNumberFormat="1" applyBorder="1">
      <alignment vertical="center"/>
    </xf>
    <xf numFmtId="0" fontId="4" fillId="4" borderId="1" xfId="1" applyNumberFormat="1" applyBorder="1" applyAlignment="1">
      <alignment horizontal="center"/>
    </xf>
    <xf numFmtId="14" fontId="4" fillId="4" borderId="1" xfId="1" applyNumberFormat="1" applyBorder="1" applyAlignment="1">
      <alignment horizontal="center"/>
    </xf>
    <xf numFmtId="0" fontId="2" fillId="16" borderId="1" xfId="18" applyBorder="1">
      <alignment vertical="center"/>
    </xf>
    <xf numFmtId="0" fontId="2" fillId="5" borderId="0" xfId="5" applyBorder="1" applyAlignment="1"/>
    <xf numFmtId="177" fontId="0" fillId="0" borderId="0" xfId="0" applyNumberFormat="1" applyAlignment="1"/>
    <xf numFmtId="0" fontId="3" fillId="9" borderId="1" xfId="12" applyNumberFormat="1" applyBorder="1">
      <alignment vertical="center"/>
    </xf>
    <xf numFmtId="0" fontId="4" fillId="29" borderId="1" xfId="7" applyAlignment="1">
      <alignment horizontal="center" vertical="center"/>
    </xf>
    <xf numFmtId="179" fontId="4" fillId="29" borderId="1" xfId="7" applyNumberFormat="1" applyAlignment="1">
      <alignment horizontal="center" vertical="center"/>
    </xf>
    <xf numFmtId="0" fontId="0" fillId="17" borderId="0" xfId="0" applyFill="1" applyBorder="1" applyAlignment="1"/>
    <xf numFmtId="177" fontId="4" fillId="4" borderId="1" xfId="1" applyAlignment="1">
      <alignment horizontal="right"/>
    </xf>
    <xf numFmtId="177" fontId="4" fillId="4" borderId="1" xfId="1" applyAlignment="1">
      <alignment horizontal="right" vertical="center"/>
    </xf>
    <xf numFmtId="0" fontId="0" fillId="0" borderId="0" xfId="0" applyAlignment="1">
      <alignment horizontal="right"/>
    </xf>
    <xf numFmtId="0" fontId="0" fillId="0" borderId="0" xfId="0" applyAlignment="1">
      <alignment horizontal="right" vertical="center"/>
    </xf>
    <xf numFmtId="179" fontId="0" fillId="0" borderId="0" xfId="0" applyNumberFormat="1" applyAlignment="1">
      <alignment horizontal="right" vertical="center"/>
    </xf>
    <xf numFmtId="0" fontId="0" fillId="0" borderId="1" xfId="0" applyBorder="1">
      <alignment vertical="center"/>
    </xf>
    <xf numFmtId="0" fontId="0" fillId="20" borderId="1" xfId="0" applyFill="1" applyBorder="1">
      <alignment vertical="center"/>
    </xf>
    <xf numFmtId="0" fontId="0" fillId="0" borderId="1" xfId="0" applyBorder="1" applyAlignment="1">
      <alignment wrapText="1"/>
    </xf>
    <xf numFmtId="0" fontId="0" fillId="0" borderId="1" xfId="0" applyBorder="1" applyAlignment="1">
      <alignment vertical="center" wrapText="1"/>
    </xf>
    <xf numFmtId="0" fontId="4" fillId="8" borderId="1" xfId="2">
      <alignment vertical="center"/>
    </xf>
    <xf numFmtId="177" fontId="0" fillId="0" borderId="1" xfId="0" applyNumberFormat="1" applyBorder="1" applyAlignment="1">
      <alignment horizontal="center"/>
    </xf>
    <xf numFmtId="0" fontId="0" fillId="0" borderId="1" xfId="0" applyBorder="1" applyAlignment="1"/>
    <xf numFmtId="177" fontId="4" fillId="4" borderId="1" xfId="1" applyNumberFormat="1" applyAlignment="1">
      <alignment horizontal="right" vertical="center"/>
    </xf>
    <xf numFmtId="177" fontId="4" fillId="4" borderId="1" xfId="1" applyNumberFormat="1">
      <alignment vertical="center"/>
    </xf>
    <xf numFmtId="0" fontId="4" fillId="7" borderId="1" xfId="8">
      <alignment vertical="center"/>
    </xf>
    <xf numFmtId="0" fontId="4" fillId="17" borderId="0" xfId="4" applyFill="1" applyBorder="1" applyAlignment="1"/>
    <xf numFmtId="0" fontId="2" fillId="15" borderId="0" xfId="17" applyBorder="1" applyAlignment="1"/>
    <xf numFmtId="0" fontId="4" fillId="4" borderId="1" xfId="1" applyNumberFormat="1">
      <alignment vertical="center"/>
    </xf>
    <xf numFmtId="49" fontId="11" fillId="27" borderId="7" xfId="0" applyNumberFormat="1" applyFont="1" applyFill="1" applyBorder="1" applyAlignment="1">
      <alignment horizontal="left" vertical="center"/>
    </xf>
    <xf numFmtId="0" fontId="4" fillId="8" borderId="1" xfId="2" applyAlignment="1">
      <alignment horizontal="center" vertical="center"/>
    </xf>
    <xf numFmtId="0" fontId="0" fillId="0" borderId="0" xfId="0">
      <alignment vertical="center"/>
    </xf>
    <xf numFmtId="0" fontId="0" fillId="0" borderId="0" xfId="0" applyNumberFormat="1" applyAlignment="1">
      <alignment horizontal="center" vertical="center"/>
    </xf>
    <xf numFmtId="0" fontId="0" fillId="0" borderId="0" xfId="0" applyNumberFormat="1">
      <alignment vertical="center"/>
    </xf>
    <xf numFmtId="49" fontId="0" fillId="0" borderId="0" xfId="0" applyNumberFormat="1" applyAlignment="1">
      <alignment horizontal="left"/>
    </xf>
    <xf numFmtId="49" fontId="10" fillId="27" borderId="11" xfId="0" applyNumberFormat="1" applyFont="1" applyFill="1" applyBorder="1">
      <alignment vertical="center"/>
    </xf>
    <xf numFmtId="179" fontId="10" fillId="27" borderId="11" xfId="0" applyNumberFormat="1" applyFont="1" applyFill="1" applyBorder="1">
      <alignment vertical="center"/>
    </xf>
    <xf numFmtId="177" fontId="0" fillId="0" borderId="0" xfId="0" applyNumberFormat="1">
      <alignment vertical="center"/>
    </xf>
    <xf numFmtId="179" fontId="0" fillId="0" borderId="0" xfId="0" applyNumberFormat="1">
      <alignment vertical="center"/>
    </xf>
    <xf numFmtId="0" fontId="13" fillId="0" borderId="0" xfId="21" applyBorder="1" applyAlignment="1">
      <alignment vertical="center"/>
    </xf>
    <xf numFmtId="49" fontId="4" fillId="8" borderId="1" xfId="2" applyNumberFormat="1" applyAlignment="1">
      <alignment horizontal="center" vertical="center"/>
    </xf>
    <xf numFmtId="0" fontId="0" fillId="0" borderId="13" xfId="0" applyFill="1" applyBorder="1" applyAlignment="1">
      <alignment vertical="center"/>
    </xf>
    <xf numFmtId="0" fontId="0" fillId="0" borderId="14" xfId="0" applyBorder="1" applyAlignment="1">
      <alignment horizontal="center"/>
    </xf>
    <xf numFmtId="0" fontId="0" fillId="0" borderId="15" xfId="0" applyBorder="1" applyAlignment="1">
      <alignment horizontal="center"/>
    </xf>
    <xf numFmtId="0" fontId="8" fillId="22" borderId="16" xfId="0" applyFont="1" applyFill="1" applyBorder="1" applyAlignment="1">
      <alignment horizontal="left" vertical="center"/>
    </xf>
    <xf numFmtId="0" fontId="0" fillId="0" borderId="0" xfId="0" applyBorder="1" applyAlignment="1">
      <alignment horizontal="center"/>
    </xf>
    <xf numFmtId="0" fontId="0" fillId="0" borderId="17" xfId="0" applyBorder="1" applyAlignment="1">
      <alignment horizontal="center"/>
    </xf>
    <xf numFmtId="0" fontId="9" fillId="23" borderId="16" xfId="0" applyFont="1" applyFill="1" applyBorder="1" applyAlignment="1">
      <alignment horizontal="left" vertical="center"/>
    </xf>
    <xf numFmtId="0" fontId="9" fillId="24" borderId="16" xfId="0" applyFont="1" applyFill="1" applyBorder="1" applyAlignment="1">
      <alignment horizontal="left" vertical="center"/>
    </xf>
    <xf numFmtId="0" fontId="9" fillId="25" borderId="18" xfId="0" applyFont="1" applyFill="1" applyBorder="1" applyAlignment="1">
      <alignment horizontal="left" vertical="center"/>
    </xf>
    <xf numFmtId="0" fontId="9" fillId="26" borderId="19" xfId="0" applyFont="1" applyFill="1" applyBorder="1" applyAlignment="1">
      <alignment horizontal="left" vertical="center"/>
    </xf>
    <xf numFmtId="49" fontId="10" fillId="27" borderId="20" xfId="0" applyNumberFormat="1" applyFont="1" applyFill="1" applyBorder="1" applyAlignment="1">
      <alignment horizontal="center" vertical="center"/>
    </xf>
    <xf numFmtId="0" fontId="0" fillId="28" borderId="12" xfId="0" applyFill="1" applyBorder="1" applyAlignment="1"/>
    <xf numFmtId="0" fontId="0" fillId="0" borderId="21" xfId="0" applyBorder="1" applyAlignment="1">
      <alignment horizontal="center"/>
    </xf>
    <xf numFmtId="0" fontId="0" fillId="0" borderId="22" xfId="0" applyBorder="1" applyAlignment="1">
      <alignment horizontal="center"/>
    </xf>
    <xf numFmtId="0" fontId="0" fillId="0" borderId="0" xfId="0" applyBorder="1">
      <alignment vertical="center"/>
    </xf>
    <xf numFmtId="0" fontId="0" fillId="0" borderId="1" xfId="0" applyBorder="1" applyAlignment="1">
      <alignment horizontal="center" vertical="center"/>
    </xf>
    <xf numFmtId="0" fontId="0" fillId="0" borderId="1" xfId="0" applyFill="1" applyBorder="1">
      <alignment vertical="center"/>
    </xf>
    <xf numFmtId="0" fontId="4" fillId="0" borderId="1" xfId="3" applyFill="1" applyAlignment="1">
      <alignment horizontal="center" vertical="center"/>
    </xf>
    <xf numFmtId="0" fontId="13" fillId="0" borderId="1" xfId="21" applyFill="1" applyAlignment="1">
      <alignment vertical="center"/>
    </xf>
    <xf numFmtId="0" fontId="13" fillId="0" borderId="0" xfId="21" applyFill="1" applyBorder="1" applyAlignment="1">
      <alignment vertical="center"/>
    </xf>
    <xf numFmtId="0" fontId="0" fillId="0" borderId="1" xfId="0" applyFill="1" applyBorder="1" applyAlignment="1">
      <alignment horizontal="center" vertical="center"/>
    </xf>
    <xf numFmtId="0" fontId="13" fillId="0" borderId="1" xfId="21" applyBorder="1" applyAlignment="1">
      <alignment vertical="center"/>
    </xf>
    <xf numFmtId="0" fontId="13" fillId="0" borderId="1" xfId="21" applyFill="1" applyBorder="1" applyAlignment="1">
      <alignment vertical="center"/>
    </xf>
    <xf numFmtId="49" fontId="0" fillId="0" borderId="1" xfId="0" applyNumberFormat="1" applyBorder="1" applyAlignment="1">
      <alignment horizontal="left" vertical="center"/>
    </xf>
    <xf numFmtId="0" fontId="16" fillId="0" borderId="10" xfId="0" applyFont="1" applyBorder="1" applyAlignment="1">
      <alignment horizontal="center" vertical="center"/>
    </xf>
    <xf numFmtId="49" fontId="12" fillId="22" borderId="23" xfId="0" applyNumberFormat="1" applyFont="1" applyFill="1" applyBorder="1" applyAlignment="1">
      <alignment horizontal="left" vertical="center"/>
    </xf>
    <xf numFmtId="49" fontId="12" fillId="22" borderId="24" xfId="0" applyNumberFormat="1" applyFont="1" applyFill="1" applyBorder="1" applyAlignment="1">
      <alignment horizontal="left" vertical="center"/>
    </xf>
    <xf numFmtId="49" fontId="12" fillId="22" borderId="25" xfId="0" applyNumberFormat="1" applyFont="1" applyFill="1" applyBorder="1" applyAlignment="1">
      <alignment horizontal="left" vertical="center"/>
    </xf>
    <xf numFmtId="49" fontId="12" fillId="22" borderId="26" xfId="0" applyNumberFormat="1" applyFont="1" applyFill="1" applyBorder="1" applyAlignment="1">
      <alignment horizontal="left" vertical="center"/>
    </xf>
    <xf numFmtId="49" fontId="12" fillId="22" borderId="28" xfId="0" applyNumberFormat="1" applyFont="1" applyFill="1" applyBorder="1" applyAlignment="1">
      <alignment horizontal="left" vertical="center"/>
    </xf>
    <xf numFmtId="49" fontId="12" fillId="22" borderId="29" xfId="0" applyNumberFormat="1" applyFont="1" applyFill="1" applyBorder="1" applyAlignment="1">
      <alignment horizontal="left" vertical="center"/>
    </xf>
    <xf numFmtId="0" fontId="12" fillId="22" borderId="25" xfId="0" applyFont="1" applyFill="1" applyBorder="1" applyAlignment="1">
      <alignment horizontal="left" vertical="center"/>
    </xf>
    <xf numFmtId="0" fontId="12" fillId="22" borderId="24" xfId="0" applyFont="1" applyFill="1" applyBorder="1" applyAlignment="1">
      <alignment horizontal="left" vertical="center"/>
    </xf>
    <xf numFmtId="0" fontId="12" fillId="22" borderId="28" xfId="0" applyFont="1" applyFill="1" applyBorder="1" applyAlignment="1">
      <alignment horizontal="left" vertical="center"/>
    </xf>
    <xf numFmtId="0" fontId="12" fillId="22" borderId="23" xfId="0" applyFont="1" applyFill="1" applyBorder="1" applyAlignment="1">
      <alignment horizontal="left" vertical="center"/>
    </xf>
    <xf numFmtId="0" fontId="12" fillId="22" borderId="30" xfId="0" applyFont="1" applyFill="1" applyBorder="1" applyAlignment="1">
      <alignment horizontal="left" vertical="center"/>
    </xf>
    <xf numFmtId="0" fontId="12" fillId="22" borderId="26" xfId="0" applyFont="1" applyFill="1" applyBorder="1" applyAlignment="1">
      <alignment horizontal="left" vertical="center"/>
    </xf>
    <xf numFmtId="0" fontId="12" fillId="22" borderId="27" xfId="0" applyFont="1" applyFill="1" applyBorder="1" applyAlignment="1">
      <alignment horizontal="left" vertical="center"/>
    </xf>
    <xf numFmtId="49" fontId="12" fillId="22" borderId="27" xfId="0" applyNumberFormat="1" applyFont="1" applyFill="1" applyBorder="1" applyAlignment="1">
      <alignment horizontal="left" vertical="center"/>
    </xf>
    <xf numFmtId="0" fontId="12" fillId="22" borderId="29" xfId="0" applyFont="1" applyFill="1" applyBorder="1" applyAlignment="1">
      <alignment horizontal="left" vertical="center"/>
    </xf>
    <xf numFmtId="0" fontId="0" fillId="0" borderId="0" xfId="0" applyFont="1">
      <alignment vertical="center"/>
    </xf>
    <xf numFmtId="0" fontId="4" fillId="3" borderId="0" xfId="4" applyBorder="1" applyAlignment="1"/>
    <xf numFmtId="49" fontId="11" fillId="27" borderId="6" xfId="0" applyNumberFormat="1" applyFont="1" applyFill="1" applyBorder="1" applyAlignment="1">
      <alignment horizontal="center" vertical="center"/>
    </xf>
    <xf numFmtId="0" fontId="12" fillId="0" borderId="10" xfId="0" applyFont="1" applyBorder="1" applyAlignment="1">
      <alignment horizontal="center" vertical="center"/>
    </xf>
    <xf numFmtId="0" fontId="12" fillId="0" borderId="10" xfId="0" applyFont="1" applyBorder="1" applyAlignment="1">
      <alignment horizontal="left" vertical="center"/>
    </xf>
    <xf numFmtId="49" fontId="11" fillId="27" borderId="8" xfId="0" applyNumberFormat="1" applyFont="1" applyFill="1" applyBorder="1" applyAlignment="1">
      <alignment horizontal="center" vertical="center"/>
    </xf>
    <xf numFmtId="49" fontId="0" fillId="0" borderId="0" xfId="0" applyNumberFormat="1">
      <alignment vertical="center"/>
    </xf>
    <xf numFmtId="49" fontId="11" fillId="27" borderId="1" xfId="0" applyNumberFormat="1" applyFont="1" applyFill="1" applyBorder="1" applyAlignment="1">
      <alignment horizontal="center" vertical="center"/>
    </xf>
    <xf numFmtId="0" fontId="0" fillId="0" borderId="0" xfId="0" applyAlignment="1">
      <alignment horizontal="center" vertical="center"/>
    </xf>
    <xf numFmtId="49" fontId="17" fillId="27" borderId="1" xfId="0" applyNumberFormat="1" applyFont="1" applyFill="1" applyBorder="1" applyAlignment="1">
      <alignment horizontal="center" vertical="center"/>
    </xf>
    <xf numFmtId="0" fontId="18" fillId="0" borderId="0" xfId="0" applyFont="1" applyAlignment="1">
      <alignment horizontal="left" vertical="center"/>
    </xf>
    <xf numFmtId="0" fontId="12" fillId="0" borderId="0" xfId="0" applyFont="1" applyAlignment="1">
      <alignment horizontal="left" vertical="center"/>
    </xf>
    <xf numFmtId="0" fontId="13" fillId="0" borderId="0" xfId="21" applyBorder="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lignment vertical="center"/>
    </xf>
    <xf numFmtId="0" fontId="0" fillId="0" borderId="1" xfId="0" applyBorder="1">
      <alignment vertical="center"/>
    </xf>
    <xf numFmtId="0" fontId="4" fillId="8" borderId="31" xfId="2" applyBorder="1">
      <alignment vertical="center"/>
    </xf>
    <xf numFmtId="0" fontId="13" fillId="0" borderId="31" xfId="21" applyFill="1" applyBorder="1" applyAlignment="1">
      <alignment vertical="center"/>
    </xf>
    <xf numFmtId="0" fontId="0" fillId="0" borderId="31" xfId="0" applyFill="1" applyBorder="1">
      <alignment vertical="center"/>
    </xf>
    <xf numFmtId="0" fontId="0" fillId="0" borderId="31" xfId="0" applyBorder="1">
      <alignment vertical="center"/>
    </xf>
    <xf numFmtId="49" fontId="4" fillId="8" borderId="1" xfId="2" applyNumberFormat="1" applyAlignment="1">
      <alignment horizontal="left" vertical="center"/>
    </xf>
    <xf numFmtId="49" fontId="4" fillId="0" borderId="1" xfId="3" applyNumberFormat="1" applyFill="1" applyAlignment="1">
      <alignment horizontal="left" vertical="center"/>
    </xf>
    <xf numFmtId="49" fontId="4" fillId="0" borderId="9" xfId="3" applyNumberFormat="1" applyFill="1" applyBorder="1" applyAlignment="1">
      <alignment horizontal="left" vertical="center"/>
    </xf>
    <xf numFmtId="49" fontId="0" fillId="0" borderId="1" xfId="0" applyNumberFormat="1" applyFill="1" applyBorder="1" applyAlignment="1">
      <alignment horizontal="left" vertical="center"/>
    </xf>
    <xf numFmtId="49" fontId="4" fillId="0" borderId="1" xfId="3" applyNumberFormat="1" applyFill="1" applyBorder="1" applyAlignment="1">
      <alignment horizontal="left" vertical="center"/>
    </xf>
    <xf numFmtId="49" fontId="0" fillId="0" borderId="0" xfId="0" applyNumberFormat="1" applyAlignment="1">
      <alignment horizontal="left" vertical="center"/>
    </xf>
    <xf numFmtId="0" fontId="4" fillId="0" borderId="1" xfId="3"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left" vertical="center"/>
    </xf>
    <xf numFmtId="49" fontId="0" fillId="0" borderId="0" xfId="0" applyNumberFormat="1" applyBorder="1" applyAlignment="1">
      <alignment horizontal="left" vertical="center"/>
    </xf>
    <xf numFmtId="0" fontId="0" fillId="0" borderId="1" xfId="0" applyBorder="1">
      <alignment vertical="center"/>
    </xf>
    <xf numFmtId="20" fontId="4" fillId="2" borderId="1" xfId="3" applyNumberFormat="1" applyAlignment="1">
      <alignment horizontal="center" vertical="center"/>
    </xf>
    <xf numFmtId="0" fontId="12" fillId="0" borderId="33" xfId="0" applyFont="1" applyBorder="1" applyAlignment="1">
      <alignment horizontal="center" vertical="center"/>
    </xf>
    <xf numFmtId="0" fontId="16" fillId="27" borderId="1" xfId="0" applyFont="1" applyFill="1" applyBorder="1" applyAlignment="1">
      <alignment vertical="center"/>
    </xf>
    <xf numFmtId="0" fontId="4" fillId="30" borderId="4" xfId="20">
      <alignment vertical="center"/>
    </xf>
    <xf numFmtId="0" fontId="4" fillId="3" borderId="1" xfId="4" applyBorder="1">
      <alignment vertical="center"/>
    </xf>
    <xf numFmtId="0" fontId="0" fillId="0" borderId="1" xfId="0" applyBorder="1">
      <alignment vertical="center"/>
    </xf>
    <xf numFmtId="0" fontId="3" fillId="9" borderId="4" xfId="12" applyNumberFormat="1">
      <alignment vertical="center"/>
    </xf>
    <xf numFmtId="0" fontId="3" fillId="9" borderId="4" xfId="12">
      <alignment vertical="center"/>
    </xf>
    <xf numFmtId="178" fontId="3" fillId="9" borderId="4" xfId="12" applyNumberFormat="1">
      <alignment vertical="center"/>
    </xf>
    <xf numFmtId="49" fontId="3" fillId="9" borderId="4" xfId="12" applyNumberFormat="1">
      <alignment vertical="center"/>
    </xf>
    <xf numFmtId="0" fontId="0" fillId="0" borderId="0" xfId="0" applyAlignment="1">
      <alignment vertical="center"/>
    </xf>
    <xf numFmtId="49" fontId="21" fillId="27" borderId="34" xfId="0" applyNumberFormat="1"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0" fillId="0" borderId="0" xfId="0" applyAlignment="1">
      <alignment horizontal="center" vertical="center"/>
    </xf>
    <xf numFmtId="0" fontId="16" fillId="22" borderId="31" xfId="0" applyFont="1" applyFill="1" applyBorder="1" applyAlignment="1">
      <alignment horizontal="center" vertical="center"/>
    </xf>
    <xf numFmtId="49" fontId="21" fillId="27" borderId="35" xfId="0" applyNumberFormat="1" applyFont="1" applyFill="1" applyBorder="1" applyAlignment="1">
      <alignment horizontal="center" vertical="center"/>
    </xf>
    <xf numFmtId="0" fontId="0" fillId="0" borderId="1" xfId="0" applyBorder="1" applyAlignment="1">
      <alignment vertical="center"/>
    </xf>
    <xf numFmtId="0" fontId="25" fillId="31" borderId="40" xfId="0" applyFont="1" applyFill="1" applyBorder="1" applyAlignment="1">
      <alignment horizontal="center" wrapText="1"/>
    </xf>
    <xf numFmtId="0" fontId="25" fillId="31" borderId="41" xfId="0" applyFont="1" applyFill="1" applyBorder="1" applyAlignment="1">
      <alignment horizontal="center" wrapText="1"/>
    </xf>
    <xf numFmtId="0" fontId="26" fillId="32" borderId="42" xfId="0" applyFont="1" applyFill="1" applyBorder="1" applyAlignment="1">
      <alignment vertical="center" wrapText="1"/>
    </xf>
    <xf numFmtId="0" fontId="26" fillId="32" borderId="39" xfId="0" applyFont="1" applyFill="1" applyBorder="1" applyAlignment="1">
      <alignment vertical="center" wrapText="1"/>
    </xf>
    <xf numFmtId="0" fontId="26" fillId="32" borderId="43" xfId="0" applyFont="1" applyFill="1" applyBorder="1" applyAlignment="1">
      <alignment vertical="center" wrapText="1"/>
    </xf>
    <xf numFmtId="0" fontId="26" fillId="32" borderId="38" xfId="0" applyFont="1" applyFill="1" applyBorder="1" applyAlignment="1">
      <alignment vertical="center" wrapText="1"/>
    </xf>
    <xf numFmtId="0" fontId="27" fillId="32" borderId="42" xfId="0" applyFont="1" applyFill="1" applyBorder="1" applyAlignment="1">
      <alignment vertical="center" wrapText="1"/>
    </xf>
    <xf numFmtId="0" fontId="3" fillId="32" borderId="43" xfId="0" applyFont="1" applyFill="1" applyBorder="1" applyAlignment="1">
      <alignment vertical="center" wrapText="1"/>
    </xf>
    <xf numFmtId="0" fontId="28" fillId="32" borderId="38" xfId="0" applyFont="1" applyFill="1" applyBorder="1" applyAlignment="1">
      <alignment vertical="center" wrapText="1"/>
    </xf>
    <xf numFmtId="0" fontId="3" fillId="32" borderId="42" xfId="0" applyFont="1" applyFill="1" applyBorder="1" applyAlignment="1">
      <alignment vertical="center" wrapText="1"/>
    </xf>
    <xf numFmtId="0" fontId="29" fillId="32" borderId="39" xfId="21" applyFont="1" applyFill="1" applyBorder="1" applyAlignment="1">
      <alignment vertical="center" wrapText="1"/>
    </xf>
    <xf numFmtId="0" fontId="30" fillId="32" borderId="0" xfId="0" applyFont="1" applyFill="1" applyAlignment="1">
      <alignment vertical="center" wrapText="1"/>
    </xf>
    <xf numFmtId="0" fontId="3" fillId="32" borderId="0" xfId="0" applyFont="1" applyFill="1">
      <alignment vertical="center"/>
    </xf>
    <xf numFmtId="0" fontId="26" fillId="32" borderId="0" xfId="0" applyFont="1" applyFill="1" applyAlignment="1">
      <alignment vertical="center" wrapText="1"/>
    </xf>
    <xf numFmtId="0" fontId="27" fillId="32" borderId="40" xfId="0" applyFont="1" applyFill="1" applyBorder="1" applyAlignment="1">
      <alignment horizontal="center" wrapText="1"/>
    </xf>
    <xf numFmtId="0" fontId="27" fillId="32" borderId="41" xfId="0" applyFont="1" applyFill="1" applyBorder="1" applyAlignment="1">
      <alignment horizontal="center" wrapText="1"/>
    </xf>
    <xf numFmtId="9" fontId="26" fillId="32" borderId="38" xfId="0" applyNumberFormat="1" applyFont="1" applyFill="1" applyBorder="1" applyAlignment="1">
      <alignment vertical="center" wrapText="1"/>
    </xf>
    <xf numFmtId="0" fontId="31" fillId="32" borderId="0" xfId="0" applyFont="1" applyFill="1" applyAlignment="1">
      <alignment vertical="center" wrapText="1"/>
    </xf>
    <xf numFmtId="0" fontId="27" fillId="32" borderId="40" xfId="0" applyFont="1" applyFill="1" applyBorder="1" applyAlignment="1">
      <alignment horizontal="center" vertical="center" wrapText="1"/>
    </xf>
    <xf numFmtId="0" fontId="27" fillId="32" borderId="41" xfId="0" applyFont="1" applyFill="1" applyBorder="1" applyAlignment="1">
      <alignment horizontal="center" vertical="center" wrapText="1"/>
    </xf>
    <xf numFmtId="0" fontId="29" fillId="32" borderId="38" xfId="21" applyFont="1" applyFill="1" applyBorder="1" applyAlignment="1">
      <alignment vertical="center" wrapText="1"/>
    </xf>
    <xf numFmtId="0" fontId="28" fillId="32" borderId="39" xfId="0" applyFont="1" applyFill="1" applyBorder="1" applyAlignment="1">
      <alignment vertical="center" wrapText="1"/>
    </xf>
    <xf numFmtId="0" fontId="0" fillId="0" borderId="0" xfId="0" applyAlignment="1">
      <alignment horizontal="center" vertical="center"/>
    </xf>
    <xf numFmtId="0" fontId="0" fillId="0" borderId="1" xfId="0" applyBorder="1">
      <alignment vertical="center"/>
    </xf>
    <xf numFmtId="0" fontId="0" fillId="0" borderId="0" xfId="0" applyAlignment="1">
      <alignment horizontal="center" vertical="center"/>
    </xf>
    <xf numFmtId="0" fontId="0" fillId="0" borderId="1" xfId="0" applyBorder="1">
      <alignment vertical="center"/>
    </xf>
    <xf numFmtId="0" fontId="33" fillId="32" borderId="39" xfId="0" applyFont="1" applyFill="1" applyBorder="1" applyAlignment="1">
      <alignment vertical="center" wrapText="1"/>
    </xf>
    <xf numFmtId="0" fontId="16" fillId="0" borderId="33" xfId="0" applyFont="1" applyBorder="1" applyAlignment="1">
      <alignment horizontal="right" vertical="center"/>
    </xf>
    <xf numFmtId="0" fontId="16" fillId="0" borderId="10" xfId="0" applyFont="1" applyBorder="1" applyAlignment="1">
      <alignment horizontal="right" vertical="center"/>
    </xf>
    <xf numFmtId="179" fontId="0" fillId="0" borderId="1" xfId="0" applyNumberFormat="1" applyBorder="1" applyAlignment="1">
      <alignment horizontal="right" vertical="center"/>
    </xf>
    <xf numFmtId="177" fontId="0" fillId="0" borderId="1" xfId="0" applyNumberFormat="1" applyBorder="1" applyAlignment="1">
      <alignment horizontal="right" vertical="center"/>
    </xf>
    <xf numFmtId="0" fontId="0" fillId="0" borderId="1" xfId="0" applyBorder="1" applyAlignment="1">
      <alignment horizontal="right" vertical="center"/>
    </xf>
    <xf numFmtId="177" fontId="0" fillId="0" borderId="31" xfId="0" applyNumberFormat="1" applyBorder="1" applyAlignment="1">
      <alignment horizontal="right" vertical="center"/>
    </xf>
    <xf numFmtId="0" fontId="0" fillId="0" borderId="33" xfId="0" applyBorder="1" applyAlignment="1">
      <alignment horizontal="right" vertical="center"/>
    </xf>
    <xf numFmtId="0" fontId="0" fillId="0" borderId="10" xfId="0" applyBorder="1" applyAlignment="1">
      <alignment horizontal="right" vertical="center"/>
    </xf>
    <xf numFmtId="179" fontId="0" fillId="0" borderId="0" xfId="0" applyNumberFormat="1" applyBorder="1" applyAlignment="1">
      <alignment horizontal="right" vertical="center"/>
    </xf>
    <xf numFmtId="177" fontId="0" fillId="0" borderId="0" xfId="0" applyNumberFormat="1" applyBorder="1" applyAlignment="1">
      <alignment horizontal="right" vertical="center"/>
    </xf>
    <xf numFmtId="0" fontId="16" fillId="0" borderId="0" xfId="0" applyFont="1" applyBorder="1" applyAlignment="1">
      <alignment horizontal="right" vertical="center"/>
    </xf>
    <xf numFmtId="0" fontId="0" fillId="0" borderId="31" xfId="0" applyBorder="1" applyAlignment="1">
      <alignment horizontal="right" vertical="center"/>
    </xf>
    <xf numFmtId="0" fontId="16" fillId="0" borderId="37" xfId="0" applyFont="1" applyBorder="1" applyAlignment="1">
      <alignment horizontal="right" vertical="center"/>
    </xf>
    <xf numFmtId="0" fontId="16" fillId="0" borderId="36" xfId="0" applyFont="1" applyBorder="1" applyAlignment="1">
      <alignment horizontal="right" vertical="center"/>
    </xf>
    <xf numFmtId="0" fontId="16" fillId="0" borderId="5" xfId="0" applyFont="1" applyBorder="1" applyAlignment="1">
      <alignment horizontal="right" vertical="center"/>
    </xf>
    <xf numFmtId="0" fontId="16" fillId="0" borderId="1" xfId="0" applyFont="1" applyBorder="1" applyAlignment="1">
      <alignment horizontal="right" vertical="center"/>
    </xf>
    <xf numFmtId="179" fontId="0" fillId="0" borderId="9" xfId="0" applyNumberFormat="1" applyBorder="1" applyAlignment="1">
      <alignment horizontal="right" vertical="center"/>
    </xf>
    <xf numFmtId="177" fontId="0" fillId="0" borderId="9" xfId="0" applyNumberFormat="1" applyBorder="1" applyAlignment="1">
      <alignment horizontal="right" vertical="center"/>
    </xf>
    <xf numFmtId="0" fontId="0" fillId="0" borderId="13" xfId="0" applyBorder="1" applyAlignment="1">
      <alignment horizontal="right" vertical="center"/>
    </xf>
    <xf numFmtId="177" fontId="0" fillId="0" borderId="0" xfId="0" applyNumberFormat="1" applyAlignment="1">
      <alignment horizontal="right" vertical="center"/>
    </xf>
    <xf numFmtId="0" fontId="0" fillId="0" borderId="1" xfId="0" applyBorder="1">
      <alignment vertical="center"/>
    </xf>
    <xf numFmtId="0" fontId="0" fillId="0" borderId="1" xfId="0" applyBorder="1">
      <alignment vertical="center"/>
    </xf>
    <xf numFmtId="0" fontId="0" fillId="0" borderId="0" xfId="0" applyNumberFormat="1" applyAlignment="1">
      <alignment horizontal="center" vertical="center"/>
    </xf>
    <xf numFmtId="0" fontId="0" fillId="0" borderId="1" xfId="0" applyBorder="1">
      <alignment vertical="center"/>
    </xf>
    <xf numFmtId="0" fontId="21" fillId="27" borderId="35" xfId="0" applyNumberFormat="1" applyFont="1" applyFill="1" applyBorder="1" applyAlignment="1">
      <alignment horizontal="center" vertical="center"/>
    </xf>
    <xf numFmtId="0" fontId="0" fillId="0" borderId="1" xfId="0" applyNumberFormat="1" applyBorder="1" applyAlignment="1">
      <alignment horizontal="center" vertical="center"/>
    </xf>
    <xf numFmtId="0" fontId="21" fillId="27" borderId="34" xfId="0" applyNumberFormat="1" applyFont="1" applyFill="1" applyBorder="1" applyAlignment="1">
      <alignment horizontal="center" vertical="center"/>
    </xf>
    <xf numFmtId="0" fontId="16" fillId="0" borderId="10" xfId="0" applyNumberFormat="1" applyFont="1" applyBorder="1" applyAlignment="1">
      <alignment horizontal="right" vertical="center"/>
    </xf>
    <xf numFmtId="0" fontId="0" fillId="0" borderId="10" xfId="0" applyNumberFormat="1" applyBorder="1" applyAlignment="1">
      <alignment horizontal="right" vertical="center"/>
    </xf>
    <xf numFmtId="0" fontId="16" fillId="0" borderId="36" xfId="0" applyNumberFormat="1" applyFont="1" applyBorder="1" applyAlignment="1">
      <alignment horizontal="right" vertical="center"/>
    </xf>
    <xf numFmtId="0" fontId="16" fillId="0" borderId="1" xfId="0" applyNumberFormat="1" applyFont="1" applyBorder="1" applyAlignment="1">
      <alignment horizontal="right" vertical="center"/>
    </xf>
    <xf numFmtId="0" fontId="0" fillId="0" borderId="0" xfId="0" applyNumberFormat="1" applyAlignment="1">
      <alignment horizontal="right" vertical="center"/>
    </xf>
    <xf numFmtId="0" fontId="0" fillId="0" borderId="1" xfId="0" applyBorder="1">
      <alignment vertical="center"/>
    </xf>
    <xf numFmtId="0" fontId="0" fillId="0" borderId="1" xfId="0" applyBorder="1">
      <alignment vertical="center"/>
    </xf>
    <xf numFmtId="0" fontId="4" fillId="29" borderId="1" xfId="7" applyBorder="1" applyAlignment="1">
      <alignment horizontal="center" vertical="center"/>
    </xf>
    <xf numFmtId="177" fontId="4" fillId="29" borderId="1" xfId="7" applyNumberFormat="1" applyBorder="1">
      <alignment vertical="center"/>
    </xf>
    <xf numFmtId="0" fontId="4" fillId="29" borderId="1" xfId="7" applyBorder="1">
      <alignment vertical="center"/>
    </xf>
    <xf numFmtId="0" fontId="4" fillId="29" borderId="1" xfId="7" applyNumberFormat="1" applyBorder="1">
      <alignment vertical="center"/>
    </xf>
    <xf numFmtId="0" fontId="4" fillId="4" borderId="1" xfId="1" applyNumberFormat="1">
      <alignment vertical="center"/>
    </xf>
    <xf numFmtId="0" fontId="0" fillId="0" borderId="1" xfId="0" applyBorder="1" applyAlignment="1">
      <alignment horizontal="center"/>
    </xf>
    <xf numFmtId="0" fontId="0" fillId="0" borderId="1" xfId="0" applyBorder="1">
      <alignment vertical="center"/>
    </xf>
    <xf numFmtId="0" fontId="4" fillId="29" borderId="31" xfId="7" applyBorder="1" applyAlignment="1">
      <alignment horizontal="center" vertical="center"/>
    </xf>
    <xf numFmtId="0" fontId="4" fillId="29" borderId="32" xfId="7" applyBorder="1" applyAlignment="1">
      <alignment horizontal="center" vertical="center"/>
    </xf>
    <xf numFmtId="0" fontId="4" fillId="29" borderId="5" xfId="7" applyBorder="1" applyAlignment="1">
      <alignment horizontal="center" vertical="center"/>
    </xf>
    <xf numFmtId="0" fontId="4" fillId="2" borderId="1" xfId="3" applyAlignment="1">
      <alignment horizontal="center" vertical="center"/>
    </xf>
    <xf numFmtId="0" fontId="4" fillId="2" borderId="31" xfId="3" applyBorder="1" applyAlignment="1">
      <alignment horizontal="center" vertical="center"/>
    </xf>
    <xf numFmtId="0" fontId="4" fillId="2" borderId="32" xfId="3" applyBorder="1" applyAlignment="1">
      <alignment horizontal="center" vertical="center"/>
    </xf>
    <xf numFmtId="0" fontId="4" fillId="2" borderId="5" xfId="3" applyBorder="1" applyAlignment="1">
      <alignment horizontal="center" vertical="center"/>
    </xf>
    <xf numFmtId="0" fontId="26" fillId="32" borderId="44" xfId="0" applyFont="1" applyFill="1" applyBorder="1" applyAlignment="1">
      <alignment vertical="center" wrapText="1"/>
    </xf>
    <xf numFmtId="0" fontId="26" fillId="32" borderId="43" xfId="0" applyFont="1" applyFill="1" applyBorder="1" applyAlignment="1">
      <alignment vertical="center" wrapText="1"/>
    </xf>
    <xf numFmtId="9" fontId="26" fillId="32" borderId="44" xfId="0" applyNumberFormat="1" applyFont="1" applyFill="1" applyBorder="1" applyAlignment="1">
      <alignment vertical="center" wrapText="1"/>
    </xf>
    <xf numFmtId="9" fontId="26" fillId="32" borderId="43" xfId="0" applyNumberFormat="1" applyFont="1" applyFill="1" applyBorder="1" applyAlignment="1">
      <alignment vertical="center" wrapText="1"/>
    </xf>
    <xf numFmtId="0" fontId="29" fillId="32" borderId="44" xfId="21" applyFont="1" applyFill="1" applyBorder="1" applyAlignment="1">
      <alignment vertical="center" wrapText="1"/>
    </xf>
    <xf numFmtId="0" fontId="29" fillId="32" borderId="43" xfId="21" applyFont="1" applyFill="1" applyBorder="1" applyAlignment="1">
      <alignment vertical="center" wrapText="1"/>
    </xf>
    <xf numFmtId="0" fontId="22" fillId="32" borderId="0" xfId="0" applyFont="1" applyFill="1" applyAlignment="1">
      <alignment horizontal="center" vertical="center" wrapText="1"/>
    </xf>
    <xf numFmtId="0" fontId="23" fillId="32" borderId="0" xfId="0" applyFont="1" applyFill="1" applyAlignment="1">
      <alignment horizontal="center" vertical="center" wrapText="1"/>
    </xf>
    <xf numFmtId="0" fontId="24" fillId="32" borderId="45" xfId="0" applyFont="1" applyFill="1" applyBorder="1" applyAlignment="1">
      <alignment horizontal="center" vertical="center" wrapText="1"/>
    </xf>
    <xf numFmtId="0" fontId="26" fillId="32" borderId="42" xfId="0" applyFont="1" applyFill="1" applyBorder="1" applyAlignment="1">
      <alignment vertical="center" wrapText="1"/>
    </xf>
    <xf numFmtId="9" fontId="26" fillId="32" borderId="42" xfId="0" applyNumberFormat="1" applyFont="1" applyFill="1" applyBorder="1" applyAlignment="1">
      <alignment vertical="center" wrapText="1"/>
    </xf>
    <xf numFmtId="0" fontId="3" fillId="9" borderId="4" xfId="12">
      <alignment vertical="center"/>
    </xf>
    <xf numFmtId="0" fontId="0" fillId="0" borderId="0" xfId="0" applyAlignment="1">
      <alignment horizontal="center" vertical="center"/>
    </xf>
    <xf numFmtId="0" fontId="0" fillId="0" borderId="0" xfId="0" applyNumberFormat="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right" vertical="center"/>
    </xf>
    <xf numFmtId="0" fontId="0" fillId="0" borderId="31" xfId="0" applyBorder="1" applyAlignment="1">
      <alignment horizontal="right" vertical="center"/>
    </xf>
    <xf numFmtId="0" fontId="0" fillId="0" borderId="9" xfId="0" applyBorder="1" applyAlignment="1">
      <alignment horizontal="right" vertical="center"/>
    </xf>
    <xf numFmtId="182" fontId="21" fillId="27" borderId="34" xfId="0" applyNumberFormat="1" applyFont="1" applyFill="1" applyBorder="1" applyAlignment="1">
      <alignment horizontal="center" vertical="center"/>
    </xf>
    <xf numFmtId="182" fontId="0" fillId="0" borderId="1" xfId="0" applyNumberFormat="1" applyBorder="1" applyAlignment="1">
      <alignment horizontal="right" vertical="center"/>
    </xf>
    <xf numFmtId="182" fontId="0" fillId="0" borderId="31" xfId="0" applyNumberFormat="1" applyBorder="1" applyAlignment="1">
      <alignment horizontal="right" vertical="center"/>
    </xf>
    <xf numFmtId="182" fontId="0" fillId="0" borderId="0" xfId="0" applyNumberFormat="1" applyBorder="1" applyAlignment="1">
      <alignment horizontal="right" vertical="center"/>
    </xf>
    <xf numFmtId="182" fontId="0" fillId="0" borderId="9" xfId="0" applyNumberFormat="1" applyBorder="1" applyAlignment="1">
      <alignment horizontal="right" vertical="center"/>
    </xf>
    <xf numFmtId="182" fontId="0" fillId="0" borderId="0" xfId="0" applyNumberFormat="1" applyAlignment="1">
      <alignment horizontal="right" vertical="center"/>
    </xf>
  </cellXfs>
  <cellStyles count="23">
    <cellStyle name="40% - 着色 1" xfId="14" builtinId="31"/>
    <cellStyle name="40% - 着色 4" xfId="17" builtinId="43"/>
    <cellStyle name="40% - 着色 6" xfId="6" builtinId="51" customBuiltin="1"/>
    <cellStyle name="60% - 着色 1" xfId="15" builtinId="32"/>
    <cellStyle name="60% - 着色 4" xfId="5" builtinId="44" customBuiltin="1"/>
    <cellStyle name="60% - 着色 6" xfId="18" builtinId="52"/>
    <cellStyle name="标题" xfId="7" builtinId="15" customBuiltin="1"/>
    <cellStyle name="标题 1" xfId="8" builtinId="16" customBuiltin="1"/>
    <cellStyle name="标题 2" xfId="19" builtinId="17" customBuiltin="1"/>
    <cellStyle name="差" xfId="2" builtinId="27" customBuiltin="1"/>
    <cellStyle name="常规" xfId="0" builtinId="0" customBuiltin="1"/>
    <cellStyle name="超链接" xfId="21" builtinId="8"/>
    <cellStyle name="好" xfId="1" builtinId="26" customBuiltin="1"/>
    <cellStyle name="黑" xfId="12" xr:uid="{13EFE9D3-56EE-433F-9F96-2724A6126FC1}"/>
    <cellStyle name="灰色" xfId="22" xr:uid="{0DD243F5-A606-427F-9642-B6A6C2DD96B2}"/>
    <cellStyle name="计算" xfId="9" builtinId="22" customBuiltin="1"/>
    <cellStyle name="检查单元格" xfId="11" builtinId="23" customBuiltin="1"/>
    <cellStyle name="链接单元格" xfId="10" builtinId="24" customBuiltin="1"/>
    <cellStyle name="日期" xfId="13" xr:uid="{CB77D75B-50B2-40E0-B608-B90D392C1E34}"/>
    <cellStyle name="适中" xfId="3" builtinId="28" customBuiltin="1"/>
    <cellStyle name="着色 1" xfId="4" builtinId="29" customBuiltin="1"/>
    <cellStyle name="着色 3" xfId="16" builtinId="37"/>
    <cellStyle name="紫" xfId="20" xr:uid="{B22915B9-384A-4C46-AC98-480E611B8DD5}"/>
  </cellStyles>
  <dxfs count="2">
    <dxf>
      <fill>
        <patternFill>
          <bgColor rgb="FFFF5050"/>
        </patternFill>
      </fill>
    </dxf>
    <dxf>
      <fill>
        <patternFill>
          <bgColor rgb="FFFF5050"/>
        </patternFill>
      </fill>
    </dxf>
  </dxfs>
  <tableStyles count="0" defaultTableStyle="TableStyleMedium2" defaultPivotStyle="PivotStyleLight16"/>
  <colors>
    <mruColors>
      <color rgb="FF66FF66"/>
      <color rgb="FFB9E19E"/>
      <color rgb="FFB2FFB2"/>
      <color rgb="FFFF5050"/>
      <color rgb="FF99FF99"/>
      <color rgb="FF907DFF"/>
      <color rgb="FF9966FF"/>
      <color rgb="FFFF0000"/>
      <color rgb="FFF8784A"/>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wiki3.jp/arknightsjp/page/625" TargetMode="External"/><Relationship Id="rId18" Type="http://schemas.openxmlformats.org/officeDocument/2006/relationships/hyperlink" Target="https://wiki3.jp/arknightsjp/page/663" TargetMode="External"/><Relationship Id="rId26" Type="http://schemas.openxmlformats.org/officeDocument/2006/relationships/hyperlink" Target="https://wiki3.jp/arknightsjp/page/710" TargetMode="External"/><Relationship Id="rId39" Type="http://schemas.openxmlformats.org/officeDocument/2006/relationships/hyperlink" Target="https://wiki3.jp/arknightsjp/page/607" TargetMode="External"/><Relationship Id="rId21" Type="http://schemas.openxmlformats.org/officeDocument/2006/relationships/hyperlink" Target="https://wiki3.jp/arknightsjp/page/625" TargetMode="External"/><Relationship Id="rId34" Type="http://schemas.openxmlformats.org/officeDocument/2006/relationships/hyperlink" Target="https://wiki3.jp/arknightsjp/page/516" TargetMode="External"/><Relationship Id="rId42" Type="http://schemas.openxmlformats.org/officeDocument/2006/relationships/hyperlink" Target="https://wiki3.jp/arknightsjp/page/204" TargetMode="External"/><Relationship Id="rId47" Type="http://schemas.openxmlformats.org/officeDocument/2006/relationships/hyperlink" Target="https://wiki3.jp/arknightsjp/page/666" TargetMode="External"/><Relationship Id="rId50" Type="http://schemas.openxmlformats.org/officeDocument/2006/relationships/hyperlink" Target="https://wiki3.jp/arknightsjp/page/411" TargetMode="External"/><Relationship Id="rId55" Type="http://schemas.openxmlformats.org/officeDocument/2006/relationships/hyperlink" Target="https://wiki3.jp/arknightsjp/page/652" TargetMode="External"/><Relationship Id="rId7" Type="http://schemas.openxmlformats.org/officeDocument/2006/relationships/hyperlink" Target="https://wiki3.jp/arknightsjp/page/668" TargetMode="External"/><Relationship Id="rId2" Type="http://schemas.openxmlformats.org/officeDocument/2006/relationships/hyperlink" Target="https://wiki3.jp/arknightsjp/page/657" TargetMode="External"/><Relationship Id="rId16" Type="http://schemas.openxmlformats.org/officeDocument/2006/relationships/hyperlink" Target="https://wiki3.jp/arknightsjp/page/625" TargetMode="External"/><Relationship Id="rId29" Type="http://schemas.openxmlformats.org/officeDocument/2006/relationships/hyperlink" Target="https://wiki3.jp/arknightsjp/page/663" TargetMode="External"/><Relationship Id="rId11" Type="http://schemas.openxmlformats.org/officeDocument/2006/relationships/hyperlink" Target="https://wiki3.jp/arknightsjp/page/652" TargetMode="External"/><Relationship Id="rId24" Type="http://schemas.openxmlformats.org/officeDocument/2006/relationships/hyperlink" Target="https://wiki3.jp/arknightsjp/page/625" TargetMode="External"/><Relationship Id="rId32" Type="http://schemas.openxmlformats.org/officeDocument/2006/relationships/hyperlink" Target="https://wiki3.jp/arknightsjp/page/516" TargetMode="External"/><Relationship Id="rId37" Type="http://schemas.openxmlformats.org/officeDocument/2006/relationships/hyperlink" Target="https://wiki3.jp/arknightsjp/page/591" TargetMode="External"/><Relationship Id="rId40" Type="http://schemas.openxmlformats.org/officeDocument/2006/relationships/hyperlink" Target="https://wiki3.jp/arknightsjp/page/518" TargetMode="External"/><Relationship Id="rId45" Type="http://schemas.openxmlformats.org/officeDocument/2006/relationships/hyperlink" Target="https://wiki3.jp/arknightsjp/page/625" TargetMode="External"/><Relationship Id="rId53" Type="http://schemas.openxmlformats.org/officeDocument/2006/relationships/hyperlink" Target="https://wiki3.jp/arknightsjp/page/576" TargetMode="External"/><Relationship Id="rId5" Type="http://schemas.openxmlformats.org/officeDocument/2006/relationships/hyperlink" Target="https://wiki3.jp/arknightsjp/page/685" TargetMode="External"/><Relationship Id="rId10" Type="http://schemas.openxmlformats.org/officeDocument/2006/relationships/hyperlink" Target="https://wiki3.jp/arknightsjp/page/516" TargetMode="External"/><Relationship Id="rId19" Type="http://schemas.openxmlformats.org/officeDocument/2006/relationships/hyperlink" Target="https://wiki3.jp/arknightsjp/page/687" TargetMode="External"/><Relationship Id="rId31" Type="http://schemas.openxmlformats.org/officeDocument/2006/relationships/hyperlink" Target="https://wiki3.jp/arknightsjp/page/516" TargetMode="External"/><Relationship Id="rId44" Type="http://schemas.openxmlformats.org/officeDocument/2006/relationships/hyperlink" Target="https://wiki3.jp/arknightsjp/page/493" TargetMode="External"/><Relationship Id="rId52" Type="http://schemas.openxmlformats.org/officeDocument/2006/relationships/hyperlink" Target="https://wiki3.jp/arknightsjp/page/612" TargetMode="External"/><Relationship Id="rId4" Type="http://schemas.openxmlformats.org/officeDocument/2006/relationships/hyperlink" Target="https://wiki3.jp/arknightsjp/page/668" TargetMode="External"/><Relationship Id="rId9" Type="http://schemas.openxmlformats.org/officeDocument/2006/relationships/hyperlink" Target="https://wiki3.jp/arknightsjp/page/685" TargetMode="External"/><Relationship Id="rId14" Type="http://schemas.openxmlformats.org/officeDocument/2006/relationships/hyperlink" Target="https://wiki3.jp/arknightsjp/page/663" TargetMode="External"/><Relationship Id="rId22" Type="http://schemas.openxmlformats.org/officeDocument/2006/relationships/hyperlink" Target="https://wiki3.jp/arknightsjp/page/687" TargetMode="External"/><Relationship Id="rId27" Type="http://schemas.openxmlformats.org/officeDocument/2006/relationships/hyperlink" Target="https://wiki3.jp/arknightsjp/page/710" TargetMode="External"/><Relationship Id="rId30" Type="http://schemas.openxmlformats.org/officeDocument/2006/relationships/hyperlink" Target="https://wiki3.jp/arknightsjp/page/516" TargetMode="External"/><Relationship Id="rId35" Type="http://schemas.openxmlformats.org/officeDocument/2006/relationships/hyperlink" Target="https://wiki3.jp/arknightsjp/page/516" TargetMode="External"/><Relationship Id="rId43" Type="http://schemas.openxmlformats.org/officeDocument/2006/relationships/hyperlink" Target="https://wiki3.jp/arknightsjp/page/232" TargetMode="External"/><Relationship Id="rId48" Type="http://schemas.openxmlformats.org/officeDocument/2006/relationships/hyperlink" Target="https://wiki3.jp/arknightsjp/page/666" TargetMode="External"/><Relationship Id="rId8" Type="http://schemas.openxmlformats.org/officeDocument/2006/relationships/hyperlink" Target="https://wiki3.jp/arknightsjp/page/685" TargetMode="External"/><Relationship Id="rId51" Type="http://schemas.openxmlformats.org/officeDocument/2006/relationships/hyperlink" Target="https://wiki3.jp/arknightsjp/page/429" TargetMode="External"/><Relationship Id="rId3" Type="http://schemas.openxmlformats.org/officeDocument/2006/relationships/hyperlink" Target="https://wiki3.jp/arknightsjp/page/668" TargetMode="External"/><Relationship Id="rId12" Type="http://schemas.openxmlformats.org/officeDocument/2006/relationships/hyperlink" Target="https://wiki3.jp/arknightsjp/page/621" TargetMode="External"/><Relationship Id="rId17" Type="http://schemas.openxmlformats.org/officeDocument/2006/relationships/hyperlink" Target="https://wiki3.jp/arknightsjp/page/687" TargetMode="External"/><Relationship Id="rId25" Type="http://schemas.openxmlformats.org/officeDocument/2006/relationships/hyperlink" Target="https://wiki3.jp/arknightsjp/page/687" TargetMode="External"/><Relationship Id="rId33" Type="http://schemas.openxmlformats.org/officeDocument/2006/relationships/hyperlink" Target="https://wiki3.jp/arknightsjp/page/516" TargetMode="External"/><Relationship Id="rId38" Type="http://schemas.openxmlformats.org/officeDocument/2006/relationships/hyperlink" Target="https://wiki3.jp/arknightsjp/page/612" TargetMode="External"/><Relationship Id="rId46" Type="http://schemas.openxmlformats.org/officeDocument/2006/relationships/hyperlink" Target="https://wiki3.jp/arknightsjp/page/416" TargetMode="External"/><Relationship Id="rId20" Type="http://schemas.openxmlformats.org/officeDocument/2006/relationships/hyperlink" Target="https://wiki3.jp/arknightsjp/page/663" TargetMode="External"/><Relationship Id="rId41" Type="http://schemas.openxmlformats.org/officeDocument/2006/relationships/hyperlink" Target="https://wiki3.jp/arknightsjp/page/564" TargetMode="External"/><Relationship Id="rId54" Type="http://schemas.openxmlformats.org/officeDocument/2006/relationships/hyperlink" Target="https://wiki3.jp/arknightsjp/page/657" TargetMode="External"/><Relationship Id="rId1" Type="http://schemas.openxmlformats.org/officeDocument/2006/relationships/hyperlink" Target="https://wiki3.jp/arknightsjp/page/155" TargetMode="External"/><Relationship Id="rId6" Type="http://schemas.openxmlformats.org/officeDocument/2006/relationships/hyperlink" Target="https://wiki3.jp/arknightsjp/page/668" TargetMode="External"/><Relationship Id="rId15" Type="http://schemas.openxmlformats.org/officeDocument/2006/relationships/hyperlink" Target="https://wiki3.jp/arknightsjp/page/663" TargetMode="External"/><Relationship Id="rId23" Type="http://schemas.openxmlformats.org/officeDocument/2006/relationships/hyperlink" Target="https://wiki3.jp/arknightsjp/page/516" TargetMode="External"/><Relationship Id="rId28" Type="http://schemas.openxmlformats.org/officeDocument/2006/relationships/hyperlink" Target="https://wiki3.jp/arknightsjp/page/710" TargetMode="External"/><Relationship Id="rId36" Type="http://schemas.openxmlformats.org/officeDocument/2006/relationships/hyperlink" Target="https://wiki3.jp/arknightsjp/page/516" TargetMode="External"/><Relationship Id="rId49" Type="http://schemas.openxmlformats.org/officeDocument/2006/relationships/hyperlink" Target="https://wiki3.jp/arknightsjp/page/131"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twitter.com/7bitm" TargetMode="External"/><Relationship Id="rId18" Type="http://schemas.openxmlformats.org/officeDocument/2006/relationships/hyperlink" Target="https://www.youtube.com/channel/UCkV3Dq6bBZTTJn0e4yqj2EQ" TargetMode="External"/><Relationship Id="rId26" Type="http://schemas.openxmlformats.org/officeDocument/2006/relationships/hyperlink" Target="https://twitter.com/DrQupp" TargetMode="External"/><Relationship Id="rId39" Type="http://schemas.openxmlformats.org/officeDocument/2006/relationships/hyperlink" Target="https://twitter.com/Valkyrie0609" TargetMode="External"/><Relationship Id="rId21" Type="http://schemas.openxmlformats.org/officeDocument/2006/relationships/hyperlink" Target="https://twitter.com/hyakunitisoul" TargetMode="External"/><Relationship Id="rId34" Type="http://schemas.openxmlformats.org/officeDocument/2006/relationships/hyperlink" Target="https://twitter.com/pengimperial920" TargetMode="External"/><Relationship Id="rId42" Type="http://schemas.openxmlformats.org/officeDocument/2006/relationships/hyperlink" Target="https://twitter.com/freemizunyu_" TargetMode="External"/><Relationship Id="rId47" Type="http://schemas.openxmlformats.org/officeDocument/2006/relationships/hyperlink" Target="https://space.bilibili.com/608165280" TargetMode="External"/><Relationship Id="rId50" Type="http://schemas.openxmlformats.org/officeDocument/2006/relationships/hyperlink" Target="https://twitter.com/torikawaiii" TargetMode="External"/><Relationship Id="rId55" Type="http://schemas.openxmlformats.org/officeDocument/2006/relationships/hyperlink" Target="https://twitter.com/gin_patu_love" TargetMode="External"/><Relationship Id="rId7" Type="http://schemas.openxmlformats.org/officeDocument/2006/relationships/hyperlink" Target="https://twitter.com/ore_banana012" TargetMode="External"/><Relationship Id="rId2" Type="http://schemas.openxmlformats.org/officeDocument/2006/relationships/hyperlink" Target="https://www.youtube.com/channel/UCbqUOjGYnPYRgonb0_aNYxQ/videos" TargetMode="External"/><Relationship Id="rId16" Type="http://schemas.openxmlformats.org/officeDocument/2006/relationships/hyperlink" Target="https://twitter.com/jun_0473" TargetMode="External"/><Relationship Id="rId29" Type="http://schemas.openxmlformats.org/officeDocument/2006/relationships/hyperlink" Target="https://www.youtube.com/channel/UCx75rqjchrFvYy4TLEUSlCg" TargetMode="External"/><Relationship Id="rId11" Type="http://schemas.openxmlformats.org/officeDocument/2006/relationships/hyperlink" Target="https://twitter.com/ManticoreLOVE" TargetMode="External"/><Relationship Id="rId24" Type="http://schemas.openxmlformats.org/officeDocument/2006/relationships/hyperlink" Target="https://www.youtube.com/watch?v=pauYRGt3WcM&amp;ab_channel=Show_ty%E3%81%97%E3%82%87%E5%90%8C%E7%9B%9F" TargetMode="External"/><Relationship Id="rId32" Type="http://schemas.openxmlformats.org/officeDocument/2006/relationships/hyperlink" Target="https://twitter.com/cocoaman10" TargetMode="External"/><Relationship Id="rId37" Type="http://schemas.openxmlformats.org/officeDocument/2006/relationships/hyperlink" Target="mailto:Show_ty@&#12375;&#12423;&#21516;&#30431;" TargetMode="External"/><Relationship Id="rId40" Type="http://schemas.openxmlformats.org/officeDocument/2006/relationships/hyperlink" Target="https://www.youtube.com/channel/UC1iyj9gXcfHveDEFV0iOKUQ" TargetMode="External"/><Relationship Id="rId45" Type="http://schemas.openxmlformats.org/officeDocument/2006/relationships/hyperlink" Target="https://space.bilibili.com/2082657" TargetMode="External"/><Relationship Id="rId53" Type="http://schemas.openxmlformats.org/officeDocument/2006/relationships/hyperlink" Target="https://twitter.com/s1nights_agetti" TargetMode="External"/><Relationship Id="rId5" Type="http://schemas.openxmlformats.org/officeDocument/2006/relationships/hyperlink" Target="https://twitter.com/junsx43us1" TargetMode="External"/><Relationship Id="rId19" Type="http://schemas.openxmlformats.org/officeDocument/2006/relationships/hyperlink" Target="https://twitter.com/schwarzkatze78" TargetMode="External"/><Relationship Id="rId4" Type="http://schemas.openxmlformats.org/officeDocument/2006/relationships/hyperlink" Target="https://twitter.com/podenco_Fl" TargetMode="External"/><Relationship Id="rId9" Type="http://schemas.openxmlformats.org/officeDocument/2006/relationships/hyperlink" Target="https://twitter.com/saka_ark" TargetMode="External"/><Relationship Id="rId14" Type="http://schemas.openxmlformats.org/officeDocument/2006/relationships/hyperlink" Target="https://www.youtube.com/c/higanKZBS/videos" TargetMode="External"/><Relationship Id="rId22" Type="http://schemas.openxmlformats.org/officeDocument/2006/relationships/hyperlink" Target="https://twitter.com/show__ty" TargetMode="External"/><Relationship Id="rId27" Type="http://schemas.openxmlformats.org/officeDocument/2006/relationships/hyperlink" Target="https://twitter.com/hanzou1412" TargetMode="External"/><Relationship Id="rId30" Type="http://schemas.openxmlformats.org/officeDocument/2006/relationships/hyperlink" Target="https://twitter.com/RF09619518" TargetMode="External"/><Relationship Id="rId35" Type="http://schemas.openxmlformats.org/officeDocument/2006/relationships/hyperlink" Target="https://twitter.com/Dr__KITTEN__" TargetMode="External"/><Relationship Id="rId43" Type="http://schemas.openxmlformats.org/officeDocument/2006/relationships/hyperlink" Target="https://space.bilibili.com/11617956" TargetMode="External"/><Relationship Id="rId48" Type="http://schemas.openxmlformats.org/officeDocument/2006/relationships/hyperlink" Target="https://twitter.com/kussatta" TargetMode="External"/><Relationship Id="rId56" Type="http://schemas.openxmlformats.org/officeDocument/2006/relationships/hyperlink" Target="https://twitter.com/Void87470854" TargetMode="External"/><Relationship Id="rId8" Type="http://schemas.openxmlformats.org/officeDocument/2006/relationships/hyperlink" Target="https://www.youtube.com/channel/UCsGqwUmAdYKPt1u33x82IHw" TargetMode="External"/><Relationship Id="rId51" Type="http://schemas.openxmlformats.org/officeDocument/2006/relationships/hyperlink" Target="https://www.youtube.com/channel/UC7SzxbjPhQc8exSWYB5RhTg" TargetMode="External"/><Relationship Id="rId3" Type="http://schemas.openxmlformats.org/officeDocument/2006/relationships/hyperlink" Target="https://www.youtube.com/channel/UC4x-KuABWUIDQhToYUz8vlQ/videos" TargetMode="External"/><Relationship Id="rId12" Type="http://schemas.openxmlformats.org/officeDocument/2006/relationships/hyperlink" Target="https://www.youtube.com/channel/UC5QOLnK7O0mN2qNsDeNS1cQ/videos" TargetMode="External"/><Relationship Id="rId17" Type="http://schemas.openxmlformats.org/officeDocument/2006/relationships/hyperlink" Target="https://www.youtube.com/channel/UCIBgC82pmxSwDRLDYGeqEkw" TargetMode="External"/><Relationship Id="rId25" Type="http://schemas.openxmlformats.org/officeDocument/2006/relationships/hyperlink" Target="https://twitter.com/WoPDiKBy5rtarVO" TargetMode="External"/><Relationship Id="rId33" Type="http://schemas.openxmlformats.org/officeDocument/2006/relationships/hyperlink" Target="https://twitter.com/Dr_yuusha" TargetMode="External"/><Relationship Id="rId38" Type="http://schemas.openxmlformats.org/officeDocument/2006/relationships/hyperlink" Target="https://www.youtube.com/channel/UCT3u_GCmp_d0QzLCrPkqSXg" TargetMode="External"/><Relationship Id="rId46" Type="http://schemas.openxmlformats.org/officeDocument/2006/relationships/hyperlink" Target="https://space.bilibili.com/272217288" TargetMode="External"/><Relationship Id="rId20" Type="http://schemas.openxmlformats.org/officeDocument/2006/relationships/hyperlink" Target="https://twitter.com/ta_karon" TargetMode="External"/><Relationship Id="rId41" Type="http://schemas.openxmlformats.org/officeDocument/2006/relationships/hyperlink" Target="https://twitter.com/kzbs_rh" TargetMode="External"/><Relationship Id="rId54" Type="http://schemas.openxmlformats.org/officeDocument/2006/relationships/hyperlink" Target="https://twitter.com/korokkedaisuke" TargetMode="External"/><Relationship Id="rId1" Type="http://schemas.openxmlformats.org/officeDocument/2006/relationships/hyperlink" Target="https://twitter.com/D78890477" TargetMode="External"/><Relationship Id="rId6" Type="http://schemas.openxmlformats.org/officeDocument/2006/relationships/hyperlink" Target="https://www.youtube.com/watch?v=aKJNins9-Gw&amp;ab_channel=%E3%82%B5%E3%83%B3%E3%83%80%E3%83%BC" TargetMode="External"/><Relationship Id="rId15" Type="http://schemas.openxmlformats.org/officeDocument/2006/relationships/hyperlink" Target="https://twitter.com/agon_doc" TargetMode="External"/><Relationship Id="rId23" Type="http://schemas.openxmlformats.org/officeDocument/2006/relationships/hyperlink" Target="https://www.youtube.com/c/shodomei2" TargetMode="External"/><Relationship Id="rId28" Type="http://schemas.openxmlformats.org/officeDocument/2006/relationships/hyperlink" Target="https://www.youtube.com/channel/UC9lTDZQTi3PiXxCELKFLzXQ" TargetMode="External"/><Relationship Id="rId36" Type="http://schemas.openxmlformats.org/officeDocument/2006/relationships/hyperlink" Target="mailto:&#30334;&#26085;&#33609;@&#12450;&#12540;&#12463;&#12490;&#12452;&#12484;" TargetMode="External"/><Relationship Id="rId49" Type="http://schemas.openxmlformats.org/officeDocument/2006/relationships/hyperlink" Target="https://www.youtube.com/channel/UCTuf1CB7E9bBz2r05O-zwLw" TargetMode="External"/><Relationship Id="rId57" Type="http://schemas.openxmlformats.org/officeDocument/2006/relationships/printerSettings" Target="../printerSettings/printerSettings5.bin"/><Relationship Id="rId10" Type="http://schemas.openxmlformats.org/officeDocument/2006/relationships/hyperlink" Target="https://www.youtube.com/channel/UCmGKCgXJkMn5l1oYh2MKTOw" TargetMode="External"/><Relationship Id="rId31" Type="http://schemas.openxmlformats.org/officeDocument/2006/relationships/hyperlink" Target="https://twitter.com/panoramaaaaaa" TargetMode="External"/><Relationship Id="rId44" Type="http://schemas.openxmlformats.org/officeDocument/2006/relationships/hyperlink" Target="https://space.bilibili.com/410945045" TargetMode="External"/><Relationship Id="rId52" Type="http://schemas.openxmlformats.org/officeDocument/2006/relationships/hyperlink" Target="https://twitter.com/CoolPumpkinA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pace.bilibili.com/545562" TargetMode="External"/><Relationship Id="rId13" Type="http://schemas.openxmlformats.org/officeDocument/2006/relationships/printerSettings" Target="../printerSettings/printerSettings6.bin"/><Relationship Id="rId3" Type="http://schemas.openxmlformats.org/officeDocument/2006/relationships/hyperlink" Target="https://space.bilibili.com/67832258" TargetMode="External"/><Relationship Id="rId7" Type="http://schemas.openxmlformats.org/officeDocument/2006/relationships/hyperlink" Target="https://docs.qq.com/sheet/DRW5JRUpORllLVGtz" TargetMode="External"/><Relationship Id="rId12" Type="http://schemas.openxmlformats.org/officeDocument/2006/relationships/hyperlink" Target="https://space.bilibili.com/384048064" TargetMode="External"/><Relationship Id="rId2" Type="http://schemas.openxmlformats.org/officeDocument/2006/relationships/hyperlink" Target="https://docs.qq.com/sheet/DSnB1QWt5UE1semhz?tab=l6ykv1" TargetMode="External"/><Relationship Id="rId1" Type="http://schemas.openxmlformats.org/officeDocument/2006/relationships/hyperlink" Target="https://arkrec.herokuapp.com/" TargetMode="External"/><Relationship Id="rId6" Type="http://schemas.openxmlformats.org/officeDocument/2006/relationships/hyperlink" Target="https://space.bilibili.com/146688201" TargetMode="External"/><Relationship Id="rId11" Type="http://schemas.openxmlformats.org/officeDocument/2006/relationships/hyperlink" Target="https://docs.qq.com/sheet/DQml1QUlMSm9ibkpM" TargetMode="External"/><Relationship Id="rId5" Type="http://schemas.openxmlformats.org/officeDocument/2006/relationships/hyperlink" Target="https://docs.qq.com/sheet/DQml1QUlMSm9ibkpM?groupUin=nOj2w%252FYlodkW%252FXF39fwbIw%253D%253D&amp;tab=rbdluz" TargetMode="External"/><Relationship Id="rId10" Type="http://schemas.openxmlformats.org/officeDocument/2006/relationships/hyperlink" Target="https://docs.qq.com/sheet/DSlRzeVlzdWtlYkdI" TargetMode="External"/><Relationship Id="rId4" Type="http://schemas.openxmlformats.org/officeDocument/2006/relationships/hyperlink" Target="https://space.bilibili.com/113102" TargetMode="External"/><Relationship Id="rId9" Type="http://schemas.openxmlformats.org/officeDocument/2006/relationships/hyperlink" Target="https://docs.qq.com/sheet/DTVpTUmduSlBTTHpq"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EEC69-351D-402A-BF9B-535B16749B96}">
  <dimension ref="A1:AT74"/>
  <sheetViews>
    <sheetView zoomScale="85" zoomScaleNormal="85" workbookViewId="0">
      <pane xSplit="3" ySplit="1" topLeftCell="D2" activePane="bottomRight" state="frozen"/>
      <selection pane="topRight" activeCell="D1" sqref="D1"/>
      <selection pane="bottomLeft" activeCell="A2" sqref="A2"/>
      <selection pane="bottomRight" activeCell="O9" sqref="O9"/>
    </sheetView>
  </sheetViews>
  <sheetFormatPr defaultColWidth="8.7265625" defaultRowHeight="15.6"/>
  <cols>
    <col min="1" max="1" width="3.90625" style="4" customWidth="1"/>
    <col min="2" max="2" width="5.453125" style="4" customWidth="1"/>
    <col min="3" max="3" width="12.08984375" style="4" customWidth="1"/>
    <col min="4" max="4" width="7.1796875" style="6" customWidth="1"/>
    <col min="5" max="5" width="8" style="7" customWidth="1"/>
    <col min="6" max="6" width="9.08984375" style="7" customWidth="1"/>
    <col min="7" max="7" width="8.81640625" style="61" customWidth="1"/>
    <col min="8" max="8" width="8.81640625" style="62" customWidth="1"/>
    <col min="9" max="10" width="8.81640625" style="63" customWidth="1"/>
    <col min="11" max="12" width="8.81640625" style="5" hidden="1" customWidth="1"/>
    <col min="13" max="13" width="4.7265625" style="5" customWidth="1"/>
    <col min="14" max="23" width="5.36328125" style="4" customWidth="1"/>
    <col min="24" max="24" width="4.7265625" style="5" customWidth="1"/>
    <col min="25" max="36" width="5.36328125" style="4" customWidth="1"/>
    <col min="37" max="44" width="7.1796875" style="4" customWidth="1"/>
    <col min="45" max="45" width="8.7265625" style="4"/>
    <col min="46" max="46" width="60.453125" style="4" customWidth="1"/>
    <col min="47" max="16384" width="8.7265625" style="4"/>
  </cols>
  <sheetData>
    <row r="1" spans="1:46" ht="15.6" customHeight="1">
      <c r="A1" s="240" t="s">
        <v>125</v>
      </c>
      <c r="B1" s="240"/>
      <c r="C1" s="240"/>
      <c r="D1" s="240"/>
      <c r="E1" s="240"/>
      <c r="F1" s="240"/>
      <c r="G1" s="56" t="s">
        <v>124</v>
      </c>
      <c r="H1" s="56" t="s">
        <v>123</v>
      </c>
      <c r="I1" s="56" t="s">
        <v>122</v>
      </c>
      <c r="J1" s="34" t="s">
        <v>120</v>
      </c>
      <c r="K1" s="33" t="s">
        <v>121</v>
      </c>
      <c r="L1" s="33" t="s">
        <v>120</v>
      </c>
      <c r="M1" s="35" t="s">
        <v>119</v>
      </c>
      <c r="N1" s="73" t="s">
        <v>73</v>
      </c>
      <c r="O1" s="73" t="s">
        <v>69</v>
      </c>
      <c r="P1" s="73" t="s">
        <v>78</v>
      </c>
      <c r="Q1" s="73" t="s">
        <v>50</v>
      </c>
      <c r="R1" s="73" t="s">
        <v>79</v>
      </c>
      <c r="S1" s="73" t="s">
        <v>56</v>
      </c>
      <c r="T1" s="73" t="s">
        <v>62</v>
      </c>
      <c r="U1" s="73" t="s">
        <v>65</v>
      </c>
      <c r="V1" s="73" t="s">
        <v>60</v>
      </c>
      <c r="W1" s="73" t="s">
        <v>53</v>
      </c>
      <c r="X1" s="33" t="s">
        <v>118</v>
      </c>
      <c r="Y1" s="73" t="s">
        <v>73</v>
      </c>
      <c r="Z1" s="73" t="s">
        <v>69</v>
      </c>
      <c r="AA1" s="73" t="s">
        <v>78</v>
      </c>
      <c r="AB1" s="73" t="s">
        <v>50</v>
      </c>
      <c r="AC1" s="73" t="s">
        <v>79</v>
      </c>
      <c r="AD1" s="73" t="s">
        <v>56</v>
      </c>
      <c r="AE1" s="73" t="s">
        <v>62</v>
      </c>
      <c r="AF1" s="73" t="s">
        <v>65</v>
      </c>
      <c r="AG1" s="73" t="s">
        <v>60</v>
      </c>
      <c r="AH1" s="73" t="s">
        <v>53</v>
      </c>
      <c r="AI1" s="73" t="s">
        <v>75</v>
      </c>
      <c r="AJ1" s="73" t="s">
        <v>88</v>
      </c>
      <c r="AK1" s="73" t="s">
        <v>99</v>
      </c>
      <c r="AL1" s="73" t="s">
        <v>95</v>
      </c>
      <c r="AM1" s="73" t="s">
        <v>98</v>
      </c>
      <c r="AN1" s="73" t="s">
        <v>102</v>
      </c>
      <c r="AO1" s="73" t="s">
        <v>101</v>
      </c>
      <c r="AP1" s="73" t="s">
        <v>97</v>
      </c>
      <c r="AQ1" s="73" t="s">
        <v>94</v>
      </c>
      <c r="AR1" s="73" t="s">
        <v>82</v>
      </c>
    </row>
    <row r="2" spans="1:46">
      <c r="A2" s="33" t="s">
        <v>117</v>
      </c>
      <c r="B2" s="33" t="s">
        <v>116</v>
      </c>
      <c r="C2" s="33" t="s">
        <v>115</v>
      </c>
      <c r="D2" s="33" t="s">
        <v>114</v>
      </c>
      <c r="E2" s="56" t="s">
        <v>113</v>
      </c>
      <c r="F2" s="56" t="s">
        <v>112</v>
      </c>
      <c r="G2" s="56" t="s">
        <v>111</v>
      </c>
      <c r="H2" s="56" t="s">
        <v>110</v>
      </c>
      <c r="I2" s="57" t="s">
        <v>109</v>
      </c>
      <c r="J2" s="35">
        <f>SUM(J3:J74)</f>
        <v>88964</v>
      </c>
      <c r="K2" s="35" t="s">
        <v>108</v>
      </c>
      <c r="L2" s="35">
        <f>SUM(L3:L74)</f>
        <v>173050</v>
      </c>
      <c r="M2" s="35" t="s">
        <v>107</v>
      </c>
      <c r="N2" s="52">
        <f t="shared" ref="N2:W2" si="0">SUM(N3:N74)</f>
        <v>94</v>
      </c>
      <c r="O2" s="52">
        <f t="shared" si="0"/>
        <v>86</v>
      </c>
      <c r="P2" s="52">
        <f t="shared" si="0"/>
        <v>80</v>
      </c>
      <c r="Q2" s="52">
        <f t="shared" si="0"/>
        <v>86</v>
      </c>
      <c r="R2" s="52">
        <f t="shared" si="0"/>
        <v>354</v>
      </c>
      <c r="S2" s="52">
        <f t="shared" si="0"/>
        <v>115</v>
      </c>
      <c r="T2" s="52">
        <f t="shared" si="0"/>
        <v>78</v>
      </c>
      <c r="U2" s="52">
        <f t="shared" si="0"/>
        <v>51</v>
      </c>
      <c r="V2" s="52">
        <f t="shared" si="0"/>
        <v>85</v>
      </c>
      <c r="W2" s="52">
        <f t="shared" si="0"/>
        <v>35</v>
      </c>
      <c r="X2" s="34" t="s">
        <v>2</v>
      </c>
      <c r="Y2" s="52">
        <f t="shared" ref="Y2:AR2" si="1">SUM(Y3:Y74)</f>
        <v>103</v>
      </c>
      <c r="Z2" s="52">
        <f t="shared" si="1"/>
        <v>156</v>
      </c>
      <c r="AA2" s="52">
        <f t="shared" si="1"/>
        <v>93</v>
      </c>
      <c r="AB2" s="52">
        <f t="shared" si="1"/>
        <v>110</v>
      </c>
      <c r="AC2" s="52">
        <f t="shared" si="1"/>
        <v>464</v>
      </c>
      <c r="AD2" s="52">
        <f t="shared" si="1"/>
        <v>114</v>
      </c>
      <c r="AE2" s="52">
        <f t="shared" si="1"/>
        <v>78</v>
      </c>
      <c r="AF2" s="52">
        <f t="shared" si="1"/>
        <v>130</v>
      </c>
      <c r="AG2" s="52">
        <f t="shared" si="1"/>
        <v>163</v>
      </c>
      <c r="AH2" s="52">
        <f t="shared" si="1"/>
        <v>240</v>
      </c>
      <c r="AI2" s="52">
        <f t="shared" si="1"/>
        <v>12</v>
      </c>
      <c r="AJ2" s="52">
        <f t="shared" si="1"/>
        <v>12</v>
      </c>
      <c r="AK2" s="52">
        <f t="shared" si="1"/>
        <v>16</v>
      </c>
      <c r="AL2" s="52">
        <f t="shared" si="1"/>
        <v>24</v>
      </c>
      <c r="AM2" s="52">
        <f t="shared" si="1"/>
        <v>16</v>
      </c>
      <c r="AN2" s="52">
        <f t="shared" si="1"/>
        <v>24</v>
      </c>
      <c r="AO2" s="52">
        <f t="shared" si="1"/>
        <v>32</v>
      </c>
      <c r="AP2" s="52">
        <f t="shared" si="1"/>
        <v>8</v>
      </c>
      <c r="AQ2" s="52">
        <f t="shared" si="1"/>
        <v>8</v>
      </c>
      <c r="AR2" s="52">
        <f t="shared" si="1"/>
        <v>0</v>
      </c>
    </row>
    <row r="3" spans="1:46">
      <c r="A3" s="33">
        <v>1</v>
      </c>
      <c r="B3" s="17" t="s">
        <v>46</v>
      </c>
      <c r="C3" s="22" t="s">
        <v>106</v>
      </c>
      <c r="D3" s="8">
        <v>504</v>
      </c>
      <c r="E3" s="30" t="s">
        <v>105</v>
      </c>
      <c r="F3" s="31">
        <v>40</v>
      </c>
      <c r="G3" s="71">
        <f>D3-SUM(data!D3:'data'!AR3)</f>
        <v>-234</v>
      </c>
      <c r="H3" s="71">
        <f>G3-SUM(data!AU3:'data'!BO3)</f>
        <v>-234</v>
      </c>
      <c r="I3" s="71">
        <f>H3-SUM(data!BP3:'data'!CC3)</f>
        <v>-390</v>
      </c>
      <c r="J3" s="72">
        <f>IF(I3&lt;0,-I3*F3,0)</f>
        <v>15600</v>
      </c>
      <c r="K3" s="9">
        <f>I3-SUM(data!CD3:'data'!DL3)</f>
        <v>-446.5</v>
      </c>
      <c r="L3" s="9">
        <f t="shared" ref="L3:L48" si="2">IF(K3&lt;0,-K3*F3,0)</f>
        <v>17860</v>
      </c>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36"/>
      <c r="AR3" s="36"/>
      <c r="AT3" s="4" t="str">
        <f t="shared" ref="AT3:AT34" si="3">CONCATENATE("insert into user(name, number) values('",C3, "','", D3, "');")</f>
        <v>insert into user(name, number) values('龙门币(w)','504');</v>
      </c>
    </row>
    <row r="4" spans="1:46">
      <c r="A4" s="33">
        <v>2</v>
      </c>
      <c r="B4" s="17" t="s">
        <v>46</v>
      </c>
      <c r="C4" s="22" t="s">
        <v>45</v>
      </c>
      <c r="D4" s="8">
        <v>185</v>
      </c>
      <c r="E4" s="30" t="s">
        <v>44</v>
      </c>
      <c r="F4" s="31">
        <v>15</v>
      </c>
      <c r="G4" s="59">
        <f>D4-SUM(data!D4:'data'!AR4)</f>
        <v>185</v>
      </c>
      <c r="H4" s="60">
        <f>G4-SUM(data!AU4:'data'!BO4)</f>
        <v>185</v>
      </c>
      <c r="I4" s="60">
        <f>H4-SUM(data!BP4:'data'!CC4)</f>
        <v>185</v>
      </c>
      <c r="J4" s="59">
        <f>IF(I4&lt;0,-I4*F4,0)</f>
        <v>0</v>
      </c>
      <c r="K4" s="18">
        <f>I4-SUM(data!CD4:'data'!DL4)-288</f>
        <v>-103</v>
      </c>
      <c r="L4" s="18">
        <f t="shared" si="2"/>
        <v>1545</v>
      </c>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T4" s="4" t="str">
        <f t="shared" si="3"/>
        <v>insert into user(name, number) values('采购凭证(10)','185');</v>
      </c>
    </row>
    <row r="5" spans="1:46">
      <c r="A5" s="33">
        <v>3</v>
      </c>
      <c r="B5" s="17" t="s">
        <v>43</v>
      </c>
      <c r="C5" s="74" t="s">
        <v>104</v>
      </c>
      <c r="D5" s="8">
        <v>368</v>
      </c>
      <c r="E5" s="30" t="s">
        <v>103</v>
      </c>
      <c r="F5" s="31">
        <f>30/8*3</f>
        <v>11.25</v>
      </c>
      <c r="G5" s="59">
        <f>D5-SUM(data!D5:'data'!AR5)</f>
        <v>368</v>
      </c>
      <c r="H5" s="71">
        <f>G5-SUM(data!AU5:'data'!BO5)</f>
        <v>2</v>
      </c>
      <c r="I5" s="71">
        <f>H5-SUM(data!BP5:'data'!CC5)</f>
        <v>2</v>
      </c>
      <c r="J5" s="72">
        <f>IF(-I5*$F5&gt;0,-I5*$F5,0)</f>
        <v>0</v>
      </c>
      <c r="K5" s="18">
        <f>I5-SUM(data!CD5:'data'!DL5)</f>
        <v>-148</v>
      </c>
      <c r="L5" s="18">
        <f t="shared" si="2"/>
        <v>1665</v>
      </c>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T5" s="4" t="str">
        <f t="shared" si="3"/>
        <v>insert into user(name, number) values('技巧概要3','368');</v>
      </c>
    </row>
    <row r="6" spans="1:46">
      <c r="A6" s="33">
        <v>4</v>
      </c>
      <c r="B6" s="17" t="s">
        <v>43</v>
      </c>
      <c r="C6" s="130" t="s">
        <v>42</v>
      </c>
      <c r="D6" s="8">
        <v>53</v>
      </c>
      <c r="E6" s="30" t="s">
        <v>41</v>
      </c>
      <c r="F6" s="31">
        <v>7</v>
      </c>
      <c r="G6" s="59">
        <f>D6-SUM(data!D6:'data'!AR6)</f>
        <v>53</v>
      </c>
      <c r="H6" s="60">
        <f>G6-SUM(data!AU6:'data'!BO6)</f>
        <v>53</v>
      </c>
      <c r="I6" s="60">
        <f>H6-SUM(data!BP6:'data'!CC6)</f>
        <v>53</v>
      </c>
      <c r="J6" s="59">
        <f>IF(-I6*$F6&gt;0,-I6*$F6,0)</f>
        <v>0</v>
      </c>
      <c r="K6" s="18">
        <f>I6-SUM(data!CD6:'data'!DL6)</f>
        <v>-217</v>
      </c>
      <c r="L6" s="18">
        <f t="shared" si="2"/>
        <v>1519</v>
      </c>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T6" s="4" t="str">
        <f t="shared" si="3"/>
        <v>insert into user(name, number) values('技巧概要2','53');</v>
      </c>
    </row>
    <row r="7" spans="1:46">
      <c r="A7" s="33">
        <v>5</v>
      </c>
      <c r="B7" s="17" t="s">
        <v>30</v>
      </c>
      <c r="C7" s="130" t="s">
        <v>29</v>
      </c>
      <c r="D7" s="8">
        <v>494</v>
      </c>
      <c r="E7" s="30"/>
      <c r="F7" s="31"/>
      <c r="G7" s="59">
        <f>D7-SUM(data!D7:'data'!AR7)</f>
        <v>494</v>
      </c>
      <c r="H7" s="60">
        <f>G7-SUM(data!AU7:'data'!BO7)</f>
        <v>494</v>
      </c>
      <c r="I7" s="60">
        <f>H7-SUM(data!BP7:'data'!CC7)</f>
        <v>494</v>
      </c>
      <c r="J7" s="59">
        <f>IF(-I7*$F7&gt;0,-I7*$F7,0)</f>
        <v>0</v>
      </c>
      <c r="K7" s="18">
        <f>I7-SUM(data!CD7:'data'!DL7)</f>
        <v>494</v>
      </c>
      <c r="L7" s="18">
        <f t="shared" si="2"/>
        <v>0</v>
      </c>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T7" s="4" t="str">
        <f t="shared" si="3"/>
        <v>insert into user(name, number) values('技巧概要1','494');</v>
      </c>
    </row>
    <row r="8" spans="1:46">
      <c r="A8" s="33">
        <v>6</v>
      </c>
      <c r="B8" s="17" t="s">
        <v>12</v>
      </c>
      <c r="C8" s="53" t="s">
        <v>11</v>
      </c>
      <c r="D8" s="14">
        <v>136</v>
      </c>
      <c r="E8" s="30" t="s">
        <v>2</v>
      </c>
      <c r="F8" s="31"/>
      <c r="G8" s="59">
        <f>D8-SUM(data!D9:'data'!AR9)</f>
        <v>84</v>
      </c>
      <c r="H8" s="60">
        <f>G8-SUM(data!AU9:'data'!BO9)</f>
        <v>78</v>
      </c>
      <c r="I8" s="60">
        <f>H8-SUM(data!BP9:'data'!CC9)</f>
        <v>78</v>
      </c>
      <c r="J8" s="60"/>
      <c r="K8" s="18">
        <f>I8-SUM(data!CD9:'data'!DL9)</f>
        <v>78</v>
      </c>
      <c r="L8" s="18">
        <f t="shared" si="2"/>
        <v>0</v>
      </c>
      <c r="M8" s="32"/>
      <c r="N8" s="37">
        <f>IF($H8&lt;0,-$H8,0)</f>
        <v>0</v>
      </c>
      <c r="O8" s="37">
        <f>IF($H8&lt;0,-$H8*2,0)</f>
        <v>0</v>
      </c>
      <c r="P8" s="37">
        <f>IF($H8&lt;0,-$H8,0)</f>
        <v>0</v>
      </c>
      <c r="Q8" s="37">
        <f>IF($H8&lt;0,-$H8,0)</f>
        <v>0</v>
      </c>
      <c r="R8" s="37">
        <f>IF($H8&lt;0,-$H8*2,0)</f>
        <v>0</v>
      </c>
      <c r="S8" s="37">
        <f>IF($H8&lt;0,-$H8,0)</f>
        <v>0</v>
      </c>
      <c r="T8" s="37">
        <f>IF($H8&lt;0,-$H8,0)</f>
        <v>0</v>
      </c>
      <c r="U8" s="37"/>
      <c r="V8" s="37">
        <f>IF($H8&lt;0,-$H8,0)</f>
        <v>0</v>
      </c>
      <c r="W8" s="37">
        <f>IF($H8&lt;0,-$H8,0)</f>
        <v>0</v>
      </c>
      <c r="X8" s="32"/>
      <c r="Y8" s="37">
        <f>IF($I8&lt;0,-$I8,0)</f>
        <v>0</v>
      </c>
      <c r="Z8" s="37">
        <f>IF($I8&lt;0,-$I8*2,0)</f>
        <v>0</v>
      </c>
      <c r="AA8" s="37">
        <f>IF($I8&lt;0,-$I8,0)</f>
        <v>0</v>
      </c>
      <c r="AB8" s="37">
        <f>IF($I8&lt;0,-$I8,0)</f>
        <v>0</v>
      </c>
      <c r="AC8" s="37">
        <f>IF($I8&lt;0,-$I8*2,0)</f>
        <v>0</v>
      </c>
      <c r="AD8" s="37">
        <f>IF($I8&lt;0,-$I8,0)</f>
        <v>0</v>
      </c>
      <c r="AE8" s="37">
        <f>IF($I8&lt;0,-$I8,0)</f>
        <v>0</v>
      </c>
      <c r="AF8" s="37"/>
      <c r="AG8" s="37">
        <f>IF($I8&lt;0,-$I8,0)</f>
        <v>0</v>
      </c>
      <c r="AH8" s="37">
        <f>IF($I8&lt;0,-$I8,0)</f>
        <v>0</v>
      </c>
      <c r="AI8" s="32"/>
      <c r="AJ8" s="32"/>
      <c r="AK8" s="32"/>
      <c r="AL8" s="32"/>
      <c r="AM8" s="32"/>
      <c r="AN8" s="32"/>
      <c r="AO8" s="32"/>
      <c r="AP8" s="32"/>
      <c r="AQ8" s="32"/>
      <c r="AR8" s="32"/>
      <c r="AT8" s="4" t="str">
        <f t="shared" si="3"/>
        <v>insert into user(name, number) values('D32钢','136');</v>
      </c>
    </row>
    <row r="9" spans="1:46">
      <c r="A9" s="33">
        <v>7</v>
      </c>
      <c r="B9" s="17" t="s">
        <v>12</v>
      </c>
      <c r="C9" s="53" t="s">
        <v>28</v>
      </c>
      <c r="D9" s="17">
        <v>92</v>
      </c>
      <c r="E9" s="30" t="s">
        <v>2</v>
      </c>
      <c r="F9" s="31">
        <v>478</v>
      </c>
      <c r="G9" s="59">
        <f>D9-SUM(data!D10:'data'!AR10)</f>
        <v>44</v>
      </c>
      <c r="H9" s="71">
        <f>G9-SUM(data!AU10:'data'!BO10)</f>
        <v>14</v>
      </c>
      <c r="I9" s="71">
        <f>H9-SUM(data!BP10:'data'!CC10)</f>
        <v>14</v>
      </c>
      <c r="J9" s="59"/>
      <c r="K9" s="18">
        <f>I9-SUM(data!CD10:'data'!DL10)</f>
        <v>14</v>
      </c>
      <c r="L9" s="18">
        <f t="shared" si="2"/>
        <v>0</v>
      </c>
      <c r="M9" s="32"/>
      <c r="N9" s="37">
        <f>IF($H9&lt;0,-$H9*2,0)</f>
        <v>0</v>
      </c>
      <c r="O9" s="37"/>
      <c r="P9" s="37">
        <f>IF($H9&lt;0,-$H9,0)</f>
        <v>0</v>
      </c>
      <c r="Q9" s="37">
        <f>IF($H9&lt;0,-$H9*2,0)</f>
        <v>0</v>
      </c>
      <c r="R9" s="37">
        <f>IF($H9&lt;0,-$H9*2,0)</f>
        <v>0</v>
      </c>
      <c r="S9" s="37">
        <f>IF($H9&lt;0,-$H9,0)</f>
        <v>0</v>
      </c>
      <c r="T9" s="37"/>
      <c r="U9" s="37">
        <f>IF($H9&lt;0,-$H9*2,0)</f>
        <v>0</v>
      </c>
      <c r="V9" s="37"/>
      <c r="W9" s="37"/>
      <c r="X9" s="32"/>
      <c r="Y9" s="37">
        <f>IF($I9&lt;0,-$I9*2,0)</f>
        <v>0</v>
      </c>
      <c r="Z9" s="37"/>
      <c r="AA9" s="37">
        <f>IF($I9&lt;0,-$I9,0)</f>
        <v>0</v>
      </c>
      <c r="AB9" s="37">
        <f>IF($I9&lt;0,-$I9*2,0)</f>
        <v>0</v>
      </c>
      <c r="AC9" s="37">
        <f>IF($I9&lt;0,-$I9*2,0)</f>
        <v>0</v>
      </c>
      <c r="AD9" s="37">
        <f>IF($I9&lt;0,-$I9,0)</f>
        <v>0</v>
      </c>
      <c r="AE9" s="37"/>
      <c r="AF9" s="37">
        <f>IF($I9&lt;0,-$I9*2,0)</f>
        <v>0</v>
      </c>
      <c r="AG9" s="37"/>
      <c r="AH9" s="37"/>
      <c r="AI9" s="37"/>
      <c r="AJ9" s="37"/>
      <c r="AK9" s="32"/>
      <c r="AL9" s="32"/>
      <c r="AM9" s="32"/>
      <c r="AN9" s="32"/>
      <c r="AO9" s="32"/>
      <c r="AP9" s="32"/>
      <c r="AQ9" s="32"/>
      <c r="AR9" s="32"/>
      <c r="AT9" s="4" t="str">
        <f t="shared" si="3"/>
        <v>insert into user(name, number) values('双极纳米片','92');</v>
      </c>
    </row>
    <row r="10" spans="1:46">
      <c r="A10" s="33">
        <v>8</v>
      </c>
      <c r="B10" s="17" t="s">
        <v>12</v>
      </c>
      <c r="C10" s="53" t="s">
        <v>13</v>
      </c>
      <c r="D10" s="17">
        <v>147</v>
      </c>
      <c r="E10" s="30" t="s">
        <v>2</v>
      </c>
      <c r="F10" s="31">
        <v>448</v>
      </c>
      <c r="G10" s="59">
        <f>D10-SUM(data!D11:'data'!AR11)</f>
        <v>103</v>
      </c>
      <c r="H10" s="60">
        <f>G10-SUM(data!AU11:'data'!BO11)</f>
        <v>91</v>
      </c>
      <c r="I10" s="60">
        <f>H10-SUM(data!BP11:'data'!CC11)</f>
        <v>91</v>
      </c>
      <c r="J10" s="59"/>
      <c r="K10" s="18">
        <f>I10-SUM(data!CD11:'data'!DL11)</f>
        <v>91</v>
      </c>
      <c r="L10" s="18">
        <f t="shared" si="2"/>
        <v>0</v>
      </c>
      <c r="M10" s="32"/>
      <c r="N10" s="37"/>
      <c r="O10" s="37">
        <f>IF($H10&lt;0,-$H10*2,0)</f>
        <v>0</v>
      </c>
      <c r="P10" s="37"/>
      <c r="Q10" s="37"/>
      <c r="R10" s="37">
        <f>IF($H10&lt;0,-$H10*4,0)</f>
        <v>0</v>
      </c>
      <c r="S10" s="37">
        <f>IF($H10&lt;0,-$H10*1,0)</f>
        <v>0</v>
      </c>
      <c r="T10" s="37">
        <f>IF($H10&lt;0,-$H10*1,0)</f>
        <v>0</v>
      </c>
      <c r="U10" s="37">
        <f>IF($H10&lt;0,-$H10*1,0)</f>
        <v>0</v>
      </c>
      <c r="V10" s="37">
        <f>IF($H10&lt;0,-$H10*2,0)</f>
        <v>0</v>
      </c>
      <c r="W10" s="37">
        <f>IF($H10&lt;0,-$H10,0)</f>
        <v>0</v>
      </c>
      <c r="X10" s="32"/>
      <c r="Y10" s="37"/>
      <c r="Z10" s="32">
        <f>IF(I10&lt;0,-I74,0)</f>
        <v>0</v>
      </c>
      <c r="AA10" s="37"/>
      <c r="AB10" s="37"/>
      <c r="AC10" s="37">
        <f>IF(I10&lt;0,-I10*4,0)</f>
        <v>0</v>
      </c>
      <c r="AD10" s="32">
        <f>IF(I10&lt;0,-I10,0)</f>
        <v>0</v>
      </c>
      <c r="AE10" s="32">
        <f>IF(I10&lt;0,-I10,0)</f>
        <v>0</v>
      </c>
      <c r="AF10" s="32">
        <f>IF(I10&lt;0,-I10,0)</f>
        <v>0</v>
      </c>
      <c r="AG10" s="37">
        <f>IF(I10&lt;0,-I10*2,0)</f>
        <v>0</v>
      </c>
      <c r="AH10" s="37">
        <f>IF(I10&lt;0,-I10*2,0)</f>
        <v>0</v>
      </c>
      <c r="AI10" s="37"/>
      <c r="AJ10" s="37"/>
      <c r="AK10" s="32"/>
      <c r="AL10" s="32"/>
      <c r="AM10" s="32"/>
      <c r="AN10" s="32"/>
      <c r="AO10" s="32"/>
      <c r="AP10" s="32"/>
      <c r="AQ10" s="32"/>
      <c r="AR10" s="32"/>
      <c r="AT10" s="4" t="str">
        <f t="shared" si="3"/>
        <v>insert into user(name, number) values('聚合剂','147');</v>
      </c>
    </row>
    <row r="11" spans="1:46">
      <c r="A11" s="33">
        <v>9</v>
      </c>
      <c r="B11" s="17" t="s">
        <v>4</v>
      </c>
      <c r="C11" s="58" t="s">
        <v>8</v>
      </c>
      <c r="D11" s="17">
        <v>0</v>
      </c>
      <c r="E11" s="30" t="s">
        <v>2</v>
      </c>
      <c r="F11" s="31">
        <v>128</v>
      </c>
      <c r="G11" s="59">
        <f>D11-SUM(data!D12:'data'!AR12)</f>
        <v>-18</v>
      </c>
      <c r="H11" s="60">
        <f>G11-SUM(data!AU12:'data'!BO12)</f>
        <v>-51</v>
      </c>
      <c r="I11" s="60">
        <f>H11-SUM(data!BP12:'data'!CC12)</f>
        <v>-60</v>
      </c>
      <c r="J11" s="60"/>
      <c r="K11" s="18">
        <f>I11-SUM(data!CD12:'data'!DL12)</f>
        <v>-60</v>
      </c>
      <c r="L11" s="18">
        <f t="shared" si="2"/>
        <v>7680</v>
      </c>
      <c r="M11" s="32"/>
      <c r="N11" s="37">
        <f>IF($H11&lt;0,-$H11,0)</f>
        <v>51</v>
      </c>
      <c r="O11" s="37"/>
      <c r="P11" s="37"/>
      <c r="Q11" s="37">
        <f>IF($H11&lt;0,-$H11,0)</f>
        <v>51</v>
      </c>
      <c r="R11" s="37"/>
      <c r="S11" s="37"/>
      <c r="T11" s="37"/>
      <c r="U11" s="37">
        <f>IF($H11&lt;0,-$H11,0)</f>
        <v>51</v>
      </c>
      <c r="V11" s="37"/>
      <c r="W11" s="37"/>
      <c r="X11" s="32"/>
      <c r="Y11" s="37">
        <f>IF($I11&lt;0,-$I11,0)</f>
        <v>60</v>
      </c>
      <c r="Z11" s="37"/>
      <c r="AA11" s="37"/>
      <c r="AB11" s="37">
        <f>IF($I11&lt;0,-$I11,0)</f>
        <v>60</v>
      </c>
      <c r="AC11" s="37"/>
      <c r="AD11" s="37"/>
      <c r="AE11" s="37"/>
      <c r="AF11" s="37">
        <f>IF($I11&lt;0,-$I11,0)</f>
        <v>60</v>
      </c>
      <c r="AG11" s="37"/>
      <c r="AH11" s="37"/>
      <c r="AI11" s="37"/>
      <c r="AJ11" s="37"/>
      <c r="AK11" s="32"/>
      <c r="AL11" s="32"/>
      <c r="AM11" s="32"/>
      <c r="AN11" s="32"/>
      <c r="AO11" s="32"/>
      <c r="AP11" s="32"/>
      <c r="AQ11" s="32"/>
      <c r="AR11" s="32"/>
      <c r="AT11" s="4" t="str">
        <f t="shared" si="3"/>
        <v>insert into user(name, number) values('白马醇','0');</v>
      </c>
    </row>
    <row r="12" spans="1:46">
      <c r="A12" s="33">
        <v>10</v>
      </c>
      <c r="B12" s="17" t="s">
        <v>51</v>
      </c>
      <c r="C12" s="19" t="s">
        <v>73</v>
      </c>
      <c r="D12" s="8">
        <v>102</v>
      </c>
      <c r="E12" s="30" t="s">
        <v>72</v>
      </c>
      <c r="F12" s="31">
        <v>48</v>
      </c>
      <c r="G12" s="59">
        <f>D12-SUM(data!D13:'data'!AR13)</f>
        <v>102</v>
      </c>
      <c r="H12" s="60">
        <f>G12-SUM(data!AU13:'data'!BO13)-N$2</f>
        <v>-13</v>
      </c>
      <c r="I12" s="60">
        <f>H12-SUM(data!BP13:'data'!CC13)-Y$2</f>
        <v>-116</v>
      </c>
      <c r="J12" s="59">
        <f>IF(-I12*$F12&gt;0,-I12*$F12,0)</f>
        <v>5568</v>
      </c>
      <c r="K12" s="7">
        <f>I12-SUM(data!CD13:'data'!DL13)</f>
        <v>-146</v>
      </c>
      <c r="L12" s="7">
        <f t="shared" si="2"/>
        <v>7008</v>
      </c>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T12" s="4" t="str">
        <f t="shared" si="3"/>
        <v>insert into user(name, number) values('扭转醇','102');</v>
      </c>
    </row>
    <row r="13" spans="1:46">
      <c r="A13" s="33">
        <v>11</v>
      </c>
      <c r="B13" s="17" t="s">
        <v>4</v>
      </c>
      <c r="C13" s="45" t="s">
        <v>21</v>
      </c>
      <c r="D13" s="17">
        <v>0</v>
      </c>
      <c r="E13" s="30" t="s">
        <v>2</v>
      </c>
      <c r="F13" s="31">
        <v>150</v>
      </c>
      <c r="G13" s="59">
        <f>D13-SUM(data!D14:'data'!AR14)</f>
        <v>-23</v>
      </c>
      <c r="H13" s="72">
        <f>G13-SUM(data!AU14:'data'!BO14)</f>
        <v>-43</v>
      </c>
      <c r="I13" s="72">
        <f>H13-SUM(data!BP14:'data'!CC14)</f>
        <v>-43</v>
      </c>
      <c r="J13" s="59"/>
      <c r="K13" s="18">
        <f>I13-SUM(data!CD14:'data'!DL14)</f>
        <v>-43</v>
      </c>
      <c r="L13" s="18">
        <f t="shared" si="2"/>
        <v>6450</v>
      </c>
      <c r="M13" s="32"/>
      <c r="N13" s="37">
        <f>IF($H13&lt;0,-$H13,0)</f>
        <v>43</v>
      </c>
      <c r="O13" s="37">
        <f>IF($H13&lt;0,-$H13*2,0)</f>
        <v>86</v>
      </c>
      <c r="P13" s="37"/>
      <c r="Q13" s="37"/>
      <c r="R13" s="37"/>
      <c r="S13" s="37"/>
      <c r="T13" s="37">
        <f>IF($H13&lt;0,-$H13,0)</f>
        <v>43</v>
      </c>
      <c r="U13" s="37"/>
      <c r="V13" s="37"/>
      <c r="W13" s="37"/>
      <c r="X13" s="32"/>
      <c r="Y13" s="37">
        <f>IF($I13&lt;0,-$I13,0)</f>
        <v>43</v>
      </c>
      <c r="Z13" s="37">
        <f>IF($I13&lt;0,-$I13*2,0)</f>
        <v>86</v>
      </c>
      <c r="AA13" s="37"/>
      <c r="AB13" s="37"/>
      <c r="AC13" s="37"/>
      <c r="AD13" s="37"/>
      <c r="AE13" s="37">
        <f>IF($I13&lt;0,-$I13,0)</f>
        <v>43</v>
      </c>
      <c r="AF13" s="37"/>
      <c r="AG13" s="37"/>
      <c r="AH13" s="37"/>
      <c r="AI13" s="37"/>
      <c r="AJ13" s="37"/>
      <c r="AK13" s="32"/>
      <c r="AL13" s="32"/>
      <c r="AM13" s="32"/>
      <c r="AN13" s="32"/>
      <c r="AO13" s="32"/>
      <c r="AP13" s="32"/>
      <c r="AQ13" s="32"/>
      <c r="AR13" s="32"/>
      <c r="AT13" s="4" t="str">
        <f t="shared" si="3"/>
        <v>insert into user(name, number) values('三水锰矿','0');</v>
      </c>
    </row>
    <row r="14" spans="1:46">
      <c r="A14" s="33">
        <v>12</v>
      </c>
      <c r="B14" s="17" t="s">
        <v>51</v>
      </c>
      <c r="C14" s="19" t="s">
        <v>69</v>
      </c>
      <c r="D14" s="8">
        <v>28</v>
      </c>
      <c r="E14" s="30" t="s">
        <v>68</v>
      </c>
      <c r="F14" s="31">
        <v>40</v>
      </c>
      <c r="G14" s="59">
        <f>D14-SUM(data!D15:'data'!AR15)</f>
        <v>28</v>
      </c>
      <c r="H14" s="60">
        <f>G14-SUM(data!AU15:'data'!BO15)-O$2</f>
        <v>-73</v>
      </c>
      <c r="I14" s="60">
        <f>H14-SUM(data!BP15:'data'!CC15)-Z$2</f>
        <v>-242</v>
      </c>
      <c r="J14" s="59">
        <f>IF(-I14*$F14&gt;0,-I14*$F14,0)</f>
        <v>9680</v>
      </c>
      <c r="K14" s="16">
        <f>I14-SUM(data!CD15:'data'!DL15)</f>
        <v>-257</v>
      </c>
      <c r="L14" s="16">
        <f t="shared" si="2"/>
        <v>10280</v>
      </c>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T14" s="4" t="str">
        <f t="shared" si="3"/>
        <v>insert into user(name, number) values('轻锰矿','28');</v>
      </c>
    </row>
    <row r="15" spans="1:46">
      <c r="A15" s="33">
        <v>13</v>
      </c>
      <c r="B15" s="17" t="s">
        <v>4</v>
      </c>
      <c r="C15" s="45" t="s">
        <v>16</v>
      </c>
      <c r="D15" s="17">
        <v>0</v>
      </c>
      <c r="E15" s="30" t="s">
        <v>2</v>
      </c>
      <c r="F15" s="31">
        <v>150</v>
      </c>
      <c r="G15" s="59">
        <f>D15-SUM(data!D16:'data'!AR16)</f>
        <v>-25</v>
      </c>
      <c r="H15" s="60">
        <f>G15-SUM(data!AU16:'data'!BO16)</f>
        <v>-50</v>
      </c>
      <c r="I15" s="60">
        <f>H15-SUM(data!BP16:'data'!CC16)</f>
        <v>-57</v>
      </c>
      <c r="J15" s="60"/>
      <c r="K15" s="18">
        <f>I15-SUM(data!CD16:'data'!DL16)</f>
        <v>-57</v>
      </c>
      <c r="L15" s="18">
        <f t="shared" si="2"/>
        <v>8550</v>
      </c>
      <c r="M15" s="32"/>
      <c r="N15" s="37"/>
      <c r="O15" s="37"/>
      <c r="P15" s="37">
        <f>IF($H15&lt;0,-$H15,0)</f>
        <v>50</v>
      </c>
      <c r="Q15" s="37"/>
      <c r="R15" s="37"/>
      <c r="S15" s="37">
        <f>IF($H15&lt;0,-$H15,0)</f>
        <v>50</v>
      </c>
      <c r="T15" s="37"/>
      <c r="U15" s="37"/>
      <c r="V15" s="37">
        <f>IF($H15&lt;0,-$H15,0)</f>
        <v>50</v>
      </c>
      <c r="W15" s="37"/>
      <c r="X15" s="32"/>
      <c r="Y15" s="37"/>
      <c r="Z15" s="37"/>
      <c r="AA15" s="32">
        <f>IF($I15&lt;0,-$I15,0)</f>
        <v>57</v>
      </c>
      <c r="AB15" s="32"/>
      <c r="AC15" s="32"/>
      <c r="AD15" s="32">
        <f>IF($I15&lt;0,-$I15,0)</f>
        <v>57</v>
      </c>
      <c r="AE15" s="32"/>
      <c r="AF15" s="32"/>
      <c r="AG15" s="32">
        <f>IF($I15&lt;0,-$I15,0)</f>
        <v>57</v>
      </c>
      <c r="AH15" s="37"/>
      <c r="AI15" s="37"/>
      <c r="AJ15" s="37"/>
      <c r="AK15" s="32"/>
      <c r="AL15" s="32"/>
      <c r="AM15" s="32"/>
      <c r="AN15" s="32"/>
      <c r="AO15" s="32"/>
      <c r="AP15" s="32"/>
      <c r="AQ15" s="32"/>
      <c r="AR15" s="32"/>
      <c r="AT15" s="4" t="str">
        <f t="shared" si="3"/>
        <v>insert into user(name, number) values('五水研磨石','0');</v>
      </c>
    </row>
    <row r="16" spans="1:46">
      <c r="A16" s="33">
        <v>14</v>
      </c>
      <c r="B16" s="17" t="s">
        <v>51</v>
      </c>
      <c r="C16" s="19" t="s">
        <v>78</v>
      </c>
      <c r="D16" s="8">
        <v>147</v>
      </c>
      <c r="E16" s="30" t="s">
        <v>77</v>
      </c>
      <c r="F16" s="31">
        <v>46</v>
      </c>
      <c r="G16" s="59">
        <f>D16-SUM(data!D17:'data'!AR17)</f>
        <v>147</v>
      </c>
      <c r="H16" s="60">
        <f>G16-SUM(data!AU17:'data'!BO17)-P$2</f>
        <v>46</v>
      </c>
      <c r="I16" s="60">
        <f>H16-SUM(data!BP17:'data'!CC17)-AA$2</f>
        <v>-57</v>
      </c>
      <c r="J16" s="59">
        <f>IF(-I16*$F16&gt;0,-I16*$F16,0)</f>
        <v>2622</v>
      </c>
      <c r="K16" s="18">
        <f>I16-SUM(data!CD17:'data'!DL17)</f>
        <v>-67</v>
      </c>
      <c r="L16" s="18">
        <f t="shared" si="2"/>
        <v>3082</v>
      </c>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T16" s="4" t="str">
        <f t="shared" si="3"/>
        <v>insert into user(name, number) values('研磨石','147');</v>
      </c>
    </row>
    <row r="17" spans="1:46">
      <c r="A17" s="33">
        <v>15</v>
      </c>
      <c r="B17" s="17" t="s">
        <v>4</v>
      </c>
      <c r="C17" s="45" t="s">
        <v>3</v>
      </c>
      <c r="D17" s="17">
        <v>0</v>
      </c>
      <c r="E17" s="30" t="s">
        <v>2</v>
      </c>
      <c r="F17" s="31">
        <v>150</v>
      </c>
      <c r="G17" s="59">
        <f>D17-SUM(data!D18:'data'!AR18)</f>
        <v>-14</v>
      </c>
      <c r="H17" s="60">
        <f>G17-SUM(data!AU18:'data'!BO18)</f>
        <v>-35</v>
      </c>
      <c r="I17" s="60">
        <f>H17-SUM(data!BP18:'data'!CC18)</f>
        <v>-50</v>
      </c>
      <c r="J17" s="60"/>
      <c r="K17" s="18">
        <f>I17-SUM(data!CD18:'data'!DL18)</f>
        <v>-50</v>
      </c>
      <c r="L17" s="18">
        <f t="shared" si="2"/>
        <v>7500</v>
      </c>
      <c r="M17" s="32"/>
      <c r="N17" s="37"/>
      <c r="O17" s="37"/>
      <c r="P17" s="37"/>
      <c r="Q17" s="37">
        <f>IF(H17&lt;0,-H17,0)</f>
        <v>35</v>
      </c>
      <c r="R17" s="37">
        <f>IF(H17&lt;0,-H17*2,0)</f>
        <v>70</v>
      </c>
      <c r="S17" s="37"/>
      <c r="T17" s="37"/>
      <c r="U17" s="37"/>
      <c r="V17" s="37"/>
      <c r="W17" s="37">
        <f>IF(H17&lt;0,-H17,0)</f>
        <v>35</v>
      </c>
      <c r="X17" s="32"/>
      <c r="Y17" s="37"/>
      <c r="Z17" s="37"/>
      <c r="AA17" s="37"/>
      <c r="AB17" s="32">
        <f>IF(I17&lt;0,-I17,0)</f>
        <v>50</v>
      </c>
      <c r="AC17" s="32">
        <f>IF($I17&lt;0,-$I17*2,0)</f>
        <v>100</v>
      </c>
      <c r="AD17" s="32"/>
      <c r="AE17" s="32"/>
      <c r="AF17" s="32"/>
      <c r="AG17" s="32"/>
      <c r="AH17" s="32">
        <f>IF($I17&lt;0,-$I17*2,0)</f>
        <v>100</v>
      </c>
      <c r="AI17" s="32"/>
      <c r="AJ17" s="32"/>
      <c r="AK17" s="32"/>
      <c r="AL17" s="32"/>
      <c r="AM17" s="32"/>
      <c r="AN17" s="32"/>
      <c r="AO17" s="32"/>
      <c r="AP17" s="32"/>
      <c r="AQ17" s="32"/>
      <c r="AR17" s="32"/>
      <c r="AT17" s="4" t="str">
        <f t="shared" si="3"/>
        <v>insert into user(name, number) values('RMA70-24','0');</v>
      </c>
    </row>
    <row r="18" spans="1:46">
      <c r="A18" s="33">
        <v>16</v>
      </c>
      <c r="B18" s="17" t="s">
        <v>51</v>
      </c>
      <c r="C18" s="19" t="s">
        <v>50</v>
      </c>
      <c r="D18" s="8">
        <v>220</v>
      </c>
      <c r="E18" s="30" t="s">
        <v>49</v>
      </c>
      <c r="F18" s="31">
        <v>70</v>
      </c>
      <c r="G18" s="59">
        <f>D18-SUM(data!D19:'data'!AR19)</f>
        <v>220</v>
      </c>
      <c r="H18" s="60">
        <f>G18-SUM(data!AU19:'data'!BO19)-Q$2</f>
        <v>129</v>
      </c>
      <c r="I18" s="60">
        <f>H18-SUM(data!BP19:'data'!CC19)-AB$2</f>
        <v>-3</v>
      </c>
      <c r="J18" s="59">
        <f>IF(-I18*$F18&gt;0,-I18*$F18,0)</f>
        <v>210</v>
      </c>
      <c r="K18" s="18">
        <f>I18-SUM(data!CD19:'data'!DL19)</f>
        <v>-18</v>
      </c>
      <c r="L18" s="18">
        <f t="shared" si="2"/>
        <v>1260</v>
      </c>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T18" s="4" t="str">
        <f t="shared" si="3"/>
        <v>insert into user(name, number) values('RMA70-12','220');</v>
      </c>
    </row>
    <row r="19" spans="1:46">
      <c r="A19" s="33">
        <v>17</v>
      </c>
      <c r="B19" s="17" t="s">
        <v>4</v>
      </c>
      <c r="C19" s="45" t="s">
        <v>7</v>
      </c>
      <c r="D19" s="17">
        <v>0</v>
      </c>
      <c r="E19" s="30" t="s">
        <v>2</v>
      </c>
      <c r="F19" s="31">
        <v>100</v>
      </c>
      <c r="G19" s="59">
        <f>D19-SUM(data!D20:'data'!AR20)</f>
        <v>-32</v>
      </c>
      <c r="H19" s="60">
        <f>G19-SUM(data!AU20:'data'!BO20)</f>
        <v>-56</v>
      </c>
      <c r="I19" s="60">
        <f>H19-SUM(data!BP20:'data'!CC20)</f>
        <v>-73</v>
      </c>
      <c r="J19" s="59"/>
      <c r="K19" s="18">
        <f>I19-SUM(data!CD20:'data'!DL20)</f>
        <v>-73</v>
      </c>
      <c r="L19" s="18">
        <f t="shared" si="2"/>
        <v>7300</v>
      </c>
      <c r="M19" s="32"/>
      <c r="N19" s="37"/>
      <c r="O19" s="37"/>
      <c r="P19" s="37"/>
      <c r="Q19" s="37"/>
      <c r="R19" s="37">
        <f>IF(H19&lt;0,-H19*4,0)</f>
        <v>224</v>
      </c>
      <c r="S19" s="37"/>
      <c r="T19" s="37"/>
      <c r="U19" s="37"/>
      <c r="V19" s="37"/>
      <c r="W19" s="37"/>
      <c r="X19" s="32"/>
      <c r="Y19" s="37"/>
      <c r="Z19" s="37"/>
      <c r="AA19" s="37"/>
      <c r="AB19" s="37"/>
      <c r="AC19" s="37">
        <f>IF(I19&lt;0,-I19*4,0)</f>
        <v>292</v>
      </c>
      <c r="AD19" s="37"/>
      <c r="AE19" s="37"/>
      <c r="AF19" s="37"/>
      <c r="AG19" s="37"/>
      <c r="AH19" s="37"/>
      <c r="AI19" s="37"/>
      <c r="AJ19" s="37"/>
      <c r="AK19" s="32"/>
      <c r="AL19" s="32"/>
      <c r="AM19" s="32"/>
      <c r="AN19" s="32"/>
      <c r="AO19" s="32"/>
      <c r="AP19" s="32"/>
      <c r="AQ19" s="32"/>
      <c r="AR19" s="32"/>
      <c r="AT19" s="4" t="str">
        <f t="shared" si="3"/>
        <v>insert into user(name, number) values('提纯源岩','0');</v>
      </c>
    </row>
    <row r="20" spans="1:46">
      <c r="A20" s="33">
        <v>18</v>
      </c>
      <c r="B20" s="17" t="s">
        <v>51</v>
      </c>
      <c r="C20" s="19" t="s">
        <v>79</v>
      </c>
      <c r="D20" s="8">
        <v>198</v>
      </c>
      <c r="E20" s="30" t="s">
        <v>34</v>
      </c>
      <c r="F20" s="31">
        <v>25</v>
      </c>
      <c r="G20" s="59">
        <f>D20-SUM(data!D21:'data'!AR21)</f>
        <v>198</v>
      </c>
      <c r="H20" s="60">
        <f>G20-SUM(data!AU21:'data'!BO21)-R$2</f>
        <v>-156</v>
      </c>
      <c r="I20" s="71">
        <f>H20-SUM(data!BP21:'data'!CC21)-AC$2</f>
        <v>-687</v>
      </c>
      <c r="J20" s="72">
        <f>IF(-I20*$F20&gt;0,-I20*$F20,0)</f>
        <v>17175</v>
      </c>
      <c r="K20" s="18">
        <f>I20-SUM(data!CD21:'data'!DL21)</f>
        <v>-700</v>
      </c>
      <c r="L20" s="18">
        <f t="shared" si="2"/>
        <v>17500</v>
      </c>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T20" s="4" t="str">
        <f t="shared" si="3"/>
        <v>insert into user(name, number) values('固源岩组','198');</v>
      </c>
    </row>
    <row r="21" spans="1:46">
      <c r="A21" s="33">
        <v>19</v>
      </c>
      <c r="B21" s="17" t="s">
        <v>36</v>
      </c>
      <c r="C21" s="75" t="s">
        <v>35</v>
      </c>
      <c r="D21" s="8">
        <v>158</v>
      </c>
      <c r="E21" s="30" t="s">
        <v>34</v>
      </c>
      <c r="F21" s="31">
        <v>5</v>
      </c>
      <c r="G21" s="59">
        <f>D21-SUM(data!D22:'data'!AR22)</f>
        <v>158</v>
      </c>
      <c r="H21" s="60">
        <f>G21-SUM(data!AU22:'data'!BO22)</f>
        <v>158</v>
      </c>
      <c r="I21" s="60">
        <f>H21-SUM(data!BP22:'data'!CC22)</f>
        <v>158</v>
      </c>
      <c r="J21" s="59">
        <f>IF(-I21*$F21&gt;0,-I21*$F21,0)</f>
        <v>0</v>
      </c>
      <c r="K21" s="18">
        <f>I21-SUM(data!CD22:'data'!DL22)</f>
        <v>96</v>
      </c>
      <c r="L21" s="18">
        <f t="shared" si="2"/>
        <v>0</v>
      </c>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T21" s="4" t="str">
        <f t="shared" si="3"/>
        <v>insert into user(name, number) values('固源岩','158');</v>
      </c>
    </row>
    <row r="22" spans="1:46">
      <c r="A22" s="33">
        <v>20</v>
      </c>
      <c r="B22" s="17" t="s">
        <v>32</v>
      </c>
      <c r="C22" s="20" t="s">
        <v>31</v>
      </c>
      <c r="D22" s="8">
        <v>289</v>
      </c>
      <c r="E22" s="30"/>
      <c r="F22" s="31"/>
      <c r="G22" s="59">
        <f>D22-SUM(data!D23:'data'!AR23)</f>
        <v>289</v>
      </c>
      <c r="H22" s="60">
        <f>G22-SUM(data!AU23:'data'!BO23)</f>
        <v>289</v>
      </c>
      <c r="I22" s="60">
        <f>H22-SUM(data!BP23:'data'!CC23)</f>
        <v>289</v>
      </c>
      <c r="J22" s="59">
        <f>IF(-I22*$F22&gt;0,-I22*$F22,0)</f>
        <v>0</v>
      </c>
      <c r="K22" s="18">
        <f>I22-SUM(data!CD23:'data'!DL23)</f>
        <v>289</v>
      </c>
      <c r="L22" s="18">
        <f t="shared" si="2"/>
        <v>0</v>
      </c>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T22" s="4" t="str">
        <f t="shared" si="3"/>
        <v>insert into user(name, number) values('源岩','289');</v>
      </c>
    </row>
    <row r="23" spans="1:46">
      <c r="A23" s="33">
        <v>21</v>
      </c>
      <c r="B23" s="17" t="s">
        <v>4</v>
      </c>
      <c r="C23" s="10" t="s">
        <v>24</v>
      </c>
      <c r="D23" s="17">
        <v>0</v>
      </c>
      <c r="E23" s="30" t="s">
        <v>2</v>
      </c>
      <c r="F23" s="31">
        <v>155</v>
      </c>
      <c r="G23" s="59">
        <f>D23-SUM(data!D24:'data'!AR24)</f>
        <v>-21</v>
      </c>
      <c r="H23" s="72">
        <f>G23-SUM(data!AU24:'data'!BO24)</f>
        <v>-30</v>
      </c>
      <c r="I23" s="71">
        <f>H23-SUM(data!BP24:'data'!CC24)</f>
        <v>-36</v>
      </c>
      <c r="J23" s="59"/>
      <c r="K23" s="18">
        <f>I23-SUM(data!CD24:'data'!DL24)</f>
        <v>-36</v>
      </c>
      <c r="L23" s="18">
        <f t="shared" si="2"/>
        <v>5580</v>
      </c>
      <c r="M23" s="32"/>
      <c r="N23" s="37"/>
      <c r="O23" s="37"/>
      <c r="P23" s="37">
        <f>IF($H23&lt;0,-H23,0)</f>
        <v>30</v>
      </c>
      <c r="Q23" s="37"/>
      <c r="R23" s="37">
        <f>IF($H23&lt;0,-H23*2,0)</f>
        <v>60</v>
      </c>
      <c r="S23" s="37">
        <f>IF($H23&lt;0,-H23,0)</f>
        <v>30</v>
      </c>
      <c r="T23" s="37"/>
      <c r="U23" s="37"/>
      <c r="V23" s="37"/>
      <c r="W23" s="37"/>
      <c r="X23" s="32"/>
      <c r="Y23" s="37"/>
      <c r="Z23" s="37"/>
      <c r="AA23" s="32">
        <f>IF($I23&lt;0,-$I23,0)</f>
        <v>36</v>
      </c>
      <c r="AB23" s="32"/>
      <c r="AC23" s="32">
        <f>IF($I23&lt;0,-$I23*2,0)</f>
        <v>72</v>
      </c>
      <c r="AD23" s="32">
        <f>IF($I23&lt;0,-$I23,0)</f>
        <v>36</v>
      </c>
      <c r="AE23" s="37"/>
      <c r="AF23" s="37"/>
      <c r="AG23" s="37"/>
      <c r="AH23" s="37"/>
      <c r="AI23" s="37"/>
      <c r="AJ23" s="37"/>
      <c r="AK23" s="32"/>
      <c r="AL23" s="32"/>
      <c r="AM23" s="32"/>
      <c r="AN23" s="32"/>
      <c r="AO23" s="32"/>
      <c r="AP23" s="32"/>
      <c r="AQ23" s="32"/>
      <c r="AR23" s="32"/>
      <c r="AT23" s="4" t="str">
        <f t="shared" si="3"/>
        <v>insert into user(name, number) values('改良装置','0');</v>
      </c>
    </row>
    <row r="24" spans="1:46">
      <c r="A24" s="33">
        <v>22</v>
      </c>
      <c r="B24" s="17" t="s">
        <v>51</v>
      </c>
      <c r="C24" s="19" t="s">
        <v>56</v>
      </c>
      <c r="D24" s="8">
        <v>107</v>
      </c>
      <c r="E24" s="30" t="s">
        <v>55</v>
      </c>
      <c r="F24" s="31">
        <v>54</v>
      </c>
      <c r="G24" s="59">
        <f>D24-SUM(data!D25:'data'!AR25)</f>
        <v>107</v>
      </c>
      <c r="H24" s="60">
        <f>G24-SUM(data!AU25:'data'!BO25)-S$2</f>
        <v>-16</v>
      </c>
      <c r="I24" s="60">
        <f>H24-SUM(data!BP25:'data'!CC25)-AD$2</f>
        <v>-138</v>
      </c>
      <c r="J24" s="59">
        <f>IF(-I24*$F24&gt;0,-I24*$F24,0)</f>
        <v>7452</v>
      </c>
      <c r="K24" s="18">
        <f>I24-SUM(data!CD25:'data'!DL25)</f>
        <v>-152</v>
      </c>
      <c r="L24" s="18">
        <f t="shared" si="2"/>
        <v>8208</v>
      </c>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T24" s="4" t="str">
        <f t="shared" si="3"/>
        <v>insert into user(name, number) values('全新装置','107');</v>
      </c>
    </row>
    <row r="25" spans="1:46">
      <c r="A25" s="33">
        <v>23</v>
      </c>
      <c r="B25" s="17" t="s">
        <v>36</v>
      </c>
      <c r="C25" s="21" t="s">
        <v>39</v>
      </c>
      <c r="D25" s="8">
        <v>127</v>
      </c>
      <c r="E25" s="30" t="s">
        <v>38</v>
      </c>
      <c r="F25" s="31">
        <v>17</v>
      </c>
      <c r="G25" s="59">
        <f>D25-SUM(data!D26:'data'!AR26)</f>
        <v>127</v>
      </c>
      <c r="H25" s="60">
        <f>G25-SUM(data!AU26:'data'!BO26)</f>
        <v>127</v>
      </c>
      <c r="I25" s="60">
        <f>H25-SUM(data!BP26:'data'!CC26)</f>
        <v>127</v>
      </c>
      <c r="J25" s="59">
        <f>IF(-I25*$F25&gt;0,-I25*$F25,0)</f>
        <v>0</v>
      </c>
      <c r="K25" s="18">
        <f>I25-SUM(data!CD26:'data'!DL26)</f>
        <v>96</v>
      </c>
      <c r="L25" s="18">
        <f t="shared" si="2"/>
        <v>0</v>
      </c>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T25" s="4" t="str">
        <f t="shared" si="3"/>
        <v>insert into user(name, number) values('装置','127');</v>
      </c>
    </row>
    <row r="26" spans="1:46">
      <c r="A26" s="33">
        <v>24</v>
      </c>
      <c r="B26" s="17" t="s">
        <v>32</v>
      </c>
      <c r="C26" s="20" t="s">
        <v>63</v>
      </c>
      <c r="D26" s="8">
        <v>88</v>
      </c>
      <c r="E26" s="30"/>
      <c r="F26" s="31"/>
      <c r="G26" s="59">
        <f>D26-SUM(data!D27:'data'!AR27)</f>
        <v>88</v>
      </c>
      <c r="H26" s="60">
        <f>G26-SUM(data!AU27:'data'!BO27)</f>
        <v>88</v>
      </c>
      <c r="I26" s="60">
        <f>H26-SUM(data!BP27:'data'!CC27)</f>
        <v>88</v>
      </c>
      <c r="J26" s="59">
        <f>IF(-I26*$F26&gt;0,-I26*$F26,0)</f>
        <v>0</v>
      </c>
      <c r="K26" s="18">
        <f>I26-SUM(data!CD27:'data'!DL27)</f>
        <v>88</v>
      </c>
      <c r="L26" s="18">
        <f t="shared" si="2"/>
        <v>0</v>
      </c>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T26" s="4" t="str">
        <f t="shared" si="3"/>
        <v>insert into user(name, number) values('破损装置','88');</v>
      </c>
    </row>
    <row r="27" spans="1:46">
      <c r="A27" s="33">
        <v>25</v>
      </c>
      <c r="B27" s="17" t="s">
        <v>4</v>
      </c>
      <c r="C27" s="10" t="s">
        <v>5</v>
      </c>
      <c r="D27" s="14">
        <v>52</v>
      </c>
      <c r="E27" s="30" t="s">
        <v>2</v>
      </c>
      <c r="F27" s="31">
        <v>153</v>
      </c>
      <c r="G27" s="59">
        <f>D27-SUM(data!D28:'data'!AR28)</f>
        <v>38</v>
      </c>
      <c r="H27" s="60">
        <f>G27-SUM(data!AU28:'data'!BO28)</f>
        <v>38</v>
      </c>
      <c r="I27" s="60">
        <f>H27-SUM(data!BP28:'data'!CC28)</f>
        <v>30</v>
      </c>
      <c r="J27" s="59"/>
      <c r="K27" s="18">
        <f>I27-SUM(data!CD28:'data'!DL28)</f>
        <v>30</v>
      </c>
      <c r="L27" s="18">
        <f t="shared" si="2"/>
        <v>0</v>
      </c>
      <c r="M27" s="32"/>
      <c r="N27" s="37"/>
      <c r="O27" s="37"/>
      <c r="P27" s="37"/>
      <c r="Q27" s="37"/>
      <c r="R27" s="37"/>
      <c r="S27" s="37"/>
      <c r="T27" s="37"/>
      <c r="U27" s="37"/>
      <c r="V27" s="37"/>
      <c r="W27" s="37"/>
      <c r="X27" s="32"/>
      <c r="Y27" s="37"/>
      <c r="Z27" s="37"/>
      <c r="AA27" s="37"/>
      <c r="AB27" s="37"/>
      <c r="AC27" s="37"/>
      <c r="AD27" s="37"/>
      <c r="AE27" s="37">
        <f>IF(I27&lt;0,-I27*2,0)</f>
        <v>0</v>
      </c>
      <c r="AF27" s="37"/>
      <c r="AG27" s="37"/>
      <c r="AH27" s="37"/>
      <c r="AI27" s="37"/>
      <c r="AJ27" s="37"/>
      <c r="AK27" s="32"/>
      <c r="AL27" s="32"/>
      <c r="AM27" s="32"/>
      <c r="AN27" s="32"/>
      <c r="AO27" s="32"/>
      <c r="AP27" s="32"/>
      <c r="AQ27" s="32"/>
      <c r="AR27" s="32"/>
      <c r="AT27" s="4" t="str">
        <f t="shared" si="3"/>
        <v>insert into user(name, number) values('聚酸酯块','52');</v>
      </c>
    </row>
    <row r="28" spans="1:46">
      <c r="A28" s="33">
        <v>26</v>
      </c>
      <c r="B28" s="17" t="s">
        <v>51</v>
      </c>
      <c r="C28" s="19" t="s">
        <v>62</v>
      </c>
      <c r="D28" s="8">
        <v>43</v>
      </c>
      <c r="E28" s="30" t="s">
        <v>61</v>
      </c>
      <c r="F28" s="31">
        <v>34</v>
      </c>
      <c r="G28" s="59">
        <f>D28-SUM(data!D29:'data'!AR29)</f>
        <v>43</v>
      </c>
      <c r="H28" s="60">
        <f>G28-SUM(data!AU29:'data'!BO29)-T$2</f>
        <v>-39</v>
      </c>
      <c r="I28" s="60">
        <f>H28-SUM(data!BP29:'data'!CC29)-AE$2</f>
        <v>-133</v>
      </c>
      <c r="J28" s="59">
        <f>IF(-I28*$F28&gt;0,-I28*$F28,0)</f>
        <v>4522</v>
      </c>
      <c r="K28" s="18">
        <f>I28-SUM(data!CD29:'data'!DL29)</f>
        <v>-142</v>
      </c>
      <c r="L28" s="18">
        <f t="shared" si="2"/>
        <v>4828</v>
      </c>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T28" s="4" t="str">
        <f t="shared" si="3"/>
        <v>insert into user(name, number) values('聚酸酯组','43');</v>
      </c>
    </row>
    <row r="29" spans="1:46">
      <c r="A29" s="33">
        <v>27</v>
      </c>
      <c r="B29" s="17" t="s">
        <v>36</v>
      </c>
      <c r="C29" s="21" t="s">
        <v>58</v>
      </c>
      <c r="D29" s="8">
        <v>118</v>
      </c>
      <c r="E29" s="30" t="s">
        <v>57</v>
      </c>
      <c r="F29" s="31">
        <v>10</v>
      </c>
      <c r="G29" s="59">
        <f>D29-SUM(data!D30:'data'!AR30)</f>
        <v>118</v>
      </c>
      <c r="H29" s="60">
        <f>G29-SUM(data!AU30:'data'!BO30)</f>
        <v>118</v>
      </c>
      <c r="I29" s="60">
        <f>H29-SUM(data!BP30:'data'!CC30)</f>
        <v>118</v>
      </c>
      <c r="J29" s="59">
        <f>IF(-I29*$F29&gt;0,-I29*$F29,0)</f>
        <v>0</v>
      </c>
      <c r="K29" s="16">
        <f>I29-SUM(data!CD30:'data'!DL30)</f>
        <v>72</v>
      </c>
      <c r="L29" s="16">
        <f t="shared" si="2"/>
        <v>0</v>
      </c>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T29" s="4" t="str">
        <f t="shared" si="3"/>
        <v>insert into user(name, number) values('聚酸酯','118');</v>
      </c>
    </row>
    <row r="30" spans="1:46">
      <c r="A30" s="33">
        <v>28</v>
      </c>
      <c r="B30" s="17" t="s">
        <v>32</v>
      </c>
      <c r="C30" s="20" t="s">
        <v>37</v>
      </c>
      <c r="D30" s="8">
        <v>209</v>
      </c>
      <c r="E30" s="30"/>
      <c r="F30" s="31"/>
      <c r="G30" s="59">
        <f>D30-SUM(data!D31:'data'!AR31)</f>
        <v>209</v>
      </c>
      <c r="H30" s="60">
        <f>G30-SUM(data!AU31:'data'!BO31)</f>
        <v>209</v>
      </c>
      <c r="I30" s="60">
        <f>H30-SUM(data!BP31:'data'!CC31)</f>
        <v>209</v>
      </c>
      <c r="J30" s="59">
        <f>IF(-I30*$F30&gt;0,-I30*$F30,0)</f>
        <v>0</v>
      </c>
      <c r="K30" s="18">
        <f>I30-SUM(data!CD31:'data'!DL31)</f>
        <v>209</v>
      </c>
      <c r="L30" s="18">
        <f t="shared" si="2"/>
        <v>0</v>
      </c>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T30" s="4" t="str">
        <f t="shared" si="3"/>
        <v>insert into user(name, number) values('酯原料','209');</v>
      </c>
    </row>
    <row r="31" spans="1:46">
      <c r="A31" s="33">
        <v>29</v>
      </c>
      <c r="B31" s="17" t="s">
        <v>4</v>
      </c>
      <c r="C31" s="10" t="s">
        <v>10</v>
      </c>
      <c r="D31" s="14">
        <v>46</v>
      </c>
      <c r="E31" s="30" t="s">
        <v>2</v>
      </c>
      <c r="F31" s="31">
        <v>158</v>
      </c>
      <c r="G31" s="59">
        <f>D31-SUM(data!D32:'data'!AR32)</f>
        <v>36</v>
      </c>
      <c r="H31" s="60">
        <f>G31-SUM(data!AU32:'data'!BO32)</f>
        <v>14</v>
      </c>
      <c r="I31" s="60">
        <f>H31-SUM(data!BP32:'data'!CC32)</f>
        <v>14</v>
      </c>
      <c r="J31" s="59"/>
      <c r="K31" s="18">
        <f>I31-SUM(data!CD32:'data'!DL32)</f>
        <v>14</v>
      </c>
      <c r="L31" s="18">
        <f t="shared" si="2"/>
        <v>0</v>
      </c>
      <c r="M31" s="32"/>
      <c r="N31" s="37"/>
      <c r="O31" s="37"/>
      <c r="P31" s="37"/>
      <c r="Q31" s="37"/>
      <c r="R31" s="37"/>
      <c r="S31" s="37"/>
      <c r="T31" s="37"/>
      <c r="U31" s="37"/>
      <c r="V31" s="37"/>
      <c r="W31" s="37"/>
      <c r="X31" s="32"/>
      <c r="Y31" s="37"/>
      <c r="Z31" s="37"/>
      <c r="AA31" s="37"/>
      <c r="AB31" s="37"/>
      <c r="AC31" s="37"/>
      <c r="AD31" s="37"/>
      <c r="AE31" s="37"/>
      <c r="AF31" s="37"/>
      <c r="AG31" s="37"/>
      <c r="AH31" s="37"/>
      <c r="AI31" s="37"/>
      <c r="AJ31" s="37"/>
      <c r="AK31" s="32"/>
      <c r="AL31" s="32"/>
      <c r="AM31" s="32"/>
      <c r="AN31" s="32"/>
      <c r="AO31" s="32"/>
      <c r="AP31" s="32"/>
      <c r="AQ31" s="32"/>
      <c r="AR31" s="32"/>
      <c r="AT31" s="4" t="str">
        <f t="shared" si="3"/>
        <v>insert into user(name, number) values('糖聚块','46');</v>
      </c>
    </row>
    <row r="32" spans="1:46">
      <c r="A32" s="33">
        <v>30</v>
      </c>
      <c r="B32" s="17" t="s">
        <v>51</v>
      </c>
      <c r="C32" s="19" t="s">
        <v>65</v>
      </c>
      <c r="D32" s="8">
        <v>106</v>
      </c>
      <c r="E32" s="30" t="s">
        <v>64</v>
      </c>
      <c r="F32" s="31">
        <v>46</v>
      </c>
      <c r="G32" s="59">
        <f>D32-SUM(data!D33:'data'!AR33)</f>
        <v>106</v>
      </c>
      <c r="H32" s="60">
        <f>G32-SUM(data!AU33:'data'!BO33)-U$2</f>
        <v>51</v>
      </c>
      <c r="I32" s="60">
        <f>H32-SUM(data!BP33:'data'!CC33)-AF$2</f>
        <v>-79</v>
      </c>
      <c r="J32" s="59">
        <f>IF(-I32*$F32&gt;0,-I32*$F32,0)</f>
        <v>3634</v>
      </c>
      <c r="K32" s="18">
        <f>I32-SUM(data!CD33:'data'!DL33)</f>
        <v>-88</v>
      </c>
      <c r="L32" s="18">
        <f t="shared" si="2"/>
        <v>4048</v>
      </c>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T32" s="4" t="str">
        <f t="shared" si="3"/>
        <v>insert into user(name, number) values('糖组','106');</v>
      </c>
    </row>
    <row r="33" spans="1:46">
      <c r="A33" s="33">
        <v>31</v>
      </c>
      <c r="B33" s="17" t="s">
        <v>36</v>
      </c>
      <c r="C33" s="21" t="s">
        <v>67</v>
      </c>
      <c r="D33" s="8">
        <v>81</v>
      </c>
      <c r="E33" s="30" t="s">
        <v>66</v>
      </c>
      <c r="F33" s="31">
        <v>10</v>
      </c>
      <c r="G33" s="59">
        <f>D33-SUM(data!D34:'data'!AR34)</f>
        <v>81</v>
      </c>
      <c r="H33" s="60">
        <f>G33-SUM(data!AU34:'data'!BO34)</f>
        <v>81</v>
      </c>
      <c r="I33" s="60">
        <f>H33-SUM(data!BP34:'data'!CC34)</f>
        <v>81</v>
      </c>
      <c r="J33" s="59">
        <f>IF(-I33*$F33&gt;0,-I33*$F33,0)</f>
        <v>0</v>
      </c>
      <c r="K33" s="18">
        <f>I33-SUM(data!CD34:'data'!DL34)</f>
        <v>43</v>
      </c>
      <c r="L33" s="18">
        <f t="shared" si="2"/>
        <v>0</v>
      </c>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T33" s="4" t="str">
        <f t="shared" si="3"/>
        <v>insert into user(name, number) values('糖','81');</v>
      </c>
    </row>
    <row r="34" spans="1:46">
      <c r="A34" s="33">
        <v>32</v>
      </c>
      <c r="B34" s="17" t="s">
        <v>32</v>
      </c>
      <c r="C34" s="20" t="s">
        <v>33</v>
      </c>
      <c r="D34" s="8">
        <v>220</v>
      </c>
      <c r="E34" s="30"/>
      <c r="F34" s="31"/>
      <c r="G34" s="59">
        <f>D34-SUM(data!D35:'data'!AR35)</f>
        <v>220</v>
      </c>
      <c r="H34" s="60">
        <f>G34-SUM(data!AU35:'data'!BO35)</f>
        <v>220</v>
      </c>
      <c r="I34" s="60">
        <f>H34-SUM(data!BP35:'data'!CC35)</f>
        <v>220</v>
      </c>
      <c r="J34" s="59">
        <f>IF(-I34*$F34&gt;0,-I34*$F34,0)</f>
        <v>0</v>
      </c>
      <c r="K34" s="18">
        <f>I34-SUM(data!CD35:'data'!DL35)</f>
        <v>220</v>
      </c>
      <c r="L34" s="18">
        <f t="shared" si="2"/>
        <v>0</v>
      </c>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T34" s="4" t="str">
        <f t="shared" si="3"/>
        <v>insert into user(name, number) values('代糖','220');</v>
      </c>
    </row>
    <row r="35" spans="1:46">
      <c r="A35" s="33">
        <v>33</v>
      </c>
      <c r="B35" s="17" t="s">
        <v>4</v>
      </c>
      <c r="C35" s="10" t="s">
        <v>6</v>
      </c>
      <c r="D35" s="17">
        <v>0</v>
      </c>
      <c r="E35" s="30" t="s">
        <v>2</v>
      </c>
      <c r="F35" s="31">
        <v>180</v>
      </c>
      <c r="G35" s="59">
        <f>D35-SUM(data!D36:'data'!AR36)</f>
        <v>-21</v>
      </c>
      <c r="H35" s="60">
        <f>G35-SUM(data!AU36:'data'!BO36)</f>
        <v>-35</v>
      </c>
      <c r="I35" s="60">
        <f>H35-SUM(data!BP36:'data'!CC36)</f>
        <v>-47</v>
      </c>
      <c r="J35" s="60"/>
      <c r="K35" s="18">
        <f>I35-SUM(data!CD36:'data'!DL36)</f>
        <v>-47</v>
      </c>
      <c r="L35" s="18">
        <f t="shared" si="2"/>
        <v>8460</v>
      </c>
      <c r="M35" s="32"/>
      <c r="N35" s="37"/>
      <c r="O35" s="37"/>
      <c r="P35" s="37"/>
      <c r="Q35" s="37"/>
      <c r="R35" s="37"/>
      <c r="S35" s="37">
        <f>IF(H35&lt;0,-H35,0)</f>
        <v>35</v>
      </c>
      <c r="T35" s="37">
        <f>IF(H35&lt;0,-H35,0)</f>
        <v>35</v>
      </c>
      <c r="U35" s="37"/>
      <c r="V35" s="37">
        <f>IF(H35&lt;0,-H35,0)</f>
        <v>35</v>
      </c>
      <c r="W35" s="37"/>
      <c r="X35" s="32"/>
      <c r="Y35" s="37"/>
      <c r="Z35" s="37"/>
      <c r="AA35" s="37"/>
      <c r="AB35" s="37"/>
      <c r="AC35" s="37"/>
      <c r="AD35" s="37">
        <f>IF($I35&lt;0,-G35,0)</f>
        <v>21</v>
      </c>
      <c r="AE35" s="37">
        <f>IF($I35&lt;0,-H35,0)</f>
        <v>35</v>
      </c>
      <c r="AF35" s="37"/>
      <c r="AG35" s="37">
        <f>IF($I35&lt;0,-I35*2,0)</f>
        <v>94</v>
      </c>
      <c r="AH35" s="37"/>
      <c r="AI35" s="37"/>
      <c r="AJ35" s="37"/>
      <c r="AK35" s="32"/>
      <c r="AL35" s="32"/>
      <c r="AM35" s="32"/>
      <c r="AN35" s="32"/>
      <c r="AO35" s="32"/>
      <c r="AP35" s="32"/>
      <c r="AQ35" s="32"/>
      <c r="AR35" s="32"/>
      <c r="AT35" s="4" t="str">
        <f t="shared" ref="AT35:AT66" si="4">CONCATENATE("insert into user(name, number) values('",C35, "','", D35, "');")</f>
        <v>insert into user(name, number) values('异铁块','0');</v>
      </c>
    </row>
    <row r="36" spans="1:46">
      <c r="A36" s="33">
        <v>34</v>
      </c>
      <c r="B36" s="17" t="s">
        <v>51</v>
      </c>
      <c r="C36" s="19" t="s">
        <v>60</v>
      </c>
      <c r="D36" s="8">
        <v>50</v>
      </c>
      <c r="E36" s="30" t="s">
        <v>59</v>
      </c>
      <c r="F36" s="31">
        <v>47</v>
      </c>
      <c r="G36" s="59">
        <f>D36-SUM(data!D37:'data'!AR37)</f>
        <v>50</v>
      </c>
      <c r="H36" s="60">
        <f>G36-SUM(data!AU37:'data'!BO37)-V$2</f>
        <v>-43</v>
      </c>
      <c r="I36" s="60">
        <f>H36-SUM(data!BP37:'data'!CC37)-AG$2</f>
        <v>-231</v>
      </c>
      <c r="J36" s="59">
        <f>IF(-I36*$F36&gt;0,-I36*$F36,0)</f>
        <v>10857</v>
      </c>
      <c r="K36" s="18">
        <f>I36-SUM(data!CD37:'data'!DL37)</f>
        <v>-250</v>
      </c>
      <c r="L36" s="18">
        <f t="shared" si="2"/>
        <v>11750</v>
      </c>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T36" s="4" t="str">
        <f t="shared" si="4"/>
        <v>insert into user(name, number) values('异铁组','50');</v>
      </c>
    </row>
    <row r="37" spans="1:46">
      <c r="A37" s="33">
        <v>35</v>
      </c>
      <c r="B37" s="17" t="s">
        <v>36</v>
      </c>
      <c r="C37" s="21" t="s">
        <v>48</v>
      </c>
      <c r="D37" s="8">
        <v>140</v>
      </c>
      <c r="E37" s="30" t="s">
        <v>47</v>
      </c>
      <c r="F37" s="31">
        <v>12.5</v>
      </c>
      <c r="G37" s="59">
        <f>D37-SUM(data!D38:'data'!AR38)</f>
        <v>140</v>
      </c>
      <c r="H37" s="60">
        <f>G37-SUM(data!AU38:'data'!BO38)</f>
        <v>140</v>
      </c>
      <c r="I37" s="60">
        <f>H37-SUM(data!BP38:'data'!CC38)</f>
        <v>140</v>
      </c>
      <c r="J37" s="59">
        <f>IF(-I37*$F37&gt;0,-I37*$F37,0)</f>
        <v>0</v>
      </c>
      <c r="K37" s="18">
        <f>I37-SUM(data!CD38:'data'!DL38)</f>
        <v>107</v>
      </c>
      <c r="L37" s="18">
        <f t="shared" si="2"/>
        <v>0</v>
      </c>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T37" s="4" t="str">
        <f t="shared" si="4"/>
        <v>insert into user(name, number) values('异铁','140');</v>
      </c>
    </row>
    <row r="38" spans="1:46">
      <c r="A38" s="33">
        <v>36</v>
      </c>
      <c r="B38" s="17" t="s">
        <v>32</v>
      </c>
      <c r="C38" s="20" t="s">
        <v>54</v>
      </c>
      <c r="D38" s="8">
        <v>132</v>
      </c>
      <c r="E38" s="30"/>
      <c r="F38" s="31"/>
      <c r="G38" s="59">
        <f>D38-SUM(data!D39:'data'!AR39)</f>
        <v>132</v>
      </c>
      <c r="H38" s="60">
        <f>G38-SUM(data!AU39:'data'!BO39)</f>
        <v>132</v>
      </c>
      <c r="I38" s="60">
        <f>H38-SUM(data!BP39:'data'!CC39)</f>
        <v>132</v>
      </c>
      <c r="J38" s="59">
        <f>IF(-I38*$F38&gt;0,-I38*$F38,0)</f>
        <v>0</v>
      </c>
      <c r="K38" s="18">
        <f>I38-SUM(data!CD39:'data'!DL39)</f>
        <v>132</v>
      </c>
      <c r="L38" s="18">
        <f t="shared" si="2"/>
        <v>0</v>
      </c>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T38" s="4" t="str">
        <f t="shared" si="4"/>
        <v>insert into user(name, number) values('异铁碎片','132');</v>
      </c>
    </row>
    <row r="39" spans="1:46">
      <c r="A39" s="33">
        <v>37</v>
      </c>
      <c r="B39" s="17" t="s">
        <v>4</v>
      </c>
      <c r="C39" s="10" t="s">
        <v>14</v>
      </c>
      <c r="D39" s="14">
        <v>0</v>
      </c>
      <c r="E39" s="30" t="s">
        <v>2</v>
      </c>
      <c r="F39" s="31">
        <v>150</v>
      </c>
      <c r="G39" s="59">
        <f>D39-SUM(data!D40:'data'!AR40)</f>
        <v>-23</v>
      </c>
      <c r="H39" s="60">
        <f>G39-SUM(data!AU40:'data'!BO40)</f>
        <v>-56</v>
      </c>
      <c r="I39" s="60">
        <f>H39-SUM(data!BP40:'data'!CC40)</f>
        <v>-70</v>
      </c>
      <c r="J39" s="59"/>
      <c r="K39" s="18">
        <f>I39-SUM(data!CD40:'data'!DL40)</f>
        <v>-70</v>
      </c>
      <c r="L39" s="18">
        <f t="shared" si="2"/>
        <v>10500</v>
      </c>
      <c r="M39" s="32"/>
      <c r="N39" s="37"/>
      <c r="O39" s="37"/>
      <c r="P39" s="37"/>
      <c r="Q39" s="37"/>
      <c r="R39" s="37"/>
      <c r="S39" s="37"/>
      <c r="T39" s="37"/>
      <c r="U39" s="37"/>
      <c r="V39" s="37"/>
      <c r="W39" s="37"/>
      <c r="X39" s="32"/>
      <c r="Y39" s="37"/>
      <c r="Z39" s="37">
        <f>IF($I39&lt;0,-$I39,0)</f>
        <v>70</v>
      </c>
      <c r="AA39" s="37"/>
      <c r="AB39" s="37"/>
      <c r="AC39" s="37"/>
      <c r="AD39" s="37"/>
      <c r="AE39" s="37"/>
      <c r="AF39" s="37">
        <f>IF($I39&lt;0,-$I39,0)</f>
        <v>70</v>
      </c>
      <c r="AG39" s="37"/>
      <c r="AH39" s="37">
        <f>IF($I39&lt;0,-$I39*2,0)</f>
        <v>140</v>
      </c>
      <c r="AI39" s="37"/>
      <c r="AJ39" s="37"/>
      <c r="AK39" s="32"/>
      <c r="AL39" s="32"/>
      <c r="AM39" s="32"/>
      <c r="AN39" s="32"/>
      <c r="AO39" s="32"/>
      <c r="AP39" s="32"/>
      <c r="AQ39" s="32"/>
      <c r="AR39" s="32"/>
      <c r="AT39" s="4" t="str">
        <f t="shared" si="4"/>
        <v>insert into user(name, number) values('酮阵列','0');</v>
      </c>
    </row>
    <row r="40" spans="1:46">
      <c r="A40" s="33">
        <v>38</v>
      </c>
      <c r="B40" s="17" t="s">
        <v>51</v>
      </c>
      <c r="C40" s="19" t="s">
        <v>53</v>
      </c>
      <c r="D40" s="8">
        <v>106</v>
      </c>
      <c r="E40" s="30" t="s">
        <v>52</v>
      </c>
      <c r="F40" s="31">
        <v>40</v>
      </c>
      <c r="G40" s="59">
        <f>D40-SUM(data!D41:'data'!AR41)</f>
        <v>106</v>
      </c>
      <c r="H40" s="60">
        <f>G40-SUM(data!AU41:'data'!BO41)-W$2</f>
        <v>47</v>
      </c>
      <c r="I40" s="60">
        <f>H40-SUM(data!BP41:'data'!CC41)-AH$2</f>
        <v>-208</v>
      </c>
      <c r="J40" s="59">
        <f>IF(-I40*$F40&gt;0,-I40*$F40,0)</f>
        <v>8320</v>
      </c>
      <c r="K40" s="18">
        <f>I40-SUM(data!CD41:'data'!DL41)</f>
        <v>-240</v>
      </c>
      <c r="L40" s="18">
        <f t="shared" si="2"/>
        <v>9600</v>
      </c>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T40" s="4" t="str">
        <f t="shared" si="4"/>
        <v>insert into user(name, number) values('酮凝集组','106');</v>
      </c>
    </row>
    <row r="41" spans="1:46">
      <c r="A41" s="33">
        <v>39</v>
      </c>
      <c r="B41" s="17" t="s">
        <v>36</v>
      </c>
      <c r="C41" s="21" t="s">
        <v>71</v>
      </c>
      <c r="D41" s="8">
        <v>48</v>
      </c>
      <c r="E41" s="30" t="s">
        <v>70</v>
      </c>
      <c r="F41" s="31">
        <v>12.5</v>
      </c>
      <c r="G41" s="59">
        <f>D41-SUM(data!D42:'data'!AR42)</f>
        <v>48</v>
      </c>
      <c r="H41" s="60">
        <f>G41-SUM(data!AU42:'data'!BO42)</f>
        <v>48</v>
      </c>
      <c r="I41" s="60">
        <f>H41-SUM(data!BP42:'data'!CC42)</f>
        <v>48</v>
      </c>
      <c r="J41" s="59">
        <f>IF(-I41*$F41&gt;0,-I41*$F41,0)</f>
        <v>0</v>
      </c>
      <c r="K41" s="18">
        <f>I41-SUM(data!CD42:'data'!DL42)</f>
        <v>18</v>
      </c>
      <c r="L41" s="18">
        <f t="shared" si="2"/>
        <v>0</v>
      </c>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T41" s="4" t="str">
        <f t="shared" si="4"/>
        <v>insert into user(name, number) values('酮凝集','48');</v>
      </c>
    </row>
    <row r="42" spans="1:46">
      <c r="A42" s="33">
        <v>40</v>
      </c>
      <c r="B42" s="17" t="s">
        <v>32</v>
      </c>
      <c r="C42" s="20" t="s">
        <v>40</v>
      </c>
      <c r="D42" s="8">
        <v>169</v>
      </c>
      <c r="E42" s="30"/>
      <c r="F42" s="31"/>
      <c r="G42" s="59">
        <f>D42-SUM(data!D43:'data'!AR43)</f>
        <v>169</v>
      </c>
      <c r="H42" s="60">
        <f>G42-SUM(data!AU43:'data'!BO43)</f>
        <v>169</v>
      </c>
      <c r="I42" s="60">
        <f>H42-SUM(data!BP43:'data'!CC43)</f>
        <v>169</v>
      </c>
      <c r="J42" s="59">
        <f>IF(-I42*$F42&gt;0,-I42*$F42,0)</f>
        <v>0</v>
      </c>
      <c r="K42" s="18">
        <f>I42-SUM(data!CD43:'data'!DL43)</f>
        <v>169</v>
      </c>
      <c r="L42" s="18">
        <f t="shared" si="2"/>
        <v>0</v>
      </c>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T42" s="4" t="str">
        <f t="shared" si="4"/>
        <v>insert into user(name, number) values('双酮','169');</v>
      </c>
    </row>
    <row r="43" spans="1:46">
      <c r="A43" s="33">
        <v>41</v>
      </c>
      <c r="B43" s="17" t="s">
        <v>4</v>
      </c>
      <c r="C43" s="10" t="s">
        <v>23</v>
      </c>
      <c r="D43" s="14">
        <v>37</v>
      </c>
      <c r="E43" s="30" t="s">
        <v>2</v>
      </c>
      <c r="F43" s="31">
        <v>160</v>
      </c>
      <c r="G43" s="59">
        <f>D43-SUM(data!D44:'data'!AR44)</f>
        <v>9</v>
      </c>
      <c r="H43" s="60">
        <f>G43-SUM(data!AU44:'data'!BO44)</f>
        <v>-4</v>
      </c>
      <c r="I43" s="71">
        <f>H43-SUM(data!BP44:'data'!CC44)</f>
        <v>-12</v>
      </c>
      <c r="J43" s="59"/>
      <c r="K43" s="18">
        <f>I43-SUM(data!CD44:'data'!DL44)</f>
        <v>-12</v>
      </c>
      <c r="L43" s="18">
        <f t="shared" si="2"/>
        <v>1920</v>
      </c>
      <c r="M43" s="32"/>
      <c r="N43" s="37"/>
      <c r="O43" s="37"/>
      <c r="P43" s="37"/>
      <c r="Q43" s="37"/>
      <c r="R43" s="37"/>
      <c r="S43" s="37"/>
      <c r="T43" s="37"/>
      <c r="U43" s="37"/>
      <c r="V43" s="37"/>
      <c r="W43" s="37"/>
      <c r="X43" s="32"/>
      <c r="Y43" s="37"/>
      <c r="Z43" s="37"/>
      <c r="AA43" s="37"/>
      <c r="AB43" s="37"/>
      <c r="AC43" s="37"/>
      <c r="AD43" s="37"/>
      <c r="AE43" s="37"/>
      <c r="AF43" s="37"/>
      <c r="AG43" s="37">
        <f>IF($I43&lt;0,-$I43,0)</f>
        <v>12</v>
      </c>
      <c r="AH43" s="37"/>
      <c r="AI43" s="37">
        <f>IF($I43&lt;0,-$I43,0)</f>
        <v>12</v>
      </c>
      <c r="AJ43" s="37">
        <f>IF($I43&lt;0,-$I43,0)</f>
        <v>12</v>
      </c>
      <c r="AK43" s="32"/>
      <c r="AL43" s="32"/>
      <c r="AM43" s="32"/>
      <c r="AN43" s="32"/>
      <c r="AO43" s="32"/>
      <c r="AP43" s="32"/>
      <c r="AQ43" s="32"/>
      <c r="AR43" s="32"/>
      <c r="AT43" s="4" t="str">
        <f t="shared" si="4"/>
        <v>insert into user(name, number) values('聚合凝胶','37');</v>
      </c>
    </row>
    <row r="44" spans="1:46">
      <c r="A44" s="33">
        <v>42</v>
      </c>
      <c r="B44" s="17" t="s">
        <v>51</v>
      </c>
      <c r="C44" s="19" t="s">
        <v>75</v>
      </c>
      <c r="D44" s="8">
        <v>57</v>
      </c>
      <c r="E44" s="30" t="s">
        <v>74</v>
      </c>
      <c r="F44" s="31">
        <v>68</v>
      </c>
      <c r="G44" s="59">
        <f>D44-SUM(data!D45:'data'!AR45)</f>
        <v>57</v>
      </c>
      <c r="H44" s="60">
        <f>G44-SUM(data!AU45:'data'!BO45)</f>
        <v>50</v>
      </c>
      <c r="I44" s="60">
        <f>H44-SUM(data!BP45:'data'!CC45)-AK$2</f>
        <v>34</v>
      </c>
      <c r="J44" s="59">
        <f>IF(-I44*$F44&gt;0,-I44*$F44,0)</f>
        <v>0</v>
      </c>
      <c r="K44" s="18">
        <f>I44-SUM(data!CD45:'data'!DL45)</f>
        <v>26</v>
      </c>
      <c r="L44" s="18">
        <f t="shared" si="2"/>
        <v>0</v>
      </c>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T44" s="4" t="str">
        <f t="shared" si="4"/>
        <v>insert into user(name, number) values('凝胶','57');</v>
      </c>
    </row>
    <row r="45" spans="1:46">
      <c r="A45" s="33">
        <v>43</v>
      </c>
      <c r="B45" s="17" t="s">
        <v>4</v>
      </c>
      <c r="C45" s="10" t="s">
        <v>9</v>
      </c>
      <c r="D45" s="14">
        <v>35</v>
      </c>
      <c r="E45" s="30" t="s">
        <v>2</v>
      </c>
      <c r="F45" s="31">
        <v>138</v>
      </c>
      <c r="G45" s="59">
        <f>D45-SUM(data!D46:'data'!AR46)</f>
        <v>12</v>
      </c>
      <c r="H45" s="60">
        <f>G45-SUM(data!AU46:'data'!BO46)</f>
        <v>7</v>
      </c>
      <c r="I45" s="60">
        <f>H45-SUM(data!BP46:'data'!CC46)</f>
        <v>7</v>
      </c>
      <c r="J45" s="60"/>
      <c r="K45" s="18">
        <f>I45-SUM(data!CD46:'data'!DL46)</f>
        <v>7</v>
      </c>
      <c r="L45" s="18">
        <f t="shared" si="2"/>
        <v>0</v>
      </c>
      <c r="M45" s="32"/>
      <c r="N45" s="37"/>
      <c r="O45" s="37"/>
      <c r="P45" s="37"/>
      <c r="Q45" s="37"/>
      <c r="R45" s="37"/>
      <c r="S45" s="37"/>
      <c r="T45" s="37"/>
      <c r="U45" s="37"/>
      <c r="V45" s="37"/>
      <c r="W45" s="37"/>
      <c r="X45" s="32"/>
      <c r="Y45" s="37"/>
      <c r="Z45" s="37"/>
      <c r="AA45" s="37"/>
      <c r="AB45" s="37"/>
      <c r="AC45" s="37"/>
      <c r="AD45" s="37"/>
      <c r="AE45" s="37"/>
      <c r="AF45" s="37"/>
      <c r="AG45" s="37"/>
      <c r="AH45" s="37"/>
      <c r="AI45" s="37"/>
      <c r="AJ45" s="37"/>
      <c r="AK45" s="32"/>
      <c r="AL45" s="32"/>
      <c r="AM45" s="32"/>
      <c r="AN45" s="32"/>
      <c r="AO45" s="32"/>
      <c r="AP45" s="32"/>
      <c r="AQ45" s="32"/>
      <c r="AR45" s="32"/>
      <c r="AT45" s="4" t="str">
        <f t="shared" si="4"/>
        <v>insert into user(name, number) values('炽合金块','35');</v>
      </c>
    </row>
    <row r="46" spans="1:46">
      <c r="A46" s="33">
        <v>44</v>
      </c>
      <c r="B46" s="17" t="s">
        <v>51</v>
      </c>
      <c r="C46" s="19" t="s">
        <v>88</v>
      </c>
      <c r="D46" s="8">
        <v>39</v>
      </c>
      <c r="E46" s="30" t="s">
        <v>87</v>
      </c>
      <c r="F46" s="31">
        <v>39</v>
      </c>
      <c r="G46" s="59">
        <f>D46-SUM(data!D47:'data'!AR47)</f>
        <v>39</v>
      </c>
      <c r="H46" s="60">
        <f>G46-SUM(data!AU47:'data'!BO47)</f>
        <v>39</v>
      </c>
      <c r="I46" s="60">
        <f>H46-SUM(data!BP47:'data'!CC47)-AL$2</f>
        <v>15</v>
      </c>
      <c r="J46" s="59">
        <f>IF(-I46*$F46&gt;0,-I46*$F46,0)</f>
        <v>0</v>
      </c>
      <c r="K46" s="18">
        <f>I46-SUM(data!CD47:'data'!DL47)</f>
        <v>-2</v>
      </c>
      <c r="L46" s="18">
        <f t="shared" si="2"/>
        <v>78</v>
      </c>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T46" s="4" t="str">
        <f t="shared" si="4"/>
        <v>insert into user(name, number) values('炽合金','39');</v>
      </c>
    </row>
    <row r="47" spans="1:46">
      <c r="A47" s="33">
        <v>45</v>
      </c>
      <c r="B47" s="17" t="s">
        <v>12</v>
      </c>
      <c r="C47" s="15" t="s">
        <v>22</v>
      </c>
      <c r="D47" s="14">
        <v>19</v>
      </c>
      <c r="E47" s="14" t="s">
        <v>2</v>
      </c>
      <c r="F47" s="14">
        <v>635</v>
      </c>
      <c r="G47" s="71">
        <f>D47-SUM(data!D8:'data'!AR8)</f>
        <v>-1</v>
      </c>
      <c r="H47" s="71">
        <f>G47-SUM(data!AU8:'data'!BO8)</f>
        <v>-1</v>
      </c>
      <c r="I47" s="71">
        <f>H47-SUM(data!BP8:'data'!CC8)</f>
        <v>-1</v>
      </c>
      <c r="J47" s="59"/>
      <c r="K47" s="18">
        <f>I47-SUM(data!CD8:'data'!DL8)</f>
        <v>-1</v>
      </c>
      <c r="L47" s="18">
        <f t="shared" si="2"/>
        <v>635</v>
      </c>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T47" s="4" t="str">
        <f t="shared" si="4"/>
        <v>insert into user(name, number) values('晶体电子单元','19');</v>
      </c>
    </row>
    <row r="48" spans="1:46">
      <c r="A48" s="33">
        <v>46</v>
      </c>
      <c r="B48" s="17" t="s">
        <v>4</v>
      </c>
      <c r="C48" s="10" t="s">
        <v>85</v>
      </c>
      <c r="D48" s="8">
        <v>2</v>
      </c>
      <c r="E48" s="13"/>
      <c r="F48" s="8">
        <v>177</v>
      </c>
      <c r="G48" s="59">
        <f>D48-SUM(data!D48:'data'!AR48)</f>
        <v>2</v>
      </c>
      <c r="H48" s="60">
        <f>G48-SUM(data!AU48:'data'!BO48)</f>
        <v>-2</v>
      </c>
      <c r="I48" s="60">
        <f>H48-SUM(data!BP48:'data'!CC48)</f>
        <v>-2</v>
      </c>
      <c r="J48" s="59">
        <f>IF(-I48*$F48&gt;0,-I48*$F48,0)</f>
        <v>354</v>
      </c>
      <c r="K48" s="18">
        <f>I48-SUM(data!CD48:'data'!DL48)</f>
        <v>-2</v>
      </c>
      <c r="L48" s="54">
        <f t="shared" si="2"/>
        <v>354</v>
      </c>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T48" s="4" t="str">
        <f t="shared" si="4"/>
        <v>insert into user(name, number) values('晶体电路','2');</v>
      </c>
    </row>
    <row r="49" spans="1:46">
      <c r="A49" s="33">
        <v>47</v>
      </c>
      <c r="B49" s="17" t="s">
        <v>51</v>
      </c>
      <c r="C49" s="19" t="s">
        <v>76</v>
      </c>
      <c r="D49" s="8">
        <v>37</v>
      </c>
      <c r="E49" s="13"/>
      <c r="F49" s="8">
        <v>35</v>
      </c>
      <c r="G49" s="59">
        <f>D49-SUM(data!D49:'data'!AR49)</f>
        <v>37</v>
      </c>
      <c r="H49" s="60">
        <f>G49-SUM(data!AU49:'data'!BO49)</f>
        <v>37</v>
      </c>
      <c r="I49" s="60">
        <f>H49-SUM(data!BP49:'data'!CC49)</f>
        <v>37</v>
      </c>
      <c r="J49" s="59">
        <f>IF(-I49*$F49&gt;0,-I49*$F49,0)</f>
        <v>0</v>
      </c>
      <c r="K49" s="18">
        <f>I49-SUM(data!CD49:'data'!DL49)</f>
        <v>37</v>
      </c>
      <c r="L49" s="54"/>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T49" s="4" t="str">
        <f t="shared" si="4"/>
        <v>insert into user(name, number) values('晶体元件','37');</v>
      </c>
    </row>
    <row r="50" spans="1:46">
      <c r="A50" s="33">
        <v>48</v>
      </c>
      <c r="B50" s="17" t="s">
        <v>1</v>
      </c>
      <c r="C50" s="10" t="s">
        <v>0</v>
      </c>
      <c r="D50" s="8">
        <v>46</v>
      </c>
      <c r="E50" s="13"/>
      <c r="F50" s="8"/>
      <c r="G50" s="59">
        <f>D50-SUM(data!D50:'data'!AR50)</f>
        <v>46</v>
      </c>
      <c r="H50" s="60">
        <f>G50-SUM(data!AU50:'data'!BO50)</f>
        <v>46</v>
      </c>
      <c r="I50" s="60">
        <f>H50-SUM(data!BP50:'data'!CC50)</f>
        <v>46</v>
      </c>
      <c r="J50" s="59"/>
      <c r="K50" s="18">
        <f>I50-SUM(data!CD50:'data'!DL50)</f>
        <v>46</v>
      </c>
      <c r="L50" s="54"/>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T50" s="4" t="str">
        <f t="shared" si="4"/>
        <v>insert into user(name, number) values('芯片助剂','46');</v>
      </c>
    </row>
    <row r="51" spans="1:46">
      <c r="A51" s="33">
        <v>49</v>
      </c>
      <c r="B51" s="17" t="s">
        <v>1</v>
      </c>
      <c r="C51" s="15" t="s">
        <v>20</v>
      </c>
      <c r="D51" s="14">
        <v>7</v>
      </c>
      <c r="E51" s="30" t="s">
        <v>2</v>
      </c>
      <c r="F51" s="31">
        <v>60</v>
      </c>
      <c r="G51" s="71">
        <f>D51-SUM(data!D51:'data'!AR51)</f>
        <v>-5</v>
      </c>
      <c r="H51" s="71">
        <f>G51-SUM(data!AU51:'data'!BO51)</f>
        <v>-5</v>
      </c>
      <c r="I51" s="71">
        <f>H51-SUM(data!BP51:'data'!CC51)</f>
        <v>-8</v>
      </c>
      <c r="J51" s="59"/>
      <c r="K51" s="18">
        <f>I51-SUM(data!CD51:'data'!DL51)</f>
        <v>-8</v>
      </c>
      <c r="L51" s="18">
        <f t="shared" ref="L51:L74" si="5">IF(K51&lt;0,-K51*F51,0)</f>
        <v>480</v>
      </c>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7">
        <f>-$I51*2</f>
        <v>16</v>
      </c>
      <c r="AL51" s="37"/>
      <c r="AM51" s="37"/>
      <c r="AN51" s="37"/>
      <c r="AO51" s="37"/>
      <c r="AP51" s="37"/>
      <c r="AQ51" s="37"/>
      <c r="AR51" s="37"/>
      <c r="AT51" s="4" t="str">
        <f t="shared" si="4"/>
        <v>insert into user(name, number) values('先锋双芯片','7');</v>
      </c>
    </row>
    <row r="52" spans="1:46">
      <c r="A52" s="33">
        <v>50</v>
      </c>
      <c r="B52" s="17" t="s">
        <v>1</v>
      </c>
      <c r="C52" s="15" t="s">
        <v>25</v>
      </c>
      <c r="D52" s="17">
        <v>30</v>
      </c>
      <c r="E52" s="30" t="s">
        <v>2</v>
      </c>
      <c r="F52" s="31">
        <v>60</v>
      </c>
      <c r="G52" s="71">
        <f>D52-SUM(data!D52:'data'!AR52)</f>
        <v>-6</v>
      </c>
      <c r="H52" s="71">
        <f>G52-SUM(data!AU52:'data'!BO52)</f>
        <v>-6</v>
      </c>
      <c r="I52" s="71">
        <f>H52-SUM(data!BP52:'data'!CC52)</f>
        <v>-12</v>
      </c>
      <c r="J52" s="59"/>
      <c r="K52" s="18">
        <f>I52-SUM(data!CD52:'data'!DL52)</f>
        <v>-12</v>
      </c>
      <c r="L52" s="18">
        <f t="shared" si="5"/>
        <v>720</v>
      </c>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7"/>
      <c r="AL52" s="37">
        <f>-$I52*2</f>
        <v>24</v>
      </c>
      <c r="AM52" s="37"/>
      <c r="AN52" s="37"/>
      <c r="AO52" s="37"/>
      <c r="AP52" s="37"/>
      <c r="AQ52" s="37"/>
      <c r="AR52" s="37"/>
      <c r="AT52" s="4" t="str">
        <f t="shared" si="4"/>
        <v>insert into user(name, number) values('近卫双芯片','30');</v>
      </c>
    </row>
    <row r="53" spans="1:46">
      <c r="A53" s="33">
        <v>51</v>
      </c>
      <c r="B53" s="17" t="s">
        <v>1</v>
      </c>
      <c r="C53" s="15" t="s">
        <v>27</v>
      </c>
      <c r="D53" s="17">
        <v>16</v>
      </c>
      <c r="E53" s="30" t="s">
        <v>2</v>
      </c>
      <c r="F53" s="31">
        <v>60</v>
      </c>
      <c r="G53" s="71">
        <f>D53-SUM(data!D53:'data'!AR53)</f>
        <v>-12</v>
      </c>
      <c r="H53" s="71">
        <f>G53-SUM(data!AU53:'data'!BO53)</f>
        <v>-12</v>
      </c>
      <c r="I53" s="71">
        <f>H53-SUM(data!BP53:'data'!CC53)</f>
        <v>-12</v>
      </c>
      <c r="J53" s="59"/>
      <c r="K53" s="18">
        <f>I53-SUM(data!CD53:'data'!DL53)</f>
        <v>-12</v>
      </c>
      <c r="L53" s="18">
        <f t="shared" si="5"/>
        <v>720</v>
      </c>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7"/>
      <c r="AL53" s="37"/>
      <c r="AM53" s="37"/>
      <c r="AN53" s="37">
        <f>-$I53*2</f>
        <v>24</v>
      </c>
      <c r="AO53" s="37"/>
      <c r="AP53" s="37"/>
      <c r="AQ53" s="37"/>
      <c r="AR53" s="37"/>
      <c r="AT53" s="4" t="str">
        <f t="shared" si="4"/>
        <v>insert into user(name, number) values('狙击双芯片','16');</v>
      </c>
    </row>
    <row r="54" spans="1:46">
      <c r="A54" s="33">
        <v>52</v>
      </c>
      <c r="B54" s="17" t="s">
        <v>1</v>
      </c>
      <c r="C54" s="15" t="s">
        <v>17</v>
      </c>
      <c r="D54" s="14">
        <v>25</v>
      </c>
      <c r="E54" s="30" t="s">
        <v>2</v>
      </c>
      <c r="F54" s="31">
        <v>60</v>
      </c>
      <c r="G54" s="59">
        <f>D54-SUM(data!D54:'data'!AR54)</f>
        <v>1</v>
      </c>
      <c r="H54" s="60">
        <f>G54-SUM(data!AU54:'data'!BO54)</f>
        <v>1</v>
      </c>
      <c r="I54" s="71">
        <f>H54-SUM(data!BP54:'data'!CC54)</f>
        <v>-8</v>
      </c>
      <c r="J54" s="59"/>
      <c r="K54" s="18">
        <f>I54-SUM(data!CD54:'data'!DL54)</f>
        <v>-8</v>
      </c>
      <c r="L54" s="18">
        <f t="shared" si="5"/>
        <v>480</v>
      </c>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7"/>
      <c r="AL54" s="37"/>
      <c r="AM54" s="37">
        <f>-$I54*2</f>
        <v>16</v>
      </c>
      <c r="AN54" s="37"/>
      <c r="AO54" s="37"/>
      <c r="AP54" s="37"/>
      <c r="AQ54" s="37"/>
      <c r="AR54" s="37"/>
      <c r="AT54" s="4" t="str">
        <f t="shared" si="4"/>
        <v>insert into user(name, number) values('重装双芯片','25');</v>
      </c>
    </row>
    <row r="55" spans="1:46">
      <c r="A55" s="33">
        <v>53</v>
      </c>
      <c r="B55" s="17" t="s">
        <v>1</v>
      </c>
      <c r="C55" s="15" t="s">
        <v>19</v>
      </c>
      <c r="D55" s="14">
        <v>14</v>
      </c>
      <c r="E55" s="30" t="s">
        <v>2</v>
      </c>
      <c r="F55" s="31">
        <v>60</v>
      </c>
      <c r="G55" s="59">
        <f>D55-SUM(data!D55:'data'!AR55)</f>
        <v>2</v>
      </c>
      <c r="H55" s="60">
        <f>G55-SUM(data!AU55:'data'!BO55)</f>
        <v>2</v>
      </c>
      <c r="I55" s="72">
        <f>H55-SUM(data!BP55:'data'!CC55)</f>
        <v>-4</v>
      </c>
      <c r="J55" s="59"/>
      <c r="K55" s="18">
        <f>I55-SUM(data!CD55:'data'!DL55)</f>
        <v>-4</v>
      </c>
      <c r="L55" s="18">
        <f t="shared" si="5"/>
        <v>240</v>
      </c>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7"/>
      <c r="AL55" s="37"/>
      <c r="AM55" s="37"/>
      <c r="AN55" s="37"/>
      <c r="AO55" s="37"/>
      <c r="AP55" s="37">
        <f>-$I55*2</f>
        <v>8</v>
      </c>
      <c r="AQ55" s="37"/>
      <c r="AR55" s="37"/>
      <c r="AT55" s="4" t="str">
        <f t="shared" si="4"/>
        <v>insert into user(name, number) values('医疗双芯片','14');</v>
      </c>
    </row>
    <row r="56" spans="1:46">
      <c r="A56" s="33">
        <v>54</v>
      </c>
      <c r="B56" s="17" t="s">
        <v>1</v>
      </c>
      <c r="C56" s="15" t="s">
        <v>18</v>
      </c>
      <c r="D56" s="17">
        <v>18</v>
      </c>
      <c r="E56" s="30" t="s">
        <v>2</v>
      </c>
      <c r="F56" s="31">
        <v>60</v>
      </c>
      <c r="G56" s="59">
        <f>D56-SUM(data!D56:'data'!AR56)</f>
        <v>2</v>
      </c>
      <c r="H56" s="60">
        <f>G56-SUM(data!AU56:'data'!BO56)</f>
        <v>2</v>
      </c>
      <c r="I56" s="72">
        <f>H56-SUM(data!BP56:'data'!CC56)</f>
        <v>-4</v>
      </c>
      <c r="J56" s="59"/>
      <c r="K56" s="18">
        <f>I56-SUM(data!CD56:'data'!DL56)</f>
        <v>-4</v>
      </c>
      <c r="L56" s="18">
        <f t="shared" si="5"/>
        <v>240</v>
      </c>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7"/>
      <c r="AL56" s="37"/>
      <c r="AM56" s="37"/>
      <c r="AN56" s="37"/>
      <c r="AO56" s="37"/>
      <c r="AP56" s="37"/>
      <c r="AQ56" s="37">
        <f>-$I56*2</f>
        <v>8</v>
      </c>
      <c r="AR56" s="37"/>
      <c r="AT56" s="4" t="str">
        <f t="shared" si="4"/>
        <v>insert into user(name, number) values('辅助双芯片','18');</v>
      </c>
    </row>
    <row r="57" spans="1:46">
      <c r="A57" s="33">
        <v>55</v>
      </c>
      <c r="B57" s="17" t="s">
        <v>1</v>
      </c>
      <c r="C57" s="53" t="s">
        <v>26</v>
      </c>
      <c r="D57" s="14">
        <v>12</v>
      </c>
      <c r="E57" s="30" t="s">
        <v>2</v>
      </c>
      <c r="F57" s="31">
        <v>60</v>
      </c>
      <c r="G57" s="71">
        <f>D57-SUM(data!D57:'data'!AR57)</f>
        <v>-16</v>
      </c>
      <c r="H57" s="71">
        <f>G57-SUM(data!AU57:'data'!BO57)</f>
        <v>-16</v>
      </c>
      <c r="I57" s="71">
        <f>H57-SUM(data!BP57:'data'!CC57)</f>
        <v>-16</v>
      </c>
      <c r="J57" s="59"/>
      <c r="K57" s="18">
        <f>I57-SUM(data!CD57:'data'!DL57)</f>
        <v>-16</v>
      </c>
      <c r="L57" s="18">
        <f t="shared" si="5"/>
        <v>960</v>
      </c>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7"/>
      <c r="AL57" s="37"/>
      <c r="AM57" s="37"/>
      <c r="AN57" s="37"/>
      <c r="AO57" s="37">
        <f>-$I57*2</f>
        <v>32</v>
      </c>
      <c r="AP57" s="37"/>
      <c r="AQ57" s="37"/>
      <c r="AR57" s="37"/>
      <c r="AT57" s="4" t="str">
        <f t="shared" si="4"/>
        <v>insert into user(name, number) values('术士双芯片','12');</v>
      </c>
    </row>
    <row r="58" spans="1:46">
      <c r="A58" s="33">
        <v>56</v>
      </c>
      <c r="B58" s="17" t="s">
        <v>1</v>
      </c>
      <c r="C58" s="15" t="s">
        <v>15</v>
      </c>
      <c r="D58" s="14">
        <v>17</v>
      </c>
      <c r="E58" s="30" t="s">
        <v>2</v>
      </c>
      <c r="F58" s="31">
        <v>60</v>
      </c>
      <c r="G58" s="59">
        <f>D58-SUM(data!D58:'data'!AR58)</f>
        <v>9</v>
      </c>
      <c r="H58" s="60">
        <f>G58-SUM(data!AU58:'data'!BO58)</f>
        <v>9</v>
      </c>
      <c r="I58" s="60">
        <f>H58-SUM(data!BP58:'data'!CC58)</f>
        <v>0</v>
      </c>
      <c r="J58" s="59"/>
      <c r="K58" s="16">
        <f>I58-SUM(data!CD58:'data'!DL58)</f>
        <v>0</v>
      </c>
      <c r="L58" s="16">
        <f t="shared" si="5"/>
        <v>0</v>
      </c>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7"/>
      <c r="AL58" s="37"/>
      <c r="AM58" s="37"/>
      <c r="AN58" s="37"/>
      <c r="AO58" s="37"/>
      <c r="AP58" s="37"/>
      <c r="AQ58" s="37"/>
      <c r="AR58" s="37">
        <f>-$I58*2</f>
        <v>0</v>
      </c>
      <c r="AT58" s="4" t="str">
        <f t="shared" si="4"/>
        <v>insert into user(name, number) values('特种双芯片','17');</v>
      </c>
    </row>
    <row r="59" spans="1:46">
      <c r="A59" s="33">
        <v>57</v>
      </c>
      <c r="B59" s="17" t="s">
        <v>1</v>
      </c>
      <c r="C59" s="45" t="s">
        <v>99</v>
      </c>
      <c r="D59" s="8">
        <v>0</v>
      </c>
      <c r="E59" s="30" t="s">
        <v>93</v>
      </c>
      <c r="F59" s="31">
        <v>30</v>
      </c>
      <c r="G59" s="59">
        <f>D59-SUM(data!D59:'data'!AR59)</f>
        <v>0</v>
      </c>
      <c r="H59" s="60">
        <f>G59-SUM(data!AU59:'data'!BO59)</f>
        <v>0</v>
      </c>
      <c r="I59" s="71">
        <f>H59-SUM(data!BP59:'data'!CC59)-$AK$2</f>
        <v>-16</v>
      </c>
      <c r="J59" s="72">
        <f t="shared" ref="J59:J74" si="6">IF(-I59*$F59&gt;0,-I59*$F59,0)</f>
        <v>480</v>
      </c>
      <c r="K59" s="18">
        <f>I59-SUM(data!CD59:'data'!DL59)</f>
        <v>-16</v>
      </c>
      <c r="L59" s="18">
        <f t="shared" si="5"/>
        <v>480</v>
      </c>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T59" s="4" t="str">
        <f t="shared" si="4"/>
        <v>insert into user(name, number) values('先锋芯片组','0');</v>
      </c>
    </row>
    <row r="60" spans="1:46">
      <c r="A60" s="33">
        <v>58</v>
      </c>
      <c r="B60" s="17" t="s">
        <v>1</v>
      </c>
      <c r="C60" s="45" t="s">
        <v>95</v>
      </c>
      <c r="D60" s="8">
        <v>9</v>
      </c>
      <c r="E60" s="30" t="s">
        <v>81</v>
      </c>
      <c r="F60" s="31">
        <v>30</v>
      </c>
      <c r="G60" s="59">
        <f>D60-SUM(data!D60:'data'!AR60)</f>
        <v>9</v>
      </c>
      <c r="H60" s="60">
        <f>G60-SUM(data!AU60:'data'!BO60)</f>
        <v>9</v>
      </c>
      <c r="I60" s="71">
        <f>H60-SUM(data!BP60:'data'!CC60)-$AL$2</f>
        <v>-15</v>
      </c>
      <c r="J60" s="72">
        <f t="shared" si="6"/>
        <v>450</v>
      </c>
      <c r="K60" s="18">
        <f>I60-SUM(data!CD60:'data'!DL60)</f>
        <v>-15</v>
      </c>
      <c r="L60" s="18">
        <f t="shared" si="5"/>
        <v>450</v>
      </c>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T60" s="4" t="str">
        <f t="shared" si="4"/>
        <v>insert into user(name, number) values('近卫芯片组','9');</v>
      </c>
    </row>
    <row r="61" spans="1:46">
      <c r="A61" s="33">
        <v>59</v>
      </c>
      <c r="B61" s="17" t="s">
        <v>1</v>
      </c>
      <c r="C61" s="45" t="s">
        <v>102</v>
      </c>
      <c r="D61" s="8">
        <v>7</v>
      </c>
      <c r="E61" s="30" t="s">
        <v>100</v>
      </c>
      <c r="F61" s="31">
        <v>30</v>
      </c>
      <c r="G61" s="59">
        <f>D61-SUM(data!D61:'data'!AR61)</f>
        <v>7</v>
      </c>
      <c r="H61" s="60">
        <f>G61-SUM(data!AU61:'data'!BO61)</f>
        <v>7</v>
      </c>
      <c r="I61" s="71">
        <f>H61-SUM(data!BP61:'data'!CC61)-$AN$2</f>
        <v>-17</v>
      </c>
      <c r="J61" s="72">
        <f t="shared" si="6"/>
        <v>510</v>
      </c>
      <c r="K61" s="18">
        <f>I61-SUM(data!CD61:'data'!DL61)</f>
        <v>-17</v>
      </c>
      <c r="L61" s="18">
        <f t="shared" si="5"/>
        <v>510</v>
      </c>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T61" s="4" t="str">
        <f t="shared" si="4"/>
        <v>insert into user(name, number) values('狙击芯片组','7');</v>
      </c>
    </row>
    <row r="62" spans="1:46">
      <c r="A62" s="33">
        <v>60</v>
      </c>
      <c r="B62" s="17" t="s">
        <v>1</v>
      </c>
      <c r="C62" s="58" t="s">
        <v>98</v>
      </c>
      <c r="D62" s="8">
        <v>0</v>
      </c>
      <c r="E62" s="30" t="s">
        <v>96</v>
      </c>
      <c r="F62" s="31">
        <v>30</v>
      </c>
      <c r="G62" s="59">
        <f>D62-SUM(data!D62:'data'!AR62)</f>
        <v>0</v>
      </c>
      <c r="H62" s="60">
        <f>G62-SUM(data!AU62:'data'!BO62)</f>
        <v>0</v>
      </c>
      <c r="I62" s="71">
        <f>H62-SUM(data!BP62:'data'!CC62)-$AM$2</f>
        <v>-16</v>
      </c>
      <c r="J62" s="72">
        <f t="shared" si="6"/>
        <v>480</v>
      </c>
      <c r="K62" s="18">
        <f>I62-SUM(data!CD62:'data'!DL62)</f>
        <v>-16</v>
      </c>
      <c r="L62" s="18">
        <f t="shared" si="5"/>
        <v>480</v>
      </c>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T62" s="4" t="str">
        <f t="shared" si="4"/>
        <v>insert into user(name, number) values('重装芯片组','0');</v>
      </c>
    </row>
    <row r="63" spans="1:46">
      <c r="A63" s="33">
        <v>61</v>
      </c>
      <c r="B63" s="17" t="s">
        <v>1</v>
      </c>
      <c r="C63" s="45" t="s">
        <v>97</v>
      </c>
      <c r="D63" s="8">
        <v>1</v>
      </c>
      <c r="E63" s="30" t="s">
        <v>96</v>
      </c>
      <c r="F63" s="31">
        <v>30</v>
      </c>
      <c r="G63" s="59">
        <f>D63-SUM(data!D63:'data'!AR63)</f>
        <v>1</v>
      </c>
      <c r="H63" s="60">
        <f>G63-SUM(data!AU63:'data'!BO63)</f>
        <v>1</v>
      </c>
      <c r="I63" s="71">
        <f>H63-SUM(data!BP63:'data'!CC63)-$AP$2</f>
        <v>-7</v>
      </c>
      <c r="J63" s="72">
        <f t="shared" si="6"/>
        <v>210</v>
      </c>
      <c r="K63" s="18">
        <f>I63-SUM(data!CD63:'data'!DL63)</f>
        <v>-7</v>
      </c>
      <c r="L63" s="18">
        <f t="shared" si="5"/>
        <v>210</v>
      </c>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T63" s="4" t="str">
        <f t="shared" si="4"/>
        <v>insert into user(name, number) values('医疗芯片组','1');</v>
      </c>
    </row>
    <row r="64" spans="1:46">
      <c r="A64" s="33">
        <v>62</v>
      </c>
      <c r="B64" s="17" t="s">
        <v>1</v>
      </c>
      <c r="C64" s="45" t="s">
        <v>94</v>
      </c>
      <c r="D64" s="8">
        <v>5</v>
      </c>
      <c r="E64" s="30" t="s">
        <v>93</v>
      </c>
      <c r="F64" s="31">
        <v>30</v>
      </c>
      <c r="G64" s="59">
        <f>D64-SUM(data!D64:'data'!AR64)</f>
        <v>5</v>
      </c>
      <c r="H64" s="60">
        <f>G64-SUM(data!AU64:'data'!BO64)</f>
        <v>5</v>
      </c>
      <c r="I64" s="72">
        <f>H64-SUM(data!BP64:'data'!CC64)-$AQ$2</f>
        <v>-3</v>
      </c>
      <c r="J64" s="72">
        <f t="shared" si="6"/>
        <v>90</v>
      </c>
      <c r="K64" s="18">
        <f>I64-SUM(data!CD64:'data'!DL64)</f>
        <v>-3</v>
      </c>
      <c r="L64" s="18">
        <f t="shared" si="5"/>
        <v>90</v>
      </c>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T64" s="4" t="str">
        <f t="shared" si="4"/>
        <v>insert into user(name, number) values('辅助芯片组','5');</v>
      </c>
    </row>
    <row r="65" spans="1:46">
      <c r="A65" s="33">
        <v>63</v>
      </c>
      <c r="B65" s="17" t="s">
        <v>1</v>
      </c>
      <c r="C65" s="45" t="s">
        <v>101</v>
      </c>
      <c r="D65" s="8">
        <v>7</v>
      </c>
      <c r="E65" s="30" t="s">
        <v>100</v>
      </c>
      <c r="F65" s="31">
        <v>30</v>
      </c>
      <c r="G65" s="59">
        <f>D65-SUM(data!D65:'data'!AR65)</f>
        <v>7</v>
      </c>
      <c r="H65" s="60">
        <f>G65-SUM(data!AU65:'data'!BO65)</f>
        <v>7</v>
      </c>
      <c r="I65" s="71">
        <f>H65-SUM(data!BP65:'data'!CC65)-$AO$2</f>
        <v>-25</v>
      </c>
      <c r="J65" s="72">
        <f t="shared" si="6"/>
        <v>750</v>
      </c>
      <c r="K65" s="18">
        <f>I65-SUM(data!CD65:'data'!DL65)</f>
        <v>-25</v>
      </c>
      <c r="L65" s="18">
        <f t="shared" si="5"/>
        <v>750</v>
      </c>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T65" s="4" t="str">
        <f t="shared" si="4"/>
        <v>insert into user(name, number) values('术士芯片组','7');</v>
      </c>
    </row>
    <row r="66" spans="1:46">
      <c r="A66" s="33">
        <v>64</v>
      </c>
      <c r="B66" s="17" t="s">
        <v>1</v>
      </c>
      <c r="C66" s="45" t="s">
        <v>82</v>
      </c>
      <c r="D66" s="8">
        <v>10</v>
      </c>
      <c r="E66" s="30" t="s">
        <v>81</v>
      </c>
      <c r="F66" s="31">
        <v>30</v>
      </c>
      <c r="G66" s="59">
        <f>D66-SUM(data!D66:'data'!AR66)</f>
        <v>10</v>
      </c>
      <c r="H66" s="60">
        <f>G66-SUM(data!AU66:'data'!BO66)</f>
        <v>10</v>
      </c>
      <c r="I66" s="60">
        <f>H66-SUM(data!BP66:'data'!CC66)-$AR$2</f>
        <v>10</v>
      </c>
      <c r="J66" s="59">
        <f t="shared" si="6"/>
        <v>0</v>
      </c>
      <c r="K66" s="18">
        <f>I66-SUM(data!CD66:'data'!DL66)</f>
        <v>10</v>
      </c>
      <c r="L66" s="18">
        <f t="shared" si="5"/>
        <v>0</v>
      </c>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T66" s="4" t="str">
        <f t="shared" si="4"/>
        <v>insert into user(name, number) values('特种芯片组','10');</v>
      </c>
    </row>
    <row r="67" spans="1:46">
      <c r="A67" s="33">
        <v>65</v>
      </c>
      <c r="B67" s="17" t="s">
        <v>1</v>
      </c>
      <c r="C67" s="19" t="s">
        <v>83</v>
      </c>
      <c r="D67" s="8">
        <v>7</v>
      </c>
      <c r="E67" s="30"/>
      <c r="F67" s="31">
        <v>15</v>
      </c>
      <c r="G67" s="59">
        <f>D67-SUM(data!D67:'data'!AR67)</f>
        <v>7</v>
      </c>
      <c r="H67" s="60">
        <f>G67-SUM(data!AU67:'data'!BO67)</f>
        <v>7</v>
      </c>
      <c r="I67" s="60">
        <f>H67-SUM(data!BP67:'data'!CC67)</f>
        <v>7</v>
      </c>
      <c r="J67" s="59">
        <f t="shared" si="6"/>
        <v>0</v>
      </c>
      <c r="K67" s="18">
        <f>I67-SUM(data!CD67:'data'!DL67)</f>
        <v>-5</v>
      </c>
      <c r="L67" s="18">
        <f t="shared" si="5"/>
        <v>75</v>
      </c>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T67" s="4" t="str">
        <f t="shared" ref="AT67:AT74" si="7">CONCATENATE("insert into user(name, number) values('",C67, "','", D67, "');")</f>
        <v>insert into user(name, number) values('先锋芯片','7');</v>
      </c>
    </row>
    <row r="68" spans="1:46">
      <c r="A68" s="33">
        <v>66</v>
      </c>
      <c r="B68" s="17" t="s">
        <v>1</v>
      </c>
      <c r="C68" s="19" t="s">
        <v>80</v>
      </c>
      <c r="D68" s="8">
        <v>10</v>
      </c>
      <c r="E68" s="30"/>
      <c r="F68" s="31">
        <v>15</v>
      </c>
      <c r="G68" s="59">
        <f>D68-SUM(data!D68:'data'!AR68)</f>
        <v>10</v>
      </c>
      <c r="H68" s="60">
        <f>G68-SUM(data!AU68:'data'!BO68)</f>
        <v>10</v>
      </c>
      <c r="I68" s="60">
        <f>H68-SUM(data!BP68:'data'!CC68)</f>
        <v>10</v>
      </c>
      <c r="J68" s="59">
        <f t="shared" si="6"/>
        <v>0</v>
      </c>
      <c r="K68" s="18">
        <f>I68-SUM(data!CD68:'data'!DL68)</f>
        <v>-21</v>
      </c>
      <c r="L68" s="18">
        <f t="shared" si="5"/>
        <v>315</v>
      </c>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T68" s="4" t="str">
        <f t="shared" si="7"/>
        <v>insert into user(name, number) values('近卫芯片','10');</v>
      </c>
    </row>
    <row r="69" spans="1:46">
      <c r="A69" s="33">
        <v>67</v>
      </c>
      <c r="B69" s="17" t="s">
        <v>1</v>
      </c>
      <c r="C69" s="130" t="s">
        <v>92</v>
      </c>
      <c r="D69" s="8">
        <v>0</v>
      </c>
      <c r="E69" s="30"/>
      <c r="F69" s="31">
        <v>15</v>
      </c>
      <c r="G69" s="59">
        <f>D69-SUM(data!D69:'data'!AR69)</f>
        <v>0</v>
      </c>
      <c r="H69" s="60">
        <f>G69-SUM(data!AU69:'data'!BO69)</f>
        <v>0</v>
      </c>
      <c r="I69" s="60">
        <f>H69-SUM(data!BP69:'data'!CC69)</f>
        <v>0</v>
      </c>
      <c r="J69" s="59">
        <f t="shared" si="6"/>
        <v>0</v>
      </c>
      <c r="K69" s="18">
        <f>I69-SUM(data!CD69:'data'!DL69)</f>
        <v>-14</v>
      </c>
      <c r="L69" s="18">
        <f t="shared" si="5"/>
        <v>210</v>
      </c>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T69" s="4" t="str">
        <f t="shared" si="7"/>
        <v>insert into user(name, number) values('狙击芯片','0');</v>
      </c>
    </row>
    <row r="70" spans="1:46">
      <c r="A70" s="33">
        <v>68</v>
      </c>
      <c r="B70" s="17" t="s">
        <v>1</v>
      </c>
      <c r="C70" s="130" t="s">
        <v>91</v>
      </c>
      <c r="D70" s="8">
        <v>0</v>
      </c>
      <c r="E70" s="30"/>
      <c r="F70" s="31">
        <v>15</v>
      </c>
      <c r="G70" s="59">
        <f>D70-SUM(data!D70:'data'!AR70)</f>
        <v>0</v>
      </c>
      <c r="H70" s="60">
        <f>G70-SUM(data!AU70:'data'!BO70)</f>
        <v>0</v>
      </c>
      <c r="I70" s="60">
        <f>H70-SUM(data!BP70:'data'!CC70)</f>
        <v>0</v>
      </c>
      <c r="J70" s="59">
        <f t="shared" si="6"/>
        <v>0</v>
      </c>
      <c r="K70" s="18">
        <f>I70-SUM(data!CD70:'data'!DL70)</f>
        <v>-13</v>
      </c>
      <c r="L70" s="18">
        <f t="shared" si="5"/>
        <v>195</v>
      </c>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T70" s="4" t="str">
        <f t="shared" si="7"/>
        <v>insert into user(name, number) values('重装芯片','0');</v>
      </c>
    </row>
    <row r="71" spans="1:46">
      <c r="A71" s="33">
        <v>69</v>
      </c>
      <c r="B71" s="17" t="s">
        <v>1</v>
      </c>
      <c r="C71" s="19" t="s">
        <v>90</v>
      </c>
      <c r="D71" s="8">
        <v>5</v>
      </c>
      <c r="E71" s="30"/>
      <c r="F71" s="31">
        <v>15</v>
      </c>
      <c r="G71" s="59">
        <f>D71-SUM(data!D71:'data'!AR71)</f>
        <v>5</v>
      </c>
      <c r="H71" s="60">
        <f>G71-SUM(data!AU71:'data'!BO71)</f>
        <v>5</v>
      </c>
      <c r="I71" s="60">
        <f>H71-SUM(data!BP71:'data'!CC71)</f>
        <v>5</v>
      </c>
      <c r="J71" s="59">
        <f t="shared" si="6"/>
        <v>0</v>
      </c>
      <c r="K71" s="18">
        <f>I71-SUM(data!CD71:'data'!DL71)</f>
        <v>-1</v>
      </c>
      <c r="L71" s="18">
        <f t="shared" si="5"/>
        <v>15</v>
      </c>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T71" s="4" t="str">
        <f t="shared" si="7"/>
        <v>insert into user(name, number) values('医疗芯片','5');</v>
      </c>
    </row>
    <row r="72" spans="1:46">
      <c r="A72" s="33">
        <v>70</v>
      </c>
      <c r="B72" s="17" t="s">
        <v>1</v>
      </c>
      <c r="C72" s="19" t="s">
        <v>84</v>
      </c>
      <c r="D72" s="8">
        <v>4</v>
      </c>
      <c r="E72" s="30"/>
      <c r="F72" s="31">
        <v>15</v>
      </c>
      <c r="G72" s="59">
        <f>D72-SUM(data!D72:'data'!AR72)</f>
        <v>4</v>
      </c>
      <c r="H72" s="60">
        <f>G72-SUM(data!AU72:'data'!BO72)</f>
        <v>4</v>
      </c>
      <c r="I72" s="60">
        <f>H72-SUM(data!BP72:'data'!CC72)</f>
        <v>4</v>
      </c>
      <c r="J72" s="59">
        <f t="shared" si="6"/>
        <v>0</v>
      </c>
      <c r="K72" s="18">
        <f>I72-SUM(data!CD72:'data'!DL72)</f>
        <v>-6</v>
      </c>
      <c r="L72" s="18">
        <f t="shared" si="5"/>
        <v>90</v>
      </c>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T72" s="4" t="str">
        <f t="shared" si="7"/>
        <v>insert into user(name, number) values('辅助芯片','4');</v>
      </c>
    </row>
    <row r="73" spans="1:46">
      <c r="A73" s="33">
        <v>71</v>
      </c>
      <c r="B73" s="17" t="s">
        <v>1</v>
      </c>
      <c r="C73" s="130" t="s">
        <v>86</v>
      </c>
      <c r="D73" s="8">
        <v>2</v>
      </c>
      <c r="E73" s="30"/>
      <c r="F73" s="31">
        <v>15</v>
      </c>
      <c r="G73" s="59">
        <f>D73-SUM(data!D73:'data'!AR73)</f>
        <v>2</v>
      </c>
      <c r="H73" s="60">
        <f>G73-SUM(data!AU73:'data'!BO73)</f>
        <v>2</v>
      </c>
      <c r="I73" s="60">
        <f>H73-SUM(data!BP73:'data'!CC73)</f>
        <v>2</v>
      </c>
      <c r="J73" s="59">
        <f t="shared" si="6"/>
        <v>0</v>
      </c>
      <c r="K73" s="18">
        <f>I73-SUM(data!CD73:'data'!DL73)</f>
        <v>-10</v>
      </c>
      <c r="L73" s="18">
        <f t="shared" si="5"/>
        <v>150</v>
      </c>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T73" s="4" t="str">
        <f t="shared" si="7"/>
        <v>insert into user(name, number) values('术士芯片','2');</v>
      </c>
    </row>
    <row r="74" spans="1:46">
      <c r="A74" s="33">
        <v>72</v>
      </c>
      <c r="B74" s="17" t="s">
        <v>1</v>
      </c>
      <c r="C74" s="19" t="s">
        <v>89</v>
      </c>
      <c r="D74" s="8">
        <v>1</v>
      </c>
      <c r="E74" s="30"/>
      <c r="F74" s="31">
        <v>15</v>
      </c>
      <c r="G74" s="59">
        <f>D74-SUM(data!D74:'data'!AR74)</f>
        <v>1</v>
      </c>
      <c r="H74" s="60">
        <f>G74-SUM(data!AU74:'data'!BO74)</f>
        <v>1</v>
      </c>
      <c r="I74" s="60">
        <f>H74-SUM(data!BP74:'data'!CC74)</f>
        <v>1</v>
      </c>
      <c r="J74" s="59">
        <f t="shared" si="6"/>
        <v>0</v>
      </c>
      <c r="K74" s="18">
        <f>I74-SUM(data!CD74:'data'!DL74)</f>
        <v>-2</v>
      </c>
      <c r="L74" s="18">
        <f t="shared" si="5"/>
        <v>30</v>
      </c>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T74" s="4" t="str">
        <f t="shared" si="7"/>
        <v>insert into user(name, number) values('特种芯片','1');</v>
      </c>
    </row>
  </sheetData>
  <autoFilter ref="A2:AR74" xr:uid="{6BB330E2-F669-4BC7-B6A0-1A1398D92DC3}">
    <sortState xmlns:xlrd2="http://schemas.microsoft.com/office/spreadsheetml/2017/richdata2" ref="A3:AR74">
      <sortCondition ref="A2:A74"/>
    </sortState>
  </autoFilter>
  <mergeCells count="1">
    <mergeCell ref="A1:F1"/>
  </mergeCells>
  <phoneticPr fontId="5" type="noConversion"/>
  <conditionalFormatting sqref="G3:J74">
    <cfRule type="cellIs" dxfId="1" priority="2" operator="lessThan">
      <formula>0</formula>
    </cfRule>
  </conditionalFormatting>
  <conditionalFormatting sqref="J3:J1048576">
    <cfRule type="cellIs" dxfId="0" priority="1" operator="greaterThan">
      <formula>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C462-74B4-4207-BA44-BE8103803BB4}">
  <dimension ref="A1:S55"/>
  <sheetViews>
    <sheetView topLeftCell="A8" workbookViewId="0">
      <selection activeCell="C49" sqref="C49"/>
    </sheetView>
  </sheetViews>
  <sheetFormatPr defaultRowHeight="15.6"/>
  <sheetData>
    <row r="1" spans="1:19" ht="30" customHeight="1">
      <c r="A1" s="137" t="s">
        <v>1541</v>
      </c>
      <c r="B1" s="136" t="s">
        <v>1529</v>
      </c>
      <c r="C1" s="136" t="s">
        <v>1530</v>
      </c>
      <c r="D1" s="136" t="s">
        <v>1531</v>
      </c>
      <c r="E1" s="136" t="s">
        <v>1532</v>
      </c>
      <c r="F1" s="136" t="s">
        <v>1533</v>
      </c>
      <c r="G1" s="136" t="s">
        <v>1534</v>
      </c>
      <c r="H1" s="136" t="s">
        <v>1494</v>
      </c>
      <c r="I1" s="136" t="s">
        <v>1495</v>
      </c>
      <c r="K1" s="137" t="s">
        <v>1542</v>
      </c>
      <c r="L1" s="136" t="s">
        <v>1529</v>
      </c>
      <c r="M1" s="136" t="s">
        <v>1530</v>
      </c>
      <c r="N1" s="136" t="s">
        <v>1531</v>
      </c>
      <c r="O1" s="136" t="s">
        <v>1532</v>
      </c>
      <c r="P1" s="136" t="s">
        <v>1533</v>
      </c>
      <c r="Q1" s="136" t="s">
        <v>1534</v>
      </c>
      <c r="R1" s="136" t="s">
        <v>1494</v>
      </c>
      <c r="S1" s="136" t="s">
        <v>1495</v>
      </c>
    </row>
    <row r="2" spans="1:19" ht="30" customHeight="1">
      <c r="A2" s="136" t="s">
        <v>1529</v>
      </c>
      <c r="B2" s="104">
        <v>1</v>
      </c>
      <c r="C2" s="104">
        <v>0.7</v>
      </c>
      <c r="D2" s="104">
        <v>0.5</v>
      </c>
      <c r="E2" s="104">
        <v>0.4</v>
      </c>
      <c r="F2" s="104">
        <v>0.4</v>
      </c>
      <c r="G2" s="104">
        <v>0.3</v>
      </c>
      <c r="H2" s="104">
        <v>0.4</v>
      </c>
      <c r="I2" s="104">
        <v>0.4</v>
      </c>
      <c r="K2" s="136" t="s">
        <v>1529</v>
      </c>
      <c r="L2" s="104">
        <v>0</v>
      </c>
      <c r="M2" s="104">
        <v>-0.3</v>
      </c>
      <c r="N2" s="104">
        <v>0</v>
      </c>
      <c r="O2" s="104">
        <v>0.1</v>
      </c>
      <c r="P2" s="104">
        <v>-0.4</v>
      </c>
      <c r="Q2" s="104">
        <v>-0.3</v>
      </c>
      <c r="R2" s="104">
        <v>-1.6</v>
      </c>
      <c r="S2" s="104">
        <v>-2</v>
      </c>
    </row>
    <row r="3" spans="1:19" ht="30" customHeight="1">
      <c r="A3" s="136" t="s">
        <v>1530</v>
      </c>
      <c r="B3" s="104">
        <v>1.5</v>
      </c>
      <c r="C3" s="104">
        <v>1</v>
      </c>
      <c r="D3" s="104">
        <v>1</v>
      </c>
      <c r="E3" s="104">
        <v>0.6</v>
      </c>
      <c r="F3" s="104">
        <v>0.7</v>
      </c>
      <c r="G3" s="104">
        <v>0.5</v>
      </c>
      <c r="H3" s="104">
        <v>0.5</v>
      </c>
      <c r="I3" s="104">
        <v>0.4</v>
      </c>
      <c r="K3" s="136" t="s">
        <v>1530</v>
      </c>
      <c r="L3" s="104">
        <v>0.5</v>
      </c>
      <c r="M3" s="104">
        <v>0</v>
      </c>
      <c r="N3" s="104">
        <v>-0.2</v>
      </c>
      <c r="O3" s="104">
        <v>0.1</v>
      </c>
      <c r="P3" s="104">
        <v>-1</v>
      </c>
      <c r="Q3" s="104">
        <v>-0.2</v>
      </c>
      <c r="R3" s="104">
        <v>-1.9</v>
      </c>
      <c r="S3" s="104">
        <v>-0.9</v>
      </c>
    </row>
    <row r="4" spans="1:19" ht="30" customHeight="1">
      <c r="A4" s="136" t="s">
        <v>1531</v>
      </c>
      <c r="B4" s="104">
        <v>1.9</v>
      </c>
      <c r="C4" s="104">
        <v>1</v>
      </c>
      <c r="D4" s="104">
        <v>1</v>
      </c>
      <c r="E4" s="104">
        <v>0.6</v>
      </c>
      <c r="F4" s="104">
        <v>0.8</v>
      </c>
      <c r="G4" s="104">
        <v>0.5</v>
      </c>
      <c r="H4" s="104">
        <v>1</v>
      </c>
      <c r="I4" s="104">
        <v>0.8</v>
      </c>
      <c r="K4" s="136" t="s">
        <v>1531</v>
      </c>
      <c r="L4" s="104">
        <v>0</v>
      </c>
      <c r="M4" s="104">
        <v>0.2</v>
      </c>
      <c r="N4" s="104">
        <v>0</v>
      </c>
      <c r="O4" s="104">
        <v>0.1</v>
      </c>
      <c r="P4" s="104">
        <v>-1.8</v>
      </c>
      <c r="Q4" s="104">
        <v>-0.8</v>
      </c>
      <c r="R4" s="104">
        <v>-6.6</v>
      </c>
      <c r="S4" s="104">
        <v>-5.6</v>
      </c>
    </row>
    <row r="5" spans="1:19" ht="30" customHeight="1">
      <c r="A5" s="136" t="s">
        <v>1532</v>
      </c>
      <c r="B5" s="104">
        <v>2.8</v>
      </c>
      <c r="C5" s="104">
        <v>1.6</v>
      </c>
      <c r="D5" s="104">
        <v>1.6</v>
      </c>
      <c r="E5" s="104">
        <v>1</v>
      </c>
      <c r="F5" s="104">
        <v>1.2</v>
      </c>
      <c r="G5" s="104">
        <v>0.7</v>
      </c>
      <c r="H5" s="104">
        <v>0.8</v>
      </c>
      <c r="I5" s="104">
        <v>0.6</v>
      </c>
      <c r="K5" s="136" t="s">
        <v>1532</v>
      </c>
      <c r="L5" s="104">
        <v>-0.3</v>
      </c>
      <c r="M5" s="104">
        <v>-0.2</v>
      </c>
      <c r="N5" s="104">
        <v>-0.1</v>
      </c>
      <c r="O5" s="104">
        <v>0</v>
      </c>
      <c r="P5" s="104">
        <v>-2.2000000000000002</v>
      </c>
      <c r="Q5" s="104">
        <v>-0.3</v>
      </c>
      <c r="R5" s="104">
        <v>-2.7</v>
      </c>
      <c r="S5" s="104">
        <v>-1.8</v>
      </c>
    </row>
    <row r="6" spans="1:19" ht="30" customHeight="1">
      <c r="A6" s="136" t="s">
        <v>1533</v>
      </c>
      <c r="B6" s="104">
        <v>2.8</v>
      </c>
      <c r="C6" s="104">
        <v>1.5</v>
      </c>
      <c r="D6" s="104">
        <v>1.3</v>
      </c>
      <c r="E6" s="104">
        <v>0.8</v>
      </c>
      <c r="F6" s="104">
        <v>1</v>
      </c>
      <c r="G6" s="104">
        <v>1.2</v>
      </c>
      <c r="H6" s="104">
        <v>1.2</v>
      </c>
      <c r="I6" s="104">
        <v>1</v>
      </c>
      <c r="K6" s="136" t="s">
        <v>1533</v>
      </c>
      <c r="L6" s="104">
        <v>1.1000000000000001</v>
      </c>
      <c r="M6" s="104">
        <v>1.5</v>
      </c>
      <c r="N6" s="104">
        <v>2.2999999999999998</v>
      </c>
      <c r="O6" s="104">
        <v>1.9</v>
      </c>
      <c r="P6" s="104">
        <v>0</v>
      </c>
      <c r="Q6" s="104">
        <v>-3.4</v>
      </c>
      <c r="R6" s="104">
        <v>-5.3</v>
      </c>
      <c r="S6" s="104">
        <v>-4.3</v>
      </c>
    </row>
    <row r="7" spans="1:19" ht="30" customHeight="1">
      <c r="A7" s="136" t="s">
        <v>1534</v>
      </c>
      <c r="B7" s="104">
        <v>3.1</v>
      </c>
      <c r="C7" s="104">
        <v>2.1</v>
      </c>
      <c r="D7" s="104">
        <v>1.8</v>
      </c>
      <c r="E7" s="104">
        <v>1.4</v>
      </c>
      <c r="F7" s="104">
        <v>0.8</v>
      </c>
      <c r="G7" s="104">
        <v>1</v>
      </c>
      <c r="H7" s="104">
        <v>1.3</v>
      </c>
      <c r="I7" s="104">
        <v>0.9</v>
      </c>
      <c r="K7" s="136" t="s">
        <v>1534</v>
      </c>
      <c r="L7" s="104">
        <v>0.9</v>
      </c>
      <c r="M7" s="104">
        <v>0.5</v>
      </c>
      <c r="N7" s="104">
        <v>1.4</v>
      </c>
      <c r="O7" s="104">
        <v>0.4</v>
      </c>
      <c r="P7" s="104">
        <v>2.8</v>
      </c>
      <c r="Q7" s="104">
        <v>0</v>
      </c>
      <c r="R7" s="104">
        <v>-4.4000000000000004</v>
      </c>
      <c r="S7" s="104">
        <v>-2.8</v>
      </c>
    </row>
    <row r="8" spans="1:19" ht="30" customHeight="1">
      <c r="A8" s="136" t="s">
        <v>1494</v>
      </c>
      <c r="B8" s="104">
        <v>2.8</v>
      </c>
      <c r="C8" s="104">
        <v>1.9</v>
      </c>
      <c r="D8" s="104">
        <v>1</v>
      </c>
      <c r="E8" s="104">
        <v>1.2</v>
      </c>
      <c r="F8" s="104">
        <v>0.8</v>
      </c>
      <c r="G8" s="104">
        <v>0.8</v>
      </c>
      <c r="H8" s="104">
        <v>1</v>
      </c>
      <c r="I8" s="104">
        <v>1.6</v>
      </c>
      <c r="K8" s="136" t="s">
        <v>1494</v>
      </c>
      <c r="L8" s="104">
        <v>4.4000000000000004</v>
      </c>
      <c r="M8" s="104">
        <v>3.6</v>
      </c>
      <c r="N8" s="104">
        <v>6.5</v>
      </c>
      <c r="O8" s="104">
        <v>3.3</v>
      </c>
      <c r="P8" s="104">
        <v>4.5</v>
      </c>
      <c r="Q8" s="104">
        <v>3.5</v>
      </c>
      <c r="R8" s="104">
        <v>0</v>
      </c>
      <c r="S8" s="104">
        <v>-8.6</v>
      </c>
    </row>
    <row r="9" spans="1:19" ht="30" customHeight="1">
      <c r="A9" s="136" t="s">
        <v>1495</v>
      </c>
      <c r="B9" s="104">
        <v>2.5</v>
      </c>
      <c r="C9" s="104">
        <v>2.6</v>
      </c>
      <c r="D9" s="104">
        <v>1.2</v>
      </c>
      <c r="E9" s="104">
        <v>1.8</v>
      </c>
      <c r="F9" s="104">
        <v>1</v>
      </c>
      <c r="G9" s="104">
        <v>1.1000000000000001</v>
      </c>
      <c r="H9" s="104">
        <v>0.6</v>
      </c>
      <c r="I9" s="104">
        <v>1</v>
      </c>
      <c r="K9" s="136" t="s">
        <v>1495</v>
      </c>
      <c r="L9" s="104">
        <v>5</v>
      </c>
      <c r="M9" s="104">
        <v>2.4</v>
      </c>
      <c r="N9" s="104">
        <v>6.9</v>
      </c>
      <c r="O9" s="104">
        <v>3.1</v>
      </c>
      <c r="P9" s="104">
        <v>4.3</v>
      </c>
      <c r="Q9" s="104">
        <v>3.2</v>
      </c>
      <c r="R9" s="104">
        <v>5.3</v>
      </c>
      <c r="S9" s="104">
        <v>0</v>
      </c>
    </row>
    <row r="10" spans="1:19">
      <c r="A10" s="135" t="s">
        <v>1540</v>
      </c>
      <c r="B10">
        <v>668</v>
      </c>
      <c r="C10">
        <v>375</v>
      </c>
      <c r="D10">
        <v>268</v>
      </c>
      <c r="E10">
        <v>529</v>
      </c>
      <c r="F10">
        <v>190</v>
      </c>
      <c r="G10">
        <v>578</v>
      </c>
      <c r="H10">
        <v>161</v>
      </c>
      <c r="I10">
        <v>305</v>
      </c>
    </row>
    <row r="11" spans="1:19">
      <c r="A11" t="s">
        <v>1536</v>
      </c>
      <c r="B11" t="s">
        <v>1537</v>
      </c>
    </row>
    <row r="12" spans="1:19">
      <c r="A12" t="s">
        <v>1539</v>
      </c>
      <c r="B12" t="s">
        <v>1535</v>
      </c>
    </row>
    <row r="13" spans="1:19">
      <c r="A13" t="s">
        <v>1538</v>
      </c>
    </row>
    <row r="17" spans="1:9">
      <c r="A17" s="268" t="s">
        <v>1544</v>
      </c>
      <c r="B17" s="269"/>
      <c r="C17" s="269"/>
      <c r="D17" s="269"/>
      <c r="E17" s="269"/>
      <c r="F17" s="269"/>
      <c r="G17" s="269"/>
      <c r="H17" s="269"/>
      <c r="I17" s="270"/>
    </row>
    <row r="18" spans="1:9">
      <c r="A18" s="136" t="s">
        <v>1749</v>
      </c>
      <c r="B18" s="136" t="s">
        <v>1529</v>
      </c>
      <c r="C18" s="136" t="s">
        <v>1530</v>
      </c>
      <c r="D18" s="138" t="s">
        <v>1531</v>
      </c>
      <c r="E18" s="136" t="s">
        <v>1532</v>
      </c>
      <c r="F18" s="136" t="s">
        <v>1533</v>
      </c>
      <c r="G18" s="136" t="s">
        <v>1534</v>
      </c>
      <c r="H18" s="136" t="s">
        <v>1494</v>
      </c>
      <c r="I18" s="136" t="s">
        <v>1495</v>
      </c>
    </row>
    <row r="19" spans="1:9">
      <c r="A19" s="136" t="s">
        <v>1750</v>
      </c>
      <c r="B19" s="104">
        <f t="shared" ref="B19:B31" si="0">ROUND($D19*$D$2+$N$2,0)</f>
        <v>1</v>
      </c>
      <c r="C19" s="104">
        <f t="shared" ref="C19:C31" si="1">ROUND($D19*$D$3+$N$3,0)</f>
        <v>1</v>
      </c>
      <c r="D19" s="104">
        <v>1</v>
      </c>
      <c r="E19" s="104">
        <f t="shared" ref="E19:E31" si="2">ROUND($D19*$D$5+$N$5,0)</f>
        <v>2</v>
      </c>
      <c r="F19" s="104">
        <f t="shared" ref="F19:F31" si="3">ROUND($D19*$D$6+$N$6,0)</f>
        <v>4</v>
      </c>
      <c r="G19" s="104">
        <f t="shared" ref="G19:G31" si="4">ROUND($D19*$D$7+$N$7,0)</f>
        <v>3</v>
      </c>
      <c r="H19" s="104">
        <f t="shared" ref="H19:H31" si="5">ROUND($D19*$D$8+$N$8,0)</f>
        <v>8</v>
      </c>
      <c r="I19" s="104">
        <f t="shared" ref="I19:I31" si="6">ROUND($D19*$D$9+$N$9,0)</f>
        <v>8</v>
      </c>
    </row>
    <row r="20" spans="1:9">
      <c r="A20" s="136" t="s">
        <v>1751</v>
      </c>
      <c r="B20" s="104">
        <f t="shared" si="0"/>
        <v>1</v>
      </c>
      <c r="C20" s="104">
        <f t="shared" si="1"/>
        <v>2</v>
      </c>
      <c r="D20" s="104">
        <v>2</v>
      </c>
      <c r="E20" s="104">
        <f t="shared" si="2"/>
        <v>3</v>
      </c>
      <c r="F20" s="104">
        <f t="shared" si="3"/>
        <v>5</v>
      </c>
      <c r="G20" s="104">
        <f t="shared" si="4"/>
        <v>5</v>
      </c>
      <c r="H20" s="104">
        <f t="shared" si="5"/>
        <v>9</v>
      </c>
      <c r="I20" s="104">
        <f t="shared" si="6"/>
        <v>9</v>
      </c>
    </row>
    <row r="21" spans="1:9">
      <c r="A21" s="136" t="s">
        <v>1752</v>
      </c>
      <c r="B21" s="104">
        <f t="shared" si="0"/>
        <v>2</v>
      </c>
      <c r="C21" s="104">
        <f t="shared" si="1"/>
        <v>3</v>
      </c>
      <c r="D21" s="104">
        <v>3</v>
      </c>
      <c r="E21" s="104">
        <f t="shared" si="2"/>
        <v>5</v>
      </c>
      <c r="F21" s="104">
        <f t="shared" si="3"/>
        <v>6</v>
      </c>
      <c r="G21" s="104">
        <f t="shared" si="4"/>
        <v>7</v>
      </c>
      <c r="H21" s="104">
        <f t="shared" si="5"/>
        <v>10</v>
      </c>
      <c r="I21" s="104">
        <f t="shared" si="6"/>
        <v>11</v>
      </c>
    </row>
    <row r="22" spans="1:9">
      <c r="A22" s="136" t="s">
        <v>1753</v>
      </c>
      <c r="B22" s="104">
        <f t="shared" si="0"/>
        <v>2</v>
      </c>
      <c r="C22" s="104">
        <f t="shared" si="1"/>
        <v>4</v>
      </c>
      <c r="D22" s="104">
        <v>4</v>
      </c>
      <c r="E22" s="104">
        <f t="shared" si="2"/>
        <v>6</v>
      </c>
      <c r="F22" s="104">
        <f t="shared" si="3"/>
        <v>8</v>
      </c>
      <c r="G22" s="104">
        <f t="shared" si="4"/>
        <v>9</v>
      </c>
      <c r="H22" s="104">
        <f t="shared" si="5"/>
        <v>11</v>
      </c>
      <c r="I22" s="104">
        <f t="shared" si="6"/>
        <v>12</v>
      </c>
    </row>
    <row r="23" spans="1:9">
      <c r="A23" s="136" t="s">
        <v>1754</v>
      </c>
      <c r="B23" s="104">
        <f t="shared" si="0"/>
        <v>3</v>
      </c>
      <c r="C23" s="104">
        <f t="shared" si="1"/>
        <v>5</v>
      </c>
      <c r="D23" s="104">
        <v>5</v>
      </c>
      <c r="E23" s="104">
        <f t="shared" si="2"/>
        <v>8</v>
      </c>
      <c r="F23" s="104">
        <f t="shared" si="3"/>
        <v>9</v>
      </c>
      <c r="G23" s="104">
        <f t="shared" si="4"/>
        <v>10</v>
      </c>
      <c r="H23" s="104">
        <f t="shared" si="5"/>
        <v>12</v>
      </c>
      <c r="I23" s="104">
        <f t="shared" si="6"/>
        <v>13</v>
      </c>
    </row>
    <row r="24" spans="1:9">
      <c r="A24" s="136" t="s">
        <v>1755</v>
      </c>
      <c r="B24" s="104">
        <f t="shared" si="0"/>
        <v>3</v>
      </c>
      <c r="C24" s="104">
        <f t="shared" si="1"/>
        <v>6</v>
      </c>
      <c r="D24" s="104">
        <v>6</v>
      </c>
      <c r="E24" s="104">
        <f t="shared" si="2"/>
        <v>10</v>
      </c>
      <c r="F24" s="104">
        <f t="shared" si="3"/>
        <v>10</v>
      </c>
      <c r="G24" s="104">
        <f t="shared" si="4"/>
        <v>12</v>
      </c>
      <c r="H24" s="104">
        <f t="shared" si="5"/>
        <v>13</v>
      </c>
      <c r="I24" s="104">
        <f t="shared" si="6"/>
        <v>14</v>
      </c>
    </row>
    <row r="25" spans="1:9">
      <c r="A25" s="136" t="s">
        <v>1756</v>
      </c>
      <c r="B25" s="104">
        <f t="shared" si="0"/>
        <v>4</v>
      </c>
      <c r="C25" s="104">
        <f t="shared" si="1"/>
        <v>7</v>
      </c>
      <c r="D25" s="104">
        <v>7</v>
      </c>
      <c r="E25" s="104">
        <f t="shared" si="2"/>
        <v>11</v>
      </c>
      <c r="F25" s="104">
        <f t="shared" si="3"/>
        <v>11</v>
      </c>
      <c r="G25" s="104">
        <f t="shared" si="4"/>
        <v>14</v>
      </c>
      <c r="H25" s="104">
        <f t="shared" si="5"/>
        <v>14</v>
      </c>
      <c r="I25" s="104">
        <f t="shared" si="6"/>
        <v>15</v>
      </c>
    </row>
    <row r="26" spans="1:9">
      <c r="A26" s="136" t="s">
        <v>1757</v>
      </c>
      <c r="B26" s="104">
        <f t="shared" si="0"/>
        <v>4</v>
      </c>
      <c r="C26" s="104">
        <f t="shared" si="1"/>
        <v>8</v>
      </c>
      <c r="D26" s="104">
        <v>8</v>
      </c>
      <c r="E26" s="104">
        <f t="shared" si="2"/>
        <v>13</v>
      </c>
      <c r="F26" s="104">
        <f t="shared" si="3"/>
        <v>13</v>
      </c>
      <c r="G26" s="104">
        <f t="shared" si="4"/>
        <v>16</v>
      </c>
      <c r="H26" s="104">
        <f t="shared" si="5"/>
        <v>15</v>
      </c>
      <c r="I26" s="104">
        <f t="shared" si="6"/>
        <v>17</v>
      </c>
    </row>
    <row r="27" spans="1:9">
      <c r="A27" s="136" t="s">
        <v>1758</v>
      </c>
      <c r="B27" s="104">
        <f t="shared" si="0"/>
        <v>5</v>
      </c>
      <c r="C27" s="104">
        <f t="shared" si="1"/>
        <v>9</v>
      </c>
      <c r="D27" s="104">
        <v>9</v>
      </c>
      <c r="E27" s="104">
        <f t="shared" si="2"/>
        <v>14</v>
      </c>
      <c r="F27" s="104">
        <f t="shared" si="3"/>
        <v>14</v>
      </c>
      <c r="G27" s="104">
        <f t="shared" si="4"/>
        <v>18</v>
      </c>
      <c r="H27" s="104">
        <f t="shared" si="5"/>
        <v>16</v>
      </c>
      <c r="I27" s="104">
        <f t="shared" si="6"/>
        <v>18</v>
      </c>
    </row>
    <row r="28" spans="1:9">
      <c r="A28" s="136" t="s">
        <v>1759</v>
      </c>
      <c r="B28" s="104">
        <f t="shared" si="0"/>
        <v>5</v>
      </c>
      <c r="C28" s="104">
        <f t="shared" si="1"/>
        <v>10</v>
      </c>
      <c r="D28" s="104">
        <v>10</v>
      </c>
      <c r="E28" s="104">
        <f t="shared" si="2"/>
        <v>16</v>
      </c>
      <c r="F28" s="104">
        <f t="shared" si="3"/>
        <v>15</v>
      </c>
      <c r="G28" s="104">
        <f t="shared" si="4"/>
        <v>19</v>
      </c>
      <c r="H28" s="104">
        <f t="shared" si="5"/>
        <v>17</v>
      </c>
      <c r="I28" s="104">
        <f t="shared" si="6"/>
        <v>19</v>
      </c>
    </row>
    <row r="29" spans="1:9">
      <c r="A29" s="136" t="s">
        <v>1760</v>
      </c>
      <c r="B29" s="104">
        <f t="shared" si="0"/>
        <v>6</v>
      </c>
      <c r="C29" s="104">
        <f t="shared" si="1"/>
        <v>11</v>
      </c>
      <c r="D29" s="104">
        <v>11</v>
      </c>
      <c r="E29" s="104">
        <f t="shared" si="2"/>
        <v>18</v>
      </c>
      <c r="F29" s="104">
        <f t="shared" si="3"/>
        <v>17</v>
      </c>
      <c r="G29" s="104">
        <f t="shared" si="4"/>
        <v>21</v>
      </c>
      <c r="H29" s="104">
        <f t="shared" si="5"/>
        <v>18</v>
      </c>
      <c r="I29" s="104">
        <f t="shared" si="6"/>
        <v>20</v>
      </c>
    </row>
    <row r="30" spans="1:9">
      <c r="A30" s="136" t="s">
        <v>1761</v>
      </c>
      <c r="B30" s="104">
        <f t="shared" si="0"/>
        <v>6</v>
      </c>
      <c r="C30" s="104">
        <f t="shared" si="1"/>
        <v>12</v>
      </c>
      <c r="D30" s="104">
        <v>12</v>
      </c>
      <c r="E30" s="104">
        <f t="shared" si="2"/>
        <v>19</v>
      </c>
      <c r="F30" s="104">
        <f t="shared" si="3"/>
        <v>18</v>
      </c>
      <c r="G30" s="104">
        <f t="shared" si="4"/>
        <v>23</v>
      </c>
      <c r="H30" s="104">
        <f t="shared" si="5"/>
        <v>19</v>
      </c>
      <c r="I30" s="104">
        <f t="shared" si="6"/>
        <v>21</v>
      </c>
    </row>
    <row r="31" spans="1:9">
      <c r="A31" s="136" t="s">
        <v>1762</v>
      </c>
      <c r="B31" s="104">
        <f t="shared" si="0"/>
        <v>7</v>
      </c>
      <c r="C31" s="104">
        <f t="shared" si="1"/>
        <v>13</v>
      </c>
      <c r="D31" s="104">
        <v>13</v>
      </c>
      <c r="E31" s="104">
        <f t="shared" si="2"/>
        <v>21</v>
      </c>
      <c r="F31" s="104">
        <f t="shared" si="3"/>
        <v>19</v>
      </c>
      <c r="G31" s="104">
        <f t="shared" si="4"/>
        <v>25</v>
      </c>
      <c r="H31" s="104">
        <f t="shared" si="5"/>
        <v>20</v>
      </c>
      <c r="I31" s="104">
        <f t="shared" si="6"/>
        <v>23</v>
      </c>
    </row>
    <row r="32" spans="1:9">
      <c r="A32" s="136" t="s">
        <v>1540</v>
      </c>
      <c r="B32" s="104">
        <v>668</v>
      </c>
      <c r="C32" s="104">
        <v>375</v>
      </c>
      <c r="D32" s="104">
        <v>268</v>
      </c>
      <c r="E32" s="104">
        <v>529</v>
      </c>
      <c r="F32" s="104">
        <v>190</v>
      </c>
      <c r="G32" s="104">
        <v>578</v>
      </c>
      <c r="H32" s="104">
        <v>161</v>
      </c>
      <c r="I32" s="104">
        <v>305</v>
      </c>
    </row>
    <row r="34" spans="1:8">
      <c r="A34" s="266" t="s">
        <v>1543</v>
      </c>
      <c r="B34" s="266"/>
      <c r="C34" s="266"/>
      <c r="D34" s="266"/>
      <c r="E34" s="266"/>
      <c r="F34" s="266"/>
      <c r="G34" s="266"/>
      <c r="H34" s="266"/>
    </row>
    <row r="35" spans="1:8">
      <c r="A35" s="136" t="s">
        <v>1529</v>
      </c>
      <c r="B35" s="136" t="s">
        <v>1530</v>
      </c>
      <c r="C35" s="136" t="s">
        <v>1531</v>
      </c>
      <c r="D35" s="138" t="s">
        <v>1532</v>
      </c>
      <c r="E35" s="136" t="s">
        <v>1533</v>
      </c>
      <c r="F35" s="136" t="s">
        <v>1534</v>
      </c>
      <c r="G35" s="136" t="s">
        <v>1494</v>
      </c>
      <c r="H35" s="136" t="s">
        <v>1495</v>
      </c>
    </row>
    <row r="36" spans="1:8">
      <c r="A36" s="7">
        <f t="shared" ref="A36:A55" si="7">ROUND($D36*$E$2+$O$2,0)</f>
        <v>1</v>
      </c>
      <c r="B36" s="7">
        <f t="shared" ref="B36:B55" si="8">ROUND($D36*$E$3+$O$3,0)</f>
        <v>1</v>
      </c>
      <c r="C36" s="7">
        <f t="shared" ref="C36:C55" si="9">ROUND($D36*$E$4+$O$4,0)</f>
        <v>1</v>
      </c>
      <c r="D36" s="7">
        <v>1</v>
      </c>
      <c r="E36" s="7">
        <f t="shared" ref="E36:E55" si="10">ROUND($D36*$E$6+$O$6,0)</f>
        <v>3</v>
      </c>
      <c r="F36" s="7">
        <f t="shared" ref="F36:F55" si="11">ROUND($D36*$E$7+$O$7,0)</f>
        <v>2</v>
      </c>
      <c r="G36" s="7">
        <f t="shared" ref="G36:G55" si="12">ROUND($D36*$E$8+$O$8,0)</f>
        <v>5</v>
      </c>
      <c r="H36" s="7">
        <f t="shared" ref="H36:H55" si="13">ROUND($D36*$E$9+$O$9,0)</f>
        <v>5</v>
      </c>
    </row>
    <row r="37" spans="1:8">
      <c r="A37" s="7">
        <f t="shared" si="7"/>
        <v>1</v>
      </c>
      <c r="B37" s="7">
        <f t="shared" si="8"/>
        <v>1</v>
      </c>
      <c r="C37" s="7">
        <f t="shared" si="9"/>
        <v>1</v>
      </c>
      <c r="D37" s="7">
        <v>2</v>
      </c>
      <c r="E37" s="7">
        <f t="shared" si="10"/>
        <v>4</v>
      </c>
      <c r="F37" s="7">
        <f t="shared" si="11"/>
        <v>3</v>
      </c>
      <c r="G37" s="7">
        <f t="shared" si="12"/>
        <v>6</v>
      </c>
      <c r="H37" s="7">
        <f t="shared" si="13"/>
        <v>7</v>
      </c>
    </row>
    <row r="38" spans="1:8">
      <c r="A38" s="7">
        <f t="shared" si="7"/>
        <v>1</v>
      </c>
      <c r="B38" s="7">
        <f t="shared" si="8"/>
        <v>2</v>
      </c>
      <c r="C38" s="7">
        <f t="shared" si="9"/>
        <v>2</v>
      </c>
      <c r="D38" s="7">
        <v>3</v>
      </c>
      <c r="E38" s="7">
        <f t="shared" si="10"/>
        <v>4</v>
      </c>
      <c r="F38" s="7">
        <f t="shared" si="11"/>
        <v>5</v>
      </c>
      <c r="G38" s="7">
        <f t="shared" si="12"/>
        <v>7</v>
      </c>
      <c r="H38" s="7">
        <f t="shared" si="13"/>
        <v>9</v>
      </c>
    </row>
    <row r="39" spans="1:8">
      <c r="A39" s="7">
        <f t="shared" si="7"/>
        <v>2</v>
      </c>
      <c r="B39" s="7">
        <f t="shared" si="8"/>
        <v>3</v>
      </c>
      <c r="C39" s="7">
        <f t="shared" si="9"/>
        <v>3</v>
      </c>
      <c r="D39" s="7">
        <v>4</v>
      </c>
      <c r="E39" s="7">
        <f t="shared" si="10"/>
        <v>5</v>
      </c>
      <c r="F39" s="7">
        <f t="shared" si="11"/>
        <v>6</v>
      </c>
      <c r="G39" s="7">
        <f t="shared" si="12"/>
        <v>8</v>
      </c>
      <c r="H39" s="7">
        <f t="shared" si="13"/>
        <v>10</v>
      </c>
    </row>
    <row r="40" spans="1:8">
      <c r="A40" s="7">
        <f t="shared" si="7"/>
        <v>2</v>
      </c>
      <c r="B40" s="7">
        <f t="shared" si="8"/>
        <v>3</v>
      </c>
      <c r="C40" s="7">
        <f t="shared" si="9"/>
        <v>3</v>
      </c>
      <c r="D40" s="7">
        <v>5</v>
      </c>
      <c r="E40" s="7">
        <f t="shared" si="10"/>
        <v>6</v>
      </c>
      <c r="F40" s="7">
        <f t="shared" si="11"/>
        <v>7</v>
      </c>
      <c r="G40" s="7">
        <f t="shared" si="12"/>
        <v>9</v>
      </c>
      <c r="H40" s="7">
        <f t="shared" si="13"/>
        <v>12</v>
      </c>
    </row>
    <row r="41" spans="1:8">
      <c r="A41" s="7">
        <f t="shared" si="7"/>
        <v>3</v>
      </c>
      <c r="B41" s="7">
        <f t="shared" si="8"/>
        <v>4</v>
      </c>
      <c r="C41" s="7">
        <f t="shared" si="9"/>
        <v>4</v>
      </c>
      <c r="D41" s="7">
        <v>6</v>
      </c>
      <c r="E41" s="7">
        <f t="shared" si="10"/>
        <v>7</v>
      </c>
      <c r="F41" s="7">
        <f t="shared" si="11"/>
        <v>9</v>
      </c>
      <c r="G41" s="7">
        <f t="shared" si="12"/>
        <v>11</v>
      </c>
      <c r="H41" s="7">
        <f t="shared" si="13"/>
        <v>14</v>
      </c>
    </row>
    <row r="42" spans="1:8">
      <c r="A42" s="7">
        <f t="shared" si="7"/>
        <v>3</v>
      </c>
      <c r="B42" s="7">
        <f t="shared" si="8"/>
        <v>4</v>
      </c>
      <c r="C42" s="7">
        <f t="shared" si="9"/>
        <v>4</v>
      </c>
      <c r="D42" s="7">
        <v>7</v>
      </c>
      <c r="E42" s="7">
        <f t="shared" si="10"/>
        <v>8</v>
      </c>
      <c r="F42" s="7">
        <f t="shared" si="11"/>
        <v>10</v>
      </c>
      <c r="G42" s="7">
        <f t="shared" si="12"/>
        <v>12</v>
      </c>
      <c r="H42" s="7">
        <f t="shared" si="13"/>
        <v>16</v>
      </c>
    </row>
    <row r="43" spans="1:8">
      <c r="A43" s="7">
        <f t="shared" si="7"/>
        <v>3</v>
      </c>
      <c r="B43" s="7">
        <f t="shared" si="8"/>
        <v>5</v>
      </c>
      <c r="C43" s="7">
        <f t="shared" si="9"/>
        <v>5</v>
      </c>
      <c r="D43" s="7">
        <v>8</v>
      </c>
      <c r="E43" s="7">
        <f t="shared" si="10"/>
        <v>8</v>
      </c>
      <c r="F43" s="7">
        <f t="shared" si="11"/>
        <v>12</v>
      </c>
      <c r="G43" s="7">
        <f t="shared" si="12"/>
        <v>13</v>
      </c>
      <c r="H43" s="7">
        <f t="shared" si="13"/>
        <v>18</v>
      </c>
    </row>
    <row r="44" spans="1:8">
      <c r="A44" s="7">
        <f t="shared" si="7"/>
        <v>4</v>
      </c>
      <c r="B44" s="7">
        <f t="shared" si="8"/>
        <v>6</v>
      </c>
      <c r="C44" s="7">
        <f t="shared" si="9"/>
        <v>6</v>
      </c>
      <c r="D44" s="7">
        <v>9</v>
      </c>
      <c r="E44" s="7">
        <f t="shared" si="10"/>
        <v>9</v>
      </c>
      <c r="F44" s="7">
        <f t="shared" si="11"/>
        <v>13</v>
      </c>
      <c r="G44" s="7">
        <f t="shared" si="12"/>
        <v>14</v>
      </c>
      <c r="H44" s="7">
        <f t="shared" si="13"/>
        <v>19</v>
      </c>
    </row>
    <row r="45" spans="1:8">
      <c r="A45" s="7">
        <f t="shared" si="7"/>
        <v>4</v>
      </c>
      <c r="B45" s="7">
        <f t="shared" si="8"/>
        <v>6</v>
      </c>
      <c r="C45" s="7">
        <f t="shared" si="9"/>
        <v>6</v>
      </c>
      <c r="D45" s="7">
        <v>10</v>
      </c>
      <c r="E45" s="7">
        <f t="shared" si="10"/>
        <v>10</v>
      </c>
      <c r="F45" s="7">
        <f t="shared" si="11"/>
        <v>14</v>
      </c>
      <c r="G45" s="7">
        <f t="shared" si="12"/>
        <v>15</v>
      </c>
      <c r="H45" s="7">
        <f t="shared" si="13"/>
        <v>21</v>
      </c>
    </row>
    <row r="46" spans="1:8">
      <c r="A46" s="7">
        <f t="shared" si="7"/>
        <v>5</v>
      </c>
      <c r="B46" s="7">
        <f t="shared" si="8"/>
        <v>7</v>
      </c>
      <c r="C46" s="7">
        <f t="shared" si="9"/>
        <v>7</v>
      </c>
      <c r="D46" s="7">
        <v>11</v>
      </c>
      <c r="E46" s="7">
        <f t="shared" si="10"/>
        <v>11</v>
      </c>
      <c r="F46" s="7">
        <f t="shared" si="11"/>
        <v>16</v>
      </c>
      <c r="G46" s="7">
        <f t="shared" si="12"/>
        <v>17</v>
      </c>
      <c r="H46" s="7">
        <f t="shared" si="13"/>
        <v>23</v>
      </c>
    </row>
    <row r="47" spans="1:8">
      <c r="A47" s="7">
        <f t="shared" si="7"/>
        <v>5</v>
      </c>
      <c r="B47" s="7">
        <f t="shared" si="8"/>
        <v>7</v>
      </c>
      <c r="C47" s="7">
        <f t="shared" si="9"/>
        <v>7</v>
      </c>
      <c r="D47" s="7">
        <v>12</v>
      </c>
      <c r="E47" s="7">
        <f t="shared" si="10"/>
        <v>12</v>
      </c>
      <c r="F47" s="7">
        <f t="shared" si="11"/>
        <v>17</v>
      </c>
      <c r="G47" s="7">
        <f t="shared" si="12"/>
        <v>18</v>
      </c>
      <c r="H47" s="7">
        <f t="shared" si="13"/>
        <v>25</v>
      </c>
    </row>
    <row r="48" spans="1:8">
      <c r="A48" s="7">
        <f t="shared" si="7"/>
        <v>5</v>
      </c>
      <c r="B48" s="7">
        <f t="shared" si="8"/>
        <v>8</v>
      </c>
      <c r="C48" s="7">
        <f t="shared" si="9"/>
        <v>8</v>
      </c>
      <c r="D48" s="7">
        <v>13</v>
      </c>
      <c r="E48" s="7">
        <f t="shared" si="10"/>
        <v>12</v>
      </c>
      <c r="F48" s="7">
        <f t="shared" si="11"/>
        <v>19</v>
      </c>
      <c r="G48" s="7">
        <f t="shared" si="12"/>
        <v>19</v>
      </c>
      <c r="H48" s="7">
        <f t="shared" si="13"/>
        <v>27</v>
      </c>
    </row>
    <row r="49" spans="1:8">
      <c r="A49" s="7">
        <f t="shared" si="7"/>
        <v>6</v>
      </c>
      <c r="B49" s="7">
        <f t="shared" si="8"/>
        <v>9</v>
      </c>
      <c r="C49" s="7">
        <f t="shared" si="9"/>
        <v>9</v>
      </c>
      <c r="D49" s="7">
        <v>14</v>
      </c>
      <c r="E49" s="7">
        <f>ROUND($D49*$E$6+$O$6,0)</f>
        <v>13</v>
      </c>
      <c r="F49" s="7">
        <f>ROUND($D49*$E$7+$O$7,0)</f>
        <v>20</v>
      </c>
      <c r="G49" s="7">
        <f>ROUND($D49*$E$8+$O$8,0)</f>
        <v>20</v>
      </c>
      <c r="H49" s="7">
        <f>ROUND($D49*$E$9+$O$9,0)</f>
        <v>28</v>
      </c>
    </row>
    <row r="50" spans="1:8">
      <c r="A50" s="7">
        <f t="shared" si="7"/>
        <v>6</v>
      </c>
      <c r="B50" s="7">
        <f t="shared" si="8"/>
        <v>9</v>
      </c>
      <c r="C50" s="7">
        <f t="shared" si="9"/>
        <v>9</v>
      </c>
      <c r="D50" s="7">
        <v>15</v>
      </c>
      <c r="E50" s="7">
        <f t="shared" si="10"/>
        <v>14</v>
      </c>
      <c r="F50" s="7">
        <f t="shared" si="11"/>
        <v>21</v>
      </c>
      <c r="G50" s="7">
        <f t="shared" si="12"/>
        <v>21</v>
      </c>
      <c r="H50" s="7">
        <f t="shared" si="13"/>
        <v>30</v>
      </c>
    </row>
    <row r="51" spans="1:8">
      <c r="A51" s="7">
        <f t="shared" si="7"/>
        <v>7</v>
      </c>
      <c r="B51" s="7">
        <f t="shared" si="8"/>
        <v>10</v>
      </c>
      <c r="C51" s="7">
        <f t="shared" si="9"/>
        <v>10</v>
      </c>
      <c r="D51" s="7">
        <v>16</v>
      </c>
      <c r="E51" s="7">
        <f t="shared" si="10"/>
        <v>15</v>
      </c>
      <c r="F51" s="7">
        <f t="shared" si="11"/>
        <v>23</v>
      </c>
      <c r="G51" s="7">
        <f t="shared" si="12"/>
        <v>23</v>
      </c>
      <c r="H51" s="7">
        <f t="shared" si="13"/>
        <v>32</v>
      </c>
    </row>
    <row r="52" spans="1:8">
      <c r="A52" s="7">
        <f t="shared" si="7"/>
        <v>7</v>
      </c>
      <c r="B52" s="7">
        <f t="shared" si="8"/>
        <v>10</v>
      </c>
      <c r="C52" s="7">
        <f t="shared" si="9"/>
        <v>10</v>
      </c>
      <c r="D52" s="7">
        <v>17</v>
      </c>
      <c r="E52" s="7">
        <f t="shared" si="10"/>
        <v>16</v>
      </c>
      <c r="F52" s="7">
        <f t="shared" si="11"/>
        <v>24</v>
      </c>
      <c r="G52" s="7">
        <f t="shared" si="12"/>
        <v>24</v>
      </c>
      <c r="H52" s="7">
        <f t="shared" si="13"/>
        <v>34</v>
      </c>
    </row>
    <row r="53" spans="1:8">
      <c r="A53" s="7">
        <f t="shared" si="7"/>
        <v>7</v>
      </c>
      <c r="B53" s="7">
        <f t="shared" si="8"/>
        <v>11</v>
      </c>
      <c r="C53" s="7">
        <f t="shared" si="9"/>
        <v>11</v>
      </c>
      <c r="D53" s="7">
        <v>18</v>
      </c>
      <c r="E53" s="7">
        <f t="shared" si="10"/>
        <v>16</v>
      </c>
      <c r="F53" s="7">
        <f t="shared" si="11"/>
        <v>26</v>
      </c>
      <c r="G53" s="7">
        <f t="shared" si="12"/>
        <v>25</v>
      </c>
      <c r="H53" s="7">
        <f t="shared" si="13"/>
        <v>36</v>
      </c>
    </row>
    <row r="54" spans="1:8">
      <c r="A54" s="7">
        <f t="shared" si="7"/>
        <v>8</v>
      </c>
      <c r="B54" s="7">
        <f t="shared" si="8"/>
        <v>12</v>
      </c>
      <c r="C54" s="7">
        <f t="shared" si="9"/>
        <v>12</v>
      </c>
      <c r="D54" s="7">
        <v>19</v>
      </c>
      <c r="E54" s="7">
        <f t="shared" si="10"/>
        <v>17</v>
      </c>
      <c r="F54" s="7">
        <f t="shared" si="11"/>
        <v>27</v>
      </c>
      <c r="G54" s="7">
        <f t="shared" si="12"/>
        <v>26</v>
      </c>
      <c r="H54" s="7">
        <f t="shared" si="13"/>
        <v>37</v>
      </c>
    </row>
    <row r="55" spans="1:8">
      <c r="A55" s="7">
        <f t="shared" si="7"/>
        <v>8</v>
      </c>
      <c r="B55" s="7">
        <f t="shared" si="8"/>
        <v>12</v>
      </c>
      <c r="C55" s="7">
        <f t="shared" si="9"/>
        <v>12</v>
      </c>
      <c r="D55" s="7">
        <v>20</v>
      </c>
      <c r="E55" s="7">
        <f t="shared" si="10"/>
        <v>18</v>
      </c>
      <c r="F55" s="7">
        <f t="shared" si="11"/>
        <v>28</v>
      </c>
      <c r="G55" s="7">
        <f t="shared" si="12"/>
        <v>27</v>
      </c>
      <c r="H55" s="7">
        <f t="shared" si="13"/>
        <v>39</v>
      </c>
    </row>
  </sheetData>
  <mergeCells count="2">
    <mergeCell ref="A34:H34"/>
    <mergeCell ref="A17:I17"/>
  </mergeCells>
  <phoneticPr fontId="5" type="noConversion"/>
  <pageMargins left="0.7" right="0.7" top="0.75" bottom="0.75" header="0.3" footer="0.3"/>
  <pageSetup paperSize="9" orientation="portrait" r:id="rId1"/>
  <ignoredErrors>
    <ignoredError sqref="A35:H3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CF4F-787B-4B94-BFC2-111E3B276480}">
  <dimension ref="A1:L15"/>
  <sheetViews>
    <sheetView zoomScale="175" zoomScaleNormal="175" workbookViewId="0">
      <selection activeCell="C15" sqref="C15"/>
    </sheetView>
  </sheetViews>
  <sheetFormatPr defaultColWidth="8.7265625" defaultRowHeight="15.6"/>
  <cols>
    <col min="1" max="1" width="27.90625" style="79" customWidth="1"/>
    <col min="2" max="12" width="4.7265625" style="86" customWidth="1"/>
    <col min="13" max="16384" width="8.7265625" style="79"/>
  </cols>
  <sheetData>
    <row r="1" spans="1:12">
      <c r="A1" s="83" t="s">
        <v>495</v>
      </c>
      <c r="B1" s="84" t="s">
        <v>1343</v>
      </c>
      <c r="C1" s="84">
        <v>2704</v>
      </c>
      <c r="D1" s="84">
        <v>1806</v>
      </c>
      <c r="E1" s="84">
        <v>1306</v>
      </c>
      <c r="F1" s="84" t="s">
        <v>1342</v>
      </c>
      <c r="G1" s="84">
        <v>1016</v>
      </c>
      <c r="H1" s="84" t="s">
        <v>1341</v>
      </c>
      <c r="I1" s="84" t="s">
        <v>1340</v>
      </c>
      <c r="J1" s="84">
        <v>1013</v>
      </c>
      <c r="K1" s="84" t="s">
        <v>1339</v>
      </c>
      <c r="L1" s="84" t="s">
        <v>1351</v>
      </c>
    </row>
    <row r="2" spans="1:12">
      <c r="A2" s="72" t="s">
        <v>1350</v>
      </c>
      <c r="B2" s="86">
        <v>26</v>
      </c>
      <c r="C2" s="86">
        <v>21</v>
      </c>
      <c r="D2" s="86">
        <v>19</v>
      </c>
    </row>
    <row r="3" spans="1:12">
      <c r="A3" s="72" t="s">
        <v>1349</v>
      </c>
      <c r="B3" s="86">
        <v>27</v>
      </c>
      <c r="C3" s="86">
        <v>23</v>
      </c>
      <c r="D3" s="86">
        <v>21</v>
      </c>
      <c r="L3" s="86">
        <v>14</v>
      </c>
    </row>
    <row r="4" spans="1:12">
      <c r="A4" s="76" t="s">
        <v>1348</v>
      </c>
      <c r="B4" s="86">
        <v>27</v>
      </c>
      <c r="C4" s="86">
        <v>22</v>
      </c>
      <c r="D4" s="86">
        <v>18</v>
      </c>
    </row>
    <row r="5" spans="1:12">
      <c r="A5" s="76" t="s">
        <v>1347</v>
      </c>
      <c r="B5" s="86">
        <v>31</v>
      </c>
      <c r="C5" s="86">
        <v>25</v>
      </c>
      <c r="D5" s="86">
        <v>21</v>
      </c>
      <c r="G5" s="86">
        <v>23</v>
      </c>
    </row>
    <row r="6" spans="1:12">
      <c r="A6" s="76" t="s">
        <v>1346</v>
      </c>
      <c r="B6" s="86">
        <v>33</v>
      </c>
      <c r="C6" s="86">
        <v>28</v>
      </c>
      <c r="D6" s="86">
        <v>24</v>
      </c>
      <c r="G6" s="86">
        <v>21</v>
      </c>
    </row>
    <row r="7" spans="1:12">
      <c r="A7" s="76" t="s">
        <v>1345</v>
      </c>
      <c r="B7" s="86">
        <v>32</v>
      </c>
      <c r="C7" s="86">
        <v>24</v>
      </c>
      <c r="D7" s="86">
        <v>24</v>
      </c>
      <c r="G7" s="86">
        <v>20</v>
      </c>
      <c r="H7" s="86">
        <v>19</v>
      </c>
      <c r="L7" s="86">
        <v>19</v>
      </c>
    </row>
    <row r="8" spans="1:12">
      <c r="A8" s="72" t="s">
        <v>1344</v>
      </c>
      <c r="B8" s="86">
        <v>31</v>
      </c>
      <c r="C8" s="86">
        <v>24</v>
      </c>
      <c r="D8" s="86">
        <v>22</v>
      </c>
      <c r="G8" s="86">
        <v>19</v>
      </c>
      <c r="K8" s="86">
        <v>15</v>
      </c>
      <c r="L8" s="86">
        <v>10</v>
      </c>
    </row>
    <row r="9" spans="1:12">
      <c r="A9" s="85"/>
    </row>
    <row r="10" spans="1:12">
      <c r="A10" s="85"/>
    </row>
    <row r="11" spans="1:12" ht="15.6" customHeight="1">
      <c r="A11" s="85"/>
    </row>
    <row r="12" spans="1:12">
      <c r="A12" s="85"/>
    </row>
    <row r="13" spans="1:12">
      <c r="A13" s="85"/>
    </row>
    <row r="14" spans="1:12">
      <c r="A14" s="85"/>
    </row>
    <row r="15" spans="1:12">
      <c r="A15" s="85"/>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4EB3-8ABE-41E3-A495-5A04855E2B98}">
  <dimension ref="A1:DL75"/>
  <sheetViews>
    <sheetView zoomScale="85" zoomScaleNormal="85" workbookViewId="0">
      <pane xSplit="3" ySplit="1" topLeftCell="D2" activePane="bottomRight" state="frozen"/>
      <selection pane="topRight" activeCell="D1" sqref="D1"/>
      <selection pane="bottomLeft" activeCell="A2" sqref="A2"/>
      <selection pane="bottomRight" activeCell="G27" sqref="G27"/>
    </sheetView>
  </sheetViews>
  <sheetFormatPr defaultColWidth="7.1796875" defaultRowHeight="15.6"/>
  <cols>
    <col min="1" max="1" width="3.90625" style="25" customWidth="1"/>
    <col min="2" max="2" width="5.453125" style="25" customWidth="1"/>
    <col min="3" max="3" width="12.08984375" style="25" customWidth="1"/>
    <col min="4" max="81" width="7.1796875" style="25" customWidth="1"/>
    <col min="82" max="16384" width="7.1796875" style="25"/>
  </cols>
  <sheetData>
    <row r="1" spans="1:116">
      <c r="A1" s="243"/>
      <c r="B1" s="243"/>
      <c r="C1" s="243"/>
      <c r="D1" s="243" t="s">
        <v>124</v>
      </c>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3"/>
      <c r="AH1" s="243"/>
      <c r="AI1" s="243"/>
      <c r="AJ1" s="243"/>
      <c r="AK1" s="243"/>
      <c r="AL1" s="243"/>
      <c r="AM1" s="243"/>
      <c r="AN1" s="243"/>
      <c r="AO1" s="243"/>
      <c r="AP1" s="243"/>
      <c r="AQ1" s="243"/>
      <c r="AR1" s="243"/>
      <c r="AS1" s="41"/>
      <c r="AT1" s="41"/>
      <c r="AU1" s="242" t="s">
        <v>206</v>
      </c>
      <c r="AV1" s="242"/>
      <c r="AW1" s="242"/>
      <c r="AX1" s="242" t="s">
        <v>225</v>
      </c>
      <c r="AY1" s="242"/>
      <c r="AZ1" s="42" t="s">
        <v>224</v>
      </c>
      <c r="BA1" s="242" t="s">
        <v>221</v>
      </c>
      <c r="BB1" s="242"/>
      <c r="BC1" s="42" t="s">
        <v>220</v>
      </c>
      <c r="BD1" s="42" t="s">
        <v>228</v>
      </c>
      <c r="BE1" s="42" t="s">
        <v>215</v>
      </c>
      <c r="BF1" s="42" t="s">
        <v>214</v>
      </c>
      <c r="BG1" s="42" t="s">
        <v>216</v>
      </c>
      <c r="BH1" s="42" t="s">
        <v>218</v>
      </c>
      <c r="BI1" s="42" t="s">
        <v>211</v>
      </c>
      <c r="BJ1" s="42" t="s">
        <v>212</v>
      </c>
      <c r="BK1" s="42" t="s">
        <v>210</v>
      </c>
      <c r="BL1" s="42" t="s">
        <v>223</v>
      </c>
      <c r="BM1" s="42" t="s">
        <v>222</v>
      </c>
      <c r="BN1" s="42" t="s">
        <v>209</v>
      </c>
      <c r="BO1" s="42" t="s">
        <v>208</v>
      </c>
      <c r="BP1" s="242" t="s">
        <v>122</v>
      </c>
      <c r="BQ1" s="242"/>
      <c r="BR1" s="242"/>
      <c r="BS1" s="242"/>
      <c r="BT1" s="242"/>
      <c r="BU1" s="242"/>
      <c r="BV1" s="242"/>
      <c r="BW1" s="242"/>
      <c r="BX1" s="242"/>
      <c r="BY1" s="242"/>
      <c r="BZ1" s="242"/>
      <c r="CA1" s="242"/>
      <c r="CB1" s="242"/>
      <c r="CC1" s="242"/>
      <c r="CD1" s="241" t="s">
        <v>227</v>
      </c>
      <c r="CE1" s="241"/>
      <c r="CF1" s="241"/>
      <c r="CG1" s="241"/>
      <c r="CH1" s="241"/>
      <c r="CI1" s="241"/>
      <c r="CJ1" s="241"/>
      <c r="CK1" s="241"/>
      <c r="CL1" s="241"/>
      <c r="CM1" s="241"/>
      <c r="CN1" s="241"/>
      <c r="CO1" s="241"/>
      <c r="CP1" s="241"/>
      <c r="CQ1" s="241"/>
      <c r="CR1" s="241"/>
      <c r="CS1" s="241"/>
      <c r="CT1" s="241"/>
      <c r="CU1" s="241"/>
      <c r="CV1" s="241"/>
      <c r="CW1" s="241"/>
      <c r="CX1" s="241"/>
      <c r="CY1" s="241"/>
      <c r="CZ1" s="241"/>
      <c r="DA1" s="241"/>
      <c r="DB1" s="241"/>
      <c r="DC1" s="241"/>
      <c r="DD1" s="241"/>
      <c r="DE1" s="241"/>
      <c r="DF1" s="241"/>
      <c r="DG1" s="241"/>
      <c r="DH1" s="241"/>
      <c r="DI1" s="241"/>
      <c r="DJ1" s="241"/>
      <c r="DK1" s="241"/>
      <c r="DL1" s="241"/>
    </row>
    <row r="2" spans="1:116">
      <c r="A2" s="41" t="s">
        <v>117</v>
      </c>
      <c r="B2" s="41" t="s">
        <v>116</v>
      </c>
      <c r="C2" s="41" t="s">
        <v>115</v>
      </c>
      <c r="D2" s="43" t="s">
        <v>226</v>
      </c>
      <c r="E2" s="43" t="s">
        <v>256</v>
      </c>
      <c r="F2" s="55" t="s">
        <v>289</v>
      </c>
      <c r="G2" s="43" t="s">
        <v>258</v>
      </c>
      <c r="H2" s="43" t="s">
        <v>260</v>
      </c>
      <c r="I2" s="55" t="s">
        <v>286</v>
      </c>
      <c r="J2" s="43" t="s">
        <v>225</v>
      </c>
      <c r="K2" s="43" t="s">
        <v>257</v>
      </c>
      <c r="L2" s="43" t="s">
        <v>259</v>
      </c>
      <c r="M2" s="43" t="s">
        <v>261</v>
      </c>
      <c r="N2" s="43" t="s">
        <v>267</v>
      </c>
      <c r="O2" s="43" t="s">
        <v>268</v>
      </c>
      <c r="P2" s="43" t="s">
        <v>266</v>
      </c>
      <c r="Q2" s="43" t="s">
        <v>273</v>
      </c>
      <c r="R2" s="43" t="s">
        <v>276</v>
      </c>
      <c r="S2" s="43" t="s">
        <v>274</v>
      </c>
      <c r="T2" s="43" t="s">
        <v>275</v>
      </c>
      <c r="U2" s="43" t="s">
        <v>219</v>
      </c>
      <c r="V2" s="55" t="s">
        <v>287</v>
      </c>
      <c r="W2" s="55" t="s">
        <v>288</v>
      </c>
      <c r="X2" s="43" t="s">
        <v>281</v>
      </c>
      <c r="Y2" s="43" t="s">
        <v>283</v>
      </c>
      <c r="Z2" s="43" t="s">
        <v>217</v>
      </c>
      <c r="AA2" s="43" t="s">
        <v>280</v>
      </c>
      <c r="AB2" s="43" t="s">
        <v>272</v>
      </c>
      <c r="AC2" s="43" t="s">
        <v>284</v>
      </c>
      <c r="AD2" s="43" t="s">
        <v>282</v>
      </c>
      <c r="AE2" s="43" t="s">
        <v>486</v>
      </c>
      <c r="AF2" s="43" t="s">
        <v>213</v>
      </c>
      <c r="AG2" s="43" t="s">
        <v>212</v>
      </c>
      <c r="AH2" s="43" t="s">
        <v>263</v>
      </c>
      <c r="AI2" s="43" t="s">
        <v>265</v>
      </c>
      <c r="AJ2" s="43" t="s">
        <v>262</v>
      </c>
      <c r="AK2" s="55" t="s">
        <v>290</v>
      </c>
      <c r="AL2" s="43" t="s">
        <v>264</v>
      </c>
      <c r="AM2" s="43" t="s">
        <v>269</v>
      </c>
      <c r="AN2" s="43" t="s">
        <v>271</v>
      </c>
      <c r="AO2" s="43" t="s">
        <v>270</v>
      </c>
      <c r="AP2" s="43" t="s">
        <v>285</v>
      </c>
      <c r="AQ2" s="43" t="s">
        <v>207</v>
      </c>
      <c r="AR2" s="43" t="s">
        <v>279</v>
      </c>
      <c r="AS2" s="43" t="s">
        <v>278</v>
      </c>
      <c r="AT2" s="43" t="s">
        <v>277</v>
      </c>
      <c r="AU2" s="29" t="s">
        <v>205</v>
      </c>
      <c r="AV2" s="29" t="s">
        <v>204</v>
      </c>
      <c r="AW2" s="29" t="s">
        <v>203</v>
      </c>
      <c r="AX2" s="29" t="s">
        <v>202</v>
      </c>
      <c r="AY2" s="29" t="s">
        <v>201</v>
      </c>
      <c r="AZ2" s="29" t="s">
        <v>200</v>
      </c>
      <c r="BA2" s="29" t="s">
        <v>199</v>
      </c>
      <c r="BB2" s="29" t="s">
        <v>198</v>
      </c>
      <c r="BC2" s="29" t="s">
        <v>197</v>
      </c>
      <c r="BD2" s="29" t="s">
        <v>196</v>
      </c>
      <c r="BE2" s="29" t="s">
        <v>195</v>
      </c>
      <c r="BF2" s="29" t="s">
        <v>194</v>
      </c>
      <c r="BG2" s="29" t="s">
        <v>193</v>
      </c>
      <c r="BH2" s="29" t="s">
        <v>192</v>
      </c>
      <c r="BI2" s="29" t="s">
        <v>191</v>
      </c>
      <c r="BJ2" s="29" t="s">
        <v>190</v>
      </c>
      <c r="BK2" s="29" t="s">
        <v>189</v>
      </c>
      <c r="BL2" s="29" t="s">
        <v>188</v>
      </c>
      <c r="BM2" s="29" t="s">
        <v>187</v>
      </c>
      <c r="BN2" s="29" t="s">
        <v>186</v>
      </c>
      <c r="BO2" s="29" t="s">
        <v>185</v>
      </c>
      <c r="BP2" s="44" t="s">
        <v>184</v>
      </c>
      <c r="BQ2" s="44" t="s">
        <v>183</v>
      </c>
      <c r="BR2" s="44" t="s">
        <v>182</v>
      </c>
      <c r="BS2" s="44" t="s">
        <v>181</v>
      </c>
      <c r="BT2" s="44" t="s">
        <v>180</v>
      </c>
      <c r="BU2" s="44" t="s">
        <v>179</v>
      </c>
      <c r="BV2" s="44" t="s">
        <v>178</v>
      </c>
      <c r="BW2" s="44" t="s">
        <v>177</v>
      </c>
      <c r="BX2" s="44" t="s">
        <v>176</v>
      </c>
      <c r="BY2" s="44" t="s">
        <v>175</v>
      </c>
      <c r="BZ2" s="44" t="s">
        <v>174</v>
      </c>
      <c r="CA2" s="44" t="s">
        <v>173</v>
      </c>
      <c r="CB2" s="44" t="s">
        <v>172</v>
      </c>
      <c r="CC2" s="44" t="s">
        <v>171</v>
      </c>
      <c r="CD2" s="44" t="s">
        <v>170</v>
      </c>
      <c r="CE2" s="44" t="s">
        <v>169</v>
      </c>
      <c r="CF2" s="44" t="s">
        <v>168</v>
      </c>
      <c r="CG2" s="44" t="s">
        <v>167</v>
      </c>
      <c r="CH2" s="44" t="s">
        <v>166</v>
      </c>
      <c r="CI2" s="44" t="s">
        <v>165</v>
      </c>
      <c r="CJ2" s="44" t="s">
        <v>164</v>
      </c>
      <c r="CK2" s="44" t="s">
        <v>163</v>
      </c>
      <c r="CL2" s="44" t="s">
        <v>162</v>
      </c>
      <c r="CM2" s="44" t="s">
        <v>161</v>
      </c>
      <c r="CN2" s="44" t="s">
        <v>160</v>
      </c>
      <c r="CO2" s="44" t="s">
        <v>159</v>
      </c>
      <c r="CP2" s="44" t="s">
        <v>158</v>
      </c>
      <c r="CQ2" s="44" t="s">
        <v>157</v>
      </c>
      <c r="CR2" s="45" t="s">
        <v>156</v>
      </c>
      <c r="CS2" s="45" t="s">
        <v>155</v>
      </c>
      <c r="CT2" s="45" t="s">
        <v>154</v>
      </c>
      <c r="CU2" s="45" t="s">
        <v>153</v>
      </c>
      <c r="CV2" s="45" t="s">
        <v>152</v>
      </c>
      <c r="CW2" s="45" t="s">
        <v>151</v>
      </c>
      <c r="CX2" s="45" t="s">
        <v>150</v>
      </c>
      <c r="CY2" s="45" t="s">
        <v>149</v>
      </c>
      <c r="CZ2" s="45" t="s">
        <v>148</v>
      </c>
      <c r="DA2" s="45" t="s">
        <v>147</v>
      </c>
      <c r="DB2" s="45" t="s">
        <v>146</v>
      </c>
      <c r="DC2" s="45" t="s">
        <v>145</v>
      </c>
      <c r="DD2" s="45" t="s">
        <v>144</v>
      </c>
      <c r="DE2" s="45" t="s">
        <v>143</v>
      </c>
      <c r="DF2" s="45" t="s">
        <v>142</v>
      </c>
      <c r="DG2" s="46" t="s">
        <v>141</v>
      </c>
      <c r="DH2" s="46" t="s">
        <v>140</v>
      </c>
      <c r="DI2" s="46" t="s">
        <v>139</v>
      </c>
      <c r="DJ2" s="46" t="s">
        <v>138</v>
      </c>
      <c r="DK2" s="46" t="s">
        <v>137</v>
      </c>
      <c r="DL2" s="46" t="s">
        <v>136</v>
      </c>
    </row>
    <row r="3" spans="1:116">
      <c r="A3" s="12">
        <v>1</v>
      </c>
      <c r="B3" s="11" t="s">
        <v>46</v>
      </c>
      <c r="C3" s="22" t="s">
        <v>106</v>
      </c>
      <c r="D3" s="11">
        <v>18</v>
      </c>
      <c r="E3" s="11">
        <v>18</v>
      </c>
      <c r="F3" s="11">
        <v>18</v>
      </c>
      <c r="G3" s="11">
        <v>18</v>
      </c>
      <c r="H3" s="11">
        <v>18</v>
      </c>
      <c r="I3" s="11">
        <v>18</v>
      </c>
      <c r="J3" s="11">
        <v>18</v>
      </c>
      <c r="K3" s="11">
        <v>18</v>
      </c>
      <c r="L3" s="11">
        <v>18</v>
      </c>
      <c r="M3" s="11">
        <v>18</v>
      </c>
      <c r="N3" s="11">
        <v>18</v>
      </c>
      <c r="O3" s="11">
        <v>18</v>
      </c>
      <c r="P3" s="11">
        <v>18</v>
      </c>
      <c r="Q3" s="11">
        <v>18</v>
      </c>
      <c r="R3" s="11">
        <v>18</v>
      </c>
      <c r="S3" s="11">
        <v>18</v>
      </c>
      <c r="T3" s="11">
        <v>18</v>
      </c>
      <c r="U3" s="11">
        <v>18</v>
      </c>
      <c r="V3" s="11">
        <v>18</v>
      </c>
      <c r="W3" s="11">
        <v>18</v>
      </c>
      <c r="X3" s="11">
        <v>18</v>
      </c>
      <c r="Y3" s="11">
        <v>18</v>
      </c>
      <c r="Z3" s="11">
        <v>18</v>
      </c>
      <c r="AA3" s="11">
        <v>18</v>
      </c>
      <c r="AB3" s="11">
        <v>18</v>
      </c>
      <c r="AC3" s="11">
        <v>18</v>
      </c>
      <c r="AD3" s="11">
        <v>18</v>
      </c>
      <c r="AE3" s="11">
        <v>18</v>
      </c>
      <c r="AF3" s="11">
        <v>18</v>
      </c>
      <c r="AG3" s="11">
        <v>18</v>
      </c>
      <c r="AH3" s="11">
        <v>18</v>
      </c>
      <c r="AI3" s="11">
        <v>18</v>
      </c>
      <c r="AJ3" s="11">
        <v>18</v>
      </c>
      <c r="AK3" s="11">
        <v>18</v>
      </c>
      <c r="AL3" s="11">
        <v>18</v>
      </c>
      <c r="AM3" s="11">
        <v>18</v>
      </c>
      <c r="AN3" s="11">
        <v>18</v>
      </c>
      <c r="AO3" s="11">
        <v>18</v>
      </c>
      <c r="AP3" s="11">
        <v>18</v>
      </c>
      <c r="AQ3" s="11">
        <v>18</v>
      </c>
      <c r="AR3" s="11">
        <v>18</v>
      </c>
      <c r="AS3" s="11">
        <v>18</v>
      </c>
      <c r="AT3" s="11">
        <v>18</v>
      </c>
      <c r="AU3" s="47"/>
      <c r="AV3" s="47"/>
      <c r="AW3" s="47"/>
      <c r="AX3" s="47"/>
      <c r="AY3" s="47"/>
      <c r="AZ3" s="47"/>
      <c r="BA3" s="47"/>
      <c r="BB3" s="47"/>
      <c r="BC3" s="47"/>
      <c r="BD3" s="47"/>
      <c r="BE3" s="47"/>
      <c r="BF3" s="47"/>
      <c r="BG3" s="47"/>
      <c r="BH3" s="47"/>
      <c r="BI3" s="47"/>
      <c r="BJ3" s="47"/>
      <c r="BK3" s="47"/>
      <c r="BL3" s="47"/>
      <c r="BM3" s="47"/>
      <c r="BN3" s="47"/>
      <c r="BO3" s="47"/>
      <c r="BP3" s="23">
        <f>0*12</f>
        <v>0</v>
      </c>
      <c r="BQ3" s="23">
        <v>12</v>
      </c>
      <c r="BR3" s="23">
        <v>12</v>
      </c>
      <c r="BS3" s="23">
        <v>12</v>
      </c>
      <c r="BT3" s="23">
        <v>12</v>
      </c>
      <c r="BU3" s="23">
        <v>12</v>
      </c>
      <c r="BV3" s="23">
        <v>12</v>
      </c>
      <c r="BW3" s="23">
        <v>12</v>
      </c>
      <c r="BX3" s="23">
        <v>12</v>
      </c>
      <c r="BY3" s="23">
        <v>12</v>
      </c>
      <c r="BZ3" s="23">
        <v>12</v>
      </c>
      <c r="CA3" s="23">
        <v>12</v>
      </c>
      <c r="CB3" s="23">
        <v>12</v>
      </c>
      <c r="CC3" s="23">
        <v>12</v>
      </c>
      <c r="CD3" s="48">
        <v>2</v>
      </c>
      <c r="CE3" s="48">
        <v>2</v>
      </c>
      <c r="CF3" s="48">
        <v>2</v>
      </c>
      <c r="CG3" s="48">
        <v>2</v>
      </c>
      <c r="CH3" s="48">
        <v>2</v>
      </c>
      <c r="CI3" s="48">
        <v>2</v>
      </c>
      <c r="CJ3" s="48">
        <v>2</v>
      </c>
      <c r="CK3" s="48">
        <v>2</v>
      </c>
      <c r="CL3" s="48">
        <v>2</v>
      </c>
      <c r="CM3" s="48">
        <v>2</v>
      </c>
      <c r="CN3" s="48">
        <v>2</v>
      </c>
      <c r="CO3" s="48">
        <v>2</v>
      </c>
      <c r="CP3" s="48">
        <v>2</v>
      </c>
      <c r="CQ3" s="48">
        <v>2</v>
      </c>
      <c r="CR3" s="48">
        <v>1.5</v>
      </c>
      <c r="CS3" s="48">
        <v>1.5</v>
      </c>
      <c r="CT3" s="48">
        <v>1.5</v>
      </c>
      <c r="CU3" s="48">
        <v>1.5</v>
      </c>
      <c r="CV3" s="48">
        <v>1.5</v>
      </c>
      <c r="CW3" s="48">
        <v>1.5</v>
      </c>
      <c r="CX3" s="48">
        <v>1.5</v>
      </c>
      <c r="CY3" s="48">
        <v>1.5</v>
      </c>
      <c r="CZ3" s="48">
        <v>1.5</v>
      </c>
      <c r="DA3" s="48">
        <v>1.5</v>
      </c>
      <c r="DB3" s="48">
        <v>1.5</v>
      </c>
      <c r="DC3" s="48">
        <v>1.5</v>
      </c>
      <c r="DD3" s="48">
        <v>1.5</v>
      </c>
      <c r="DE3" s="48">
        <v>1.5</v>
      </c>
      <c r="DF3" s="48">
        <v>1.5</v>
      </c>
      <c r="DG3" s="48">
        <v>1</v>
      </c>
      <c r="DH3" s="48">
        <v>1</v>
      </c>
      <c r="DI3" s="48">
        <v>1</v>
      </c>
      <c r="DJ3" s="48">
        <v>1</v>
      </c>
      <c r="DK3" s="48">
        <v>1</v>
      </c>
      <c r="DL3" s="48">
        <v>1</v>
      </c>
    </row>
    <row r="4" spans="1:116">
      <c r="A4" s="12">
        <v>2</v>
      </c>
      <c r="B4" s="11" t="s">
        <v>46</v>
      </c>
      <c r="C4" s="22" t="s">
        <v>45</v>
      </c>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27"/>
      <c r="AV4" s="27"/>
      <c r="AW4" s="27"/>
      <c r="AX4" s="27"/>
      <c r="AY4" s="27"/>
      <c r="AZ4" s="27"/>
      <c r="BA4" s="27"/>
      <c r="BB4" s="27"/>
      <c r="BC4" s="27"/>
      <c r="BD4" s="27"/>
      <c r="BE4" s="27"/>
      <c r="BF4" s="27"/>
      <c r="BG4" s="27"/>
      <c r="BH4" s="27"/>
      <c r="BI4" s="27"/>
      <c r="BJ4" s="27"/>
      <c r="BK4" s="27"/>
      <c r="BL4" s="27"/>
      <c r="BM4" s="27"/>
      <c r="BN4" s="27"/>
      <c r="BO4" s="27"/>
      <c r="BP4" s="28"/>
      <c r="BQ4" s="28"/>
      <c r="BR4" s="28"/>
      <c r="BS4" s="28"/>
      <c r="BT4" s="28"/>
      <c r="BU4" s="28"/>
      <c r="BV4" s="28"/>
      <c r="BW4" s="28"/>
      <c r="BX4" s="28"/>
      <c r="BY4" s="28"/>
      <c r="BZ4" s="28"/>
      <c r="CA4" s="28"/>
      <c r="CB4" s="28"/>
      <c r="CC4" s="2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row>
    <row r="5" spans="1:116">
      <c r="A5" s="12">
        <v>3</v>
      </c>
      <c r="B5" s="11" t="s">
        <v>4</v>
      </c>
      <c r="C5" s="10" t="s">
        <v>104</v>
      </c>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49">
        <f>8+12+15</f>
        <v>35</v>
      </c>
      <c r="AV5" s="49">
        <f>8+12+15</f>
        <v>35</v>
      </c>
      <c r="AW5" s="49">
        <f>8+12+15</f>
        <v>35</v>
      </c>
      <c r="AX5" s="49">
        <v>8</v>
      </c>
      <c r="AY5" s="49">
        <v>8</v>
      </c>
      <c r="AZ5" s="49">
        <v>8</v>
      </c>
      <c r="BA5" s="49">
        <v>6</v>
      </c>
      <c r="BB5" s="49">
        <v>33</v>
      </c>
      <c r="BC5" s="49">
        <v>6</v>
      </c>
      <c r="BD5" s="49">
        <v>6</v>
      </c>
      <c r="BE5" s="49">
        <v>33</v>
      </c>
      <c r="BF5" s="49">
        <v>35</v>
      </c>
      <c r="BG5" s="49">
        <v>8</v>
      </c>
      <c r="BH5" s="49">
        <v>35</v>
      </c>
      <c r="BI5" s="49">
        <v>6</v>
      </c>
      <c r="BJ5" s="49">
        <v>8</v>
      </c>
      <c r="BK5" s="49">
        <v>8</v>
      </c>
      <c r="BL5" s="49">
        <v>6</v>
      </c>
      <c r="BM5" s="49">
        <v>6</v>
      </c>
      <c r="BN5" s="49">
        <v>33</v>
      </c>
      <c r="BO5" s="49">
        <v>8</v>
      </c>
      <c r="BP5" s="28"/>
      <c r="BQ5" s="28"/>
      <c r="BR5" s="28"/>
      <c r="BS5" s="28"/>
      <c r="BT5" s="28"/>
      <c r="BU5" s="28"/>
      <c r="BV5" s="28"/>
      <c r="BW5" s="28"/>
      <c r="BX5" s="28"/>
      <c r="BY5" s="28"/>
      <c r="BZ5" s="28"/>
      <c r="CA5" s="28"/>
      <c r="CB5" s="28"/>
      <c r="CC5" s="28"/>
      <c r="CD5" s="48">
        <v>6</v>
      </c>
      <c r="CE5" s="48">
        <v>6</v>
      </c>
      <c r="CF5" s="48">
        <v>6</v>
      </c>
      <c r="CG5" s="48">
        <v>6</v>
      </c>
      <c r="CH5" s="48">
        <v>6</v>
      </c>
      <c r="CI5" s="48">
        <v>6</v>
      </c>
      <c r="CJ5" s="48">
        <v>6</v>
      </c>
      <c r="CK5" s="48">
        <v>6</v>
      </c>
      <c r="CL5" s="48">
        <v>6</v>
      </c>
      <c r="CM5" s="48">
        <v>6</v>
      </c>
      <c r="CN5" s="48">
        <v>6</v>
      </c>
      <c r="CO5" s="48">
        <v>6</v>
      </c>
      <c r="CP5" s="48">
        <v>6</v>
      </c>
      <c r="CQ5" s="48">
        <v>6</v>
      </c>
      <c r="CR5" s="48">
        <v>4</v>
      </c>
      <c r="CS5" s="48">
        <v>4</v>
      </c>
      <c r="CT5" s="48">
        <v>4</v>
      </c>
      <c r="CU5" s="48">
        <v>4</v>
      </c>
      <c r="CV5" s="48">
        <v>4</v>
      </c>
      <c r="CW5" s="48">
        <v>4</v>
      </c>
      <c r="CX5" s="48">
        <v>4</v>
      </c>
      <c r="CY5" s="48">
        <v>4</v>
      </c>
      <c r="CZ5" s="48">
        <v>4</v>
      </c>
      <c r="DA5" s="48">
        <v>4</v>
      </c>
      <c r="DB5" s="48">
        <v>4</v>
      </c>
      <c r="DC5" s="48">
        <v>4</v>
      </c>
      <c r="DD5" s="48">
        <v>4</v>
      </c>
      <c r="DE5" s="48">
        <v>4</v>
      </c>
      <c r="DF5" s="48">
        <v>4</v>
      </c>
      <c r="DG5" s="48">
        <v>1</v>
      </c>
      <c r="DH5" s="48">
        <v>1</v>
      </c>
      <c r="DI5" s="48">
        <v>1</v>
      </c>
      <c r="DJ5" s="48">
        <v>1</v>
      </c>
      <c r="DK5" s="48">
        <v>1</v>
      </c>
      <c r="DL5" s="48">
        <v>1</v>
      </c>
    </row>
    <row r="6" spans="1:116">
      <c r="A6" s="12">
        <v>4</v>
      </c>
      <c r="B6" s="11" t="s">
        <v>51</v>
      </c>
      <c r="C6" s="19" t="s">
        <v>42</v>
      </c>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49"/>
      <c r="AV6" s="49"/>
      <c r="AW6" s="49"/>
      <c r="AX6" s="49"/>
      <c r="AY6" s="49"/>
      <c r="AZ6" s="49"/>
      <c r="BA6" s="49"/>
      <c r="BB6" s="49"/>
      <c r="BC6" s="49"/>
      <c r="BD6" s="49"/>
      <c r="BE6" s="49"/>
      <c r="BF6" s="49"/>
      <c r="BG6" s="49"/>
      <c r="BH6" s="49"/>
      <c r="BI6" s="49"/>
      <c r="BJ6" s="49"/>
      <c r="BK6" s="49"/>
      <c r="BL6" s="49"/>
      <c r="BM6" s="49"/>
      <c r="BN6" s="49"/>
      <c r="BO6" s="49"/>
      <c r="BP6" s="28"/>
      <c r="BQ6" s="28"/>
      <c r="BR6" s="28"/>
      <c r="BS6" s="28"/>
      <c r="BT6" s="28"/>
      <c r="BU6" s="28"/>
      <c r="BV6" s="28"/>
      <c r="BW6" s="28"/>
      <c r="BX6" s="28"/>
      <c r="BY6" s="28"/>
      <c r="BZ6" s="28"/>
      <c r="CA6" s="28"/>
      <c r="CB6" s="28"/>
      <c r="CC6" s="28"/>
      <c r="CD6" s="48">
        <v>12</v>
      </c>
      <c r="CE6" s="48">
        <v>12</v>
      </c>
      <c r="CF6" s="48">
        <v>12</v>
      </c>
      <c r="CG6" s="48">
        <v>12</v>
      </c>
      <c r="CH6" s="48">
        <v>12</v>
      </c>
      <c r="CI6" s="48">
        <v>12</v>
      </c>
      <c r="CJ6" s="48">
        <v>12</v>
      </c>
      <c r="CK6" s="48">
        <v>12</v>
      </c>
      <c r="CL6" s="48">
        <v>12</v>
      </c>
      <c r="CM6" s="48">
        <v>12</v>
      </c>
      <c r="CN6" s="48">
        <v>12</v>
      </c>
      <c r="CO6" s="48">
        <v>12</v>
      </c>
      <c r="CP6" s="48">
        <v>12</v>
      </c>
      <c r="CQ6" s="48">
        <v>12</v>
      </c>
      <c r="CR6" s="48">
        <v>6</v>
      </c>
      <c r="CS6" s="48">
        <v>6</v>
      </c>
      <c r="CT6" s="48">
        <v>6</v>
      </c>
      <c r="CU6" s="48">
        <v>6</v>
      </c>
      <c r="CV6" s="48">
        <v>6</v>
      </c>
      <c r="CW6" s="48">
        <v>6</v>
      </c>
      <c r="CX6" s="48">
        <v>6</v>
      </c>
      <c r="CY6" s="48">
        <v>6</v>
      </c>
      <c r="CZ6" s="48">
        <v>6</v>
      </c>
      <c r="DA6" s="48">
        <v>6</v>
      </c>
      <c r="DB6" s="48">
        <v>6</v>
      </c>
      <c r="DC6" s="48">
        <v>6</v>
      </c>
      <c r="DD6" s="48">
        <v>6</v>
      </c>
      <c r="DE6" s="48">
        <v>6</v>
      </c>
      <c r="DF6" s="48">
        <v>6</v>
      </c>
      <c r="DG6" s="48">
        <v>2</v>
      </c>
      <c r="DH6" s="48">
        <v>2</v>
      </c>
      <c r="DI6" s="48">
        <v>2</v>
      </c>
      <c r="DJ6" s="48">
        <v>2</v>
      </c>
      <c r="DK6" s="48">
        <v>2</v>
      </c>
      <c r="DL6" s="48">
        <v>2</v>
      </c>
    </row>
    <row r="7" spans="1:116">
      <c r="A7" s="12">
        <v>5</v>
      </c>
      <c r="B7" s="11" t="s">
        <v>36</v>
      </c>
      <c r="C7" s="19" t="s">
        <v>29</v>
      </c>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49"/>
      <c r="AV7" s="49"/>
      <c r="AW7" s="49"/>
      <c r="AX7" s="49"/>
      <c r="AY7" s="49"/>
      <c r="AZ7" s="49"/>
      <c r="BA7" s="49"/>
      <c r="BB7" s="49"/>
      <c r="BC7" s="49"/>
      <c r="BD7" s="49"/>
      <c r="BE7" s="49"/>
      <c r="BF7" s="49"/>
      <c r="BG7" s="49"/>
      <c r="BH7" s="49"/>
      <c r="BI7" s="49"/>
      <c r="BJ7" s="49"/>
      <c r="BK7" s="49"/>
      <c r="BL7" s="49"/>
      <c r="BM7" s="49"/>
      <c r="BN7" s="49"/>
      <c r="BO7" s="49"/>
      <c r="BP7" s="28"/>
      <c r="BQ7" s="28"/>
      <c r="BR7" s="28"/>
      <c r="BS7" s="28"/>
      <c r="BT7" s="28"/>
      <c r="BU7" s="28"/>
      <c r="BV7" s="28"/>
      <c r="BW7" s="28"/>
      <c r="BX7" s="28"/>
      <c r="BY7" s="28"/>
      <c r="BZ7" s="28"/>
      <c r="CA7" s="28"/>
      <c r="CB7" s="28"/>
      <c r="CC7" s="2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row>
    <row r="8" spans="1:116">
      <c r="A8" s="12">
        <v>6</v>
      </c>
      <c r="B8" s="11" t="s">
        <v>12</v>
      </c>
      <c r="C8" s="15" t="s">
        <v>22</v>
      </c>
      <c r="D8" s="50"/>
      <c r="E8" s="50"/>
      <c r="F8" s="50"/>
      <c r="G8" s="50"/>
      <c r="H8" s="50"/>
      <c r="I8" s="50"/>
      <c r="J8" s="50"/>
      <c r="K8" s="50"/>
      <c r="L8" s="50"/>
      <c r="M8" s="50"/>
      <c r="N8" s="50"/>
      <c r="O8" s="50"/>
      <c r="P8" s="50">
        <v>4</v>
      </c>
      <c r="Q8" s="50"/>
      <c r="R8" s="50"/>
      <c r="S8" s="50"/>
      <c r="T8" s="50"/>
      <c r="U8" s="50">
        <v>4</v>
      </c>
      <c r="V8" s="50"/>
      <c r="W8" s="50"/>
      <c r="X8" s="50"/>
      <c r="Y8" s="50"/>
      <c r="Z8" s="50"/>
      <c r="AA8" s="50"/>
      <c r="AB8" s="50"/>
      <c r="AC8" s="50"/>
      <c r="AD8" s="50"/>
      <c r="AE8" s="50">
        <v>4</v>
      </c>
      <c r="AF8" s="50">
        <v>4</v>
      </c>
      <c r="AG8" s="50"/>
      <c r="AH8" s="50"/>
      <c r="AI8" s="50"/>
      <c r="AJ8" s="50">
        <v>4</v>
      </c>
      <c r="AK8" s="50"/>
      <c r="AL8" s="50"/>
      <c r="AM8" s="50"/>
      <c r="AN8" s="50"/>
      <c r="AO8" s="50"/>
      <c r="AP8" s="50"/>
      <c r="AQ8" s="50"/>
      <c r="AR8" s="50"/>
      <c r="AS8" s="17"/>
      <c r="AT8" s="17">
        <v>4</v>
      </c>
      <c r="AU8" s="49"/>
      <c r="AV8" s="49"/>
      <c r="AW8" s="49"/>
      <c r="AX8" s="49"/>
      <c r="AY8" s="49"/>
      <c r="AZ8" s="49"/>
      <c r="BA8" s="49"/>
      <c r="BB8" s="49"/>
      <c r="BC8" s="49"/>
      <c r="BD8" s="49"/>
      <c r="BE8" s="49"/>
      <c r="BF8" s="49"/>
      <c r="BG8" s="49"/>
      <c r="BH8" s="49"/>
      <c r="BI8" s="49"/>
      <c r="BJ8" s="49"/>
      <c r="BK8" s="49"/>
      <c r="BL8" s="49"/>
      <c r="BM8" s="49"/>
      <c r="BN8" s="49"/>
      <c r="BO8" s="49"/>
      <c r="BP8" s="28"/>
      <c r="BQ8" s="28"/>
      <c r="BR8" s="28"/>
      <c r="BS8" s="28"/>
      <c r="BT8" s="28"/>
      <c r="BU8" s="28"/>
      <c r="BV8" s="28"/>
      <c r="BW8" s="28"/>
      <c r="BX8" s="28"/>
      <c r="BY8" s="28"/>
      <c r="BZ8" s="28"/>
      <c r="CA8" s="28"/>
      <c r="CB8" s="28"/>
      <c r="CC8" s="2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row>
    <row r="9" spans="1:116">
      <c r="A9" s="12">
        <v>7</v>
      </c>
      <c r="B9" s="11" t="s">
        <v>12</v>
      </c>
      <c r="C9" s="15" t="s">
        <v>11</v>
      </c>
      <c r="D9" s="50"/>
      <c r="E9" s="50"/>
      <c r="F9" s="50"/>
      <c r="G9" s="50">
        <v>4</v>
      </c>
      <c r="H9" s="50"/>
      <c r="I9" s="50"/>
      <c r="J9" s="50"/>
      <c r="K9" s="50">
        <v>4</v>
      </c>
      <c r="L9" s="50">
        <v>4</v>
      </c>
      <c r="M9" s="50"/>
      <c r="N9" s="50"/>
      <c r="O9" s="50">
        <v>4</v>
      </c>
      <c r="P9" s="50"/>
      <c r="Q9" s="50"/>
      <c r="R9" s="50">
        <v>4</v>
      </c>
      <c r="S9" s="50"/>
      <c r="T9" s="50"/>
      <c r="U9" s="50"/>
      <c r="V9" s="50"/>
      <c r="W9" s="50">
        <v>4</v>
      </c>
      <c r="X9" s="50">
        <v>4</v>
      </c>
      <c r="Y9" s="50"/>
      <c r="Z9" s="50"/>
      <c r="AA9" s="50"/>
      <c r="AB9" s="50">
        <v>4</v>
      </c>
      <c r="AC9" s="50">
        <v>4</v>
      </c>
      <c r="AD9" s="50"/>
      <c r="AE9" s="50"/>
      <c r="AF9" s="50"/>
      <c r="AG9" s="50"/>
      <c r="AH9" s="50"/>
      <c r="AI9" s="50"/>
      <c r="AJ9" s="50"/>
      <c r="AK9" s="50">
        <v>4</v>
      </c>
      <c r="AL9" s="50"/>
      <c r="AM9" s="50"/>
      <c r="AN9" s="50"/>
      <c r="AO9" s="50">
        <v>4</v>
      </c>
      <c r="AP9" s="50"/>
      <c r="AQ9" s="50">
        <v>4</v>
      </c>
      <c r="AR9" s="50">
        <v>4</v>
      </c>
      <c r="AS9" s="17"/>
      <c r="AT9" s="17"/>
      <c r="AU9" s="49"/>
      <c r="AV9" s="49"/>
      <c r="AW9" s="49"/>
      <c r="AX9" s="49"/>
      <c r="AY9" s="49"/>
      <c r="AZ9" s="49"/>
      <c r="BA9" s="49"/>
      <c r="BB9" s="49">
        <v>6</v>
      </c>
      <c r="BC9" s="49"/>
      <c r="BD9" s="49"/>
      <c r="BE9" s="49"/>
      <c r="BF9" s="49"/>
      <c r="BG9" s="49"/>
      <c r="BH9" s="49"/>
      <c r="BI9" s="49"/>
      <c r="BJ9" s="49"/>
      <c r="BK9" s="49"/>
      <c r="BL9" s="49"/>
      <c r="BM9" s="49"/>
      <c r="BN9" s="49"/>
      <c r="BO9" s="49"/>
      <c r="BP9" s="23"/>
      <c r="BQ9" s="23"/>
      <c r="BR9" s="23"/>
      <c r="BS9" s="23"/>
      <c r="BT9" s="23"/>
      <c r="BU9" s="23"/>
      <c r="BV9" s="23"/>
      <c r="BW9" s="23"/>
      <c r="BX9" s="23"/>
      <c r="BY9" s="23"/>
      <c r="BZ9" s="23"/>
      <c r="CA9" s="23"/>
      <c r="CB9" s="23"/>
      <c r="CC9" s="23"/>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row>
    <row r="10" spans="1:116">
      <c r="A10" s="12">
        <v>8</v>
      </c>
      <c r="B10" s="11" t="s">
        <v>12</v>
      </c>
      <c r="C10" s="15" t="s">
        <v>28</v>
      </c>
      <c r="D10" s="50">
        <v>4</v>
      </c>
      <c r="E10" s="50"/>
      <c r="F10" s="50">
        <v>4</v>
      </c>
      <c r="G10" s="50"/>
      <c r="H10" s="50"/>
      <c r="I10" s="50"/>
      <c r="J10" s="50">
        <v>4</v>
      </c>
      <c r="K10" s="50"/>
      <c r="L10" s="50"/>
      <c r="M10" s="50">
        <v>4</v>
      </c>
      <c r="N10" s="50">
        <v>4</v>
      </c>
      <c r="O10" s="50"/>
      <c r="P10" s="50"/>
      <c r="Q10" s="50"/>
      <c r="R10" s="50"/>
      <c r="S10" s="50">
        <v>4</v>
      </c>
      <c r="T10" s="50">
        <v>4</v>
      </c>
      <c r="U10" s="50"/>
      <c r="V10" s="50">
        <v>4</v>
      </c>
      <c r="W10" s="50"/>
      <c r="X10" s="50"/>
      <c r="Y10" s="50"/>
      <c r="Z10" s="50"/>
      <c r="AA10" s="50">
        <v>4</v>
      </c>
      <c r="AB10" s="50"/>
      <c r="AC10" s="50"/>
      <c r="AD10" s="50"/>
      <c r="AE10" s="50"/>
      <c r="AF10" s="50"/>
      <c r="AG10" s="50"/>
      <c r="AH10" s="50">
        <v>4</v>
      </c>
      <c r="AI10" s="50"/>
      <c r="AJ10" s="50"/>
      <c r="AK10" s="50"/>
      <c r="AL10" s="50">
        <v>4</v>
      </c>
      <c r="AM10" s="50">
        <v>4</v>
      </c>
      <c r="AN10" s="50"/>
      <c r="AO10" s="50"/>
      <c r="AP10" s="50"/>
      <c r="AQ10" s="50"/>
      <c r="AR10" s="50"/>
      <c r="AS10" s="17"/>
      <c r="AT10" s="17"/>
      <c r="AU10" s="49">
        <v>6</v>
      </c>
      <c r="AV10" s="49">
        <v>6</v>
      </c>
      <c r="AW10" s="49"/>
      <c r="AX10" s="49"/>
      <c r="AY10" s="49"/>
      <c r="AZ10" s="49"/>
      <c r="BA10" s="49"/>
      <c r="BB10" s="49"/>
      <c r="BC10" s="49"/>
      <c r="BD10" s="49"/>
      <c r="BE10" s="49">
        <v>6</v>
      </c>
      <c r="BF10" s="49">
        <v>6</v>
      </c>
      <c r="BG10" s="49"/>
      <c r="BH10" s="49">
        <v>6</v>
      </c>
      <c r="BI10" s="49"/>
      <c r="BJ10" s="49"/>
      <c r="BK10" s="49"/>
      <c r="BL10" s="49"/>
      <c r="BM10" s="49"/>
      <c r="BN10" s="49"/>
      <c r="BO10" s="49"/>
      <c r="BP10" s="23"/>
      <c r="BQ10" s="23"/>
      <c r="BR10" s="23"/>
      <c r="BS10" s="23"/>
      <c r="BT10" s="23"/>
      <c r="BU10" s="23"/>
      <c r="BV10" s="23"/>
      <c r="BW10" s="23"/>
      <c r="BX10" s="23"/>
      <c r="BY10" s="23"/>
      <c r="BZ10" s="23"/>
      <c r="CA10" s="23"/>
      <c r="CB10" s="23"/>
      <c r="CC10" s="23"/>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row>
    <row r="11" spans="1:116">
      <c r="A11" s="12">
        <v>9</v>
      </c>
      <c r="B11" s="11" t="s">
        <v>12</v>
      </c>
      <c r="C11" s="15" t="s">
        <v>13</v>
      </c>
      <c r="D11" s="50"/>
      <c r="E11" s="50">
        <v>4</v>
      </c>
      <c r="F11" s="50"/>
      <c r="G11" s="50"/>
      <c r="H11" s="50">
        <v>4</v>
      </c>
      <c r="I11" s="50">
        <v>4</v>
      </c>
      <c r="J11" s="50"/>
      <c r="K11" s="50"/>
      <c r="L11" s="50"/>
      <c r="M11" s="50"/>
      <c r="N11" s="50"/>
      <c r="O11" s="50"/>
      <c r="P11" s="50"/>
      <c r="Q11" s="50">
        <v>4</v>
      </c>
      <c r="R11" s="50"/>
      <c r="S11" s="50"/>
      <c r="T11" s="50"/>
      <c r="U11" s="50"/>
      <c r="V11" s="50"/>
      <c r="W11" s="50"/>
      <c r="X11" s="50"/>
      <c r="Y11" s="50">
        <v>4</v>
      </c>
      <c r="Z11" s="50">
        <v>4</v>
      </c>
      <c r="AA11" s="50"/>
      <c r="AB11" s="50"/>
      <c r="AC11" s="50"/>
      <c r="AD11" s="50">
        <v>4</v>
      </c>
      <c r="AE11" s="50"/>
      <c r="AF11" s="50"/>
      <c r="AG11" s="50">
        <v>4</v>
      </c>
      <c r="AH11" s="50"/>
      <c r="AI11" s="50">
        <v>4</v>
      </c>
      <c r="AJ11" s="50"/>
      <c r="AK11" s="50"/>
      <c r="AL11" s="50"/>
      <c r="AM11" s="50"/>
      <c r="AN11" s="50">
        <v>4</v>
      </c>
      <c r="AO11" s="50"/>
      <c r="AP11" s="50">
        <v>4</v>
      </c>
      <c r="AQ11" s="50"/>
      <c r="AR11" s="50"/>
      <c r="AS11" s="17">
        <v>4</v>
      </c>
      <c r="AT11" s="17"/>
      <c r="AU11" s="49"/>
      <c r="AV11" s="49"/>
      <c r="AW11" s="49">
        <v>6</v>
      </c>
      <c r="AX11" s="49"/>
      <c r="AY11" s="49"/>
      <c r="AZ11" s="49"/>
      <c r="BA11" s="49"/>
      <c r="BB11" s="49"/>
      <c r="BC11" s="49"/>
      <c r="BD11" s="49"/>
      <c r="BE11" s="49"/>
      <c r="BF11" s="49"/>
      <c r="BG11" s="49"/>
      <c r="BH11" s="49"/>
      <c r="BI11" s="49"/>
      <c r="BJ11" s="49"/>
      <c r="BK11" s="49"/>
      <c r="BL11" s="49"/>
      <c r="BM11" s="49"/>
      <c r="BN11" s="49">
        <v>6</v>
      </c>
      <c r="BO11" s="49"/>
      <c r="BP11" s="23"/>
      <c r="BQ11" s="23"/>
      <c r="BR11" s="23"/>
      <c r="BS11" s="23"/>
      <c r="BT11" s="23"/>
      <c r="BU11" s="23"/>
      <c r="BV11" s="23"/>
      <c r="BW11" s="23"/>
      <c r="BX11" s="23"/>
      <c r="BY11" s="23"/>
      <c r="BZ11" s="23"/>
      <c r="CA11" s="23"/>
      <c r="CB11" s="23"/>
      <c r="CC11" s="23"/>
      <c r="CD11" s="48"/>
      <c r="CE11" s="48"/>
      <c r="CF11" s="48"/>
      <c r="CG11" s="48"/>
      <c r="CH11" s="48"/>
      <c r="CI11" s="48"/>
      <c r="CJ11" s="48"/>
      <c r="CK11" s="48"/>
      <c r="CL11" s="48"/>
      <c r="CM11" s="48"/>
      <c r="CN11" s="48"/>
      <c r="CO11" s="48"/>
      <c r="CP11" s="48"/>
      <c r="CQ11" s="48"/>
      <c r="CR11" s="48"/>
      <c r="CS11" s="48"/>
      <c r="CT11" s="48"/>
      <c r="CU11" s="48"/>
      <c r="CV11" s="48"/>
      <c r="CW11" s="48"/>
      <c r="CX11" s="48"/>
      <c r="CY11" s="48"/>
      <c r="CZ11" s="48"/>
      <c r="DA11" s="48"/>
      <c r="DB11" s="48"/>
      <c r="DC11" s="48"/>
      <c r="DD11" s="48"/>
      <c r="DE11" s="48"/>
      <c r="DF11" s="48"/>
      <c r="DG11" s="48"/>
      <c r="DH11" s="48"/>
      <c r="DI11" s="48"/>
      <c r="DJ11" s="48"/>
      <c r="DK11" s="48"/>
      <c r="DL11" s="48"/>
    </row>
    <row r="12" spans="1:116">
      <c r="A12" s="12">
        <v>10</v>
      </c>
      <c r="B12" s="11" t="s">
        <v>4</v>
      </c>
      <c r="C12" s="45" t="s">
        <v>8</v>
      </c>
      <c r="D12" s="50"/>
      <c r="E12" s="50"/>
      <c r="F12" s="50"/>
      <c r="G12" s="51"/>
      <c r="H12" s="50"/>
      <c r="I12" s="50"/>
      <c r="J12" s="51"/>
      <c r="K12" s="50"/>
      <c r="L12" s="50"/>
      <c r="M12" s="50"/>
      <c r="N12" s="50"/>
      <c r="O12" s="50"/>
      <c r="P12" s="50"/>
      <c r="Q12" s="50"/>
      <c r="R12" s="50"/>
      <c r="S12" s="50"/>
      <c r="T12" s="50"/>
      <c r="U12" s="50"/>
      <c r="V12" s="50"/>
      <c r="W12" s="50"/>
      <c r="X12" s="50"/>
      <c r="Y12" s="50"/>
      <c r="Z12" s="50">
        <v>6</v>
      </c>
      <c r="AA12" s="50"/>
      <c r="AB12" s="50"/>
      <c r="AC12" s="50">
        <v>6</v>
      </c>
      <c r="AD12" s="50"/>
      <c r="AE12" s="50">
        <v>6</v>
      </c>
      <c r="AF12" s="50"/>
      <c r="AG12" s="50"/>
      <c r="AH12" s="50"/>
      <c r="AI12" s="50"/>
      <c r="AJ12" s="50"/>
      <c r="AK12" s="50"/>
      <c r="AL12" s="50"/>
      <c r="AM12" s="50"/>
      <c r="AN12" s="50"/>
      <c r="AO12" s="50"/>
      <c r="AP12" s="50"/>
      <c r="AQ12" s="50"/>
      <c r="AR12" s="50"/>
      <c r="AS12" s="50"/>
      <c r="AT12" s="50"/>
      <c r="AU12" s="49"/>
      <c r="AV12" s="49"/>
      <c r="AW12" s="49">
        <v>4</v>
      </c>
      <c r="AX12" s="49"/>
      <c r="AY12" s="49">
        <v>4</v>
      </c>
      <c r="AZ12" s="49"/>
      <c r="BA12" s="49"/>
      <c r="BB12" s="49"/>
      <c r="BC12" s="49"/>
      <c r="BD12" s="49"/>
      <c r="BE12" s="49">
        <v>9</v>
      </c>
      <c r="BF12" s="49">
        <v>4</v>
      </c>
      <c r="BG12" s="49"/>
      <c r="BH12" s="49">
        <v>8</v>
      </c>
      <c r="BI12" s="49"/>
      <c r="BJ12" s="49"/>
      <c r="BK12" s="49"/>
      <c r="BL12" s="49"/>
      <c r="BM12" s="49"/>
      <c r="BN12" s="49">
        <v>4</v>
      </c>
      <c r="BO12" s="49"/>
      <c r="BP12" s="23"/>
      <c r="BQ12" s="23"/>
      <c r="BR12" s="23"/>
      <c r="BS12" s="23"/>
      <c r="BT12" s="23"/>
      <c r="BU12" s="23">
        <v>9</v>
      </c>
      <c r="BV12" s="23"/>
      <c r="BW12" s="23"/>
      <c r="BX12" s="23"/>
      <c r="BY12" s="23"/>
      <c r="BZ12" s="23"/>
      <c r="CA12" s="23"/>
      <c r="CB12" s="23"/>
      <c r="CC12" s="23"/>
      <c r="CD12" s="48"/>
      <c r="CE12" s="48"/>
      <c r="CF12" s="48"/>
      <c r="CG12" s="48"/>
      <c r="CH12" s="48"/>
      <c r="CI12" s="48"/>
      <c r="CJ12" s="48"/>
      <c r="CK12" s="48"/>
      <c r="CL12" s="48"/>
      <c r="CM12" s="48"/>
      <c r="CN12" s="48"/>
      <c r="CO12" s="48"/>
      <c r="CP12" s="48"/>
      <c r="CQ12" s="48"/>
      <c r="CR12" s="48"/>
      <c r="CS12" s="48"/>
      <c r="CT12" s="48"/>
      <c r="CU12" s="48"/>
      <c r="CV12" s="48"/>
      <c r="CW12" s="48"/>
      <c r="CX12" s="48"/>
      <c r="CY12" s="48"/>
      <c r="CZ12" s="48"/>
      <c r="DA12" s="48"/>
      <c r="DB12" s="48"/>
      <c r="DC12" s="48"/>
      <c r="DD12" s="48"/>
      <c r="DE12" s="48"/>
      <c r="DF12" s="48"/>
      <c r="DG12" s="48"/>
      <c r="DH12" s="48"/>
      <c r="DI12" s="48"/>
      <c r="DJ12" s="48"/>
      <c r="DK12" s="48"/>
      <c r="DL12" s="48"/>
    </row>
    <row r="13" spans="1:116">
      <c r="A13" s="12">
        <v>11</v>
      </c>
      <c r="B13" s="11" t="s">
        <v>51</v>
      </c>
      <c r="C13" s="19" t="s">
        <v>73</v>
      </c>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49"/>
      <c r="AV13" s="49">
        <v>7</v>
      </c>
      <c r="AW13" s="49"/>
      <c r="AX13" s="49"/>
      <c r="AY13" s="49"/>
      <c r="AZ13" s="49"/>
      <c r="BA13" s="49"/>
      <c r="BB13" s="49"/>
      <c r="BC13" s="49">
        <v>7</v>
      </c>
      <c r="BD13" s="49"/>
      <c r="BE13" s="49"/>
      <c r="BF13" s="49">
        <v>7</v>
      </c>
      <c r="BG13" s="49"/>
      <c r="BH13" s="49"/>
      <c r="BI13" s="49"/>
      <c r="BJ13" s="49"/>
      <c r="BK13" s="49"/>
      <c r="BL13" s="49"/>
      <c r="BM13" s="49"/>
      <c r="BN13" s="49"/>
      <c r="BO13" s="49"/>
      <c r="BP13" s="23">
        <f>0*10</f>
        <v>0</v>
      </c>
      <c r="BQ13" s="23"/>
      <c r="BR13" s="23"/>
      <c r="BS13" s="23"/>
      <c r="BT13" s="23"/>
      <c r="BU13" s="23"/>
      <c r="BV13" s="23"/>
      <c r="BW13" s="23"/>
      <c r="BX13" s="23"/>
      <c r="BY13" s="23"/>
      <c r="BZ13" s="23"/>
      <c r="CA13" s="23"/>
      <c r="CB13" s="23"/>
      <c r="CC13" s="23"/>
      <c r="CD13" s="48">
        <v>4</v>
      </c>
      <c r="CE13" s="48">
        <v>4</v>
      </c>
      <c r="CF13" s="48">
        <v>3</v>
      </c>
      <c r="CG13" s="48"/>
      <c r="CH13" s="48"/>
      <c r="CI13" s="48"/>
      <c r="CJ13" s="48"/>
      <c r="CK13" s="48">
        <v>3</v>
      </c>
      <c r="CL13" s="48"/>
      <c r="CM13" s="48">
        <v>4</v>
      </c>
      <c r="CN13" s="48"/>
      <c r="CO13" s="48">
        <v>4</v>
      </c>
      <c r="CP13" s="48">
        <v>4</v>
      </c>
      <c r="CQ13" s="48"/>
      <c r="CR13" s="48"/>
      <c r="CS13" s="48"/>
      <c r="CT13" s="48"/>
      <c r="CU13" s="48"/>
      <c r="CV13" s="48"/>
      <c r="CW13" s="48">
        <v>2</v>
      </c>
      <c r="CX13" s="48"/>
      <c r="CY13" s="48"/>
      <c r="CZ13" s="48"/>
      <c r="DA13" s="48"/>
      <c r="DB13" s="48"/>
      <c r="DC13" s="48"/>
      <c r="DD13" s="48"/>
      <c r="DE13" s="48"/>
      <c r="DF13" s="48">
        <v>2</v>
      </c>
      <c r="DG13" s="48"/>
      <c r="DH13" s="48"/>
      <c r="DI13" s="48"/>
      <c r="DJ13" s="48"/>
      <c r="DK13" s="48"/>
      <c r="DL13" s="48"/>
    </row>
    <row r="14" spans="1:116">
      <c r="A14" s="12">
        <v>12</v>
      </c>
      <c r="B14" s="11" t="s">
        <v>4</v>
      </c>
      <c r="C14" s="45" t="s">
        <v>21</v>
      </c>
      <c r="D14" s="50"/>
      <c r="E14" s="50"/>
      <c r="F14" s="50"/>
      <c r="G14" s="50"/>
      <c r="H14" s="50"/>
      <c r="I14" s="50"/>
      <c r="J14" s="50"/>
      <c r="K14" s="50"/>
      <c r="L14" s="50"/>
      <c r="M14" s="50"/>
      <c r="N14" s="50"/>
      <c r="O14" s="50"/>
      <c r="P14" s="50"/>
      <c r="Q14" s="50"/>
      <c r="R14" s="50"/>
      <c r="S14" s="50"/>
      <c r="T14" s="50"/>
      <c r="U14" s="50">
        <v>6</v>
      </c>
      <c r="V14" s="50"/>
      <c r="W14" s="50"/>
      <c r="X14" s="50"/>
      <c r="Y14" s="50"/>
      <c r="Z14" s="50"/>
      <c r="AA14" s="50"/>
      <c r="AB14" s="50"/>
      <c r="AC14" s="50"/>
      <c r="AD14" s="50"/>
      <c r="AE14" s="50"/>
      <c r="AF14" s="50"/>
      <c r="AG14" s="50"/>
      <c r="AH14" s="50">
        <v>5</v>
      </c>
      <c r="AI14" s="50"/>
      <c r="AJ14" s="50"/>
      <c r="AK14" s="50"/>
      <c r="AL14" s="50"/>
      <c r="AM14" s="50"/>
      <c r="AN14" s="50">
        <v>6</v>
      </c>
      <c r="AO14" s="50"/>
      <c r="AP14" s="50"/>
      <c r="AQ14" s="50"/>
      <c r="AR14" s="50">
        <v>6</v>
      </c>
      <c r="AS14" s="50"/>
      <c r="AT14" s="50"/>
      <c r="AU14" s="49">
        <v>4</v>
      </c>
      <c r="AV14" s="49"/>
      <c r="AW14" s="49"/>
      <c r="AX14" s="49"/>
      <c r="AY14" s="49"/>
      <c r="AZ14" s="49"/>
      <c r="BA14" s="49"/>
      <c r="BB14" s="49"/>
      <c r="BC14" s="49"/>
      <c r="BD14" s="49">
        <v>4</v>
      </c>
      <c r="BE14" s="49"/>
      <c r="BF14" s="49"/>
      <c r="BG14" s="49"/>
      <c r="BH14" s="49">
        <v>5</v>
      </c>
      <c r="BI14" s="49"/>
      <c r="BJ14" s="49"/>
      <c r="BK14" s="49"/>
      <c r="BL14" s="49"/>
      <c r="BM14" s="49"/>
      <c r="BN14" s="49">
        <v>7</v>
      </c>
      <c r="BO14" s="49"/>
      <c r="BP14" s="23"/>
      <c r="BQ14" s="23"/>
      <c r="BR14" s="23"/>
      <c r="BS14" s="23"/>
      <c r="BT14" s="23"/>
      <c r="BU14" s="23"/>
      <c r="BV14" s="23"/>
      <c r="BW14" s="23"/>
      <c r="BX14" s="23"/>
      <c r="BY14" s="23"/>
      <c r="BZ14" s="23"/>
      <c r="CA14" s="23"/>
      <c r="CB14" s="23"/>
      <c r="CC14" s="23"/>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row>
    <row r="15" spans="1:116">
      <c r="A15" s="12">
        <v>13</v>
      </c>
      <c r="B15" s="11" t="s">
        <v>51</v>
      </c>
      <c r="C15" s="19" t="s">
        <v>69</v>
      </c>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49"/>
      <c r="AV15" s="49"/>
      <c r="AW15" s="49">
        <v>5</v>
      </c>
      <c r="AX15" s="49"/>
      <c r="AY15" s="49"/>
      <c r="AZ15" s="49"/>
      <c r="BA15" s="49">
        <v>5</v>
      </c>
      <c r="BB15" s="49"/>
      <c r="BC15" s="49"/>
      <c r="BD15" s="49"/>
      <c r="BE15" s="49"/>
      <c r="BF15" s="49"/>
      <c r="BG15" s="49"/>
      <c r="BH15" s="49"/>
      <c r="BI15" s="49"/>
      <c r="BJ15" s="49">
        <v>5</v>
      </c>
      <c r="BK15" s="49"/>
      <c r="BL15" s="49"/>
      <c r="BM15" s="49"/>
      <c r="BN15" s="49"/>
      <c r="BO15" s="49"/>
      <c r="BP15" s="23"/>
      <c r="BQ15" s="23"/>
      <c r="BR15" s="23"/>
      <c r="BS15" s="23"/>
      <c r="BT15" s="23"/>
      <c r="BU15" s="23"/>
      <c r="BV15" s="23">
        <v>13</v>
      </c>
      <c r="BW15" s="23"/>
      <c r="BX15" s="23"/>
      <c r="BY15" s="23"/>
      <c r="BZ15" s="23"/>
      <c r="CA15" s="23"/>
      <c r="CB15" s="23"/>
      <c r="CC15" s="23"/>
      <c r="CD15" s="48"/>
      <c r="CE15" s="48"/>
      <c r="CF15" s="48"/>
      <c r="CG15" s="48"/>
      <c r="CH15" s="48"/>
      <c r="CI15" s="48">
        <v>2</v>
      </c>
      <c r="CJ15" s="48">
        <v>3</v>
      </c>
      <c r="CK15" s="48"/>
      <c r="CL15" s="48"/>
      <c r="CM15" s="48"/>
      <c r="CN15" s="48"/>
      <c r="CO15" s="48"/>
      <c r="CP15" s="48"/>
      <c r="CQ15" s="48">
        <v>2</v>
      </c>
      <c r="CR15" s="48"/>
      <c r="CS15" s="48"/>
      <c r="CT15" s="48"/>
      <c r="CU15" s="48"/>
      <c r="CV15" s="48"/>
      <c r="CW15" s="48">
        <v>3</v>
      </c>
      <c r="CX15" s="48"/>
      <c r="CY15" s="48"/>
      <c r="CZ15" s="48"/>
      <c r="DA15" s="48"/>
      <c r="DB15" s="48"/>
      <c r="DC15" s="48">
        <v>2</v>
      </c>
      <c r="DD15" s="48"/>
      <c r="DE15" s="48"/>
      <c r="DF15" s="48">
        <v>3</v>
      </c>
      <c r="DG15" s="48"/>
      <c r="DH15" s="48"/>
      <c r="DI15" s="48"/>
      <c r="DJ15" s="48"/>
      <c r="DK15" s="48"/>
      <c r="DL15" s="48"/>
    </row>
    <row r="16" spans="1:116">
      <c r="A16" s="12">
        <v>14</v>
      </c>
      <c r="B16" s="11" t="s">
        <v>4</v>
      </c>
      <c r="C16" s="45" t="s">
        <v>16</v>
      </c>
      <c r="D16" s="50"/>
      <c r="E16" s="50"/>
      <c r="F16" s="50"/>
      <c r="G16" s="50"/>
      <c r="H16" s="50"/>
      <c r="I16" s="50"/>
      <c r="J16" s="50"/>
      <c r="K16" s="50"/>
      <c r="L16" s="50"/>
      <c r="M16" s="50"/>
      <c r="N16" s="50"/>
      <c r="O16" s="50"/>
      <c r="P16" s="50"/>
      <c r="Q16" s="50"/>
      <c r="R16" s="50"/>
      <c r="S16" s="50"/>
      <c r="T16" s="50">
        <v>7</v>
      </c>
      <c r="U16" s="50"/>
      <c r="V16" s="50"/>
      <c r="W16" s="50"/>
      <c r="X16" s="50"/>
      <c r="Y16" s="50"/>
      <c r="Z16" s="50"/>
      <c r="AA16" s="50"/>
      <c r="AB16" s="50"/>
      <c r="AC16" s="50"/>
      <c r="AD16" s="50"/>
      <c r="AE16" s="50"/>
      <c r="AF16" s="50"/>
      <c r="AG16" s="50"/>
      <c r="AH16" s="50"/>
      <c r="AI16" s="50">
        <v>5</v>
      </c>
      <c r="AJ16" s="50"/>
      <c r="AK16" s="50"/>
      <c r="AL16" s="50"/>
      <c r="AM16" s="50"/>
      <c r="AN16" s="50"/>
      <c r="AO16" s="50">
        <v>8</v>
      </c>
      <c r="AP16" s="50">
        <v>5</v>
      </c>
      <c r="AQ16" s="50"/>
      <c r="AR16" s="50"/>
      <c r="AS16" s="50"/>
      <c r="AT16" s="50"/>
      <c r="AU16" s="49">
        <v>9</v>
      </c>
      <c r="AV16" s="49">
        <v>4</v>
      </c>
      <c r="AW16" s="49"/>
      <c r="AX16" s="49"/>
      <c r="AY16" s="49"/>
      <c r="AZ16" s="49"/>
      <c r="BA16" s="49"/>
      <c r="BB16" s="49"/>
      <c r="BC16" s="49">
        <v>4</v>
      </c>
      <c r="BD16" s="49"/>
      <c r="BE16" s="49">
        <v>4</v>
      </c>
      <c r="BF16" s="49">
        <v>4</v>
      </c>
      <c r="BG16" s="49"/>
      <c r="BH16" s="49"/>
      <c r="BI16" s="49"/>
      <c r="BJ16" s="49"/>
      <c r="BK16" s="49"/>
      <c r="BL16" s="49"/>
      <c r="BM16" s="49"/>
      <c r="BN16" s="49"/>
      <c r="BO16" s="49"/>
      <c r="BP16" s="23"/>
      <c r="BQ16" s="23"/>
      <c r="BR16" s="23"/>
      <c r="BS16" s="23"/>
      <c r="BT16" s="23">
        <v>7</v>
      </c>
      <c r="BU16" s="23"/>
      <c r="BV16" s="23"/>
      <c r="BW16" s="23"/>
      <c r="BX16" s="23"/>
      <c r="BY16" s="23"/>
      <c r="BZ16" s="23"/>
      <c r="CA16" s="23"/>
      <c r="CB16" s="23"/>
      <c r="CC16" s="23"/>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row>
    <row r="17" spans="1:116">
      <c r="A17" s="12">
        <v>15</v>
      </c>
      <c r="B17" s="11" t="s">
        <v>51</v>
      </c>
      <c r="C17" s="19" t="s">
        <v>78</v>
      </c>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49"/>
      <c r="AV17" s="49"/>
      <c r="AW17" s="49"/>
      <c r="AX17" s="49"/>
      <c r="AY17" s="49"/>
      <c r="AZ17" s="49">
        <v>7</v>
      </c>
      <c r="BA17" s="49"/>
      <c r="BB17" s="49">
        <v>7</v>
      </c>
      <c r="BC17" s="49"/>
      <c r="BD17" s="49"/>
      <c r="BE17" s="49"/>
      <c r="BF17" s="49"/>
      <c r="BG17" s="49"/>
      <c r="BH17" s="49"/>
      <c r="BI17" s="49"/>
      <c r="BJ17" s="49"/>
      <c r="BK17" s="49"/>
      <c r="BL17" s="49">
        <v>7</v>
      </c>
      <c r="BM17" s="49"/>
      <c r="BN17" s="49"/>
      <c r="BO17" s="49"/>
      <c r="BP17" s="23"/>
      <c r="BQ17" s="23"/>
      <c r="BR17" s="23"/>
      <c r="BS17" s="23"/>
      <c r="BT17" s="23"/>
      <c r="BU17" s="23"/>
      <c r="BV17" s="23"/>
      <c r="BW17" s="23"/>
      <c r="BX17" s="23"/>
      <c r="BY17" s="23"/>
      <c r="BZ17" s="23">
        <v>10</v>
      </c>
      <c r="CA17" s="23"/>
      <c r="CB17" s="23"/>
      <c r="CC17" s="23"/>
      <c r="CD17" s="48"/>
      <c r="CE17" s="48">
        <v>3</v>
      </c>
      <c r="CF17" s="48"/>
      <c r="CG17" s="48"/>
      <c r="CH17" s="48"/>
      <c r="CI17" s="48"/>
      <c r="CJ17" s="48">
        <v>3</v>
      </c>
      <c r="CK17" s="48"/>
      <c r="CL17" s="48"/>
      <c r="CM17" s="48"/>
      <c r="CN17" s="48"/>
      <c r="CO17" s="48"/>
      <c r="CP17" s="48"/>
      <c r="CQ17" s="48"/>
      <c r="CR17" s="48"/>
      <c r="CS17" s="48"/>
      <c r="CT17" s="48"/>
      <c r="CU17" s="48"/>
      <c r="CV17" s="48"/>
      <c r="CW17" s="48"/>
      <c r="CX17" s="48"/>
      <c r="CY17" s="48"/>
      <c r="CZ17" s="48"/>
      <c r="DA17" s="48"/>
      <c r="DB17" s="48">
        <v>2</v>
      </c>
      <c r="DC17" s="48">
        <v>2</v>
      </c>
      <c r="DD17" s="48"/>
      <c r="DE17" s="48"/>
      <c r="DF17" s="48"/>
      <c r="DG17" s="48"/>
      <c r="DH17" s="48"/>
      <c r="DI17" s="48"/>
      <c r="DJ17" s="48"/>
      <c r="DK17" s="48"/>
      <c r="DL17" s="48"/>
    </row>
    <row r="18" spans="1:116">
      <c r="A18" s="12">
        <v>16</v>
      </c>
      <c r="B18" s="11" t="s">
        <v>4</v>
      </c>
      <c r="C18" s="45" t="s">
        <v>3</v>
      </c>
      <c r="D18" s="50"/>
      <c r="E18" s="50"/>
      <c r="F18" s="50"/>
      <c r="G18" s="50"/>
      <c r="H18" s="50"/>
      <c r="I18" s="50"/>
      <c r="J18" s="50"/>
      <c r="K18" s="50"/>
      <c r="L18" s="50"/>
      <c r="M18" s="50"/>
      <c r="N18" s="50"/>
      <c r="O18" s="50"/>
      <c r="P18" s="50"/>
      <c r="Q18" s="50"/>
      <c r="R18" s="50"/>
      <c r="S18" s="50"/>
      <c r="T18" s="50"/>
      <c r="U18" s="50"/>
      <c r="V18" s="50"/>
      <c r="W18" s="50">
        <v>7</v>
      </c>
      <c r="X18" s="50"/>
      <c r="Y18" s="50"/>
      <c r="Z18" s="50"/>
      <c r="AA18" s="50"/>
      <c r="AB18" s="50"/>
      <c r="AC18" s="50"/>
      <c r="AD18" s="50"/>
      <c r="AE18" s="50"/>
      <c r="AF18" s="50"/>
      <c r="AG18" s="50"/>
      <c r="AH18" s="50"/>
      <c r="AI18" s="50"/>
      <c r="AJ18" s="50"/>
      <c r="AK18" s="50">
        <v>7</v>
      </c>
      <c r="AL18" s="50"/>
      <c r="AM18" s="50"/>
      <c r="AN18" s="50"/>
      <c r="AO18" s="50"/>
      <c r="AP18" s="50"/>
      <c r="AQ18" s="50"/>
      <c r="AR18" s="50"/>
      <c r="AS18" s="50"/>
      <c r="AT18" s="50"/>
      <c r="AU18" s="49"/>
      <c r="AV18" s="49"/>
      <c r="AW18" s="49">
        <v>4</v>
      </c>
      <c r="AX18" s="49"/>
      <c r="AY18" s="49"/>
      <c r="AZ18" s="49"/>
      <c r="BA18" s="49">
        <v>4</v>
      </c>
      <c r="BB18" s="49"/>
      <c r="BC18" s="49"/>
      <c r="BD18" s="49"/>
      <c r="BE18" s="49"/>
      <c r="BF18" s="49">
        <v>5</v>
      </c>
      <c r="BG18" s="49"/>
      <c r="BH18" s="49"/>
      <c r="BI18" s="49"/>
      <c r="BJ18" s="49">
        <v>4</v>
      </c>
      <c r="BK18" s="49"/>
      <c r="BL18" s="49"/>
      <c r="BM18" s="49"/>
      <c r="BN18" s="49">
        <v>4</v>
      </c>
      <c r="BO18" s="49"/>
      <c r="BP18" s="23"/>
      <c r="BQ18" s="23"/>
      <c r="BR18" s="23"/>
      <c r="BS18" s="23">
        <v>8</v>
      </c>
      <c r="BT18" s="23"/>
      <c r="BU18" s="23"/>
      <c r="BV18" s="23"/>
      <c r="BW18" s="23"/>
      <c r="BX18" s="23"/>
      <c r="BY18" s="23"/>
      <c r="BZ18" s="23"/>
      <c r="CA18" s="23"/>
      <c r="CB18" s="23">
        <v>7</v>
      </c>
      <c r="CC18" s="23"/>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row>
    <row r="19" spans="1:116">
      <c r="A19" s="12">
        <v>17</v>
      </c>
      <c r="B19" s="11" t="s">
        <v>51</v>
      </c>
      <c r="C19" s="19" t="s">
        <v>50</v>
      </c>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49"/>
      <c r="AV19" s="49"/>
      <c r="AW19" s="49"/>
      <c r="AX19" s="49"/>
      <c r="AY19" s="49"/>
      <c r="AZ19" s="49"/>
      <c r="BA19" s="49"/>
      <c r="BB19" s="49"/>
      <c r="BC19" s="49"/>
      <c r="BD19" s="49"/>
      <c r="BE19" s="49"/>
      <c r="BF19" s="49"/>
      <c r="BG19" s="49"/>
      <c r="BH19" s="49"/>
      <c r="BI19" s="49"/>
      <c r="BJ19" s="49"/>
      <c r="BK19" s="49"/>
      <c r="BL19" s="49"/>
      <c r="BM19" s="49">
        <v>5</v>
      </c>
      <c r="BN19" s="49"/>
      <c r="BO19" s="49"/>
      <c r="BP19" s="23"/>
      <c r="BQ19" s="23"/>
      <c r="BR19" s="23"/>
      <c r="BS19" s="23"/>
      <c r="BT19" s="23">
        <v>11</v>
      </c>
      <c r="BU19" s="23"/>
      <c r="BV19" s="23"/>
      <c r="BW19" s="23"/>
      <c r="BX19" s="23"/>
      <c r="BY19" s="23"/>
      <c r="BZ19" s="23"/>
      <c r="CA19" s="23">
        <v>11</v>
      </c>
      <c r="CB19" s="23"/>
      <c r="CC19" s="23"/>
      <c r="CD19" s="48"/>
      <c r="CE19" s="48"/>
      <c r="CF19" s="48"/>
      <c r="CG19" s="48"/>
      <c r="CH19" s="48"/>
      <c r="CI19" s="48">
        <v>3</v>
      </c>
      <c r="CJ19" s="48"/>
      <c r="CK19" s="48"/>
      <c r="CL19" s="48"/>
      <c r="CM19" s="48">
        <v>3</v>
      </c>
      <c r="CN19" s="48"/>
      <c r="CO19" s="48"/>
      <c r="CP19" s="48"/>
      <c r="CQ19" s="48">
        <v>3</v>
      </c>
      <c r="CR19" s="48"/>
      <c r="CS19" s="48"/>
      <c r="CT19" s="48">
        <v>2</v>
      </c>
      <c r="CU19" s="48"/>
      <c r="CV19" s="48">
        <v>2</v>
      </c>
      <c r="CW19" s="48"/>
      <c r="CX19" s="48"/>
      <c r="CY19" s="48"/>
      <c r="CZ19" s="48"/>
      <c r="DA19" s="48"/>
      <c r="DB19" s="48">
        <v>2</v>
      </c>
      <c r="DC19" s="48"/>
      <c r="DD19" s="48"/>
      <c r="DE19" s="48"/>
      <c r="DF19" s="48"/>
      <c r="DG19" s="48"/>
      <c r="DH19" s="48"/>
      <c r="DI19" s="48"/>
      <c r="DJ19" s="48"/>
      <c r="DK19" s="48"/>
      <c r="DL19" s="48"/>
    </row>
    <row r="20" spans="1:116">
      <c r="A20" s="12">
        <v>18</v>
      </c>
      <c r="B20" s="11" t="s">
        <v>4</v>
      </c>
      <c r="C20" s="45" t="s">
        <v>7</v>
      </c>
      <c r="D20" s="50">
        <v>6</v>
      </c>
      <c r="E20" s="50">
        <v>9</v>
      </c>
      <c r="F20" s="50"/>
      <c r="G20" s="50"/>
      <c r="H20" s="50"/>
      <c r="I20" s="50">
        <v>8</v>
      </c>
      <c r="J20" s="50"/>
      <c r="K20" s="50"/>
      <c r="L20" s="50"/>
      <c r="M20" s="50"/>
      <c r="N20" s="50"/>
      <c r="O20" s="50"/>
      <c r="P20" s="50"/>
      <c r="Q20" s="50"/>
      <c r="R20" s="50"/>
      <c r="S20" s="50"/>
      <c r="T20" s="50"/>
      <c r="U20" s="50"/>
      <c r="V20" s="50"/>
      <c r="W20" s="50"/>
      <c r="X20" s="50"/>
      <c r="Y20" s="50"/>
      <c r="Z20" s="50"/>
      <c r="AA20" s="50"/>
      <c r="AB20" s="50">
        <v>9</v>
      </c>
      <c r="AC20" s="50"/>
      <c r="AD20" s="50"/>
      <c r="AE20" s="50"/>
      <c r="AF20" s="50"/>
      <c r="AG20" s="50"/>
      <c r="AH20" s="50"/>
      <c r="AI20" s="50"/>
      <c r="AJ20" s="50"/>
      <c r="AK20" s="50"/>
      <c r="AL20" s="50"/>
      <c r="AM20" s="50"/>
      <c r="AN20" s="50"/>
      <c r="AO20" s="50"/>
      <c r="AP20" s="50"/>
      <c r="AQ20" s="50"/>
      <c r="AR20" s="50"/>
      <c r="AS20" s="50"/>
      <c r="AT20" s="50"/>
      <c r="AU20" s="49">
        <v>4</v>
      </c>
      <c r="AV20" s="49"/>
      <c r="AW20" s="49"/>
      <c r="AX20" s="49"/>
      <c r="AY20" s="49"/>
      <c r="AZ20" s="49">
        <v>4</v>
      </c>
      <c r="BA20" s="49"/>
      <c r="BB20" s="49">
        <v>4</v>
      </c>
      <c r="BC20" s="49"/>
      <c r="BD20" s="49"/>
      <c r="BE20" s="49"/>
      <c r="BF20" s="49"/>
      <c r="BG20" s="49"/>
      <c r="BH20" s="49"/>
      <c r="BI20" s="49">
        <v>8</v>
      </c>
      <c r="BJ20" s="49"/>
      <c r="BK20" s="49"/>
      <c r="BL20" s="49">
        <v>4</v>
      </c>
      <c r="BM20" s="49"/>
      <c r="BN20" s="49"/>
      <c r="BO20" s="49"/>
      <c r="BP20" s="23">
        <f>0*10</f>
        <v>0</v>
      </c>
      <c r="BQ20" s="23"/>
      <c r="BR20" s="23"/>
      <c r="BS20" s="23"/>
      <c r="BT20" s="23"/>
      <c r="BU20" s="23"/>
      <c r="BV20" s="23"/>
      <c r="BW20" s="23"/>
      <c r="BX20" s="23">
        <v>8</v>
      </c>
      <c r="BY20" s="23"/>
      <c r="BZ20" s="23">
        <v>9</v>
      </c>
      <c r="CA20" s="23"/>
      <c r="CB20" s="23"/>
      <c r="CC20" s="23"/>
      <c r="CD20" s="48"/>
      <c r="CE20" s="48"/>
      <c r="CF20" s="48"/>
      <c r="CG20" s="48"/>
      <c r="CH20" s="48"/>
      <c r="CI20" s="48"/>
      <c r="CJ20" s="48"/>
      <c r="CK20" s="48"/>
      <c r="CL20" s="48"/>
      <c r="CM20" s="48"/>
      <c r="CN20" s="48"/>
      <c r="CO20" s="48"/>
      <c r="CP20" s="48"/>
      <c r="CQ20" s="48"/>
      <c r="CR20" s="48"/>
      <c r="CS20" s="48"/>
      <c r="CT20" s="48"/>
      <c r="CU20" s="48"/>
      <c r="CV20" s="48"/>
      <c r="CW20" s="48"/>
      <c r="CX20" s="48"/>
      <c r="CY20" s="48"/>
      <c r="CZ20" s="48"/>
      <c r="DA20" s="48"/>
      <c r="DB20" s="48"/>
      <c r="DC20" s="48"/>
      <c r="DD20" s="48"/>
      <c r="DE20" s="48"/>
      <c r="DF20" s="48"/>
      <c r="DG20" s="48"/>
      <c r="DH20" s="48"/>
      <c r="DI20" s="48"/>
      <c r="DJ20" s="48"/>
      <c r="DK20" s="48"/>
      <c r="DL20" s="48"/>
    </row>
    <row r="21" spans="1:116">
      <c r="A21" s="12">
        <v>19</v>
      </c>
      <c r="B21" s="11" t="s">
        <v>51</v>
      </c>
      <c r="C21" s="19" t="s">
        <v>79</v>
      </c>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49"/>
      <c r="AV21" s="49"/>
      <c r="AW21" s="49"/>
      <c r="AX21" s="49"/>
      <c r="AY21" s="49"/>
      <c r="AZ21" s="49"/>
      <c r="BA21" s="49"/>
      <c r="BB21" s="49"/>
      <c r="BC21" s="49"/>
      <c r="BD21" s="49"/>
      <c r="BE21" s="49"/>
      <c r="BF21" s="49"/>
      <c r="BG21" s="49"/>
      <c r="BH21" s="49"/>
      <c r="BI21" s="49"/>
      <c r="BJ21" s="49"/>
      <c r="BK21" s="49"/>
      <c r="BL21" s="49"/>
      <c r="BM21" s="49"/>
      <c r="BN21" s="49"/>
      <c r="BO21" s="49"/>
      <c r="BP21" s="23"/>
      <c r="BQ21" s="23">
        <v>16</v>
      </c>
      <c r="BR21" s="23"/>
      <c r="BS21" s="23"/>
      <c r="BT21" s="23"/>
      <c r="BU21" s="23">
        <v>17</v>
      </c>
      <c r="BV21" s="23"/>
      <c r="BW21" s="23"/>
      <c r="BX21" s="23"/>
      <c r="BY21" s="23">
        <v>18</v>
      </c>
      <c r="BZ21" s="23"/>
      <c r="CA21" s="23"/>
      <c r="CB21" s="23">
        <v>16</v>
      </c>
      <c r="CC21" s="23"/>
      <c r="CD21" s="48"/>
      <c r="CE21" s="48"/>
      <c r="CF21" s="48"/>
      <c r="CG21" s="48"/>
      <c r="CH21" s="48">
        <v>4</v>
      </c>
      <c r="CI21" s="48"/>
      <c r="CJ21" s="48"/>
      <c r="CK21" s="48"/>
      <c r="CL21" s="48"/>
      <c r="CM21" s="48"/>
      <c r="CN21" s="48"/>
      <c r="CO21" s="48"/>
      <c r="CP21" s="48"/>
      <c r="CQ21" s="48"/>
      <c r="CR21" s="48"/>
      <c r="CS21" s="48">
        <v>3</v>
      </c>
      <c r="CT21" s="48"/>
      <c r="CU21" s="48"/>
      <c r="CV21" s="48"/>
      <c r="CW21" s="48"/>
      <c r="CX21" s="48"/>
      <c r="CY21" s="48">
        <v>3</v>
      </c>
      <c r="CZ21" s="48"/>
      <c r="DA21" s="48"/>
      <c r="DB21" s="48"/>
      <c r="DC21" s="48"/>
      <c r="DD21" s="48">
        <v>3</v>
      </c>
      <c r="DE21" s="48"/>
      <c r="DF21" s="48"/>
      <c r="DG21" s="48"/>
      <c r="DH21" s="48"/>
      <c r="DI21" s="48"/>
      <c r="DJ21" s="48"/>
      <c r="DK21" s="48"/>
      <c r="DL21" s="48"/>
    </row>
    <row r="22" spans="1:116">
      <c r="A22" s="12">
        <v>20</v>
      </c>
      <c r="B22" s="11" t="s">
        <v>36</v>
      </c>
      <c r="C22" s="21" t="s">
        <v>35</v>
      </c>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9"/>
      <c r="AV22" s="39"/>
      <c r="AW22" s="39"/>
      <c r="AX22" s="39"/>
      <c r="AY22" s="39"/>
      <c r="AZ22" s="39"/>
      <c r="BA22" s="39"/>
      <c r="BB22" s="39"/>
      <c r="BC22" s="39"/>
      <c r="BD22" s="39"/>
      <c r="BE22" s="39"/>
      <c r="BF22" s="39"/>
      <c r="BG22" s="39"/>
      <c r="BH22" s="39"/>
      <c r="BI22" s="39"/>
      <c r="BJ22" s="39"/>
      <c r="BK22" s="39"/>
      <c r="BL22" s="39"/>
      <c r="BM22" s="39"/>
      <c r="BN22" s="39"/>
      <c r="BO22" s="39"/>
      <c r="BP22" s="40"/>
      <c r="BQ22" s="40"/>
      <c r="BR22" s="40"/>
      <c r="BS22" s="40"/>
      <c r="BT22" s="40"/>
      <c r="BU22" s="40"/>
      <c r="BV22" s="40"/>
      <c r="BW22" s="40"/>
      <c r="BX22" s="40"/>
      <c r="BY22" s="40"/>
      <c r="BZ22" s="40"/>
      <c r="CA22" s="40"/>
      <c r="CB22" s="40"/>
      <c r="CC22" s="40"/>
      <c r="CD22" s="48"/>
      <c r="CE22" s="48"/>
      <c r="CF22" s="48">
        <v>7</v>
      </c>
      <c r="CG22" s="48">
        <v>6</v>
      </c>
      <c r="CH22" s="48"/>
      <c r="CI22" s="48">
        <v>7</v>
      </c>
      <c r="CJ22" s="48"/>
      <c r="CK22" s="48">
        <v>12</v>
      </c>
      <c r="CL22" s="48"/>
      <c r="CM22" s="48"/>
      <c r="CN22" s="48"/>
      <c r="CO22" s="48">
        <v>8</v>
      </c>
      <c r="CP22" s="48">
        <v>8</v>
      </c>
      <c r="CQ22" s="48"/>
      <c r="CR22" s="48"/>
      <c r="CS22" s="48"/>
      <c r="CT22" s="48">
        <v>4</v>
      </c>
      <c r="CU22" s="48">
        <v>1</v>
      </c>
      <c r="CV22" s="48">
        <v>5</v>
      </c>
      <c r="CW22" s="48"/>
      <c r="CX22" s="48">
        <v>1</v>
      </c>
      <c r="CY22" s="48"/>
      <c r="CZ22" s="48">
        <v>1</v>
      </c>
      <c r="DA22" s="48"/>
      <c r="DB22" s="48"/>
      <c r="DC22" s="48">
        <v>1</v>
      </c>
      <c r="DD22" s="48"/>
      <c r="DE22" s="48">
        <v>1</v>
      </c>
      <c r="DF22" s="48"/>
      <c r="DG22" s="48"/>
      <c r="DH22" s="48"/>
      <c r="DI22" s="48"/>
      <c r="DJ22" s="48"/>
      <c r="DK22" s="48"/>
      <c r="DL22" s="48"/>
    </row>
    <row r="23" spans="1:116">
      <c r="A23" s="12">
        <v>21</v>
      </c>
      <c r="B23" s="11" t="s">
        <v>32</v>
      </c>
      <c r="C23" s="20" t="s">
        <v>31</v>
      </c>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9"/>
      <c r="AV23" s="39"/>
      <c r="AW23" s="39"/>
      <c r="AX23" s="39"/>
      <c r="AY23" s="39"/>
      <c r="AZ23" s="39"/>
      <c r="BA23" s="39"/>
      <c r="BB23" s="39"/>
      <c r="BC23" s="39"/>
      <c r="BD23" s="39"/>
      <c r="BE23" s="39"/>
      <c r="BF23" s="39"/>
      <c r="BG23" s="39"/>
      <c r="BH23" s="39"/>
      <c r="BI23" s="39"/>
      <c r="BJ23" s="39"/>
      <c r="BK23" s="39"/>
      <c r="BL23" s="39"/>
      <c r="BM23" s="39"/>
      <c r="BN23" s="39"/>
      <c r="BO23" s="39"/>
      <c r="BP23" s="40"/>
      <c r="BQ23" s="40"/>
      <c r="BR23" s="40"/>
      <c r="BS23" s="40"/>
      <c r="BT23" s="40"/>
      <c r="BU23" s="40"/>
      <c r="BV23" s="40"/>
      <c r="BW23" s="40"/>
      <c r="BX23" s="40"/>
      <c r="BY23" s="40"/>
      <c r="BZ23" s="40"/>
      <c r="CA23" s="40"/>
      <c r="CB23" s="40"/>
      <c r="CC23" s="40"/>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row>
    <row r="24" spans="1:116">
      <c r="A24" s="12">
        <v>22</v>
      </c>
      <c r="B24" s="11" t="s">
        <v>4</v>
      </c>
      <c r="C24" s="10" t="s">
        <v>24</v>
      </c>
      <c r="D24" s="50"/>
      <c r="E24" s="50"/>
      <c r="F24" s="50"/>
      <c r="G24" s="50"/>
      <c r="H24" s="50"/>
      <c r="I24" s="50"/>
      <c r="J24" s="50"/>
      <c r="K24" s="50"/>
      <c r="L24" s="50"/>
      <c r="M24" s="50">
        <v>6</v>
      </c>
      <c r="N24" s="50"/>
      <c r="O24" s="50"/>
      <c r="P24" s="50">
        <v>4</v>
      </c>
      <c r="Q24" s="50">
        <v>5</v>
      </c>
      <c r="R24" s="50"/>
      <c r="S24" s="50"/>
      <c r="T24" s="50"/>
      <c r="U24" s="50"/>
      <c r="V24" s="50"/>
      <c r="W24" s="50"/>
      <c r="X24" s="50">
        <v>6</v>
      </c>
      <c r="Y24" s="50"/>
      <c r="Z24" s="50"/>
      <c r="AA24" s="50"/>
      <c r="AB24" s="50"/>
      <c r="AC24" s="50"/>
      <c r="AD24" s="50"/>
      <c r="AE24" s="50"/>
      <c r="AF24" s="50"/>
      <c r="AG24" s="50"/>
      <c r="AH24" s="50"/>
      <c r="AI24" s="50"/>
      <c r="AJ24" s="50"/>
      <c r="AK24" s="50"/>
      <c r="AL24" s="50"/>
      <c r="AM24" s="50"/>
      <c r="AN24" s="50"/>
      <c r="AO24" s="50"/>
      <c r="AP24" s="50"/>
      <c r="AQ24" s="50"/>
      <c r="AR24" s="50"/>
      <c r="AS24" s="50"/>
      <c r="AT24" s="50"/>
      <c r="AU24" s="49"/>
      <c r="AV24" s="49">
        <v>3</v>
      </c>
      <c r="AW24" s="49"/>
      <c r="AX24" s="49">
        <v>3</v>
      </c>
      <c r="AY24" s="49"/>
      <c r="AZ24" s="49"/>
      <c r="BA24" s="49"/>
      <c r="BB24" s="49"/>
      <c r="BC24" s="49"/>
      <c r="BD24" s="49"/>
      <c r="BE24" s="49">
        <v>3</v>
      </c>
      <c r="BF24" s="49"/>
      <c r="BG24" s="49"/>
      <c r="BH24" s="49"/>
      <c r="BI24" s="49"/>
      <c r="BJ24" s="49"/>
      <c r="BK24" s="49"/>
      <c r="BL24" s="49"/>
      <c r="BM24" s="49"/>
      <c r="BN24" s="49"/>
      <c r="BO24" s="49"/>
      <c r="BP24" s="23"/>
      <c r="BQ24" s="23"/>
      <c r="BR24" s="23">
        <v>6</v>
      </c>
      <c r="BS24" s="23"/>
      <c r="BT24" s="23"/>
      <c r="BU24" s="23"/>
      <c r="BV24" s="23"/>
      <c r="BW24" s="23"/>
      <c r="BX24" s="23"/>
      <c r="BY24" s="23"/>
      <c r="BZ24" s="23"/>
      <c r="CA24" s="23"/>
      <c r="CB24" s="23"/>
      <c r="CC24" s="23"/>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row>
    <row r="25" spans="1:116">
      <c r="A25" s="12">
        <v>23</v>
      </c>
      <c r="B25" s="11" t="s">
        <v>51</v>
      </c>
      <c r="C25" s="19" t="s">
        <v>56</v>
      </c>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49">
        <v>4</v>
      </c>
      <c r="AV25" s="49"/>
      <c r="AW25" s="49"/>
      <c r="AX25" s="49"/>
      <c r="AY25" s="49"/>
      <c r="AZ25" s="49"/>
      <c r="BA25" s="49"/>
      <c r="BB25" s="49"/>
      <c r="BC25" s="49"/>
      <c r="BD25" s="49">
        <v>4</v>
      </c>
      <c r="BE25" s="49"/>
      <c r="BF25" s="49"/>
      <c r="BG25" s="49"/>
      <c r="BH25" s="49"/>
      <c r="BI25" s="49"/>
      <c r="BJ25" s="49"/>
      <c r="BK25" s="49"/>
      <c r="BL25" s="49"/>
      <c r="BM25" s="49"/>
      <c r="BN25" s="49"/>
      <c r="BO25" s="49"/>
      <c r="BP25" s="23"/>
      <c r="BQ25" s="23"/>
      <c r="BR25" s="23"/>
      <c r="BS25" s="23">
        <v>8</v>
      </c>
      <c r="BT25" s="23"/>
      <c r="BU25" s="23"/>
      <c r="BV25" s="23"/>
      <c r="BW25" s="23"/>
      <c r="BX25" s="23"/>
      <c r="BY25" s="23"/>
      <c r="BZ25" s="23"/>
      <c r="CA25" s="23"/>
      <c r="CB25" s="23"/>
      <c r="CC25" s="23"/>
      <c r="CD25" s="48"/>
      <c r="CE25" s="48"/>
      <c r="CF25" s="48"/>
      <c r="CG25" s="48"/>
      <c r="CH25" s="48">
        <v>2</v>
      </c>
      <c r="CI25" s="48">
        <v>3</v>
      </c>
      <c r="CJ25" s="48"/>
      <c r="CK25" s="48"/>
      <c r="CL25" s="48">
        <v>3</v>
      </c>
      <c r="CM25" s="48"/>
      <c r="CN25" s="48">
        <v>2</v>
      </c>
      <c r="CO25" s="48"/>
      <c r="CP25" s="48"/>
      <c r="CQ25" s="48"/>
      <c r="CR25" s="48"/>
      <c r="CS25" s="48"/>
      <c r="CT25" s="48"/>
      <c r="CU25" s="48">
        <v>2</v>
      </c>
      <c r="CV25" s="48"/>
      <c r="CW25" s="48"/>
      <c r="CX25" s="48"/>
      <c r="CY25" s="48"/>
      <c r="CZ25" s="48"/>
      <c r="DA25" s="48"/>
      <c r="DB25" s="48"/>
      <c r="DC25" s="48"/>
      <c r="DD25" s="48"/>
      <c r="DE25" s="48">
        <v>2</v>
      </c>
      <c r="DF25" s="48"/>
      <c r="DG25" s="48"/>
      <c r="DH25" s="48"/>
      <c r="DI25" s="48"/>
      <c r="DJ25" s="48"/>
      <c r="DK25" s="48"/>
      <c r="DL25" s="48"/>
    </row>
    <row r="26" spans="1:116">
      <c r="A26" s="12">
        <v>24</v>
      </c>
      <c r="B26" s="11" t="s">
        <v>36</v>
      </c>
      <c r="C26" s="21" t="s">
        <v>39</v>
      </c>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9"/>
      <c r="AV26" s="39"/>
      <c r="AW26" s="39"/>
      <c r="AX26" s="39"/>
      <c r="AY26" s="39"/>
      <c r="AZ26" s="39"/>
      <c r="BA26" s="39"/>
      <c r="BB26" s="39"/>
      <c r="BC26" s="39"/>
      <c r="BD26" s="39"/>
      <c r="BE26" s="39"/>
      <c r="BF26" s="39"/>
      <c r="BG26" s="39"/>
      <c r="BH26" s="39"/>
      <c r="BI26" s="39"/>
      <c r="BJ26" s="39"/>
      <c r="BK26" s="39"/>
      <c r="BL26" s="39"/>
      <c r="BM26" s="39"/>
      <c r="BN26" s="39"/>
      <c r="BO26" s="39"/>
      <c r="BP26" s="40"/>
      <c r="BQ26" s="40"/>
      <c r="BR26" s="40"/>
      <c r="BS26" s="40"/>
      <c r="BT26" s="40"/>
      <c r="BU26" s="40"/>
      <c r="BV26" s="40"/>
      <c r="BW26" s="40"/>
      <c r="BX26" s="40"/>
      <c r="BY26" s="40"/>
      <c r="BZ26" s="40"/>
      <c r="CA26" s="40"/>
      <c r="CB26" s="40"/>
      <c r="CC26" s="40"/>
      <c r="CD26" s="48"/>
      <c r="CE26" s="48"/>
      <c r="CF26" s="48">
        <v>2</v>
      </c>
      <c r="CG26" s="48"/>
      <c r="CH26" s="48"/>
      <c r="CI26" s="48"/>
      <c r="CJ26" s="48">
        <v>2</v>
      </c>
      <c r="CK26" s="48"/>
      <c r="CL26" s="48">
        <v>2</v>
      </c>
      <c r="CM26" s="48">
        <v>3</v>
      </c>
      <c r="CN26" s="48">
        <v>5</v>
      </c>
      <c r="CO26" s="48"/>
      <c r="CP26" s="48"/>
      <c r="CQ26" s="48">
        <v>3</v>
      </c>
      <c r="CR26" s="48">
        <v>2</v>
      </c>
      <c r="CS26" s="48"/>
      <c r="CT26" s="48"/>
      <c r="CU26" s="48">
        <v>1</v>
      </c>
      <c r="CV26" s="48"/>
      <c r="CW26" s="48">
        <v>3</v>
      </c>
      <c r="CX26" s="48">
        <v>1</v>
      </c>
      <c r="CY26" s="48">
        <v>1</v>
      </c>
      <c r="CZ26" s="48"/>
      <c r="DA26" s="48">
        <v>1</v>
      </c>
      <c r="DB26" s="48">
        <v>2</v>
      </c>
      <c r="DC26" s="48"/>
      <c r="DD26" s="48"/>
      <c r="DE26" s="48">
        <v>2</v>
      </c>
      <c r="DF26" s="48">
        <v>1</v>
      </c>
      <c r="DG26" s="48"/>
      <c r="DH26" s="48"/>
      <c r="DI26" s="48"/>
      <c r="DJ26" s="48"/>
      <c r="DK26" s="48"/>
      <c r="DL26" s="48"/>
    </row>
    <row r="27" spans="1:116">
      <c r="A27" s="12">
        <v>25</v>
      </c>
      <c r="B27" s="11" t="s">
        <v>32</v>
      </c>
      <c r="C27" s="20" t="s">
        <v>63</v>
      </c>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9"/>
      <c r="AV27" s="39"/>
      <c r="AW27" s="39"/>
      <c r="AX27" s="39"/>
      <c r="AY27" s="39"/>
      <c r="AZ27" s="39"/>
      <c r="BA27" s="39"/>
      <c r="BB27" s="39"/>
      <c r="BC27" s="39"/>
      <c r="BD27" s="39"/>
      <c r="BE27" s="39"/>
      <c r="BF27" s="39"/>
      <c r="BG27" s="39"/>
      <c r="BH27" s="39"/>
      <c r="BI27" s="39"/>
      <c r="BJ27" s="39"/>
      <c r="BK27" s="39"/>
      <c r="BL27" s="39"/>
      <c r="BM27" s="39"/>
      <c r="BN27" s="39"/>
      <c r="BO27" s="39"/>
      <c r="BP27" s="40"/>
      <c r="BQ27" s="40"/>
      <c r="BR27" s="40"/>
      <c r="BS27" s="40"/>
      <c r="BT27" s="40"/>
      <c r="BU27" s="40"/>
      <c r="BV27" s="40"/>
      <c r="BW27" s="40"/>
      <c r="BX27" s="40"/>
      <c r="BY27" s="40"/>
      <c r="BZ27" s="40"/>
      <c r="CA27" s="40"/>
      <c r="CB27" s="40"/>
      <c r="CC27" s="40"/>
      <c r="CD27" s="47"/>
      <c r="CE27" s="47"/>
      <c r="CF27" s="47"/>
      <c r="CG27" s="47"/>
      <c r="CH27" s="47"/>
      <c r="CI27" s="47"/>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row>
    <row r="28" spans="1:116">
      <c r="A28" s="12">
        <v>26</v>
      </c>
      <c r="B28" s="11" t="s">
        <v>4</v>
      </c>
      <c r="C28" s="10" t="s">
        <v>5</v>
      </c>
      <c r="D28" s="50"/>
      <c r="E28" s="50"/>
      <c r="F28" s="50"/>
      <c r="G28" s="50"/>
      <c r="H28" s="50"/>
      <c r="I28" s="50"/>
      <c r="J28" s="50"/>
      <c r="K28" s="50"/>
      <c r="L28" s="50"/>
      <c r="M28" s="50"/>
      <c r="N28" s="50"/>
      <c r="O28" s="50"/>
      <c r="P28" s="50"/>
      <c r="Q28" s="50"/>
      <c r="R28" s="50">
        <v>7</v>
      </c>
      <c r="S28" s="50"/>
      <c r="T28" s="50"/>
      <c r="U28" s="50"/>
      <c r="V28" s="50"/>
      <c r="W28" s="50"/>
      <c r="X28" s="50"/>
      <c r="Y28" s="50"/>
      <c r="Z28" s="50"/>
      <c r="AA28" s="50">
        <v>7</v>
      </c>
      <c r="AB28" s="50"/>
      <c r="AC28" s="50"/>
      <c r="AD28" s="50"/>
      <c r="AE28" s="50"/>
      <c r="AF28" s="50"/>
      <c r="AG28" s="50"/>
      <c r="AH28" s="50"/>
      <c r="AI28" s="50"/>
      <c r="AJ28" s="50"/>
      <c r="AK28" s="50"/>
      <c r="AL28" s="50"/>
      <c r="AM28" s="50"/>
      <c r="AN28" s="50"/>
      <c r="AO28" s="50"/>
      <c r="AP28" s="50"/>
      <c r="AQ28" s="50"/>
      <c r="AR28" s="50"/>
      <c r="AS28" s="50"/>
      <c r="AT28" s="50"/>
      <c r="AU28" s="49"/>
      <c r="AV28" s="49"/>
      <c r="AW28" s="49"/>
      <c r="AX28" s="49"/>
      <c r="AY28" s="49"/>
      <c r="AZ28" s="49"/>
      <c r="BA28" s="49"/>
      <c r="BB28" s="49"/>
      <c r="BC28" s="49"/>
      <c r="BD28" s="49"/>
      <c r="BE28" s="49"/>
      <c r="BF28" s="49"/>
      <c r="BG28" s="49"/>
      <c r="BH28" s="49"/>
      <c r="BI28" s="49"/>
      <c r="BJ28" s="49"/>
      <c r="BK28" s="49"/>
      <c r="BL28" s="49"/>
      <c r="BM28" s="49"/>
      <c r="BN28" s="49"/>
      <c r="BO28" s="49"/>
      <c r="BP28" s="23"/>
      <c r="BQ28" s="23">
        <v>8</v>
      </c>
      <c r="BR28" s="23"/>
      <c r="BS28" s="23"/>
      <c r="BT28" s="23"/>
      <c r="BU28" s="23"/>
      <c r="BV28" s="23"/>
      <c r="BW28" s="23"/>
      <c r="BX28" s="23"/>
      <c r="BY28" s="23"/>
      <c r="BZ28" s="23"/>
      <c r="CA28" s="23"/>
      <c r="CB28" s="23"/>
      <c r="CC28" s="23"/>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row>
    <row r="29" spans="1:116">
      <c r="A29" s="12">
        <v>27</v>
      </c>
      <c r="B29" s="11" t="s">
        <v>51</v>
      </c>
      <c r="C29" s="19" t="s">
        <v>62</v>
      </c>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49"/>
      <c r="AV29" s="49"/>
      <c r="AW29" s="49"/>
      <c r="AX29" s="49"/>
      <c r="AY29" s="49"/>
      <c r="AZ29" s="49"/>
      <c r="BA29" s="49"/>
      <c r="BB29" s="49"/>
      <c r="BC29" s="49"/>
      <c r="BD29" s="49"/>
      <c r="BE29" s="49"/>
      <c r="BF29" s="49"/>
      <c r="BG29" s="49"/>
      <c r="BH29" s="49"/>
      <c r="BI29" s="49">
        <v>4</v>
      </c>
      <c r="BJ29" s="49"/>
      <c r="BK29" s="49"/>
      <c r="BL29" s="49"/>
      <c r="BM29" s="49"/>
      <c r="BN29" s="49"/>
      <c r="BO29" s="49"/>
      <c r="BP29" s="23"/>
      <c r="BQ29" s="23"/>
      <c r="BR29" s="23"/>
      <c r="BS29" s="23"/>
      <c r="BT29" s="23"/>
      <c r="BU29" s="23"/>
      <c r="BV29" s="23"/>
      <c r="BW29" s="23"/>
      <c r="BX29" s="23"/>
      <c r="BY29" s="23"/>
      <c r="BZ29" s="23"/>
      <c r="CA29" s="23"/>
      <c r="CB29" s="23"/>
      <c r="CC29" s="23">
        <v>16</v>
      </c>
      <c r="CD29" s="48"/>
      <c r="CE29" s="48"/>
      <c r="CF29" s="48"/>
      <c r="CG29" s="48"/>
      <c r="CH29" s="48"/>
      <c r="CI29" s="48"/>
      <c r="CJ29" s="48"/>
      <c r="CK29" s="48"/>
      <c r="CL29" s="48"/>
      <c r="CM29" s="48"/>
      <c r="CN29" s="48"/>
      <c r="CO29" s="48"/>
      <c r="CP29" s="48"/>
      <c r="CQ29" s="48"/>
      <c r="CR29" s="48">
        <v>3</v>
      </c>
      <c r="CS29" s="48"/>
      <c r="CT29" s="48"/>
      <c r="CU29" s="48"/>
      <c r="CV29" s="48"/>
      <c r="CW29" s="48"/>
      <c r="CX29" s="48">
        <v>3</v>
      </c>
      <c r="CY29" s="48"/>
      <c r="CZ29" s="48">
        <v>3</v>
      </c>
      <c r="DA29" s="48"/>
      <c r="DB29" s="48"/>
      <c r="DC29" s="48"/>
      <c r="DD29" s="48"/>
      <c r="DE29" s="48"/>
      <c r="DF29" s="48"/>
      <c r="DG29" s="48"/>
      <c r="DH29" s="48"/>
      <c r="DI29" s="48"/>
      <c r="DJ29" s="48"/>
      <c r="DK29" s="48"/>
      <c r="DL29" s="48"/>
    </row>
    <row r="30" spans="1:116">
      <c r="A30" s="12">
        <v>28</v>
      </c>
      <c r="B30" s="11" t="s">
        <v>36</v>
      </c>
      <c r="C30" s="21" t="s">
        <v>58</v>
      </c>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9"/>
      <c r="AV30" s="39"/>
      <c r="AW30" s="39"/>
      <c r="AX30" s="39"/>
      <c r="AY30" s="39"/>
      <c r="AZ30" s="39"/>
      <c r="BA30" s="39"/>
      <c r="BB30" s="39"/>
      <c r="BC30" s="39"/>
      <c r="BD30" s="39"/>
      <c r="BE30" s="39"/>
      <c r="BF30" s="39"/>
      <c r="BG30" s="39"/>
      <c r="BH30" s="39"/>
      <c r="BI30" s="39"/>
      <c r="BJ30" s="39"/>
      <c r="BK30" s="39"/>
      <c r="BL30" s="39"/>
      <c r="BM30" s="39"/>
      <c r="BN30" s="39"/>
      <c r="BO30" s="39"/>
      <c r="BP30" s="40"/>
      <c r="BQ30" s="40"/>
      <c r="BR30" s="40"/>
      <c r="BS30" s="40"/>
      <c r="BT30" s="40"/>
      <c r="BU30" s="40"/>
      <c r="BV30" s="40"/>
      <c r="BW30" s="40"/>
      <c r="BX30" s="40"/>
      <c r="BY30" s="40"/>
      <c r="BZ30" s="40"/>
      <c r="CA30" s="40"/>
      <c r="CB30" s="40"/>
      <c r="CC30" s="40"/>
      <c r="CD30" s="48">
        <v>3</v>
      </c>
      <c r="CE30" s="48">
        <v>5</v>
      </c>
      <c r="CF30" s="48">
        <v>5</v>
      </c>
      <c r="CG30" s="48"/>
      <c r="CH30" s="48">
        <v>5</v>
      </c>
      <c r="CI30" s="48">
        <v>5</v>
      </c>
      <c r="CJ30" s="48">
        <v>5</v>
      </c>
      <c r="CK30" s="48"/>
      <c r="CL30" s="48"/>
      <c r="CM30" s="48">
        <v>3</v>
      </c>
      <c r="CN30" s="48"/>
      <c r="CO30" s="48">
        <v>3</v>
      </c>
      <c r="CP30" s="48">
        <v>5</v>
      </c>
      <c r="CQ30" s="48"/>
      <c r="CR30" s="48"/>
      <c r="CS30" s="48">
        <v>1</v>
      </c>
      <c r="CT30" s="48">
        <v>1</v>
      </c>
      <c r="CU30" s="48"/>
      <c r="CV30" s="48"/>
      <c r="CW30" s="48"/>
      <c r="CX30" s="48"/>
      <c r="CY30" s="48"/>
      <c r="CZ30" s="48">
        <v>3</v>
      </c>
      <c r="DA30" s="48"/>
      <c r="DB30" s="48"/>
      <c r="DC30" s="48">
        <v>1</v>
      </c>
      <c r="DD30" s="48">
        <v>1</v>
      </c>
      <c r="DE30" s="48"/>
      <c r="DF30" s="48"/>
      <c r="DG30" s="48"/>
      <c r="DH30" s="48"/>
      <c r="DI30" s="48"/>
      <c r="DJ30" s="48"/>
      <c r="DK30" s="48"/>
      <c r="DL30" s="48"/>
    </row>
    <row r="31" spans="1:116">
      <c r="A31" s="12">
        <v>29</v>
      </c>
      <c r="B31" s="11" t="s">
        <v>32</v>
      </c>
      <c r="C31" s="20" t="s">
        <v>37</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9"/>
      <c r="AV31" s="39"/>
      <c r="AW31" s="39"/>
      <c r="AX31" s="39"/>
      <c r="AY31" s="39"/>
      <c r="AZ31" s="39"/>
      <c r="BA31" s="39"/>
      <c r="BB31" s="39"/>
      <c r="BC31" s="39"/>
      <c r="BD31" s="39"/>
      <c r="BE31" s="39"/>
      <c r="BF31" s="39"/>
      <c r="BG31" s="39"/>
      <c r="BH31" s="39"/>
      <c r="BI31" s="39"/>
      <c r="BJ31" s="39"/>
      <c r="BK31" s="39"/>
      <c r="BL31" s="39"/>
      <c r="BM31" s="39"/>
      <c r="BN31" s="39"/>
      <c r="BO31" s="39"/>
      <c r="BP31" s="40"/>
      <c r="BQ31" s="40"/>
      <c r="BR31" s="40"/>
      <c r="BS31" s="40"/>
      <c r="BT31" s="40"/>
      <c r="BU31" s="40"/>
      <c r="BV31" s="40"/>
      <c r="BW31" s="40"/>
      <c r="BX31" s="40"/>
      <c r="BY31" s="40"/>
      <c r="BZ31" s="40"/>
      <c r="CA31" s="40"/>
      <c r="CB31" s="40"/>
      <c r="CC31" s="40"/>
      <c r="CD31" s="47"/>
      <c r="CE31" s="47"/>
      <c r="CF31" s="47"/>
      <c r="CG31" s="47"/>
      <c r="CH31" s="47"/>
      <c r="CI31" s="47"/>
      <c r="CJ31" s="47"/>
      <c r="CK31" s="47"/>
      <c r="CL31" s="47"/>
      <c r="CM31" s="47"/>
      <c r="CN31" s="47"/>
      <c r="CO31" s="47"/>
      <c r="CP31" s="47"/>
      <c r="CQ31" s="47"/>
      <c r="CR31" s="47"/>
      <c r="CS31" s="47"/>
      <c r="CT31" s="47"/>
      <c r="CU31" s="47"/>
      <c r="CV31" s="47"/>
      <c r="CW31" s="47"/>
      <c r="CX31" s="47"/>
      <c r="CY31" s="47"/>
      <c r="CZ31" s="47"/>
      <c r="DA31" s="47"/>
      <c r="DB31" s="47"/>
      <c r="DC31" s="47"/>
      <c r="DD31" s="47"/>
      <c r="DE31" s="47"/>
      <c r="DF31" s="47"/>
      <c r="DG31" s="47"/>
      <c r="DH31" s="47"/>
      <c r="DI31" s="47"/>
      <c r="DJ31" s="47"/>
      <c r="DK31" s="47"/>
      <c r="DL31" s="47"/>
    </row>
    <row r="32" spans="1:116">
      <c r="A32" s="12">
        <v>30</v>
      </c>
      <c r="B32" s="11" t="s">
        <v>4</v>
      </c>
      <c r="C32" s="10" t="s">
        <v>10</v>
      </c>
      <c r="D32" s="50"/>
      <c r="E32" s="50"/>
      <c r="F32" s="50"/>
      <c r="G32" s="50"/>
      <c r="H32" s="50">
        <v>5</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v>5</v>
      </c>
      <c r="AN32" s="50"/>
      <c r="AO32" s="50"/>
      <c r="AP32" s="50"/>
      <c r="AQ32" s="50"/>
      <c r="AR32" s="50"/>
      <c r="AS32" s="50"/>
      <c r="AT32" s="50"/>
      <c r="AU32" s="49"/>
      <c r="AV32" s="49"/>
      <c r="AW32" s="49"/>
      <c r="AX32" s="49"/>
      <c r="AY32" s="49"/>
      <c r="AZ32" s="49"/>
      <c r="BA32" s="49"/>
      <c r="BB32" s="49">
        <v>7</v>
      </c>
      <c r="BC32" s="49"/>
      <c r="BD32" s="49"/>
      <c r="BE32" s="49">
        <v>5</v>
      </c>
      <c r="BF32" s="49"/>
      <c r="BG32" s="49"/>
      <c r="BH32" s="49"/>
      <c r="BI32" s="49"/>
      <c r="BJ32" s="49"/>
      <c r="BK32" s="49"/>
      <c r="BL32" s="49"/>
      <c r="BM32" s="49">
        <v>4</v>
      </c>
      <c r="BN32" s="49">
        <v>6</v>
      </c>
      <c r="BO32" s="49"/>
      <c r="BP32" s="23"/>
      <c r="BQ32" s="23"/>
      <c r="BR32" s="23"/>
      <c r="BS32" s="23"/>
      <c r="BT32" s="23"/>
      <c r="BU32" s="23"/>
      <c r="BV32" s="23"/>
      <c r="BW32" s="23"/>
      <c r="BX32" s="23"/>
      <c r="BY32" s="23"/>
      <c r="BZ32" s="23"/>
      <c r="CA32" s="23"/>
      <c r="CB32" s="23"/>
      <c r="CC32" s="23"/>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row>
    <row r="33" spans="1:116">
      <c r="A33" s="12">
        <v>31</v>
      </c>
      <c r="B33" s="11" t="s">
        <v>51</v>
      </c>
      <c r="C33" s="19" t="s">
        <v>65</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49"/>
      <c r="AV33" s="49"/>
      <c r="AW33" s="49"/>
      <c r="AX33" s="49"/>
      <c r="AY33" s="49"/>
      <c r="AZ33" s="49"/>
      <c r="BA33" s="49"/>
      <c r="BB33" s="49"/>
      <c r="BC33" s="49"/>
      <c r="BD33" s="49"/>
      <c r="BE33" s="49"/>
      <c r="BF33" s="49"/>
      <c r="BG33" s="49">
        <v>4</v>
      </c>
      <c r="BH33" s="49"/>
      <c r="BI33" s="49"/>
      <c r="BJ33" s="49"/>
      <c r="BK33" s="49"/>
      <c r="BL33" s="49"/>
      <c r="BM33" s="49"/>
      <c r="BN33" s="49"/>
      <c r="BO33" s="49"/>
      <c r="BP33" s="23"/>
      <c r="BQ33" s="23"/>
      <c r="BR33" s="23"/>
      <c r="BS33" s="23"/>
      <c r="BT33" s="23"/>
      <c r="BU33" s="23"/>
      <c r="BV33" s="23"/>
      <c r="BW33" s="23"/>
      <c r="BX33" s="23"/>
      <c r="BY33" s="23"/>
      <c r="BZ33" s="23"/>
      <c r="CA33" s="23"/>
      <c r="CB33" s="23"/>
      <c r="CC33" s="23"/>
      <c r="CD33" s="48"/>
      <c r="CE33" s="48"/>
      <c r="CF33" s="48"/>
      <c r="CG33" s="48"/>
      <c r="CH33" s="48"/>
      <c r="CI33" s="48"/>
      <c r="CJ33" s="48"/>
      <c r="CK33" s="48"/>
      <c r="CL33" s="48"/>
      <c r="CM33" s="48"/>
      <c r="CN33" s="48"/>
      <c r="CO33" s="48"/>
      <c r="CP33" s="48"/>
      <c r="CQ33" s="48"/>
      <c r="CR33" s="48"/>
      <c r="CS33" s="48">
        <v>3</v>
      </c>
      <c r="CT33" s="48"/>
      <c r="CU33" s="48"/>
      <c r="CV33" s="48"/>
      <c r="CW33" s="48"/>
      <c r="CX33" s="48"/>
      <c r="CY33" s="48">
        <v>3</v>
      </c>
      <c r="CZ33" s="48">
        <v>3</v>
      </c>
      <c r="DA33" s="48"/>
      <c r="DB33" s="48"/>
      <c r="DC33" s="48"/>
      <c r="DD33" s="48"/>
      <c r="DE33" s="48"/>
      <c r="DF33" s="48"/>
      <c r="DG33" s="48"/>
      <c r="DH33" s="48"/>
      <c r="DI33" s="48"/>
      <c r="DJ33" s="48"/>
      <c r="DK33" s="48"/>
      <c r="DL33" s="48"/>
    </row>
    <row r="34" spans="1:116">
      <c r="A34" s="12">
        <v>32</v>
      </c>
      <c r="B34" s="11" t="s">
        <v>36</v>
      </c>
      <c r="C34" s="21" t="s">
        <v>67</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9"/>
      <c r="AV34" s="39"/>
      <c r="AW34" s="39"/>
      <c r="AX34" s="39"/>
      <c r="AY34" s="39"/>
      <c r="AZ34" s="39"/>
      <c r="BA34" s="39"/>
      <c r="BB34" s="39"/>
      <c r="BC34" s="39"/>
      <c r="BD34" s="39"/>
      <c r="BE34" s="39"/>
      <c r="BF34" s="39"/>
      <c r="BG34" s="39"/>
      <c r="BH34" s="39"/>
      <c r="BI34" s="39"/>
      <c r="BJ34" s="39"/>
      <c r="BK34" s="39"/>
      <c r="BL34" s="39"/>
      <c r="BM34" s="39"/>
      <c r="BN34" s="39"/>
      <c r="BO34" s="39"/>
      <c r="BP34" s="40"/>
      <c r="BQ34" s="40"/>
      <c r="BR34" s="40"/>
      <c r="BS34" s="40"/>
      <c r="BT34" s="40"/>
      <c r="BU34" s="40"/>
      <c r="BV34" s="40"/>
      <c r="BW34" s="40"/>
      <c r="BX34" s="40"/>
      <c r="BY34" s="40"/>
      <c r="BZ34" s="40"/>
      <c r="CA34" s="40"/>
      <c r="CB34" s="40"/>
      <c r="CC34" s="40"/>
      <c r="CD34" s="48">
        <v>4</v>
      </c>
      <c r="CE34" s="48"/>
      <c r="CF34" s="48"/>
      <c r="CG34" s="48"/>
      <c r="CH34" s="48"/>
      <c r="CI34" s="48"/>
      <c r="CJ34" s="48"/>
      <c r="CK34" s="48"/>
      <c r="CL34" s="48">
        <v>5</v>
      </c>
      <c r="CM34" s="48"/>
      <c r="CN34" s="48"/>
      <c r="CO34" s="48"/>
      <c r="CP34" s="48">
        <v>8</v>
      </c>
      <c r="CQ34" s="48">
        <v>8</v>
      </c>
      <c r="CR34" s="48"/>
      <c r="CS34" s="48">
        <v>1</v>
      </c>
      <c r="CT34" s="48"/>
      <c r="CU34" s="48">
        <v>3</v>
      </c>
      <c r="CV34" s="48"/>
      <c r="CW34" s="48"/>
      <c r="CX34" s="48"/>
      <c r="CY34" s="48">
        <v>3</v>
      </c>
      <c r="CZ34" s="48"/>
      <c r="DA34" s="48">
        <v>1</v>
      </c>
      <c r="DB34" s="48">
        <v>1</v>
      </c>
      <c r="DC34" s="48"/>
      <c r="DD34" s="48">
        <v>3</v>
      </c>
      <c r="DE34" s="48"/>
      <c r="DF34" s="48">
        <v>1</v>
      </c>
      <c r="DG34" s="48"/>
      <c r="DH34" s="48"/>
      <c r="DI34" s="48"/>
      <c r="DJ34" s="48"/>
      <c r="DK34" s="48"/>
      <c r="DL34" s="48"/>
    </row>
    <row r="35" spans="1:116">
      <c r="A35" s="12">
        <v>33</v>
      </c>
      <c r="B35" s="11" t="s">
        <v>32</v>
      </c>
      <c r="C35" s="20" t="s">
        <v>33</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9"/>
      <c r="AV35" s="39"/>
      <c r="AW35" s="39"/>
      <c r="AX35" s="39"/>
      <c r="AY35" s="39"/>
      <c r="AZ35" s="39"/>
      <c r="BA35" s="39"/>
      <c r="BB35" s="39"/>
      <c r="BC35" s="39"/>
      <c r="BD35" s="39"/>
      <c r="BE35" s="39"/>
      <c r="BF35" s="39"/>
      <c r="BG35" s="39"/>
      <c r="BH35" s="39"/>
      <c r="BI35" s="39"/>
      <c r="BJ35" s="39"/>
      <c r="BK35" s="39"/>
      <c r="BL35" s="39"/>
      <c r="BM35" s="39"/>
      <c r="BN35" s="39"/>
      <c r="BO35" s="39"/>
      <c r="BP35" s="40"/>
      <c r="BQ35" s="40"/>
      <c r="BR35" s="40"/>
      <c r="BS35" s="40"/>
      <c r="BT35" s="40"/>
      <c r="BU35" s="40"/>
      <c r="BV35" s="40"/>
      <c r="BW35" s="40"/>
      <c r="BX35" s="40"/>
      <c r="BY35" s="40"/>
      <c r="BZ35" s="40"/>
      <c r="CA35" s="40"/>
      <c r="CB35" s="40"/>
      <c r="CC35" s="40"/>
      <c r="CD35" s="47"/>
      <c r="CE35" s="47"/>
      <c r="CF35" s="47"/>
      <c r="CG35" s="47"/>
      <c r="CH35" s="47"/>
      <c r="CI35" s="47"/>
      <c r="CJ35" s="47"/>
      <c r="CK35" s="47"/>
      <c r="CL35" s="47"/>
      <c r="CM35" s="47"/>
      <c r="CN35" s="47"/>
      <c r="CO35" s="47"/>
      <c r="CP35" s="47"/>
      <c r="CQ35" s="47"/>
      <c r="CR35" s="47"/>
      <c r="CS35" s="47"/>
      <c r="CT35" s="47"/>
      <c r="CU35" s="47"/>
      <c r="CV35" s="47"/>
      <c r="CW35" s="47"/>
      <c r="CX35" s="47"/>
      <c r="CY35" s="47"/>
      <c r="CZ35" s="47"/>
      <c r="DA35" s="47"/>
      <c r="DB35" s="47"/>
      <c r="DC35" s="47"/>
      <c r="DD35" s="47"/>
      <c r="DE35" s="47"/>
      <c r="DF35" s="47"/>
      <c r="DG35" s="47"/>
      <c r="DH35" s="47"/>
      <c r="DI35" s="47"/>
      <c r="DJ35" s="47"/>
      <c r="DK35" s="47"/>
      <c r="DL35" s="47"/>
    </row>
    <row r="36" spans="1:116">
      <c r="A36" s="12">
        <v>34</v>
      </c>
      <c r="B36" s="11" t="s">
        <v>4</v>
      </c>
      <c r="C36" s="10" t="s">
        <v>6</v>
      </c>
      <c r="D36" s="50"/>
      <c r="E36" s="50"/>
      <c r="F36" s="50"/>
      <c r="G36" s="50"/>
      <c r="H36" s="50"/>
      <c r="I36" s="50"/>
      <c r="J36" s="50"/>
      <c r="K36" s="50">
        <v>5</v>
      </c>
      <c r="L36" s="50"/>
      <c r="M36" s="50"/>
      <c r="N36" s="50">
        <v>5</v>
      </c>
      <c r="O36" s="50"/>
      <c r="P36" s="50"/>
      <c r="Q36" s="50"/>
      <c r="R36" s="50"/>
      <c r="S36" s="50"/>
      <c r="T36" s="50"/>
      <c r="U36" s="50"/>
      <c r="V36" s="50">
        <v>5</v>
      </c>
      <c r="W36" s="50"/>
      <c r="X36" s="50"/>
      <c r="Y36" s="50"/>
      <c r="Z36" s="50"/>
      <c r="AA36" s="50"/>
      <c r="AB36" s="50"/>
      <c r="AC36" s="50"/>
      <c r="AD36" s="50">
        <v>6</v>
      </c>
      <c r="AE36" s="50"/>
      <c r="AF36" s="50"/>
      <c r="AG36" s="50"/>
      <c r="AH36" s="50"/>
      <c r="AI36" s="50"/>
      <c r="AJ36" s="50"/>
      <c r="AK36" s="50"/>
      <c r="AL36" s="50"/>
      <c r="AM36" s="50"/>
      <c r="AN36" s="50"/>
      <c r="AO36" s="50"/>
      <c r="AP36" s="50"/>
      <c r="AQ36" s="50"/>
      <c r="AR36" s="50"/>
      <c r="AS36" s="50"/>
      <c r="AT36" s="50"/>
      <c r="AU36" s="49"/>
      <c r="AV36" s="49">
        <v>6</v>
      </c>
      <c r="AW36" s="49"/>
      <c r="AX36" s="49"/>
      <c r="AY36" s="49"/>
      <c r="AZ36" s="49"/>
      <c r="BA36" s="49"/>
      <c r="BB36" s="49">
        <v>4</v>
      </c>
      <c r="BC36" s="49"/>
      <c r="BD36" s="49"/>
      <c r="BE36" s="49"/>
      <c r="BF36" s="49"/>
      <c r="BG36" s="49">
        <v>4</v>
      </c>
      <c r="BH36" s="49"/>
      <c r="BI36" s="49"/>
      <c r="BJ36" s="49"/>
      <c r="BK36" s="49"/>
      <c r="BL36" s="49"/>
      <c r="BM36" s="49"/>
      <c r="BN36" s="49"/>
      <c r="BO36" s="49"/>
      <c r="BP36" s="23"/>
      <c r="BQ36" s="23"/>
      <c r="BR36" s="23"/>
      <c r="BS36" s="23"/>
      <c r="BT36" s="23"/>
      <c r="BU36" s="23"/>
      <c r="BV36" s="23">
        <v>6</v>
      </c>
      <c r="BW36" s="23"/>
      <c r="BX36" s="23"/>
      <c r="BY36" s="23"/>
      <c r="BZ36" s="23"/>
      <c r="CA36" s="23">
        <v>6</v>
      </c>
      <c r="CB36" s="23"/>
      <c r="CC36" s="23"/>
      <c r="CD36" s="48"/>
      <c r="CE36" s="48"/>
      <c r="CF36" s="48"/>
      <c r="CG36" s="48"/>
      <c r="CH36" s="48"/>
      <c r="CI36" s="48"/>
      <c r="CJ36" s="48"/>
      <c r="CK36" s="48"/>
      <c r="CL36" s="48"/>
      <c r="CM36" s="48"/>
      <c r="CN36" s="48"/>
      <c r="CO36" s="48"/>
      <c r="CP36" s="48"/>
      <c r="CQ36" s="48"/>
      <c r="CR36" s="48"/>
      <c r="CS36" s="48"/>
      <c r="CT36" s="48"/>
      <c r="CU36" s="48"/>
      <c r="CV36" s="48"/>
      <c r="CW36" s="48"/>
      <c r="CX36" s="48"/>
      <c r="CY36" s="48"/>
      <c r="CZ36" s="48"/>
      <c r="DA36" s="48"/>
      <c r="DB36" s="48"/>
      <c r="DC36" s="48"/>
      <c r="DD36" s="48"/>
      <c r="DE36" s="48"/>
      <c r="DF36" s="48"/>
      <c r="DG36" s="48"/>
      <c r="DH36" s="48"/>
      <c r="DI36" s="48"/>
      <c r="DJ36" s="48"/>
      <c r="DK36" s="48"/>
      <c r="DL36" s="48"/>
    </row>
    <row r="37" spans="1:116">
      <c r="A37" s="12">
        <v>35</v>
      </c>
      <c r="B37" s="11" t="s">
        <v>51</v>
      </c>
      <c r="C37" s="19" t="s">
        <v>60</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49"/>
      <c r="AV37" s="49"/>
      <c r="AW37" s="49"/>
      <c r="AX37" s="49">
        <v>4</v>
      </c>
      <c r="AY37" s="49"/>
      <c r="AZ37" s="49"/>
      <c r="BA37" s="49"/>
      <c r="BB37" s="49"/>
      <c r="BC37" s="49"/>
      <c r="BD37" s="49"/>
      <c r="BE37" s="49">
        <v>4</v>
      </c>
      <c r="BF37" s="49"/>
      <c r="BG37" s="49"/>
      <c r="BH37" s="49"/>
      <c r="BI37" s="49"/>
      <c r="BJ37" s="49"/>
      <c r="BK37" s="49"/>
      <c r="BL37" s="49"/>
      <c r="BM37" s="49"/>
      <c r="BN37" s="49"/>
      <c r="BO37" s="49"/>
      <c r="BP37" s="23"/>
      <c r="BQ37" s="23"/>
      <c r="BR37" s="23">
        <v>10</v>
      </c>
      <c r="BS37" s="23"/>
      <c r="BT37" s="23"/>
      <c r="BU37" s="23"/>
      <c r="BV37" s="23"/>
      <c r="BW37" s="23">
        <v>15</v>
      </c>
      <c r="BX37" s="23"/>
      <c r="BY37" s="23"/>
      <c r="BZ37" s="23"/>
      <c r="CA37" s="23"/>
      <c r="CB37" s="23"/>
      <c r="CC37" s="23"/>
      <c r="CD37" s="48"/>
      <c r="CE37" s="48"/>
      <c r="CF37" s="48"/>
      <c r="CG37" s="48"/>
      <c r="CH37" s="48"/>
      <c r="CI37" s="48"/>
      <c r="CJ37" s="48"/>
      <c r="CK37" s="48">
        <v>4</v>
      </c>
      <c r="CL37" s="48">
        <v>2</v>
      </c>
      <c r="CM37" s="48"/>
      <c r="CN37" s="48"/>
      <c r="CO37" s="48">
        <v>4</v>
      </c>
      <c r="CP37" s="48">
        <v>4</v>
      </c>
      <c r="CQ37" s="48"/>
      <c r="CR37" s="48">
        <v>3</v>
      </c>
      <c r="CS37" s="48"/>
      <c r="CT37" s="48"/>
      <c r="CU37" s="48"/>
      <c r="CV37" s="48"/>
      <c r="CW37" s="48"/>
      <c r="CX37" s="48"/>
      <c r="CY37" s="48"/>
      <c r="CZ37" s="48"/>
      <c r="DA37" s="48"/>
      <c r="DB37" s="48"/>
      <c r="DC37" s="48"/>
      <c r="DD37" s="48">
        <v>2</v>
      </c>
      <c r="DE37" s="48"/>
      <c r="DF37" s="48"/>
      <c r="DG37" s="48"/>
      <c r="DH37" s="48"/>
      <c r="DI37" s="48"/>
      <c r="DJ37" s="48"/>
      <c r="DK37" s="48"/>
      <c r="DL37" s="48"/>
    </row>
    <row r="38" spans="1:116">
      <c r="A38" s="12">
        <v>36</v>
      </c>
      <c r="B38" s="11" t="s">
        <v>36</v>
      </c>
      <c r="C38" s="21" t="s">
        <v>48</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9"/>
      <c r="AV38" s="39"/>
      <c r="AW38" s="39"/>
      <c r="AX38" s="39"/>
      <c r="AY38" s="39"/>
      <c r="AZ38" s="39"/>
      <c r="BA38" s="39"/>
      <c r="BB38" s="39"/>
      <c r="BC38" s="39"/>
      <c r="BD38" s="39"/>
      <c r="BE38" s="39"/>
      <c r="BF38" s="39"/>
      <c r="BG38" s="39"/>
      <c r="BH38" s="39"/>
      <c r="BI38" s="39"/>
      <c r="BJ38" s="39"/>
      <c r="BK38" s="39"/>
      <c r="BL38" s="39"/>
      <c r="BM38" s="39"/>
      <c r="BN38" s="39"/>
      <c r="BO38" s="39"/>
      <c r="BP38" s="40"/>
      <c r="BQ38" s="40"/>
      <c r="BR38" s="40"/>
      <c r="BS38" s="40"/>
      <c r="BT38" s="40"/>
      <c r="BU38" s="40"/>
      <c r="BV38" s="40"/>
      <c r="BW38" s="40"/>
      <c r="BX38" s="40"/>
      <c r="BY38" s="40"/>
      <c r="BZ38" s="40"/>
      <c r="CA38" s="40"/>
      <c r="CB38" s="40"/>
      <c r="CC38" s="40"/>
      <c r="CD38" s="48">
        <v>4</v>
      </c>
      <c r="CE38" s="48">
        <v>3</v>
      </c>
      <c r="CF38" s="48"/>
      <c r="CG38" s="48"/>
      <c r="CH38" s="48">
        <v>4</v>
      </c>
      <c r="CI38" s="48">
        <v>3</v>
      </c>
      <c r="CJ38" s="48"/>
      <c r="CK38" s="48"/>
      <c r="CL38" s="48"/>
      <c r="CM38" s="48">
        <v>4</v>
      </c>
      <c r="CN38" s="48">
        <v>4</v>
      </c>
      <c r="CO38" s="48"/>
      <c r="CP38" s="48"/>
      <c r="CQ38" s="48"/>
      <c r="CR38" s="48">
        <v>1</v>
      </c>
      <c r="CS38" s="48">
        <v>2</v>
      </c>
      <c r="CT38" s="48"/>
      <c r="CU38" s="48"/>
      <c r="CV38" s="48"/>
      <c r="CW38" s="48">
        <v>1</v>
      </c>
      <c r="CX38" s="48"/>
      <c r="CY38" s="48">
        <v>1</v>
      </c>
      <c r="CZ38" s="48">
        <v>1</v>
      </c>
      <c r="DA38" s="48"/>
      <c r="DB38" s="48">
        <v>1</v>
      </c>
      <c r="DC38" s="48"/>
      <c r="DD38" s="48">
        <v>1</v>
      </c>
      <c r="DE38" s="48">
        <v>1</v>
      </c>
      <c r="DF38" s="48">
        <v>2</v>
      </c>
      <c r="DG38" s="48"/>
      <c r="DH38" s="48"/>
      <c r="DI38" s="48"/>
      <c r="DJ38" s="48"/>
      <c r="DK38" s="48"/>
      <c r="DL38" s="48"/>
    </row>
    <row r="39" spans="1:116">
      <c r="A39" s="12">
        <v>37</v>
      </c>
      <c r="B39" s="11" t="s">
        <v>32</v>
      </c>
      <c r="C39" s="20" t="s">
        <v>54</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9"/>
      <c r="AV39" s="39"/>
      <c r="AW39" s="39"/>
      <c r="AX39" s="39"/>
      <c r="AY39" s="39"/>
      <c r="AZ39" s="39"/>
      <c r="BA39" s="39"/>
      <c r="BB39" s="39"/>
      <c r="BC39" s="39"/>
      <c r="BD39" s="39"/>
      <c r="BE39" s="39"/>
      <c r="BF39" s="39"/>
      <c r="BG39" s="39"/>
      <c r="BH39" s="39"/>
      <c r="BI39" s="39"/>
      <c r="BJ39" s="39"/>
      <c r="BK39" s="39"/>
      <c r="BL39" s="39"/>
      <c r="BM39" s="39"/>
      <c r="BN39" s="39"/>
      <c r="BO39" s="39"/>
      <c r="BP39" s="40"/>
      <c r="BQ39" s="40"/>
      <c r="BR39" s="40"/>
      <c r="BS39" s="40"/>
      <c r="BT39" s="40"/>
      <c r="BU39" s="40"/>
      <c r="BV39" s="40"/>
      <c r="BW39" s="40"/>
      <c r="BX39" s="40"/>
      <c r="BY39" s="40"/>
      <c r="BZ39" s="40"/>
      <c r="CA39" s="40"/>
      <c r="CB39" s="40"/>
      <c r="CC39" s="40"/>
      <c r="CD39" s="47"/>
      <c r="CE39" s="47"/>
      <c r="CF39" s="47"/>
      <c r="CG39" s="47"/>
      <c r="CH39" s="47"/>
      <c r="CI39" s="47"/>
      <c r="CJ39" s="47"/>
      <c r="CK39" s="47"/>
      <c r="CL39" s="47"/>
      <c r="CM39" s="47"/>
      <c r="CN39" s="47"/>
      <c r="CO39" s="47"/>
      <c r="CP39" s="47"/>
      <c r="CQ39" s="47"/>
      <c r="CR39" s="47"/>
      <c r="CS39" s="47"/>
      <c r="CT39" s="47"/>
      <c r="CU39" s="47"/>
      <c r="CV39" s="47"/>
      <c r="CW39" s="47"/>
      <c r="CX39" s="47"/>
      <c r="CY39" s="47"/>
      <c r="CZ39" s="47"/>
      <c r="DA39" s="47"/>
      <c r="DB39" s="47"/>
      <c r="DC39" s="47"/>
      <c r="DD39" s="47"/>
      <c r="DE39" s="47"/>
      <c r="DF39" s="47"/>
      <c r="DG39" s="47"/>
      <c r="DH39" s="47"/>
      <c r="DI39" s="47"/>
      <c r="DJ39" s="47"/>
      <c r="DK39" s="47"/>
      <c r="DL39" s="47"/>
    </row>
    <row r="40" spans="1:116">
      <c r="A40" s="12">
        <v>38</v>
      </c>
      <c r="B40" s="11" t="s">
        <v>4</v>
      </c>
      <c r="C40" s="10" t="s">
        <v>14</v>
      </c>
      <c r="D40" s="50"/>
      <c r="E40" s="50"/>
      <c r="F40" s="50"/>
      <c r="G40" s="50"/>
      <c r="H40" s="50"/>
      <c r="I40" s="50"/>
      <c r="J40" s="50">
        <v>7</v>
      </c>
      <c r="K40" s="50"/>
      <c r="L40" s="50">
        <v>5</v>
      </c>
      <c r="M40" s="50"/>
      <c r="N40" s="50"/>
      <c r="O40" s="50">
        <v>6</v>
      </c>
      <c r="P40" s="50"/>
      <c r="Q40" s="50"/>
      <c r="R40" s="50"/>
      <c r="S40" s="50"/>
      <c r="T40" s="50"/>
      <c r="U40" s="50"/>
      <c r="V40" s="50"/>
      <c r="W40" s="50"/>
      <c r="X40" s="50"/>
      <c r="Y40" s="50">
        <v>5</v>
      </c>
      <c r="Z40" s="50"/>
      <c r="AA40" s="50"/>
      <c r="AB40" s="50"/>
      <c r="AC40" s="50"/>
      <c r="AD40" s="50"/>
      <c r="AE40" s="50"/>
      <c r="AF40" s="50"/>
      <c r="AG40" s="50"/>
      <c r="AH40" s="50"/>
      <c r="AI40" s="50"/>
      <c r="AJ40" s="50"/>
      <c r="AK40" s="50"/>
      <c r="AL40" s="50"/>
      <c r="AM40" s="50"/>
      <c r="AN40" s="50"/>
      <c r="AO40" s="50"/>
      <c r="AP40" s="50"/>
      <c r="AQ40" s="50"/>
      <c r="AR40" s="50"/>
      <c r="AS40" s="50"/>
      <c r="AT40" s="50"/>
      <c r="AU40" s="49"/>
      <c r="AV40" s="49"/>
      <c r="AW40" s="49">
        <v>8</v>
      </c>
      <c r="AX40" s="49"/>
      <c r="AY40" s="49"/>
      <c r="AZ40" s="49"/>
      <c r="BA40" s="49"/>
      <c r="BB40" s="49">
        <v>5</v>
      </c>
      <c r="BC40" s="49"/>
      <c r="BD40" s="49"/>
      <c r="BE40" s="49"/>
      <c r="BF40" s="49">
        <v>8</v>
      </c>
      <c r="BG40" s="49"/>
      <c r="BH40" s="49">
        <v>8</v>
      </c>
      <c r="BI40" s="49"/>
      <c r="BJ40" s="49"/>
      <c r="BK40" s="49"/>
      <c r="BL40" s="49"/>
      <c r="BM40" s="49"/>
      <c r="BN40" s="49"/>
      <c r="BO40" s="49">
        <v>4</v>
      </c>
      <c r="BP40" s="23"/>
      <c r="BQ40" s="23"/>
      <c r="BR40" s="23"/>
      <c r="BS40" s="23"/>
      <c r="BT40" s="23"/>
      <c r="BU40" s="23"/>
      <c r="BV40" s="23"/>
      <c r="BW40" s="23"/>
      <c r="BX40" s="23"/>
      <c r="BY40" s="23">
        <v>7</v>
      </c>
      <c r="BZ40" s="23"/>
      <c r="CA40" s="23"/>
      <c r="CB40" s="23"/>
      <c r="CC40" s="23">
        <v>7</v>
      </c>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row>
    <row r="41" spans="1:116">
      <c r="A41" s="12">
        <v>39</v>
      </c>
      <c r="B41" s="11" t="s">
        <v>51</v>
      </c>
      <c r="C41" s="19" t="s">
        <v>53</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49"/>
      <c r="AV41" s="49"/>
      <c r="AW41" s="49"/>
      <c r="AX41" s="49"/>
      <c r="AY41" s="49">
        <v>8</v>
      </c>
      <c r="AZ41" s="49"/>
      <c r="BA41" s="49"/>
      <c r="BB41" s="49"/>
      <c r="BC41" s="49"/>
      <c r="BD41" s="49"/>
      <c r="BE41" s="49"/>
      <c r="BF41" s="49"/>
      <c r="BG41" s="49"/>
      <c r="BH41" s="49">
        <v>8</v>
      </c>
      <c r="BI41" s="49"/>
      <c r="BJ41" s="49"/>
      <c r="BK41" s="49"/>
      <c r="BL41" s="49"/>
      <c r="BM41" s="49"/>
      <c r="BN41" s="49">
        <v>8</v>
      </c>
      <c r="BO41" s="49"/>
      <c r="BP41" s="23"/>
      <c r="BQ41" s="23"/>
      <c r="BR41" s="23"/>
      <c r="BS41" s="23"/>
      <c r="BT41" s="23"/>
      <c r="BU41" s="23"/>
      <c r="BV41" s="23"/>
      <c r="BW41" s="23"/>
      <c r="BX41" s="23">
        <v>15</v>
      </c>
      <c r="BY41" s="23"/>
      <c r="BZ41" s="23"/>
      <c r="CA41" s="23"/>
      <c r="CB41" s="23"/>
      <c r="CC41" s="23"/>
      <c r="CD41" s="48">
        <v>6</v>
      </c>
      <c r="CE41" s="48">
        <v>2</v>
      </c>
      <c r="CF41" s="48">
        <v>3</v>
      </c>
      <c r="CG41" s="48"/>
      <c r="CH41" s="48">
        <v>4</v>
      </c>
      <c r="CI41" s="48"/>
      <c r="CJ41" s="48"/>
      <c r="CK41" s="48">
        <v>3</v>
      </c>
      <c r="CL41" s="48"/>
      <c r="CM41" s="48"/>
      <c r="CN41" s="48"/>
      <c r="CO41" s="48">
        <v>2</v>
      </c>
      <c r="CP41" s="48">
        <v>2</v>
      </c>
      <c r="CQ41" s="48">
        <v>4</v>
      </c>
      <c r="CR41" s="48"/>
      <c r="CS41" s="48"/>
      <c r="CT41" s="48"/>
      <c r="CU41" s="48">
        <v>2</v>
      </c>
      <c r="CV41" s="48"/>
      <c r="CW41" s="48"/>
      <c r="CX41" s="48">
        <v>2</v>
      </c>
      <c r="CY41" s="48"/>
      <c r="CZ41" s="48"/>
      <c r="DA41" s="48"/>
      <c r="DB41" s="48"/>
      <c r="DC41" s="48"/>
      <c r="DD41" s="48"/>
      <c r="DE41" s="48">
        <v>2</v>
      </c>
      <c r="DF41" s="48"/>
      <c r="DG41" s="48"/>
      <c r="DH41" s="48"/>
      <c r="DI41" s="48"/>
      <c r="DJ41" s="48"/>
      <c r="DK41" s="48"/>
      <c r="DL41" s="48"/>
    </row>
    <row r="42" spans="1:116">
      <c r="A42" s="12">
        <v>40</v>
      </c>
      <c r="B42" s="11" t="s">
        <v>36</v>
      </c>
      <c r="C42" s="21" t="s">
        <v>71</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9"/>
      <c r="AV42" s="39"/>
      <c r="AW42" s="39"/>
      <c r="AX42" s="39"/>
      <c r="AY42" s="39"/>
      <c r="AZ42" s="39"/>
      <c r="BA42" s="39"/>
      <c r="BB42" s="39"/>
      <c r="BC42" s="39"/>
      <c r="BD42" s="39"/>
      <c r="BE42" s="39"/>
      <c r="BF42" s="39"/>
      <c r="BG42" s="39"/>
      <c r="BH42" s="39"/>
      <c r="BI42" s="39"/>
      <c r="BJ42" s="39"/>
      <c r="BK42" s="39"/>
      <c r="BL42" s="39"/>
      <c r="BM42" s="39"/>
      <c r="BN42" s="39"/>
      <c r="BO42" s="39"/>
      <c r="BP42" s="40"/>
      <c r="BQ42" s="40"/>
      <c r="BR42" s="40"/>
      <c r="BS42" s="40"/>
      <c r="BT42" s="40"/>
      <c r="BU42" s="40"/>
      <c r="BV42" s="40"/>
      <c r="BW42" s="40"/>
      <c r="BX42" s="40"/>
      <c r="BY42" s="40"/>
      <c r="BZ42" s="40"/>
      <c r="CA42" s="40"/>
      <c r="CB42" s="40"/>
      <c r="CC42" s="40"/>
      <c r="CD42" s="48"/>
      <c r="CE42" s="48">
        <v>4</v>
      </c>
      <c r="CF42" s="48"/>
      <c r="CG42" s="48">
        <v>3</v>
      </c>
      <c r="CH42" s="48">
        <v>2</v>
      </c>
      <c r="CI42" s="48"/>
      <c r="CJ42" s="48">
        <v>4</v>
      </c>
      <c r="CK42" s="48">
        <v>4</v>
      </c>
      <c r="CL42" s="48">
        <v>4</v>
      </c>
      <c r="CM42" s="48"/>
      <c r="CN42" s="48"/>
      <c r="CO42" s="48">
        <v>4</v>
      </c>
      <c r="CP42" s="48"/>
      <c r="CQ42" s="48"/>
      <c r="CR42" s="48">
        <v>1</v>
      </c>
      <c r="CS42" s="48"/>
      <c r="CT42" s="48">
        <v>1</v>
      </c>
      <c r="CU42" s="48"/>
      <c r="CV42" s="48">
        <v>1</v>
      </c>
      <c r="CW42" s="48"/>
      <c r="CX42" s="48"/>
      <c r="CY42" s="48"/>
      <c r="CZ42" s="48"/>
      <c r="DA42" s="48"/>
      <c r="DB42" s="48"/>
      <c r="DC42" s="48">
        <v>2</v>
      </c>
      <c r="DD42" s="48"/>
      <c r="DE42" s="48"/>
      <c r="DF42" s="48"/>
      <c r="DG42" s="48"/>
      <c r="DH42" s="48"/>
      <c r="DI42" s="48"/>
      <c r="DJ42" s="48"/>
      <c r="DK42" s="48"/>
      <c r="DL42" s="48"/>
    </row>
    <row r="43" spans="1:116">
      <c r="A43" s="12">
        <v>41</v>
      </c>
      <c r="B43" s="11" t="s">
        <v>32</v>
      </c>
      <c r="C43" s="20" t="s">
        <v>40</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9"/>
      <c r="AV43" s="39"/>
      <c r="AW43" s="39"/>
      <c r="AX43" s="39"/>
      <c r="AY43" s="39"/>
      <c r="AZ43" s="39"/>
      <c r="BA43" s="39"/>
      <c r="BB43" s="39"/>
      <c r="BC43" s="39"/>
      <c r="BD43" s="39"/>
      <c r="BE43" s="39"/>
      <c r="BF43" s="39"/>
      <c r="BG43" s="39"/>
      <c r="BH43" s="39"/>
      <c r="BI43" s="39"/>
      <c r="BJ43" s="39"/>
      <c r="BK43" s="39"/>
      <c r="BL43" s="39"/>
      <c r="BM43" s="39"/>
      <c r="BN43" s="39"/>
      <c r="BO43" s="39"/>
      <c r="BP43" s="40"/>
      <c r="BQ43" s="40"/>
      <c r="BR43" s="40"/>
      <c r="BS43" s="40"/>
      <c r="BT43" s="40"/>
      <c r="BU43" s="40"/>
      <c r="BV43" s="40"/>
      <c r="BW43" s="40"/>
      <c r="BX43" s="40"/>
      <c r="BY43" s="40"/>
      <c r="BZ43" s="40"/>
      <c r="CA43" s="40"/>
      <c r="CB43" s="40"/>
      <c r="CC43" s="40"/>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row>
    <row r="44" spans="1:116">
      <c r="A44" s="12">
        <v>42</v>
      </c>
      <c r="B44" s="11" t="s">
        <v>4</v>
      </c>
      <c r="C44" s="10" t="s">
        <v>23</v>
      </c>
      <c r="D44" s="50"/>
      <c r="E44" s="50"/>
      <c r="F44" s="50"/>
      <c r="G44" s="50">
        <v>6</v>
      </c>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v>8</v>
      </c>
      <c r="AG44" s="50"/>
      <c r="AH44" s="50"/>
      <c r="AI44" s="50"/>
      <c r="AJ44" s="50"/>
      <c r="AK44" s="50"/>
      <c r="AL44" s="50">
        <v>7</v>
      </c>
      <c r="AM44" s="50"/>
      <c r="AN44" s="50"/>
      <c r="AO44" s="50"/>
      <c r="AP44" s="50"/>
      <c r="AQ44" s="50">
        <v>7</v>
      </c>
      <c r="AR44" s="50"/>
      <c r="AS44" s="50">
        <v>9</v>
      </c>
      <c r="AT44" s="50">
        <v>6</v>
      </c>
      <c r="AU44" s="49"/>
      <c r="AV44" s="49">
        <v>6</v>
      </c>
      <c r="AW44" s="49">
        <v>7</v>
      </c>
      <c r="AX44" s="49"/>
      <c r="AY44" s="49"/>
      <c r="AZ44" s="49"/>
      <c r="BA44" s="49"/>
      <c r="BB44" s="49"/>
      <c r="BC44" s="49"/>
      <c r="BD44" s="49"/>
      <c r="BE44" s="49"/>
      <c r="BF44" s="49"/>
      <c r="BG44" s="49"/>
      <c r="BH44" s="49"/>
      <c r="BI44" s="49"/>
      <c r="BJ44" s="49"/>
      <c r="BK44" s="49"/>
      <c r="BL44" s="49"/>
      <c r="BM44" s="49"/>
      <c r="BN44" s="49"/>
      <c r="BO44" s="49"/>
      <c r="BP44" s="23"/>
      <c r="BQ44" s="23"/>
      <c r="BR44" s="23"/>
      <c r="BS44" s="23"/>
      <c r="BT44" s="23"/>
      <c r="BU44" s="23"/>
      <c r="BV44" s="23"/>
      <c r="BW44" s="23">
        <v>8</v>
      </c>
      <c r="BX44" s="23"/>
      <c r="BY44" s="23"/>
      <c r="BZ44" s="23"/>
      <c r="CA44" s="23"/>
      <c r="CB44" s="23"/>
      <c r="CC44" s="23"/>
      <c r="CD44" s="48"/>
      <c r="CE44" s="48"/>
      <c r="CF44" s="48"/>
      <c r="CG44" s="48"/>
      <c r="CH44" s="48"/>
      <c r="CI44" s="48"/>
      <c r="CJ44" s="48"/>
      <c r="CK44" s="48"/>
      <c r="CL44" s="48"/>
      <c r="CM44" s="48"/>
      <c r="CN44" s="48"/>
      <c r="CO44" s="48"/>
      <c r="CP44" s="48"/>
      <c r="CQ44" s="48"/>
      <c r="CR44" s="48"/>
      <c r="CS44" s="48"/>
      <c r="CT44" s="48"/>
      <c r="CU44" s="48"/>
      <c r="CV44" s="48"/>
      <c r="CW44" s="48"/>
      <c r="CX44" s="48"/>
      <c r="CY44" s="48"/>
      <c r="CZ44" s="48"/>
      <c r="DA44" s="48"/>
      <c r="DB44" s="48"/>
      <c r="DC44" s="48"/>
      <c r="DD44" s="48"/>
      <c r="DE44" s="48"/>
      <c r="DF44" s="48"/>
      <c r="DG44" s="48"/>
      <c r="DH44" s="48"/>
      <c r="DI44" s="48"/>
      <c r="DJ44" s="48"/>
      <c r="DK44" s="48"/>
      <c r="DL44" s="48"/>
    </row>
    <row r="45" spans="1:116">
      <c r="A45" s="12">
        <v>43</v>
      </c>
      <c r="B45" s="11" t="s">
        <v>51</v>
      </c>
      <c r="C45" s="19" t="s">
        <v>75</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49"/>
      <c r="AV45" s="49"/>
      <c r="AW45" s="49"/>
      <c r="AX45" s="49"/>
      <c r="AY45" s="49"/>
      <c r="AZ45" s="49"/>
      <c r="BA45" s="49"/>
      <c r="BB45" s="49"/>
      <c r="BC45" s="49"/>
      <c r="BD45" s="49"/>
      <c r="BE45" s="49"/>
      <c r="BF45" s="49"/>
      <c r="BG45" s="49"/>
      <c r="BH45" s="49"/>
      <c r="BI45" s="49"/>
      <c r="BJ45" s="49"/>
      <c r="BK45" s="49">
        <v>3</v>
      </c>
      <c r="BL45" s="49"/>
      <c r="BM45" s="49"/>
      <c r="BN45" s="49"/>
      <c r="BO45" s="49">
        <v>4</v>
      </c>
      <c r="BP45" s="23"/>
      <c r="BQ45" s="23"/>
      <c r="BR45" s="23"/>
      <c r="BS45" s="23"/>
      <c r="BT45" s="23"/>
      <c r="BU45" s="23"/>
      <c r="BV45" s="23"/>
      <c r="BW45" s="23"/>
      <c r="BX45" s="23"/>
      <c r="BY45" s="23"/>
      <c r="BZ45" s="23"/>
      <c r="CA45" s="23"/>
      <c r="CB45" s="23"/>
      <c r="CC45" s="23"/>
      <c r="CD45" s="48"/>
      <c r="CE45" s="48"/>
      <c r="CF45" s="48"/>
      <c r="CG45" s="48"/>
      <c r="CH45" s="48"/>
      <c r="CI45" s="48"/>
      <c r="CJ45" s="48"/>
      <c r="CK45" s="48"/>
      <c r="CL45" s="48">
        <v>3</v>
      </c>
      <c r="CM45" s="48"/>
      <c r="CN45" s="48">
        <v>3</v>
      </c>
      <c r="CO45" s="48"/>
      <c r="CP45" s="48"/>
      <c r="CQ45" s="48"/>
      <c r="CR45" s="48"/>
      <c r="CS45" s="48"/>
      <c r="CT45" s="48"/>
      <c r="CU45" s="48"/>
      <c r="CV45" s="48"/>
      <c r="CW45" s="48"/>
      <c r="CX45" s="48">
        <v>2</v>
      </c>
      <c r="CY45" s="48"/>
      <c r="CZ45" s="48"/>
      <c r="DA45" s="48"/>
      <c r="DB45" s="48"/>
      <c r="DC45" s="48"/>
      <c r="DD45" s="48"/>
      <c r="DE45" s="48"/>
      <c r="DF45" s="48"/>
      <c r="DG45" s="48"/>
      <c r="DH45" s="48"/>
      <c r="DI45" s="48"/>
      <c r="DJ45" s="48"/>
      <c r="DK45" s="48"/>
      <c r="DL45" s="48"/>
    </row>
    <row r="46" spans="1:116">
      <c r="A46" s="12">
        <v>44</v>
      </c>
      <c r="B46" s="11" t="s">
        <v>4</v>
      </c>
      <c r="C46" s="10" t="s">
        <v>9</v>
      </c>
      <c r="D46" s="50"/>
      <c r="E46" s="50"/>
      <c r="F46" s="50">
        <v>6</v>
      </c>
      <c r="G46" s="50"/>
      <c r="H46" s="50"/>
      <c r="I46" s="50"/>
      <c r="J46" s="50"/>
      <c r="K46" s="50"/>
      <c r="L46" s="50"/>
      <c r="M46" s="50"/>
      <c r="N46" s="50"/>
      <c r="O46" s="50"/>
      <c r="P46" s="50"/>
      <c r="Q46" s="50"/>
      <c r="R46" s="50"/>
      <c r="S46" s="50">
        <v>5</v>
      </c>
      <c r="T46" s="50"/>
      <c r="U46" s="50"/>
      <c r="V46" s="50"/>
      <c r="W46" s="50"/>
      <c r="X46" s="50"/>
      <c r="Y46" s="50"/>
      <c r="Z46" s="50"/>
      <c r="AA46" s="50"/>
      <c r="AB46" s="50"/>
      <c r="AC46" s="50"/>
      <c r="AD46" s="50"/>
      <c r="AE46" s="50"/>
      <c r="AF46" s="50"/>
      <c r="AG46" s="50">
        <v>7</v>
      </c>
      <c r="AH46" s="50"/>
      <c r="AI46" s="50"/>
      <c r="AJ46" s="50">
        <v>5</v>
      </c>
      <c r="AK46" s="50"/>
      <c r="AL46" s="50"/>
      <c r="AM46" s="50"/>
      <c r="AN46" s="50"/>
      <c r="AO46" s="50"/>
      <c r="AP46" s="50"/>
      <c r="AQ46" s="50"/>
      <c r="AR46" s="50"/>
      <c r="AS46" s="50"/>
      <c r="AT46" s="50"/>
      <c r="AU46" s="49">
        <v>5</v>
      </c>
      <c r="AV46" s="49"/>
      <c r="AW46" s="49"/>
      <c r="AX46" s="49"/>
      <c r="AY46" s="49"/>
      <c r="AZ46" s="49"/>
      <c r="BA46" s="49"/>
      <c r="BB46" s="49"/>
      <c r="BC46" s="49"/>
      <c r="BD46" s="49"/>
      <c r="BE46" s="49"/>
      <c r="BF46" s="49"/>
      <c r="BG46" s="49"/>
      <c r="BH46" s="49"/>
      <c r="BI46" s="49"/>
      <c r="BJ46" s="49"/>
      <c r="BK46" s="49"/>
      <c r="BL46" s="49"/>
      <c r="BM46" s="49"/>
      <c r="BN46" s="49"/>
      <c r="BO46" s="49"/>
      <c r="BP46" s="23"/>
      <c r="BQ46" s="23"/>
      <c r="BR46" s="23"/>
      <c r="BS46" s="23"/>
      <c r="BT46" s="23"/>
      <c r="BU46" s="23"/>
      <c r="BV46" s="23"/>
      <c r="BW46" s="23"/>
      <c r="BX46" s="23"/>
      <c r="BY46" s="23"/>
      <c r="BZ46" s="23"/>
      <c r="CA46" s="23"/>
      <c r="CB46" s="23"/>
      <c r="CC46" s="23"/>
      <c r="CD46" s="48"/>
      <c r="CE46" s="48"/>
      <c r="CF46" s="48"/>
      <c r="CG46" s="48"/>
      <c r="CH46" s="48"/>
      <c r="CI46" s="48"/>
      <c r="CJ46" s="48"/>
      <c r="CK46" s="48"/>
      <c r="CL46" s="48"/>
      <c r="CM46" s="48"/>
      <c r="CN46" s="48"/>
      <c r="CO46" s="48"/>
      <c r="CP46" s="48"/>
      <c r="CQ46" s="48"/>
      <c r="CR46" s="48"/>
      <c r="CS46" s="48"/>
      <c r="CT46" s="48"/>
      <c r="CU46" s="48"/>
      <c r="CV46" s="48"/>
      <c r="CW46" s="48"/>
      <c r="CX46" s="48"/>
      <c r="CY46" s="48"/>
      <c r="CZ46" s="48"/>
      <c r="DA46" s="48"/>
      <c r="DB46" s="48"/>
      <c r="DC46" s="48"/>
      <c r="DD46" s="48"/>
      <c r="DE46" s="48"/>
      <c r="DF46" s="48"/>
      <c r="DG46" s="48"/>
      <c r="DH46" s="48"/>
      <c r="DI46" s="48"/>
      <c r="DJ46" s="48"/>
      <c r="DK46" s="48"/>
      <c r="DL46" s="48"/>
    </row>
    <row r="47" spans="1:116">
      <c r="A47" s="12">
        <v>45</v>
      </c>
      <c r="B47" s="11" t="s">
        <v>51</v>
      </c>
      <c r="C47" s="19" t="s">
        <v>88</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49"/>
      <c r="AV47" s="49"/>
      <c r="AW47" s="49"/>
      <c r="AX47" s="49"/>
      <c r="AY47" s="49"/>
      <c r="AZ47" s="49"/>
      <c r="BA47" s="49"/>
      <c r="BB47" s="49"/>
      <c r="BC47" s="49"/>
      <c r="BD47" s="49"/>
      <c r="BE47" s="49"/>
      <c r="BF47" s="49"/>
      <c r="BG47" s="49"/>
      <c r="BH47" s="49"/>
      <c r="BI47" s="49"/>
      <c r="BJ47" s="49"/>
      <c r="BK47" s="49"/>
      <c r="BL47" s="49"/>
      <c r="BM47" s="49"/>
      <c r="BN47" s="49"/>
      <c r="BO47" s="49"/>
      <c r="BP47" s="23"/>
      <c r="BQ47" s="23"/>
      <c r="BR47" s="23"/>
      <c r="BS47" s="23"/>
      <c r="BT47" s="23"/>
      <c r="BU47" s="23"/>
      <c r="BV47" s="23"/>
      <c r="BW47" s="23"/>
      <c r="BX47" s="23"/>
      <c r="BY47" s="23"/>
      <c r="BZ47" s="23"/>
      <c r="CA47" s="23"/>
      <c r="CB47" s="23"/>
      <c r="CC47" s="23"/>
      <c r="CD47" s="48"/>
      <c r="CE47" s="48"/>
      <c r="CF47" s="48">
        <v>4</v>
      </c>
      <c r="CG47" s="48"/>
      <c r="CH47" s="48"/>
      <c r="CI47" s="48"/>
      <c r="CJ47" s="48">
        <v>3</v>
      </c>
      <c r="CK47" s="48"/>
      <c r="CL47" s="48"/>
      <c r="CM47" s="48">
        <v>2</v>
      </c>
      <c r="CN47" s="48">
        <v>4</v>
      </c>
      <c r="CO47" s="48"/>
      <c r="CP47" s="48"/>
      <c r="CQ47" s="48"/>
      <c r="CR47" s="48"/>
      <c r="CS47" s="48"/>
      <c r="CT47" s="48">
        <v>2</v>
      </c>
      <c r="CU47" s="48"/>
      <c r="CV47" s="48">
        <v>2</v>
      </c>
      <c r="CW47" s="48"/>
      <c r="CX47" s="48"/>
      <c r="CY47" s="48"/>
      <c r="CZ47" s="48"/>
      <c r="DA47" s="48"/>
      <c r="DB47" s="48"/>
      <c r="DC47" s="48"/>
      <c r="DD47" s="48"/>
      <c r="DE47" s="48"/>
      <c r="DF47" s="48"/>
      <c r="DG47" s="48"/>
      <c r="DH47" s="48"/>
      <c r="DI47" s="48"/>
      <c r="DJ47" s="48"/>
      <c r="DK47" s="48"/>
      <c r="DL47" s="48"/>
    </row>
    <row r="48" spans="1:116">
      <c r="A48" s="12">
        <v>46</v>
      </c>
      <c r="B48" s="11" t="s">
        <v>4</v>
      </c>
      <c r="C48" s="10" t="s">
        <v>85</v>
      </c>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49"/>
      <c r="AV48" s="49"/>
      <c r="AW48" s="49"/>
      <c r="AX48" s="49"/>
      <c r="AY48" s="49"/>
      <c r="AZ48" s="49"/>
      <c r="BA48" s="49"/>
      <c r="BB48" s="49"/>
      <c r="BC48" s="49"/>
      <c r="BD48" s="49"/>
      <c r="BE48" s="49"/>
      <c r="BF48" s="49"/>
      <c r="BG48" s="49"/>
      <c r="BH48" s="49"/>
      <c r="BI48" s="49"/>
      <c r="BJ48" s="49"/>
      <c r="BK48" s="49">
        <v>4</v>
      </c>
      <c r="BL48" s="49"/>
      <c r="BM48" s="49"/>
      <c r="BN48" s="49"/>
      <c r="BO48" s="49"/>
      <c r="BP48" s="23"/>
      <c r="BQ48" s="23"/>
      <c r="BR48" s="23"/>
      <c r="BS48" s="23"/>
      <c r="BT48" s="23"/>
      <c r="BU48" s="23"/>
      <c r="BV48" s="23"/>
      <c r="BW48" s="23"/>
      <c r="BX48" s="23"/>
      <c r="BY48" s="23"/>
      <c r="BZ48" s="23"/>
      <c r="CA48" s="23"/>
      <c r="CB48" s="23"/>
      <c r="CC48" s="23"/>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row>
    <row r="49" spans="1:116">
      <c r="A49" s="12">
        <v>47</v>
      </c>
      <c r="B49" s="11" t="s">
        <v>51</v>
      </c>
      <c r="C49" s="19" t="s">
        <v>76</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49"/>
      <c r="AV49" s="49"/>
      <c r="AW49" s="49"/>
      <c r="AX49" s="49"/>
      <c r="AY49" s="49"/>
      <c r="AZ49" s="49"/>
      <c r="BA49" s="49"/>
      <c r="BB49" s="49"/>
      <c r="BC49" s="49"/>
      <c r="BD49" s="49"/>
      <c r="BE49" s="49"/>
      <c r="BF49" s="49"/>
      <c r="BG49" s="49"/>
      <c r="BH49" s="49"/>
      <c r="BI49" s="49"/>
      <c r="BJ49" s="49"/>
      <c r="BK49" s="49"/>
      <c r="BL49" s="49"/>
      <c r="BM49" s="49"/>
      <c r="BN49" s="49"/>
      <c r="BO49" s="49"/>
      <c r="BP49" s="23"/>
      <c r="BQ49" s="23"/>
      <c r="BR49" s="23"/>
      <c r="BS49" s="23"/>
      <c r="BT49" s="23"/>
      <c r="BU49" s="23"/>
      <c r="BV49" s="23"/>
      <c r="BW49" s="23"/>
      <c r="BX49" s="23"/>
      <c r="BY49" s="23"/>
      <c r="BZ49" s="23"/>
      <c r="CA49" s="23"/>
      <c r="CB49" s="23"/>
      <c r="CC49" s="23"/>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row>
    <row r="50" spans="1:116">
      <c r="A50" s="12">
        <v>48</v>
      </c>
      <c r="B50" s="11" t="s">
        <v>1</v>
      </c>
      <c r="C50" s="10" t="s">
        <v>0</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49"/>
      <c r="AV50" s="49"/>
      <c r="AW50" s="49"/>
      <c r="AX50" s="49"/>
      <c r="AY50" s="49"/>
      <c r="AZ50" s="49"/>
      <c r="BA50" s="49"/>
      <c r="BB50" s="49"/>
      <c r="BC50" s="49"/>
      <c r="BD50" s="49"/>
      <c r="BE50" s="49"/>
      <c r="BF50" s="49"/>
      <c r="BG50" s="49"/>
      <c r="BH50" s="49"/>
      <c r="BI50" s="49"/>
      <c r="BJ50" s="49"/>
      <c r="BK50" s="49"/>
      <c r="BL50" s="49"/>
      <c r="BM50" s="49"/>
      <c r="BN50" s="49"/>
      <c r="BO50" s="49"/>
      <c r="BP50" s="23"/>
      <c r="BQ50" s="23"/>
      <c r="BR50" s="23"/>
      <c r="BS50" s="23"/>
      <c r="BT50" s="23"/>
      <c r="BU50" s="23"/>
      <c r="BV50" s="23"/>
      <c r="BW50" s="23"/>
      <c r="BX50" s="23"/>
      <c r="BY50" s="23"/>
      <c r="BZ50" s="23"/>
      <c r="CA50" s="23"/>
      <c r="CB50" s="23"/>
      <c r="CC50" s="23"/>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row>
    <row r="51" spans="1:116">
      <c r="A51" s="12">
        <v>49</v>
      </c>
      <c r="B51" s="11" t="s">
        <v>1</v>
      </c>
      <c r="C51" s="15" t="s">
        <v>20</v>
      </c>
      <c r="D51" s="11">
        <v>4</v>
      </c>
      <c r="E51" s="11">
        <v>4</v>
      </c>
      <c r="F51" s="11">
        <v>4</v>
      </c>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27"/>
      <c r="AV51" s="27"/>
      <c r="AW51" s="27"/>
      <c r="AX51" s="27"/>
      <c r="AY51" s="27"/>
      <c r="AZ51" s="27"/>
      <c r="BA51" s="27"/>
      <c r="BB51" s="27"/>
      <c r="BC51" s="27"/>
      <c r="BD51" s="27"/>
      <c r="BE51" s="27"/>
      <c r="BF51" s="27"/>
      <c r="BG51" s="27"/>
      <c r="BH51" s="27"/>
      <c r="BI51" s="27"/>
      <c r="BJ51" s="27"/>
      <c r="BK51" s="27"/>
      <c r="BL51" s="27"/>
      <c r="BM51" s="27"/>
      <c r="BN51" s="27"/>
      <c r="BO51" s="27"/>
      <c r="BP51" s="23"/>
      <c r="BQ51" s="23">
        <v>3</v>
      </c>
      <c r="BR51" s="23"/>
      <c r="BS51" s="23"/>
      <c r="BT51" s="23"/>
      <c r="BU51" s="23"/>
      <c r="BV51" s="23"/>
      <c r="BW51" s="23"/>
      <c r="BX51" s="23"/>
      <c r="BY51" s="23"/>
      <c r="BZ51" s="23"/>
      <c r="CA51" s="23"/>
      <c r="CB51" s="23"/>
      <c r="CC51" s="23"/>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row>
    <row r="52" spans="1:116">
      <c r="A52" s="12">
        <v>50</v>
      </c>
      <c r="B52" s="11" t="s">
        <v>1</v>
      </c>
      <c r="C52" s="15" t="s">
        <v>25</v>
      </c>
      <c r="D52" s="11"/>
      <c r="E52" s="11"/>
      <c r="F52" s="11"/>
      <c r="G52" s="11"/>
      <c r="H52" s="11"/>
      <c r="I52" s="11"/>
      <c r="J52" s="11"/>
      <c r="K52" s="11"/>
      <c r="L52" s="11"/>
      <c r="M52" s="11"/>
      <c r="N52" s="11"/>
      <c r="O52" s="11"/>
      <c r="P52" s="11"/>
      <c r="Q52" s="11"/>
      <c r="R52" s="11"/>
      <c r="S52" s="11"/>
      <c r="T52" s="11"/>
      <c r="U52" s="11"/>
      <c r="V52" s="11"/>
      <c r="W52" s="11"/>
      <c r="X52" s="11">
        <v>4</v>
      </c>
      <c r="Y52" s="11">
        <v>4</v>
      </c>
      <c r="Z52" s="11">
        <v>4</v>
      </c>
      <c r="AA52" s="11">
        <v>4</v>
      </c>
      <c r="AB52" s="11">
        <v>4</v>
      </c>
      <c r="AC52" s="11">
        <v>4</v>
      </c>
      <c r="AD52" s="11">
        <v>4</v>
      </c>
      <c r="AE52" s="11">
        <v>4</v>
      </c>
      <c r="AF52" s="11">
        <v>4</v>
      </c>
      <c r="AG52" s="11"/>
      <c r="AH52" s="11"/>
      <c r="AI52" s="11"/>
      <c r="AJ52" s="11"/>
      <c r="AK52" s="11"/>
      <c r="AL52" s="11"/>
      <c r="AM52" s="11"/>
      <c r="AN52" s="11"/>
      <c r="AO52" s="11"/>
      <c r="AP52" s="11"/>
      <c r="AQ52" s="11"/>
      <c r="AR52" s="11"/>
      <c r="AS52" s="11"/>
      <c r="AT52" s="11"/>
      <c r="AU52" s="27"/>
      <c r="AV52" s="27"/>
      <c r="AW52" s="27"/>
      <c r="AX52" s="27"/>
      <c r="AY52" s="27"/>
      <c r="AZ52" s="27"/>
      <c r="BA52" s="27"/>
      <c r="BB52" s="27"/>
      <c r="BC52" s="27"/>
      <c r="BD52" s="27"/>
      <c r="BE52" s="27"/>
      <c r="BF52" s="27"/>
      <c r="BG52" s="27"/>
      <c r="BH52" s="27"/>
      <c r="BI52" s="27"/>
      <c r="BJ52" s="27"/>
      <c r="BK52" s="27"/>
      <c r="BL52" s="27"/>
      <c r="BM52" s="27"/>
      <c r="BN52" s="27"/>
      <c r="BO52" s="27"/>
      <c r="BP52" s="23"/>
      <c r="BQ52" s="23"/>
      <c r="BR52" s="23">
        <v>3</v>
      </c>
      <c r="BS52" s="23"/>
      <c r="BT52" s="23"/>
      <c r="BU52" s="23"/>
      <c r="BV52" s="23"/>
      <c r="BW52" s="23"/>
      <c r="BX52" s="23"/>
      <c r="BY52" s="23"/>
      <c r="BZ52" s="23"/>
      <c r="CA52" s="23"/>
      <c r="CB52" s="23"/>
      <c r="CC52" s="23">
        <v>3</v>
      </c>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row>
    <row r="53" spans="1:116">
      <c r="A53" s="12">
        <v>51</v>
      </c>
      <c r="B53" s="11" t="s">
        <v>1</v>
      </c>
      <c r="C53" s="15" t="s">
        <v>27</v>
      </c>
      <c r="D53" s="11"/>
      <c r="E53" s="11"/>
      <c r="F53" s="11"/>
      <c r="G53" s="11">
        <v>4</v>
      </c>
      <c r="H53" s="11">
        <v>4</v>
      </c>
      <c r="I53" s="11">
        <v>4</v>
      </c>
      <c r="J53" s="11">
        <v>4</v>
      </c>
      <c r="K53" s="11">
        <v>4</v>
      </c>
      <c r="L53" s="11">
        <v>4</v>
      </c>
      <c r="M53" s="11">
        <v>4</v>
      </c>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27"/>
      <c r="AV53" s="27"/>
      <c r="AW53" s="27"/>
      <c r="AX53" s="27"/>
      <c r="AY53" s="27"/>
      <c r="AZ53" s="27"/>
      <c r="BA53" s="27"/>
      <c r="BB53" s="27"/>
      <c r="BC53" s="27"/>
      <c r="BD53" s="27"/>
      <c r="BE53" s="27"/>
      <c r="BF53" s="27"/>
      <c r="BG53" s="27"/>
      <c r="BH53" s="27"/>
      <c r="BI53" s="27"/>
      <c r="BJ53" s="27"/>
      <c r="BK53" s="27"/>
      <c r="BL53" s="27"/>
      <c r="BM53" s="27"/>
      <c r="BN53" s="27"/>
      <c r="BO53" s="27"/>
      <c r="BP53" s="23"/>
      <c r="BQ53" s="23"/>
      <c r="BR53" s="23"/>
      <c r="BS53" s="23"/>
      <c r="BT53" s="23"/>
      <c r="BU53" s="23"/>
      <c r="BV53" s="23"/>
      <c r="BW53" s="23"/>
      <c r="BX53" s="23"/>
      <c r="BY53" s="23"/>
      <c r="BZ53" s="23"/>
      <c r="CA53" s="23"/>
      <c r="CB53" s="23"/>
      <c r="CC53" s="23"/>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row>
    <row r="54" spans="1:116">
      <c r="A54" s="12">
        <v>52</v>
      </c>
      <c r="B54" s="11" t="s">
        <v>1</v>
      </c>
      <c r="C54" s="15" t="s">
        <v>17</v>
      </c>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v>4</v>
      </c>
      <c r="AH54" s="11">
        <v>4</v>
      </c>
      <c r="AI54" s="11">
        <v>4</v>
      </c>
      <c r="AJ54" s="11">
        <v>4</v>
      </c>
      <c r="AK54" s="11">
        <v>4</v>
      </c>
      <c r="AL54" s="11">
        <v>4</v>
      </c>
      <c r="AM54" s="11"/>
      <c r="AN54" s="11"/>
      <c r="AO54" s="11"/>
      <c r="AP54" s="11"/>
      <c r="AQ54" s="11"/>
      <c r="AR54" s="11"/>
      <c r="AS54" s="11"/>
      <c r="AT54" s="11"/>
      <c r="AU54" s="27"/>
      <c r="AV54" s="27"/>
      <c r="AW54" s="27"/>
      <c r="AX54" s="27"/>
      <c r="AY54" s="27"/>
      <c r="AZ54" s="27"/>
      <c r="BA54" s="27"/>
      <c r="BB54" s="27"/>
      <c r="BC54" s="27"/>
      <c r="BD54" s="27"/>
      <c r="BE54" s="27"/>
      <c r="BF54" s="27"/>
      <c r="BG54" s="27"/>
      <c r="BH54" s="27"/>
      <c r="BI54" s="27"/>
      <c r="BJ54" s="27"/>
      <c r="BK54" s="27"/>
      <c r="BL54" s="27"/>
      <c r="BM54" s="27"/>
      <c r="BN54" s="27"/>
      <c r="BO54" s="27"/>
      <c r="BP54" s="23"/>
      <c r="BQ54" s="23"/>
      <c r="BR54" s="23"/>
      <c r="BS54" s="23">
        <v>3</v>
      </c>
      <c r="BT54" s="23">
        <v>3</v>
      </c>
      <c r="BU54" s="23"/>
      <c r="BV54" s="23"/>
      <c r="BW54" s="23"/>
      <c r="BX54" s="23">
        <v>3</v>
      </c>
      <c r="BY54" s="23"/>
      <c r="BZ54" s="23"/>
      <c r="CA54" s="23"/>
      <c r="CB54" s="23"/>
      <c r="CC54" s="23"/>
      <c r="CD54" s="48"/>
      <c r="CE54" s="48"/>
      <c r="CF54" s="48"/>
      <c r="CG54" s="48"/>
      <c r="CH54" s="48"/>
      <c r="CI54" s="48"/>
      <c r="CJ54" s="48"/>
      <c r="CK54" s="48"/>
      <c r="CL54" s="48"/>
      <c r="CM54" s="48"/>
      <c r="CN54" s="48"/>
      <c r="CO54" s="48"/>
      <c r="CP54" s="48"/>
      <c r="CQ54" s="48"/>
      <c r="CR54" s="48"/>
      <c r="CS54" s="48"/>
      <c r="CT54" s="48"/>
      <c r="CU54" s="48"/>
      <c r="CV54" s="48"/>
      <c r="CW54" s="48"/>
      <c r="CX54" s="48"/>
      <c r="CY54" s="48"/>
      <c r="CZ54" s="48"/>
      <c r="DA54" s="48"/>
      <c r="DB54" s="48"/>
      <c r="DC54" s="48"/>
      <c r="DD54" s="48"/>
      <c r="DE54" s="48"/>
      <c r="DF54" s="48"/>
      <c r="DG54" s="48"/>
      <c r="DH54" s="48"/>
      <c r="DI54" s="48"/>
      <c r="DJ54" s="48"/>
      <c r="DK54" s="48"/>
      <c r="DL54" s="48"/>
    </row>
    <row r="55" spans="1:116">
      <c r="A55" s="12">
        <v>53</v>
      </c>
      <c r="B55" s="11" t="s">
        <v>1</v>
      </c>
      <c r="C55" s="15" t="s">
        <v>19</v>
      </c>
      <c r="D55" s="11"/>
      <c r="E55" s="11"/>
      <c r="F55" s="11"/>
      <c r="G55" s="11"/>
      <c r="H55" s="11"/>
      <c r="I55" s="11"/>
      <c r="J55" s="11"/>
      <c r="K55" s="11"/>
      <c r="L55" s="11"/>
      <c r="M55" s="11"/>
      <c r="N55" s="11">
        <v>4</v>
      </c>
      <c r="O55" s="11">
        <v>4</v>
      </c>
      <c r="P55" s="11">
        <v>4</v>
      </c>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27"/>
      <c r="AV55" s="27"/>
      <c r="AW55" s="27"/>
      <c r="AX55" s="27"/>
      <c r="AY55" s="27"/>
      <c r="AZ55" s="27"/>
      <c r="BA55" s="27"/>
      <c r="BB55" s="27"/>
      <c r="BC55" s="27"/>
      <c r="BD55" s="27"/>
      <c r="BE55" s="27"/>
      <c r="BF55" s="27"/>
      <c r="BG55" s="27"/>
      <c r="BH55" s="27"/>
      <c r="BI55" s="27"/>
      <c r="BJ55" s="27"/>
      <c r="BK55" s="27"/>
      <c r="BL55" s="27"/>
      <c r="BM55" s="27"/>
      <c r="BN55" s="27"/>
      <c r="BO55" s="27"/>
      <c r="BP55" s="23"/>
      <c r="BQ55" s="23"/>
      <c r="BR55" s="23"/>
      <c r="BS55" s="23"/>
      <c r="BT55" s="23"/>
      <c r="BU55" s="23"/>
      <c r="BV55" s="23"/>
      <c r="BW55" s="23"/>
      <c r="BX55" s="23"/>
      <c r="BY55" s="23">
        <v>3</v>
      </c>
      <c r="BZ55" s="23">
        <v>3</v>
      </c>
      <c r="CA55" s="23"/>
      <c r="CB55" s="23"/>
      <c r="CC55" s="23"/>
      <c r="CD55" s="48"/>
      <c r="CE55" s="48"/>
      <c r="CF55" s="48"/>
      <c r="CG55" s="48"/>
      <c r="CH55" s="48"/>
      <c r="CI55" s="48"/>
      <c r="CJ55" s="48"/>
      <c r="CK55" s="48"/>
      <c r="CL55" s="48"/>
      <c r="CM55" s="48"/>
      <c r="CN55" s="48"/>
      <c r="CO55" s="48"/>
      <c r="CP55" s="48"/>
      <c r="CQ55" s="48"/>
      <c r="CR55" s="48"/>
      <c r="CS55" s="48"/>
      <c r="CT55" s="48"/>
      <c r="CU55" s="48"/>
      <c r="CV55" s="48"/>
      <c r="CW55" s="48"/>
      <c r="CX55" s="48"/>
      <c r="CY55" s="48"/>
      <c r="CZ55" s="48"/>
      <c r="DA55" s="48"/>
      <c r="DB55" s="48"/>
      <c r="DC55" s="48"/>
      <c r="DD55" s="48"/>
      <c r="DE55" s="48"/>
      <c r="DF55" s="48"/>
      <c r="DG55" s="48"/>
      <c r="DH55" s="48"/>
      <c r="DI55" s="48"/>
      <c r="DJ55" s="48"/>
      <c r="DK55" s="48"/>
      <c r="DL55" s="48"/>
    </row>
    <row r="56" spans="1:116">
      <c r="A56" s="12">
        <v>54</v>
      </c>
      <c r="B56" s="11" t="s">
        <v>1</v>
      </c>
      <c r="C56" s="15" t="s">
        <v>18</v>
      </c>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v>4</v>
      </c>
      <c r="AN56" s="11">
        <v>4</v>
      </c>
      <c r="AO56" s="11">
        <v>4</v>
      </c>
      <c r="AP56" s="11">
        <v>4</v>
      </c>
      <c r="AQ56" s="11"/>
      <c r="AR56" s="11"/>
      <c r="AS56" s="11"/>
      <c r="AT56" s="11"/>
      <c r="AU56" s="27"/>
      <c r="AV56" s="27"/>
      <c r="AW56" s="27"/>
      <c r="AX56" s="27"/>
      <c r="AY56" s="27"/>
      <c r="AZ56" s="27"/>
      <c r="BA56" s="27"/>
      <c r="BB56" s="27"/>
      <c r="BC56" s="27"/>
      <c r="BD56" s="27"/>
      <c r="BE56" s="27"/>
      <c r="BF56" s="27"/>
      <c r="BG56" s="27"/>
      <c r="BH56" s="27"/>
      <c r="BI56" s="27"/>
      <c r="BJ56" s="27"/>
      <c r="BK56" s="27"/>
      <c r="BL56" s="27"/>
      <c r="BM56" s="27"/>
      <c r="BN56" s="27"/>
      <c r="BO56" s="27"/>
      <c r="BP56" s="23"/>
      <c r="BQ56" s="23"/>
      <c r="BR56" s="23"/>
      <c r="BS56" s="23"/>
      <c r="BT56" s="23"/>
      <c r="BU56" s="23">
        <v>3</v>
      </c>
      <c r="BV56" s="23"/>
      <c r="BW56" s="23"/>
      <c r="BX56" s="23"/>
      <c r="BY56" s="23"/>
      <c r="BZ56" s="23"/>
      <c r="CA56" s="23">
        <v>3</v>
      </c>
      <c r="CB56" s="23"/>
      <c r="CC56" s="23"/>
      <c r="CD56" s="48"/>
      <c r="CE56" s="48"/>
      <c r="CF56" s="48"/>
      <c r="CG56" s="48"/>
      <c r="CH56" s="48"/>
      <c r="CI56" s="48"/>
      <c r="CJ56" s="48"/>
      <c r="CK56" s="48"/>
      <c r="CL56" s="48"/>
      <c r="CM56" s="48"/>
      <c r="CN56" s="48"/>
      <c r="CO56" s="48"/>
      <c r="CP56" s="48"/>
      <c r="CQ56" s="48"/>
      <c r="CR56" s="48"/>
      <c r="CS56" s="48"/>
      <c r="CT56" s="48"/>
      <c r="CU56" s="48"/>
      <c r="CV56" s="48"/>
      <c r="CW56" s="48"/>
      <c r="CX56" s="48"/>
      <c r="CY56" s="48"/>
      <c r="CZ56" s="48"/>
      <c r="DA56" s="48"/>
      <c r="DB56" s="48"/>
      <c r="DC56" s="48"/>
      <c r="DD56" s="48"/>
      <c r="DE56" s="48"/>
      <c r="DF56" s="48"/>
      <c r="DG56" s="48"/>
      <c r="DH56" s="48"/>
      <c r="DI56" s="48"/>
      <c r="DJ56" s="48"/>
      <c r="DK56" s="48"/>
      <c r="DL56" s="48"/>
    </row>
    <row r="57" spans="1:116">
      <c r="A57" s="12">
        <v>55</v>
      </c>
      <c r="B57" s="11" t="s">
        <v>1</v>
      </c>
      <c r="C57" s="15" t="s">
        <v>26</v>
      </c>
      <c r="D57" s="11"/>
      <c r="E57" s="11"/>
      <c r="F57" s="11"/>
      <c r="G57" s="11"/>
      <c r="H57" s="11"/>
      <c r="I57" s="11"/>
      <c r="J57" s="11"/>
      <c r="K57" s="11"/>
      <c r="L57" s="11"/>
      <c r="M57" s="11"/>
      <c r="N57" s="11"/>
      <c r="O57" s="11"/>
      <c r="P57" s="11"/>
      <c r="Q57" s="11">
        <v>4</v>
      </c>
      <c r="R57" s="11">
        <v>4</v>
      </c>
      <c r="S57" s="11">
        <v>4</v>
      </c>
      <c r="T57" s="11">
        <v>4</v>
      </c>
      <c r="U57" s="11">
        <v>4</v>
      </c>
      <c r="V57" s="11">
        <v>4</v>
      </c>
      <c r="W57" s="11">
        <v>4</v>
      </c>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27"/>
      <c r="AV57" s="27"/>
      <c r="AW57" s="27"/>
      <c r="AX57" s="27"/>
      <c r="AY57" s="27"/>
      <c r="AZ57" s="27"/>
      <c r="BA57" s="27"/>
      <c r="BB57" s="27"/>
      <c r="BC57" s="27"/>
      <c r="BD57" s="27"/>
      <c r="BE57" s="27"/>
      <c r="BF57" s="27"/>
      <c r="BG57" s="27"/>
      <c r="BH57" s="27"/>
      <c r="BI57" s="27"/>
      <c r="BJ57" s="27"/>
      <c r="BK57" s="27"/>
      <c r="BL57" s="27"/>
      <c r="BM57" s="27"/>
      <c r="BN57" s="27"/>
      <c r="BO57" s="27"/>
      <c r="BP57" s="23">
        <f>0*3</f>
        <v>0</v>
      </c>
      <c r="BQ57" s="23"/>
      <c r="BR57" s="23"/>
      <c r="BS57" s="23"/>
      <c r="BT57" s="23"/>
      <c r="BU57" s="23"/>
      <c r="BV57" s="23"/>
      <c r="BW57" s="23"/>
      <c r="BX57" s="23"/>
      <c r="BY57" s="23"/>
      <c r="BZ57" s="23"/>
      <c r="CA57" s="23"/>
      <c r="CB57" s="23"/>
      <c r="CC57" s="23"/>
      <c r="CD57" s="48"/>
      <c r="CE57" s="48"/>
      <c r="CF57" s="48"/>
      <c r="CG57" s="48"/>
      <c r="CH57" s="48"/>
      <c r="CI57" s="48"/>
      <c r="CJ57" s="48"/>
      <c r="CK57" s="48"/>
      <c r="CL57" s="48"/>
      <c r="CM57" s="48"/>
      <c r="CN57" s="48"/>
      <c r="CO57" s="48"/>
      <c r="CP57" s="48"/>
      <c r="CQ57" s="48"/>
      <c r="CR57" s="48"/>
      <c r="CS57" s="48"/>
      <c r="CT57" s="48"/>
      <c r="CU57" s="48"/>
      <c r="CV57" s="48"/>
      <c r="CW57" s="48"/>
      <c r="CX57" s="48"/>
      <c r="CY57" s="48"/>
      <c r="CZ57" s="48"/>
      <c r="DA57" s="48"/>
      <c r="DB57" s="48"/>
      <c r="DC57" s="48"/>
      <c r="DD57" s="48"/>
      <c r="DE57" s="48"/>
      <c r="DF57" s="48"/>
      <c r="DG57" s="48"/>
      <c r="DH57" s="48"/>
      <c r="DI57" s="48"/>
      <c r="DJ57" s="48"/>
      <c r="DK57" s="48"/>
      <c r="DL57" s="48"/>
    </row>
    <row r="58" spans="1:116">
      <c r="A58" s="12">
        <v>56</v>
      </c>
      <c r="B58" s="11" t="s">
        <v>1</v>
      </c>
      <c r="C58" s="15" t="s">
        <v>15</v>
      </c>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v>4</v>
      </c>
      <c r="AR58" s="11">
        <v>4</v>
      </c>
      <c r="AS58" s="11">
        <v>4</v>
      </c>
      <c r="AT58" s="11">
        <v>4</v>
      </c>
      <c r="AU58" s="27"/>
      <c r="AV58" s="27"/>
      <c r="AW58" s="27"/>
      <c r="AX58" s="27"/>
      <c r="AY58" s="27"/>
      <c r="AZ58" s="27"/>
      <c r="BA58" s="27"/>
      <c r="BB58" s="27"/>
      <c r="BC58" s="27"/>
      <c r="BD58" s="27"/>
      <c r="BE58" s="27"/>
      <c r="BF58" s="27"/>
      <c r="BG58" s="27"/>
      <c r="BH58" s="27"/>
      <c r="BI58" s="27"/>
      <c r="BJ58" s="27"/>
      <c r="BK58" s="27"/>
      <c r="BL58" s="27"/>
      <c r="BM58" s="27"/>
      <c r="BN58" s="27"/>
      <c r="BO58" s="27"/>
      <c r="BP58" s="23"/>
      <c r="BQ58" s="23"/>
      <c r="BR58" s="23"/>
      <c r="BS58" s="23"/>
      <c r="BT58" s="23"/>
      <c r="BU58" s="23"/>
      <c r="BV58" s="23">
        <v>3</v>
      </c>
      <c r="BW58" s="23">
        <v>3</v>
      </c>
      <c r="BX58" s="23"/>
      <c r="BY58" s="23"/>
      <c r="BZ58" s="23"/>
      <c r="CA58" s="23"/>
      <c r="CB58" s="23">
        <v>3</v>
      </c>
      <c r="CC58" s="23"/>
      <c r="CD58" s="48"/>
      <c r="CE58" s="48"/>
      <c r="CF58" s="48"/>
      <c r="CG58" s="48"/>
      <c r="CH58" s="48"/>
      <c r="CI58" s="48"/>
      <c r="CJ58" s="48"/>
      <c r="CK58" s="48"/>
      <c r="CL58" s="48"/>
      <c r="CM58" s="48"/>
      <c r="CN58" s="48"/>
      <c r="CO58" s="48"/>
      <c r="CP58" s="48"/>
      <c r="CQ58" s="48"/>
      <c r="CR58" s="48"/>
      <c r="CS58" s="48"/>
      <c r="CT58" s="48"/>
      <c r="CU58" s="48"/>
      <c r="CV58" s="48"/>
      <c r="CW58" s="48"/>
      <c r="CX58" s="48"/>
      <c r="CY58" s="48"/>
      <c r="CZ58" s="48"/>
      <c r="DA58" s="48"/>
      <c r="DB58" s="48"/>
      <c r="DC58" s="48"/>
      <c r="DD58" s="48"/>
      <c r="DE58" s="48"/>
      <c r="DF58" s="48"/>
      <c r="DG58" s="48"/>
      <c r="DH58" s="48"/>
      <c r="DI58" s="48"/>
      <c r="DJ58" s="48"/>
      <c r="DK58" s="48"/>
      <c r="DL58" s="48"/>
    </row>
    <row r="59" spans="1:116">
      <c r="A59" s="12">
        <v>57</v>
      </c>
      <c r="B59" s="11" t="s">
        <v>1</v>
      </c>
      <c r="C59" s="45" t="s">
        <v>99</v>
      </c>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27"/>
      <c r="AV59" s="27"/>
      <c r="AW59" s="27"/>
      <c r="AX59" s="27"/>
      <c r="AY59" s="27"/>
      <c r="AZ59" s="27"/>
      <c r="BA59" s="27"/>
      <c r="BB59" s="27"/>
      <c r="BC59" s="27"/>
      <c r="BD59" s="27"/>
      <c r="BE59" s="27"/>
      <c r="BF59" s="27"/>
      <c r="BG59" s="27"/>
      <c r="BH59" s="27"/>
      <c r="BI59" s="27"/>
      <c r="BJ59" s="27"/>
      <c r="BK59" s="27"/>
      <c r="BL59" s="27"/>
      <c r="BM59" s="27"/>
      <c r="BN59" s="27"/>
      <c r="BO59" s="27"/>
      <c r="BP59" s="23"/>
      <c r="BQ59" s="23"/>
      <c r="BR59" s="23"/>
      <c r="BS59" s="23"/>
      <c r="BT59" s="23"/>
      <c r="BU59" s="23"/>
      <c r="BV59" s="23"/>
      <c r="BW59" s="23"/>
      <c r="BX59" s="23"/>
      <c r="BY59" s="23"/>
      <c r="BZ59" s="23"/>
      <c r="CA59" s="23"/>
      <c r="CB59" s="23"/>
      <c r="CC59" s="23"/>
      <c r="CD59" s="48"/>
      <c r="CE59" s="48"/>
      <c r="CF59" s="48"/>
      <c r="CG59" s="48"/>
      <c r="CH59" s="48"/>
      <c r="CI59" s="48"/>
      <c r="CJ59" s="48"/>
      <c r="CK59" s="48"/>
      <c r="CL59" s="48"/>
      <c r="CM59" s="48"/>
      <c r="CN59" s="48"/>
      <c r="CO59" s="48"/>
      <c r="CP59" s="48"/>
      <c r="CQ59" s="48"/>
      <c r="CR59" s="48"/>
      <c r="CS59" s="48"/>
      <c r="CT59" s="48"/>
      <c r="CU59" s="48"/>
      <c r="CV59" s="48"/>
      <c r="CW59" s="48"/>
      <c r="CX59" s="48"/>
      <c r="CY59" s="48"/>
      <c r="CZ59" s="48"/>
      <c r="DA59" s="48"/>
      <c r="DB59" s="48"/>
      <c r="DC59" s="48"/>
      <c r="DD59" s="48"/>
      <c r="DE59" s="48"/>
      <c r="DF59" s="48"/>
      <c r="DG59" s="48"/>
      <c r="DH59" s="48"/>
      <c r="DI59" s="48"/>
      <c r="DJ59" s="48"/>
      <c r="DK59" s="48"/>
      <c r="DL59" s="48"/>
    </row>
    <row r="60" spans="1:116">
      <c r="A60" s="12">
        <v>58</v>
      </c>
      <c r="B60" s="11" t="s">
        <v>1</v>
      </c>
      <c r="C60" s="45" t="s">
        <v>95</v>
      </c>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27"/>
      <c r="AV60" s="27"/>
      <c r="AW60" s="27"/>
      <c r="AX60" s="27"/>
      <c r="AY60" s="27"/>
      <c r="AZ60" s="27"/>
      <c r="BA60" s="27"/>
      <c r="BB60" s="27"/>
      <c r="BC60" s="27"/>
      <c r="BD60" s="27"/>
      <c r="BE60" s="27"/>
      <c r="BF60" s="27"/>
      <c r="BG60" s="27"/>
      <c r="BH60" s="27"/>
      <c r="BI60" s="27"/>
      <c r="BJ60" s="27"/>
      <c r="BK60" s="27"/>
      <c r="BL60" s="27"/>
      <c r="BM60" s="27"/>
      <c r="BN60" s="27"/>
      <c r="BO60" s="27"/>
      <c r="BP60" s="23"/>
      <c r="BQ60" s="23"/>
      <c r="BR60" s="23"/>
      <c r="BS60" s="23"/>
      <c r="BT60" s="23"/>
      <c r="BU60" s="23"/>
      <c r="BV60" s="23"/>
      <c r="BW60" s="23"/>
      <c r="BX60" s="23"/>
      <c r="BY60" s="23"/>
      <c r="BZ60" s="23"/>
      <c r="CA60" s="23"/>
      <c r="CB60" s="23"/>
      <c r="CC60" s="23"/>
      <c r="CD60" s="48"/>
      <c r="CE60" s="48"/>
      <c r="CF60" s="48"/>
      <c r="CG60" s="48"/>
      <c r="CH60" s="48"/>
      <c r="CI60" s="48"/>
      <c r="CJ60" s="48"/>
      <c r="CK60" s="48"/>
      <c r="CL60" s="48"/>
      <c r="CM60" s="48"/>
      <c r="CN60" s="48"/>
      <c r="CO60" s="48"/>
      <c r="CP60" s="48"/>
      <c r="CQ60" s="48"/>
      <c r="CR60" s="48"/>
      <c r="CS60" s="48"/>
      <c r="CT60" s="48"/>
      <c r="CU60" s="48"/>
      <c r="CV60" s="48"/>
      <c r="CW60" s="48"/>
      <c r="CX60" s="48"/>
      <c r="CY60" s="48"/>
      <c r="CZ60" s="48"/>
      <c r="DA60" s="48"/>
      <c r="DB60" s="48"/>
      <c r="DC60" s="48"/>
      <c r="DD60" s="48"/>
      <c r="DE60" s="48"/>
      <c r="DF60" s="48"/>
      <c r="DG60" s="48"/>
      <c r="DH60" s="48"/>
      <c r="DI60" s="48"/>
      <c r="DJ60" s="48"/>
      <c r="DK60" s="48"/>
      <c r="DL60" s="48"/>
    </row>
    <row r="61" spans="1:116">
      <c r="A61" s="12">
        <v>59</v>
      </c>
      <c r="B61" s="11" t="s">
        <v>1</v>
      </c>
      <c r="C61" s="45" t="s">
        <v>102</v>
      </c>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27"/>
      <c r="AV61" s="27"/>
      <c r="AW61" s="27"/>
      <c r="AX61" s="27"/>
      <c r="AY61" s="27"/>
      <c r="AZ61" s="27"/>
      <c r="BA61" s="27"/>
      <c r="BB61" s="27"/>
      <c r="BC61" s="27"/>
      <c r="BD61" s="27"/>
      <c r="BE61" s="27"/>
      <c r="BF61" s="27"/>
      <c r="BG61" s="27"/>
      <c r="BH61" s="27"/>
      <c r="BI61" s="27"/>
      <c r="BJ61" s="27"/>
      <c r="BK61" s="27"/>
      <c r="BL61" s="27"/>
      <c r="BM61" s="27"/>
      <c r="BN61" s="27"/>
      <c r="BO61" s="27"/>
      <c r="BP61" s="23"/>
      <c r="BQ61" s="23"/>
      <c r="BR61" s="23"/>
      <c r="BS61" s="23"/>
      <c r="BT61" s="23"/>
      <c r="BU61" s="23"/>
      <c r="BV61" s="23"/>
      <c r="BW61" s="23"/>
      <c r="BX61" s="23"/>
      <c r="BY61" s="23"/>
      <c r="BZ61" s="23"/>
      <c r="CA61" s="23"/>
      <c r="CB61" s="23"/>
      <c r="CC61" s="23"/>
      <c r="CD61" s="48"/>
      <c r="CE61" s="48"/>
      <c r="CF61" s="48"/>
      <c r="CG61" s="48"/>
      <c r="CH61" s="48"/>
      <c r="CI61" s="48"/>
      <c r="CJ61" s="48"/>
      <c r="CK61" s="48"/>
      <c r="CL61" s="48"/>
      <c r="CM61" s="48"/>
      <c r="CN61" s="48"/>
      <c r="CO61" s="48"/>
      <c r="CP61" s="48"/>
      <c r="CQ61" s="48"/>
      <c r="CR61" s="48"/>
      <c r="CS61" s="48"/>
      <c r="CT61" s="48"/>
      <c r="CU61" s="48"/>
      <c r="CV61" s="48"/>
      <c r="CW61" s="48"/>
      <c r="CX61" s="48"/>
      <c r="CY61" s="48"/>
      <c r="CZ61" s="48"/>
      <c r="DA61" s="48"/>
      <c r="DB61" s="48"/>
      <c r="DC61" s="48"/>
      <c r="DD61" s="48"/>
      <c r="DE61" s="48"/>
      <c r="DF61" s="48"/>
      <c r="DG61" s="48"/>
      <c r="DH61" s="48"/>
      <c r="DI61" s="48"/>
      <c r="DJ61" s="48"/>
      <c r="DK61" s="48"/>
      <c r="DL61" s="48"/>
    </row>
    <row r="62" spans="1:116">
      <c r="A62" s="12">
        <v>60</v>
      </c>
      <c r="B62" s="11" t="s">
        <v>1</v>
      </c>
      <c r="C62" s="45" t="s">
        <v>98</v>
      </c>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27"/>
      <c r="AV62" s="27"/>
      <c r="AW62" s="27"/>
      <c r="AX62" s="27"/>
      <c r="AY62" s="27"/>
      <c r="AZ62" s="27"/>
      <c r="BA62" s="27"/>
      <c r="BB62" s="27"/>
      <c r="BC62" s="27"/>
      <c r="BD62" s="27"/>
      <c r="BE62" s="27"/>
      <c r="BF62" s="27"/>
      <c r="BG62" s="27"/>
      <c r="BH62" s="27"/>
      <c r="BI62" s="27"/>
      <c r="BJ62" s="27"/>
      <c r="BK62" s="27"/>
      <c r="BL62" s="27"/>
      <c r="BM62" s="27"/>
      <c r="BN62" s="27"/>
      <c r="BO62" s="27"/>
      <c r="BP62" s="23"/>
      <c r="BQ62" s="23"/>
      <c r="BR62" s="23"/>
      <c r="BS62" s="23"/>
      <c r="BT62" s="23"/>
      <c r="BU62" s="23"/>
      <c r="BV62" s="23"/>
      <c r="BW62" s="23"/>
      <c r="BX62" s="23"/>
      <c r="BY62" s="23"/>
      <c r="BZ62" s="23"/>
      <c r="CA62" s="23"/>
      <c r="CB62" s="23"/>
      <c r="CC62" s="23"/>
      <c r="CD62" s="48"/>
      <c r="CE62" s="48"/>
      <c r="CF62" s="48"/>
      <c r="CG62" s="48"/>
      <c r="CH62" s="48"/>
      <c r="CI62" s="48"/>
      <c r="CJ62" s="48"/>
      <c r="CK62" s="48"/>
      <c r="CL62" s="48"/>
      <c r="CM62" s="48"/>
      <c r="CN62" s="48"/>
      <c r="CO62" s="48"/>
      <c r="CP62" s="48"/>
      <c r="CQ62" s="48"/>
      <c r="CR62" s="48"/>
      <c r="CS62" s="48"/>
      <c r="CT62" s="48"/>
      <c r="CU62" s="48"/>
      <c r="CV62" s="48"/>
      <c r="CW62" s="48"/>
      <c r="CX62" s="48"/>
      <c r="CY62" s="48"/>
      <c r="CZ62" s="48"/>
      <c r="DA62" s="48"/>
      <c r="DB62" s="48"/>
      <c r="DC62" s="48"/>
      <c r="DD62" s="48"/>
      <c r="DE62" s="48"/>
      <c r="DF62" s="48"/>
      <c r="DG62" s="48"/>
      <c r="DH62" s="48"/>
      <c r="DI62" s="48"/>
      <c r="DJ62" s="48"/>
      <c r="DK62" s="48"/>
      <c r="DL62" s="48"/>
    </row>
    <row r="63" spans="1:116">
      <c r="A63" s="12">
        <v>61</v>
      </c>
      <c r="B63" s="11" t="s">
        <v>1</v>
      </c>
      <c r="C63" s="45" t="s">
        <v>97</v>
      </c>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27"/>
      <c r="AV63" s="27"/>
      <c r="AW63" s="27"/>
      <c r="AX63" s="27"/>
      <c r="AY63" s="27"/>
      <c r="AZ63" s="27"/>
      <c r="BA63" s="27"/>
      <c r="BB63" s="27"/>
      <c r="BC63" s="27"/>
      <c r="BD63" s="27"/>
      <c r="BE63" s="27"/>
      <c r="BF63" s="27"/>
      <c r="BG63" s="27"/>
      <c r="BH63" s="27"/>
      <c r="BI63" s="27"/>
      <c r="BJ63" s="27"/>
      <c r="BK63" s="27"/>
      <c r="BL63" s="27"/>
      <c r="BM63" s="27"/>
      <c r="BN63" s="27"/>
      <c r="BO63" s="27"/>
      <c r="BP63" s="23"/>
      <c r="BQ63" s="23"/>
      <c r="BR63" s="23"/>
      <c r="BS63" s="23"/>
      <c r="BT63" s="23"/>
      <c r="BU63" s="23"/>
      <c r="BV63" s="23"/>
      <c r="BW63" s="23"/>
      <c r="BX63" s="23"/>
      <c r="BY63" s="23"/>
      <c r="BZ63" s="23"/>
      <c r="CA63" s="23"/>
      <c r="CB63" s="23"/>
      <c r="CC63" s="23"/>
      <c r="CD63" s="48"/>
      <c r="CE63" s="48"/>
      <c r="CF63" s="48"/>
      <c r="CG63" s="48"/>
      <c r="CH63" s="48"/>
      <c r="CI63" s="48"/>
      <c r="CJ63" s="48"/>
      <c r="CK63" s="48"/>
      <c r="CL63" s="48"/>
      <c r="CM63" s="48"/>
      <c r="CN63" s="48"/>
      <c r="CO63" s="48"/>
      <c r="CP63" s="48"/>
      <c r="CQ63" s="48"/>
      <c r="CR63" s="48"/>
      <c r="CS63" s="48"/>
      <c r="CT63" s="48"/>
      <c r="CU63" s="48"/>
      <c r="CV63" s="48"/>
      <c r="CW63" s="48"/>
      <c r="CX63" s="48"/>
      <c r="CY63" s="48"/>
      <c r="CZ63" s="48"/>
      <c r="DA63" s="48"/>
      <c r="DB63" s="48"/>
      <c r="DC63" s="48"/>
      <c r="DD63" s="48"/>
      <c r="DE63" s="48"/>
      <c r="DF63" s="48"/>
      <c r="DG63" s="48"/>
      <c r="DH63" s="48"/>
      <c r="DI63" s="48"/>
      <c r="DJ63" s="48"/>
      <c r="DK63" s="48"/>
      <c r="DL63" s="48"/>
    </row>
    <row r="64" spans="1:116">
      <c r="A64" s="12">
        <v>62</v>
      </c>
      <c r="B64" s="11" t="s">
        <v>1</v>
      </c>
      <c r="C64" s="45" t="s">
        <v>94</v>
      </c>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27"/>
      <c r="AV64" s="27"/>
      <c r="AW64" s="27"/>
      <c r="AX64" s="27"/>
      <c r="AY64" s="27"/>
      <c r="AZ64" s="27"/>
      <c r="BA64" s="27"/>
      <c r="BB64" s="27"/>
      <c r="BC64" s="27"/>
      <c r="BD64" s="27"/>
      <c r="BE64" s="27"/>
      <c r="BF64" s="27"/>
      <c r="BG64" s="27"/>
      <c r="BH64" s="27"/>
      <c r="BI64" s="27"/>
      <c r="BJ64" s="27"/>
      <c r="BK64" s="27"/>
      <c r="BL64" s="27"/>
      <c r="BM64" s="27"/>
      <c r="BN64" s="27"/>
      <c r="BO64" s="27"/>
      <c r="BP64" s="23"/>
      <c r="BQ64" s="23"/>
      <c r="BR64" s="23"/>
      <c r="BS64" s="23"/>
      <c r="BT64" s="23"/>
      <c r="BU64" s="23"/>
      <c r="BV64" s="23"/>
      <c r="BW64" s="23"/>
      <c r="BX64" s="23"/>
      <c r="BY64" s="23"/>
      <c r="BZ64" s="23"/>
      <c r="CA64" s="23"/>
      <c r="CB64" s="23"/>
      <c r="CC64" s="23"/>
      <c r="CD64" s="48"/>
      <c r="CE64" s="48"/>
      <c r="CF64" s="48"/>
      <c r="CG64" s="48"/>
      <c r="CH64" s="48"/>
      <c r="CI64" s="48"/>
      <c r="CJ64" s="48"/>
      <c r="CK64" s="48"/>
      <c r="CL64" s="48"/>
      <c r="CM64" s="48"/>
      <c r="CN64" s="48"/>
      <c r="CO64" s="48"/>
      <c r="CP64" s="48"/>
      <c r="CQ64" s="48"/>
      <c r="CR64" s="48"/>
      <c r="CS64" s="48"/>
      <c r="CT64" s="48"/>
      <c r="CU64" s="48"/>
      <c r="CV64" s="48"/>
      <c r="CW64" s="48"/>
      <c r="CX64" s="48"/>
      <c r="CY64" s="48"/>
      <c r="CZ64" s="48"/>
      <c r="DA64" s="48"/>
      <c r="DB64" s="48"/>
      <c r="DC64" s="48"/>
      <c r="DD64" s="48"/>
      <c r="DE64" s="48"/>
      <c r="DF64" s="48"/>
      <c r="DG64" s="48"/>
      <c r="DH64" s="48"/>
      <c r="DI64" s="48"/>
      <c r="DJ64" s="48"/>
      <c r="DK64" s="48"/>
      <c r="DL64" s="48"/>
    </row>
    <row r="65" spans="1:116">
      <c r="A65" s="12">
        <v>63</v>
      </c>
      <c r="B65" s="11" t="s">
        <v>1</v>
      </c>
      <c r="C65" s="45" t="s">
        <v>101</v>
      </c>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27"/>
      <c r="AV65" s="27"/>
      <c r="AW65" s="27"/>
      <c r="AX65" s="27"/>
      <c r="AY65" s="27"/>
      <c r="AZ65" s="27"/>
      <c r="BA65" s="27"/>
      <c r="BB65" s="27"/>
      <c r="BC65" s="27"/>
      <c r="BD65" s="27"/>
      <c r="BE65" s="27"/>
      <c r="BF65" s="27"/>
      <c r="BG65" s="27"/>
      <c r="BH65" s="27"/>
      <c r="BI65" s="27"/>
      <c r="BJ65" s="27"/>
      <c r="BK65" s="27"/>
      <c r="BL65" s="27"/>
      <c r="BM65" s="27"/>
      <c r="BN65" s="27"/>
      <c r="BO65" s="27"/>
      <c r="BP65" s="23"/>
      <c r="BQ65" s="23"/>
      <c r="BR65" s="23"/>
      <c r="BS65" s="23"/>
      <c r="BT65" s="23"/>
      <c r="BU65" s="23"/>
      <c r="BV65" s="23"/>
      <c r="BW65" s="23"/>
      <c r="BX65" s="23"/>
      <c r="BY65" s="23"/>
      <c r="BZ65" s="23"/>
      <c r="CA65" s="23"/>
      <c r="CB65" s="23"/>
      <c r="CC65" s="23"/>
      <c r="CD65" s="48"/>
      <c r="CE65" s="48"/>
      <c r="CF65" s="48"/>
      <c r="CG65" s="48"/>
      <c r="CH65" s="48"/>
      <c r="CI65" s="48"/>
      <c r="CJ65" s="48"/>
      <c r="CK65" s="48"/>
      <c r="CL65" s="48"/>
      <c r="CM65" s="48"/>
      <c r="CN65" s="48"/>
      <c r="CO65" s="48"/>
      <c r="CP65" s="48"/>
      <c r="CQ65" s="48"/>
      <c r="CR65" s="48"/>
      <c r="CS65" s="48"/>
      <c r="CT65" s="48"/>
      <c r="CU65" s="48"/>
      <c r="CV65" s="48"/>
      <c r="CW65" s="48"/>
      <c r="CX65" s="48"/>
      <c r="CY65" s="48"/>
      <c r="CZ65" s="48"/>
      <c r="DA65" s="48"/>
      <c r="DB65" s="48"/>
      <c r="DC65" s="48"/>
      <c r="DD65" s="48"/>
      <c r="DE65" s="48"/>
      <c r="DF65" s="48"/>
      <c r="DG65" s="48"/>
      <c r="DH65" s="48"/>
      <c r="DI65" s="48"/>
      <c r="DJ65" s="48"/>
      <c r="DK65" s="48"/>
      <c r="DL65" s="48"/>
    </row>
    <row r="66" spans="1:116">
      <c r="A66" s="12">
        <v>64</v>
      </c>
      <c r="B66" s="11" t="s">
        <v>1</v>
      </c>
      <c r="C66" s="45" t="s">
        <v>82</v>
      </c>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27"/>
      <c r="AV66" s="27"/>
      <c r="AW66" s="27"/>
      <c r="AX66" s="27"/>
      <c r="AY66" s="27"/>
      <c r="AZ66" s="27"/>
      <c r="BA66" s="27"/>
      <c r="BB66" s="27"/>
      <c r="BC66" s="27"/>
      <c r="BD66" s="27"/>
      <c r="BE66" s="27"/>
      <c r="BF66" s="27"/>
      <c r="BG66" s="27"/>
      <c r="BH66" s="27"/>
      <c r="BI66" s="27"/>
      <c r="BJ66" s="27"/>
      <c r="BK66" s="27"/>
      <c r="BL66" s="27"/>
      <c r="BM66" s="27"/>
      <c r="BN66" s="27"/>
      <c r="BO66" s="27"/>
      <c r="BP66" s="23"/>
      <c r="BQ66" s="23"/>
      <c r="BR66" s="23"/>
      <c r="BS66" s="23"/>
      <c r="BT66" s="23"/>
      <c r="BU66" s="23"/>
      <c r="BV66" s="23"/>
      <c r="BW66" s="23"/>
      <c r="BX66" s="23"/>
      <c r="BY66" s="23"/>
      <c r="BZ66" s="23"/>
      <c r="CA66" s="23"/>
      <c r="CB66" s="23"/>
      <c r="CC66" s="23"/>
      <c r="CD66" s="48"/>
      <c r="CE66" s="48"/>
      <c r="CF66" s="48"/>
      <c r="CG66" s="48"/>
      <c r="CH66" s="48"/>
      <c r="CI66" s="48"/>
      <c r="CJ66" s="48"/>
      <c r="CK66" s="48"/>
      <c r="CL66" s="48"/>
      <c r="CM66" s="48"/>
      <c r="CN66" s="48"/>
      <c r="CO66" s="48"/>
      <c r="CP66" s="48"/>
      <c r="CQ66" s="48"/>
      <c r="CR66" s="48"/>
      <c r="CS66" s="48"/>
      <c r="CT66" s="48"/>
      <c r="CU66" s="48"/>
      <c r="CV66" s="48"/>
      <c r="CW66" s="48"/>
      <c r="CX66" s="48"/>
      <c r="CY66" s="48"/>
      <c r="CZ66" s="48"/>
      <c r="DA66" s="48"/>
      <c r="DB66" s="48"/>
      <c r="DC66" s="48"/>
      <c r="DD66" s="48"/>
      <c r="DE66" s="48"/>
      <c r="DF66" s="48"/>
      <c r="DG66" s="48"/>
      <c r="DH66" s="48"/>
      <c r="DI66" s="48"/>
      <c r="DJ66" s="48"/>
      <c r="DK66" s="48"/>
      <c r="DL66" s="48"/>
    </row>
    <row r="67" spans="1:116">
      <c r="A67" s="12">
        <v>65</v>
      </c>
      <c r="B67" s="11" t="s">
        <v>1</v>
      </c>
      <c r="C67" s="19" t="s">
        <v>83</v>
      </c>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27"/>
      <c r="AV67" s="27"/>
      <c r="AW67" s="27"/>
      <c r="AX67" s="27"/>
      <c r="AY67" s="27"/>
      <c r="AZ67" s="27"/>
      <c r="BA67" s="27"/>
      <c r="BB67" s="27"/>
      <c r="BC67" s="27"/>
      <c r="BD67" s="27"/>
      <c r="BE67" s="27"/>
      <c r="BF67" s="27"/>
      <c r="BG67" s="27"/>
      <c r="BH67" s="27"/>
      <c r="BI67" s="27"/>
      <c r="BJ67" s="27"/>
      <c r="BK67" s="27"/>
      <c r="BL67" s="27"/>
      <c r="BM67" s="27"/>
      <c r="BN67" s="27"/>
      <c r="BO67" s="27"/>
      <c r="BP67" s="23"/>
      <c r="BQ67" s="23"/>
      <c r="BR67" s="23"/>
      <c r="BS67" s="23"/>
      <c r="BT67" s="23"/>
      <c r="BU67" s="23"/>
      <c r="BV67" s="23"/>
      <c r="BW67" s="23"/>
      <c r="BX67" s="23"/>
      <c r="BY67" s="23"/>
      <c r="BZ67" s="23"/>
      <c r="CA67" s="23"/>
      <c r="CB67" s="23"/>
      <c r="CC67" s="23"/>
      <c r="CD67" s="3"/>
      <c r="CE67" s="3"/>
      <c r="CF67" s="3"/>
      <c r="CG67" s="3"/>
      <c r="CH67" s="3"/>
      <c r="CI67" s="3"/>
      <c r="CJ67" s="3"/>
      <c r="CK67" s="3"/>
      <c r="CL67" s="3"/>
      <c r="CM67" s="3"/>
      <c r="CN67" s="3"/>
      <c r="CO67" s="3">
        <v>4</v>
      </c>
      <c r="CP67" s="3">
        <v>4</v>
      </c>
      <c r="CQ67" s="3">
        <v>4</v>
      </c>
      <c r="CR67" s="3"/>
      <c r="CS67" s="3"/>
      <c r="CT67" s="3"/>
      <c r="CU67" s="3"/>
      <c r="CV67" s="3"/>
      <c r="CW67" s="3"/>
      <c r="CX67" s="3"/>
      <c r="CY67" s="3"/>
      <c r="CZ67" s="3"/>
      <c r="DA67" s="3"/>
      <c r="DB67" s="3"/>
      <c r="DC67" s="3"/>
      <c r="DD67" s="3"/>
      <c r="DE67" s="3"/>
      <c r="DF67" s="3"/>
      <c r="DG67" s="48"/>
      <c r="DH67" s="48"/>
      <c r="DI67" s="48"/>
      <c r="DJ67" s="48"/>
      <c r="DK67" s="48"/>
      <c r="DL67" s="48"/>
    </row>
    <row r="68" spans="1:116">
      <c r="A68" s="12">
        <v>66</v>
      </c>
      <c r="B68" s="11" t="s">
        <v>1</v>
      </c>
      <c r="C68" s="19" t="s">
        <v>80</v>
      </c>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27"/>
      <c r="AV68" s="27"/>
      <c r="AW68" s="27"/>
      <c r="AX68" s="27"/>
      <c r="AY68" s="27"/>
      <c r="AZ68" s="27"/>
      <c r="BA68" s="27"/>
      <c r="BB68" s="27"/>
      <c r="BC68" s="27"/>
      <c r="BD68" s="27"/>
      <c r="BE68" s="27"/>
      <c r="BF68" s="27"/>
      <c r="BG68" s="27"/>
      <c r="BH68" s="27"/>
      <c r="BI68" s="27"/>
      <c r="BJ68" s="27"/>
      <c r="BK68" s="27"/>
      <c r="BL68" s="27"/>
      <c r="BM68" s="27"/>
      <c r="BN68" s="27"/>
      <c r="BO68" s="27"/>
      <c r="BP68" s="23"/>
      <c r="BQ68" s="23"/>
      <c r="BR68" s="23"/>
      <c r="BS68" s="23"/>
      <c r="BT68" s="23"/>
      <c r="BU68" s="23"/>
      <c r="BV68" s="23"/>
      <c r="BW68" s="23"/>
      <c r="BX68" s="23"/>
      <c r="BY68" s="23"/>
      <c r="BZ68" s="23"/>
      <c r="CA68" s="23"/>
      <c r="CB68" s="23"/>
      <c r="CC68" s="23"/>
      <c r="CD68" s="3">
        <v>4</v>
      </c>
      <c r="CE68" s="3">
        <v>4</v>
      </c>
      <c r="CF68" s="3">
        <v>4</v>
      </c>
      <c r="CG68" s="3">
        <v>4</v>
      </c>
      <c r="CH68" s="3"/>
      <c r="CI68" s="3"/>
      <c r="CJ68" s="3"/>
      <c r="CK68" s="3"/>
      <c r="CL68" s="3"/>
      <c r="CM68" s="3"/>
      <c r="CN68" s="3"/>
      <c r="CO68" s="3"/>
      <c r="CP68" s="3"/>
      <c r="CQ68" s="3"/>
      <c r="CR68" s="3">
        <v>3</v>
      </c>
      <c r="CS68" s="3">
        <v>3</v>
      </c>
      <c r="CT68" s="3">
        <v>3</v>
      </c>
      <c r="CU68" s="3">
        <v>3</v>
      </c>
      <c r="CV68" s="3">
        <v>3</v>
      </c>
      <c r="CW68" s="3"/>
      <c r="CX68" s="3"/>
      <c r="CY68" s="3"/>
      <c r="CZ68" s="3"/>
      <c r="DA68" s="3"/>
      <c r="DB68" s="3"/>
      <c r="DC68" s="3"/>
      <c r="DD68" s="3"/>
      <c r="DE68" s="3"/>
      <c r="DF68" s="3"/>
      <c r="DG68" s="48"/>
      <c r="DH68" s="48"/>
      <c r="DI68" s="48"/>
      <c r="DJ68" s="48"/>
      <c r="DK68" s="48"/>
      <c r="DL68" s="48"/>
    </row>
    <row r="69" spans="1:116">
      <c r="A69" s="12">
        <v>67</v>
      </c>
      <c r="B69" s="11" t="s">
        <v>1</v>
      </c>
      <c r="C69" s="19" t="s">
        <v>92</v>
      </c>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27"/>
      <c r="AV69" s="27"/>
      <c r="AW69" s="27"/>
      <c r="AX69" s="27"/>
      <c r="AY69" s="27"/>
      <c r="AZ69" s="27"/>
      <c r="BA69" s="27"/>
      <c r="BB69" s="27"/>
      <c r="BC69" s="27"/>
      <c r="BD69" s="27"/>
      <c r="BE69" s="27"/>
      <c r="BF69" s="27"/>
      <c r="BG69" s="27"/>
      <c r="BH69" s="27"/>
      <c r="BI69" s="27"/>
      <c r="BJ69" s="27"/>
      <c r="BK69" s="27"/>
      <c r="BL69" s="27"/>
      <c r="BM69" s="27"/>
      <c r="BN69" s="27"/>
      <c r="BO69" s="27"/>
      <c r="BP69" s="23"/>
      <c r="BQ69" s="23"/>
      <c r="BR69" s="23"/>
      <c r="BS69" s="23"/>
      <c r="BT69" s="23"/>
      <c r="BU69" s="23"/>
      <c r="BV69" s="23"/>
      <c r="BW69" s="23"/>
      <c r="BX69" s="23"/>
      <c r="BY69" s="23"/>
      <c r="BZ69" s="23"/>
      <c r="CA69" s="23"/>
      <c r="CB69" s="23"/>
      <c r="CC69" s="23"/>
      <c r="CD69" s="3"/>
      <c r="CE69" s="3"/>
      <c r="CF69" s="3"/>
      <c r="CG69" s="3"/>
      <c r="CH69" s="3">
        <v>4</v>
      </c>
      <c r="CI69" s="3">
        <v>4</v>
      </c>
      <c r="CJ69" s="3"/>
      <c r="CK69" s="3"/>
      <c r="CL69" s="3"/>
      <c r="CM69" s="3"/>
      <c r="CN69" s="3"/>
      <c r="CO69" s="3"/>
      <c r="CP69" s="3"/>
      <c r="CQ69" s="3"/>
      <c r="CR69" s="3"/>
      <c r="CS69" s="3"/>
      <c r="CT69" s="3"/>
      <c r="CU69" s="3"/>
      <c r="CV69" s="3"/>
      <c r="CW69" s="3">
        <v>3</v>
      </c>
      <c r="CX69" s="3">
        <v>3</v>
      </c>
      <c r="CY69" s="3"/>
      <c r="CZ69" s="3"/>
      <c r="DA69" s="3"/>
      <c r="DB69" s="3"/>
      <c r="DC69" s="3"/>
      <c r="DD69" s="3"/>
      <c r="DE69" s="3"/>
      <c r="DF69" s="3"/>
      <c r="DG69" s="48"/>
      <c r="DH69" s="48"/>
      <c r="DI69" s="48"/>
      <c r="DJ69" s="48"/>
      <c r="DK69" s="48"/>
      <c r="DL69" s="48"/>
    </row>
    <row r="70" spans="1:116">
      <c r="A70" s="12">
        <v>68</v>
      </c>
      <c r="B70" s="11" t="s">
        <v>1</v>
      </c>
      <c r="C70" s="19" t="s">
        <v>91</v>
      </c>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27"/>
      <c r="AV70" s="27"/>
      <c r="AW70" s="27"/>
      <c r="AX70" s="27"/>
      <c r="AY70" s="27"/>
      <c r="AZ70" s="27"/>
      <c r="BA70" s="27"/>
      <c r="BB70" s="27"/>
      <c r="BC70" s="27"/>
      <c r="BD70" s="27"/>
      <c r="BE70" s="27"/>
      <c r="BF70" s="27"/>
      <c r="BG70" s="27"/>
      <c r="BH70" s="27"/>
      <c r="BI70" s="27"/>
      <c r="BJ70" s="27"/>
      <c r="BK70" s="27"/>
      <c r="BL70" s="27"/>
      <c r="BM70" s="27"/>
      <c r="BN70" s="27"/>
      <c r="BO70" s="27"/>
      <c r="BP70" s="23"/>
      <c r="BQ70" s="23"/>
      <c r="BR70" s="23"/>
      <c r="BS70" s="23"/>
      <c r="BT70" s="23"/>
      <c r="BU70" s="23"/>
      <c r="BV70" s="23"/>
      <c r="BW70" s="23"/>
      <c r="BX70" s="23"/>
      <c r="BY70" s="23"/>
      <c r="BZ70" s="23"/>
      <c r="CA70" s="23"/>
      <c r="CB70" s="23"/>
      <c r="CC70" s="23"/>
      <c r="CD70" s="3"/>
      <c r="CE70" s="3"/>
      <c r="CF70" s="3"/>
      <c r="CG70" s="3"/>
      <c r="CH70" s="3"/>
      <c r="CI70" s="3"/>
      <c r="CJ70" s="3">
        <v>4</v>
      </c>
      <c r="CK70" s="3"/>
      <c r="CL70" s="3"/>
      <c r="CM70" s="3"/>
      <c r="CN70" s="3"/>
      <c r="CO70" s="3"/>
      <c r="CP70" s="3"/>
      <c r="CQ70" s="3"/>
      <c r="CR70" s="3"/>
      <c r="CS70" s="3"/>
      <c r="CT70" s="3"/>
      <c r="CU70" s="3"/>
      <c r="CV70" s="3"/>
      <c r="CW70" s="3"/>
      <c r="CX70" s="3"/>
      <c r="CY70" s="3">
        <v>3</v>
      </c>
      <c r="CZ70" s="3">
        <v>3</v>
      </c>
      <c r="DA70" s="3">
        <v>3</v>
      </c>
      <c r="DB70" s="3"/>
      <c r="DC70" s="3"/>
      <c r="DD70" s="3"/>
      <c r="DE70" s="3"/>
      <c r="DF70" s="3"/>
      <c r="DG70" s="48"/>
      <c r="DH70" s="48"/>
      <c r="DI70" s="48"/>
      <c r="DJ70" s="48"/>
      <c r="DK70" s="48"/>
      <c r="DL70" s="48"/>
    </row>
    <row r="71" spans="1:116">
      <c r="A71" s="12">
        <v>69</v>
      </c>
      <c r="B71" s="11" t="s">
        <v>1</v>
      </c>
      <c r="C71" s="19" t="s">
        <v>90</v>
      </c>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27"/>
      <c r="AV71" s="27"/>
      <c r="AW71" s="27"/>
      <c r="AX71" s="27"/>
      <c r="AY71" s="27"/>
      <c r="AZ71" s="27"/>
      <c r="BA71" s="27"/>
      <c r="BB71" s="27"/>
      <c r="BC71" s="27"/>
      <c r="BD71" s="27"/>
      <c r="BE71" s="27"/>
      <c r="BF71" s="27"/>
      <c r="BG71" s="27"/>
      <c r="BH71" s="27"/>
      <c r="BI71" s="27"/>
      <c r="BJ71" s="27"/>
      <c r="BK71" s="27"/>
      <c r="BL71" s="27"/>
      <c r="BM71" s="27"/>
      <c r="BN71" s="27"/>
      <c r="BO71" s="27"/>
      <c r="BP71" s="23"/>
      <c r="BQ71" s="23"/>
      <c r="BR71" s="23"/>
      <c r="BS71" s="23"/>
      <c r="BT71" s="23"/>
      <c r="BU71" s="23"/>
      <c r="BV71" s="23"/>
      <c r="BW71" s="23"/>
      <c r="BX71" s="23"/>
      <c r="BY71" s="23"/>
      <c r="BZ71" s="23"/>
      <c r="CA71" s="23"/>
      <c r="CB71" s="23"/>
      <c r="CC71" s="23"/>
      <c r="CD71" s="3"/>
      <c r="CE71" s="3"/>
      <c r="CF71" s="3"/>
      <c r="CG71" s="3"/>
      <c r="CH71" s="3"/>
      <c r="CI71" s="3"/>
      <c r="CJ71" s="3"/>
      <c r="CK71" s="3"/>
      <c r="CL71" s="3"/>
      <c r="CM71" s="3"/>
      <c r="CN71" s="3"/>
      <c r="CO71" s="3"/>
      <c r="CP71" s="3"/>
      <c r="CQ71" s="3"/>
      <c r="CR71" s="3"/>
      <c r="CS71" s="3"/>
      <c r="CT71" s="3"/>
      <c r="CU71" s="3"/>
      <c r="CV71" s="3"/>
      <c r="CW71" s="3"/>
      <c r="CX71" s="3"/>
      <c r="CY71" s="3"/>
      <c r="CZ71" s="3"/>
      <c r="DA71" s="3"/>
      <c r="DB71" s="3">
        <v>3</v>
      </c>
      <c r="DC71" s="3">
        <v>3</v>
      </c>
      <c r="DD71" s="3"/>
      <c r="DE71" s="3"/>
      <c r="DF71" s="3"/>
      <c r="DG71" s="48"/>
      <c r="DH71" s="48"/>
      <c r="DI71" s="48"/>
      <c r="DJ71" s="48"/>
      <c r="DK71" s="48"/>
      <c r="DL71" s="48"/>
    </row>
    <row r="72" spans="1:116">
      <c r="A72" s="12">
        <v>70</v>
      </c>
      <c r="B72" s="11" t="s">
        <v>1</v>
      </c>
      <c r="C72" s="19" t="s">
        <v>84</v>
      </c>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27"/>
      <c r="AV72" s="27"/>
      <c r="AW72" s="27"/>
      <c r="AX72" s="27"/>
      <c r="AY72" s="27"/>
      <c r="AZ72" s="27"/>
      <c r="BA72" s="27"/>
      <c r="BB72" s="27"/>
      <c r="BC72" s="27"/>
      <c r="BD72" s="27"/>
      <c r="BE72" s="27"/>
      <c r="BF72" s="27"/>
      <c r="BG72" s="27"/>
      <c r="BH72" s="27"/>
      <c r="BI72" s="27"/>
      <c r="BJ72" s="27"/>
      <c r="BK72" s="27"/>
      <c r="BL72" s="27"/>
      <c r="BM72" s="27"/>
      <c r="BN72" s="27"/>
      <c r="BO72" s="27"/>
      <c r="BP72" s="23"/>
      <c r="BQ72" s="23"/>
      <c r="BR72" s="23"/>
      <c r="BS72" s="23"/>
      <c r="BT72" s="23"/>
      <c r="BU72" s="23"/>
      <c r="BV72" s="23"/>
      <c r="BW72" s="23"/>
      <c r="BX72" s="23"/>
      <c r="BY72" s="23"/>
      <c r="BZ72" s="23"/>
      <c r="CA72" s="23"/>
      <c r="CB72" s="23"/>
      <c r="CC72" s="23"/>
      <c r="CD72" s="3"/>
      <c r="CE72" s="3"/>
      <c r="CF72" s="3"/>
      <c r="CG72" s="3"/>
      <c r="CH72" s="3"/>
      <c r="CI72" s="3"/>
      <c r="CJ72" s="3"/>
      <c r="CK72" s="3">
        <v>4</v>
      </c>
      <c r="CL72" s="3"/>
      <c r="CM72" s="3"/>
      <c r="CN72" s="3"/>
      <c r="CO72" s="3"/>
      <c r="CP72" s="3"/>
      <c r="CQ72" s="3"/>
      <c r="CR72" s="3"/>
      <c r="CS72" s="3"/>
      <c r="CT72" s="3"/>
      <c r="CU72" s="3"/>
      <c r="CV72" s="3"/>
      <c r="CW72" s="3"/>
      <c r="CX72" s="3"/>
      <c r="CY72" s="3"/>
      <c r="CZ72" s="3"/>
      <c r="DA72" s="3"/>
      <c r="DB72" s="3"/>
      <c r="DC72" s="3"/>
      <c r="DD72" s="3">
        <v>3</v>
      </c>
      <c r="DE72" s="3">
        <v>3</v>
      </c>
      <c r="DF72" s="3"/>
      <c r="DG72" s="48"/>
      <c r="DH72" s="48"/>
      <c r="DI72" s="48"/>
      <c r="DJ72" s="48"/>
      <c r="DK72" s="48"/>
      <c r="DL72" s="48"/>
    </row>
    <row r="73" spans="1:116">
      <c r="A73" s="12">
        <v>71</v>
      </c>
      <c r="B73" s="11" t="s">
        <v>1</v>
      </c>
      <c r="C73" s="19" t="s">
        <v>86</v>
      </c>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27"/>
      <c r="AV73" s="27"/>
      <c r="AW73" s="27"/>
      <c r="AX73" s="27"/>
      <c r="AY73" s="27"/>
      <c r="AZ73" s="27"/>
      <c r="BA73" s="27"/>
      <c r="BB73" s="27"/>
      <c r="BC73" s="27"/>
      <c r="BD73" s="27"/>
      <c r="BE73" s="27"/>
      <c r="BF73" s="27"/>
      <c r="BG73" s="27"/>
      <c r="BH73" s="27"/>
      <c r="BI73" s="27"/>
      <c r="BJ73" s="27"/>
      <c r="BK73" s="27"/>
      <c r="BL73" s="27"/>
      <c r="BM73" s="27"/>
      <c r="BN73" s="27"/>
      <c r="BO73" s="27"/>
      <c r="BP73" s="23"/>
      <c r="BQ73" s="23"/>
      <c r="BR73" s="23"/>
      <c r="BS73" s="23"/>
      <c r="BT73" s="23"/>
      <c r="BU73" s="23"/>
      <c r="BV73" s="23"/>
      <c r="BW73" s="23"/>
      <c r="BX73" s="23"/>
      <c r="BY73" s="23"/>
      <c r="BZ73" s="23"/>
      <c r="CA73" s="23"/>
      <c r="CB73" s="23"/>
      <c r="CC73" s="23"/>
      <c r="CD73" s="3"/>
      <c r="CE73" s="3"/>
      <c r="CF73" s="3"/>
      <c r="CG73" s="3"/>
      <c r="CH73" s="3"/>
      <c r="CI73" s="3"/>
      <c r="CJ73" s="3"/>
      <c r="CK73" s="3"/>
      <c r="CL73" s="3">
        <v>4</v>
      </c>
      <c r="CM73" s="3">
        <v>4</v>
      </c>
      <c r="CN73" s="3">
        <v>4</v>
      </c>
      <c r="CO73" s="3"/>
      <c r="CP73" s="3"/>
      <c r="CQ73" s="3"/>
      <c r="CR73" s="3"/>
      <c r="CS73" s="3"/>
      <c r="CT73" s="3"/>
      <c r="CU73" s="3"/>
      <c r="CV73" s="3"/>
      <c r="CW73" s="3"/>
      <c r="CX73" s="3"/>
      <c r="CY73" s="3"/>
      <c r="CZ73" s="3"/>
      <c r="DA73" s="3"/>
      <c r="DB73" s="3"/>
      <c r="DC73" s="3"/>
      <c r="DD73" s="3"/>
      <c r="DE73" s="3"/>
      <c r="DF73" s="3"/>
      <c r="DG73" s="48"/>
      <c r="DH73" s="48"/>
      <c r="DI73" s="48"/>
      <c r="DJ73" s="48"/>
      <c r="DK73" s="48"/>
      <c r="DL73" s="48"/>
    </row>
    <row r="74" spans="1:116">
      <c r="A74" s="12">
        <v>72</v>
      </c>
      <c r="B74" s="11" t="s">
        <v>1</v>
      </c>
      <c r="C74" s="19" t="s">
        <v>89</v>
      </c>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27"/>
      <c r="AV74" s="27"/>
      <c r="AW74" s="27"/>
      <c r="AX74" s="27"/>
      <c r="AY74" s="27"/>
      <c r="AZ74" s="27"/>
      <c r="BA74" s="27"/>
      <c r="BB74" s="27"/>
      <c r="BC74" s="27"/>
      <c r="BD74" s="27"/>
      <c r="BE74" s="27"/>
      <c r="BF74" s="27"/>
      <c r="BG74" s="27"/>
      <c r="BH74" s="27"/>
      <c r="BI74" s="27"/>
      <c r="BJ74" s="27"/>
      <c r="BK74" s="27"/>
      <c r="BL74" s="27"/>
      <c r="BM74" s="27"/>
      <c r="BN74" s="27"/>
      <c r="BO74" s="27"/>
      <c r="BP74" s="23"/>
      <c r="BQ74" s="23"/>
      <c r="BR74" s="23"/>
      <c r="BS74" s="23"/>
      <c r="BT74" s="23"/>
      <c r="BU74" s="23"/>
      <c r="BV74" s="23"/>
      <c r="BW74" s="23"/>
      <c r="BX74" s="23"/>
      <c r="BY74" s="23"/>
      <c r="BZ74" s="23"/>
      <c r="CA74" s="23"/>
      <c r="CB74" s="23"/>
      <c r="CC74" s="2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v>3</v>
      </c>
      <c r="DG74" s="48"/>
      <c r="DH74" s="48"/>
      <c r="DI74" s="48"/>
      <c r="DJ74" s="48"/>
      <c r="DK74" s="48"/>
      <c r="DL74" s="48"/>
    </row>
    <row r="75" spans="1:116" s="4" customForma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row>
  </sheetData>
  <autoFilter ref="A2:DL74" xr:uid="{142D4EB3-8ABE-41E3-A495-5A04855E2B98}"/>
  <mergeCells count="7">
    <mergeCell ref="CD1:DL1"/>
    <mergeCell ref="AX1:AY1"/>
    <mergeCell ref="A1:C1"/>
    <mergeCell ref="BP1:CC1"/>
    <mergeCell ref="BA1:BB1"/>
    <mergeCell ref="AU1:AW1"/>
    <mergeCell ref="D1:AR1"/>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4808-8504-49BD-9665-AAFE886703C3}">
  <dimension ref="A1:Q35"/>
  <sheetViews>
    <sheetView topLeftCell="A17" zoomScale="115" zoomScaleNormal="115" workbookViewId="0">
      <selection activeCell="G19" sqref="G19"/>
    </sheetView>
  </sheetViews>
  <sheetFormatPr defaultColWidth="8.7265625" defaultRowHeight="15.6"/>
  <cols>
    <col min="1" max="1" width="8.453125" style="4" customWidth="1"/>
    <col min="2" max="16384" width="8.7265625" style="4"/>
  </cols>
  <sheetData>
    <row r="1" spans="1:17">
      <c r="A1" s="33"/>
      <c r="B1" s="33" t="s">
        <v>255</v>
      </c>
      <c r="C1" s="33" t="s">
        <v>254</v>
      </c>
      <c r="D1" s="33" t="s">
        <v>253</v>
      </c>
      <c r="E1" s="33" t="s">
        <v>252</v>
      </c>
      <c r="F1" s="33" t="s">
        <v>251</v>
      </c>
      <c r="G1" s="33" t="s">
        <v>250</v>
      </c>
      <c r="H1" s="33" t="s">
        <v>249</v>
      </c>
      <c r="J1" s="64" t="s">
        <v>248</v>
      </c>
      <c r="K1" s="69">
        <v>1</v>
      </c>
      <c r="L1" s="69">
        <v>2</v>
      </c>
      <c r="M1" s="69">
        <v>3</v>
      </c>
      <c r="N1" s="69">
        <v>4</v>
      </c>
      <c r="O1" s="69">
        <v>5</v>
      </c>
      <c r="P1" s="69">
        <v>6</v>
      </c>
      <c r="Q1" s="69">
        <v>7</v>
      </c>
    </row>
    <row r="2" spans="1:17">
      <c r="A2" s="33" t="s">
        <v>230</v>
      </c>
      <c r="B2" s="64"/>
      <c r="C2" s="65">
        <v>1</v>
      </c>
      <c r="D2" s="64"/>
      <c r="E2" s="65">
        <v>1</v>
      </c>
      <c r="F2" s="64"/>
      <c r="G2" s="65">
        <v>1</v>
      </c>
      <c r="H2" s="65">
        <v>1</v>
      </c>
      <c r="J2" s="64" t="s">
        <v>247</v>
      </c>
      <c r="K2" s="245" t="s">
        <v>246</v>
      </c>
      <c r="L2" s="245"/>
      <c r="M2" s="24" t="s">
        <v>245</v>
      </c>
      <c r="N2" s="70" t="s">
        <v>244</v>
      </c>
      <c r="O2" s="70" t="s">
        <v>243</v>
      </c>
      <c r="P2" s="245" t="s">
        <v>242</v>
      </c>
      <c r="Q2" s="245"/>
    </row>
    <row r="3" spans="1:17">
      <c r="A3" s="33" t="s">
        <v>241</v>
      </c>
      <c r="B3" s="65">
        <v>1</v>
      </c>
      <c r="C3" s="65">
        <v>1</v>
      </c>
      <c r="D3" s="65">
        <v>1</v>
      </c>
      <c r="E3" s="65">
        <v>1</v>
      </c>
      <c r="F3" s="65">
        <v>1</v>
      </c>
      <c r="G3" s="65">
        <v>1</v>
      </c>
      <c r="H3" s="65">
        <v>1</v>
      </c>
      <c r="J3" s="64" t="s">
        <v>240</v>
      </c>
      <c r="K3" s="246" t="s">
        <v>239</v>
      </c>
      <c r="L3" s="246"/>
      <c r="M3" s="64" t="s">
        <v>238</v>
      </c>
      <c r="N3" s="64" t="s">
        <v>237</v>
      </c>
      <c r="O3" s="64" t="s">
        <v>237</v>
      </c>
      <c r="P3" s="246" t="s">
        <v>237</v>
      </c>
      <c r="Q3" s="246"/>
    </row>
    <row r="4" spans="1:17">
      <c r="A4" s="33" t="s">
        <v>229</v>
      </c>
      <c r="B4" s="65">
        <v>1</v>
      </c>
      <c r="C4" s="64"/>
      <c r="D4" s="64"/>
      <c r="E4" s="65">
        <v>1</v>
      </c>
      <c r="F4" s="64"/>
      <c r="G4" s="65">
        <v>1</v>
      </c>
      <c r="H4" s="64"/>
    </row>
    <row r="5" spans="1:17">
      <c r="A5" s="33" t="s">
        <v>236</v>
      </c>
      <c r="B5" s="64"/>
      <c r="C5" s="65">
        <v>1</v>
      </c>
      <c r="D5" s="65">
        <v>1</v>
      </c>
      <c r="E5" s="64"/>
      <c r="F5" s="64"/>
      <c r="G5" s="65">
        <v>1</v>
      </c>
      <c r="H5" s="65">
        <v>1</v>
      </c>
      <c r="J5" s="89" t="s">
        <v>1406</v>
      </c>
      <c r="K5" s="90" t="s">
        <v>487</v>
      </c>
      <c r="L5" s="90" t="s">
        <v>488</v>
      </c>
      <c r="M5" s="91" t="s">
        <v>489</v>
      </c>
    </row>
    <row r="6" spans="1:17">
      <c r="A6" s="33" t="s">
        <v>235</v>
      </c>
      <c r="B6" s="65">
        <v>1</v>
      </c>
      <c r="C6" s="65">
        <v>1</v>
      </c>
      <c r="D6" s="64"/>
      <c r="E6" s="64"/>
      <c r="F6" s="65">
        <v>1</v>
      </c>
      <c r="G6" s="65">
        <v>1</v>
      </c>
      <c r="H6" s="64"/>
      <c r="J6" s="92" t="s">
        <v>490</v>
      </c>
      <c r="K6" s="93">
        <v>223</v>
      </c>
      <c r="L6" s="93">
        <v>248</v>
      </c>
      <c r="M6" s="94">
        <v>255</v>
      </c>
    </row>
    <row r="7" spans="1:17">
      <c r="A7" s="33" t="s">
        <v>234</v>
      </c>
      <c r="B7" s="65">
        <v>1</v>
      </c>
      <c r="C7" s="64"/>
      <c r="D7" s="64"/>
      <c r="E7" s="65">
        <v>1</v>
      </c>
      <c r="F7" s="65">
        <v>1</v>
      </c>
      <c r="G7" s="64"/>
      <c r="H7" s="65">
        <v>1</v>
      </c>
      <c r="J7" s="95" t="s">
        <v>491</v>
      </c>
      <c r="K7" s="93">
        <v>255</v>
      </c>
      <c r="L7" s="93">
        <v>255</v>
      </c>
      <c r="M7" s="94">
        <v>0</v>
      </c>
    </row>
    <row r="8" spans="1:17">
      <c r="A8" s="33" t="s">
        <v>233</v>
      </c>
      <c r="B8" s="64"/>
      <c r="C8" s="64"/>
      <c r="D8" s="65">
        <v>1</v>
      </c>
      <c r="E8" s="65">
        <v>1</v>
      </c>
      <c r="F8" s="64"/>
      <c r="G8" s="65">
        <v>1</v>
      </c>
      <c r="H8" s="65">
        <v>1</v>
      </c>
      <c r="J8" s="96" t="s">
        <v>492</v>
      </c>
      <c r="K8" s="93">
        <v>251</v>
      </c>
      <c r="L8" s="93">
        <v>141</v>
      </c>
      <c r="M8" s="94">
        <v>0</v>
      </c>
    </row>
    <row r="9" spans="1:17">
      <c r="A9" s="33" t="s">
        <v>232</v>
      </c>
      <c r="B9" s="68" t="s">
        <v>229</v>
      </c>
      <c r="C9" s="3" t="s">
        <v>230</v>
      </c>
      <c r="D9" s="66"/>
      <c r="E9" s="68" t="s">
        <v>229</v>
      </c>
      <c r="F9" s="67" t="s">
        <v>231</v>
      </c>
      <c r="G9" s="3" t="s">
        <v>230</v>
      </c>
      <c r="H9" s="68" t="s">
        <v>229</v>
      </c>
      <c r="J9" s="97" t="s">
        <v>493</v>
      </c>
      <c r="K9" s="93">
        <v>204</v>
      </c>
      <c r="L9" s="93">
        <v>0</v>
      </c>
      <c r="M9" s="94">
        <v>0</v>
      </c>
    </row>
    <row r="10" spans="1:17" ht="13.95" customHeight="1">
      <c r="J10" s="98" t="s">
        <v>494</v>
      </c>
      <c r="K10" s="93">
        <v>255</v>
      </c>
      <c r="L10" s="93">
        <v>171</v>
      </c>
      <c r="M10" s="94">
        <v>171</v>
      </c>
    </row>
    <row r="11" spans="1:17">
      <c r="A11" s="33" t="s">
        <v>135</v>
      </c>
      <c r="B11" s="247" t="s">
        <v>134</v>
      </c>
      <c r="C11" s="248"/>
      <c r="D11" s="248"/>
      <c r="E11" s="249"/>
      <c r="F11" s="79"/>
      <c r="G11" s="79"/>
      <c r="J11" s="99" t="s">
        <v>495</v>
      </c>
      <c r="K11" s="93">
        <v>178</v>
      </c>
      <c r="L11" s="93">
        <v>255</v>
      </c>
      <c r="M11" s="94">
        <v>178</v>
      </c>
    </row>
    <row r="12" spans="1:17">
      <c r="A12" s="15" t="s">
        <v>22</v>
      </c>
      <c r="B12" s="164" t="s">
        <v>85</v>
      </c>
      <c r="C12" s="164" t="s">
        <v>23</v>
      </c>
      <c r="D12" s="164" t="s">
        <v>23</v>
      </c>
      <c r="E12" s="164" t="s">
        <v>9</v>
      </c>
      <c r="F12" s="79"/>
      <c r="G12" s="79"/>
      <c r="J12" s="100"/>
      <c r="K12" s="101">
        <v>255</v>
      </c>
      <c r="L12" s="101">
        <v>70</v>
      </c>
      <c r="M12" s="102">
        <v>70</v>
      </c>
    </row>
    <row r="13" spans="1:17">
      <c r="A13" s="15" t="s">
        <v>11</v>
      </c>
      <c r="B13" s="164" t="s">
        <v>21</v>
      </c>
      <c r="C13" s="164" t="s">
        <v>16</v>
      </c>
      <c r="D13" s="164" t="s">
        <v>3</v>
      </c>
      <c r="E13" s="38"/>
      <c r="F13" s="79"/>
      <c r="G13" s="79"/>
    </row>
    <row r="14" spans="1:17">
      <c r="A14" s="15" t="s">
        <v>128</v>
      </c>
      <c r="B14" s="164" t="s">
        <v>24</v>
      </c>
      <c r="C14" s="164" t="s">
        <v>8</v>
      </c>
      <c r="D14" s="164" t="s">
        <v>8</v>
      </c>
      <c r="E14" s="38"/>
      <c r="F14" s="79"/>
      <c r="G14" s="79"/>
    </row>
    <row r="15" spans="1:17">
      <c r="A15" s="15" t="s">
        <v>13</v>
      </c>
      <c r="B15" s="164" t="s">
        <v>7</v>
      </c>
      <c r="C15" s="164" t="s">
        <v>6</v>
      </c>
      <c r="D15" s="164" t="s">
        <v>14</v>
      </c>
      <c r="E15" s="38"/>
      <c r="F15" s="79"/>
      <c r="G15" s="79"/>
    </row>
    <row r="16" spans="1:17">
      <c r="A16" s="164" t="s">
        <v>8</v>
      </c>
      <c r="B16" s="19" t="s">
        <v>73</v>
      </c>
      <c r="C16" s="19" t="s">
        <v>65</v>
      </c>
      <c r="D16" s="165" t="s">
        <v>50</v>
      </c>
      <c r="E16" s="19"/>
      <c r="F16" s="79"/>
      <c r="G16" s="79"/>
    </row>
    <row r="17" spans="1:17">
      <c r="A17" s="164" t="s">
        <v>21</v>
      </c>
      <c r="B17" s="19" t="s">
        <v>69</v>
      </c>
      <c r="C17" s="19" t="s">
        <v>69</v>
      </c>
      <c r="D17" s="19" t="s">
        <v>62</v>
      </c>
      <c r="E17" s="19" t="s">
        <v>73</v>
      </c>
      <c r="F17" s="79"/>
      <c r="G17" s="79"/>
    </row>
    <row r="18" spans="1:17" ht="13.95" customHeight="1">
      <c r="A18" s="164" t="s">
        <v>16</v>
      </c>
      <c r="B18" s="19" t="s">
        <v>78</v>
      </c>
      <c r="C18" s="19" t="s">
        <v>60</v>
      </c>
      <c r="D18" s="165" t="s">
        <v>56</v>
      </c>
      <c r="E18" s="19"/>
      <c r="F18" s="79"/>
      <c r="G18" s="79"/>
    </row>
    <row r="19" spans="1:17" ht="13.95" customHeight="1">
      <c r="A19" s="164" t="s">
        <v>3</v>
      </c>
      <c r="B19" s="165" t="s">
        <v>50</v>
      </c>
      <c r="C19" s="165" t="s">
        <v>79</v>
      </c>
      <c r="D19" s="165" t="s">
        <v>79</v>
      </c>
      <c r="E19" s="19" t="s">
        <v>53</v>
      </c>
      <c r="F19" s="79"/>
      <c r="G19" s="79"/>
    </row>
    <row r="20" spans="1:17" ht="13.95" customHeight="1">
      <c r="A20" s="164" t="s">
        <v>7</v>
      </c>
      <c r="B20" s="165" t="s">
        <v>79</v>
      </c>
      <c r="C20" s="165" t="s">
        <v>79</v>
      </c>
      <c r="D20" s="165" t="s">
        <v>79</v>
      </c>
      <c r="E20" s="165" t="s">
        <v>79</v>
      </c>
      <c r="F20" s="79"/>
      <c r="G20" s="79"/>
    </row>
    <row r="21" spans="1:17" ht="13.95" customHeight="1">
      <c r="A21" s="164" t="s">
        <v>24</v>
      </c>
      <c r="B21" s="165" t="s">
        <v>56</v>
      </c>
      <c r="C21" s="165" t="s">
        <v>79</v>
      </c>
      <c r="D21" s="165" t="s">
        <v>79</v>
      </c>
      <c r="E21" s="19" t="s">
        <v>78</v>
      </c>
      <c r="F21" s="79"/>
      <c r="G21" s="79"/>
    </row>
    <row r="22" spans="1:17" ht="13.95" customHeight="1">
      <c r="A22" s="164" t="s">
        <v>5</v>
      </c>
      <c r="B22" s="19" t="s">
        <v>62</v>
      </c>
      <c r="C22" s="19" t="s">
        <v>62</v>
      </c>
      <c r="D22" s="19" t="s">
        <v>53</v>
      </c>
      <c r="E22" s="19" t="s">
        <v>73</v>
      </c>
      <c r="F22" s="79"/>
      <c r="G22" s="79"/>
    </row>
    <row r="23" spans="1:17" ht="13.95" customHeight="1">
      <c r="A23" s="164" t="s">
        <v>10</v>
      </c>
      <c r="B23" s="19" t="s">
        <v>65</v>
      </c>
      <c r="C23" s="19" t="s">
        <v>65</v>
      </c>
      <c r="D23" s="19" t="s">
        <v>60</v>
      </c>
      <c r="E23" s="19" t="s">
        <v>69</v>
      </c>
      <c r="F23" s="79"/>
      <c r="G23" s="79"/>
    </row>
    <row r="24" spans="1:17">
      <c r="A24" s="164" t="s">
        <v>6</v>
      </c>
      <c r="B24" s="19" t="s">
        <v>60</v>
      </c>
      <c r="C24" s="19" t="s">
        <v>60</v>
      </c>
      <c r="D24" s="165" t="s">
        <v>56</v>
      </c>
      <c r="E24" s="19" t="s">
        <v>62</v>
      </c>
      <c r="F24" s="79"/>
      <c r="G24" s="79"/>
    </row>
    <row r="25" spans="1:17">
      <c r="A25" s="164" t="s">
        <v>14</v>
      </c>
      <c r="B25" s="19" t="s">
        <v>53</v>
      </c>
      <c r="C25" s="19" t="s">
        <v>53</v>
      </c>
      <c r="D25" s="19" t="s">
        <v>65</v>
      </c>
      <c r="E25" s="19" t="s">
        <v>69</v>
      </c>
      <c r="F25" s="79"/>
      <c r="G25" s="79"/>
    </row>
    <row r="26" spans="1:17">
      <c r="A26" s="164" t="s">
        <v>23</v>
      </c>
      <c r="B26" s="19" t="s">
        <v>60</v>
      </c>
      <c r="C26" s="19" t="s">
        <v>75</v>
      </c>
      <c r="D26" s="19" t="s">
        <v>88</v>
      </c>
      <c r="E26" s="19"/>
      <c r="F26" s="79"/>
      <c r="G26" s="79"/>
    </row>
    <row r="27" spans="1:17">
      <c r="A27" s="164" t="s">
        <v>9</v>
      </c>
      <c r="B27" s="165" t="s">
        <v>56</v>
      </c>
      <c r="C27" s="19" t="s">
        <v>78</v>
      </c>
      <c r="D27" s="19" t="s">
        <v>88</v>
      </c>
      <c r="E27" s="19"/>
      <c r="F27" s="79"/>
      <c r="G27" s="79"/>
      <c r="H27" s="25"/>
      <c r="I27" s="25"/>
      <c r="J27" s="25"/>
      <c r="K27" s="25"/>
      <c r="L27" s="25"/>
      <c r="M27" s="25"/>
      <c r="N27" s="25"/>
      <c r="O27" s="25"/>
      <c r="P27" s="25"/>
      <c r="Q27" s="25"/>
    </row>
    <row r="28" spans="1:17" s="79" customFormat="1">
      <c r="A28" s="164" t="s">
        <v>1684</v>
      </c>
      <c r="B28" s="165" t="s">
        <v>1686</v>
      </c>
      <c r="C28" s="19" t="s">
        <v>1687</v>
      </c>
      <c r="D28" s="19" t="s">
        <v>1688</v>
      </c>
      <c r="E28" s="19"/>
      <c r="H28" s="25"/>
      <c r="I28" s="25"/>
      <c r="J28" s="25"/>
      <c r="K28" s="25"/>
      <c r="L28" s="25"/>
      <c r="M28" s="25"/>
      <c r="N28" s="25"/>
      <c r="O28" s="25"/>
      <c r="P28" s="25"/>
      <c r="Q28" s="25"/>
    </row>
    <row r="29" spans="1:17" s="79" customFormat="1">
      <c r="A29" s="164" t="s">
        <v>1685</v>
      </c>
      <c r="B29" s="165" t="s">
        <v>1687</v>
      </c>
      <c r="C29" s="19" t="s">
        <v>1689</v>
      </c>
      <c r="D29" s="19" t="s">
        <v>1690</v>
      </c>
      <c r="E29" s="19"/>
      <c r="H29" s="25"/>
      <c r="I29" s="25"/>
      <c r="J29" s="25"/>
      <c r="K29" s="25"/>
      <c r="L29" s="25"/>
      <c r="M29" s="25"/>
      <c r="N29" s="25"/>
      <c r="O29" s="25"/>
      <c r="P29" s="25"/>
      <c r="Q29" s="25"/>
    </row>
    <row r="31" spans="1:17">
      <c r="A31" s="244">
        <f>SUM(J32:J35)</f>
        <v>284800</v>
      </c>
      <c r="B31" s="244"/>
      <c r="C31" s="244"/>
      <c r="D31" s="244"/>
      <c r="E31" s="3"/>
      <c r="F31" s="3"/>
      <c r="G31" s="3" t="s">
        <v>133</v>
      </c>
      <c r="H31" s="3" t="s">
        <v>132</v>
      </c>
      <c r="I31" s="3"/>
      <c r="J31" s="3" t="s">
        <v>131</v>
      </c>
    </row>
    <row r="32" spans="1:17">
      <c r="A32" s="244" t="s">
        <v>130</v>
      </c>
      <c r="B32" s="244"/>
      <c r="C32" s="244"/>
      <c r="D32" s="244"/>
      <c r="E32" s="3"/>
      <c r="F32" s="3"/>
      <c r="G32" s="3">
        <v>2000</v>
      </c>
      <c r="H32" s="3">
        <v>48</v>
      </c>
      <c r="I32" s="3"/>
      <c r="J32" s="3">
        <f>G32*H32</f>
        <v>96000</v>
      </c>
    </row>
    <row r="33" spans="1:10">
      <c r="A33" s="244" t="s">
        <v>129</v>
      </c>
      <c r="B33" s="244"/>
      <c r="C33" s="244"/>
      <c r="D33" s="244"/>
      <c r="E33" s="3"/>
      <c r="F33" s="3"/>
      <c r="G33" s="3">
        <v>1000</v>
      </c>
      <c r="H33" s="3">
        <v>8</v>
      </c>
      <c r="I33" s="3"/>
      <c r="J33" s="3">
        <f>G33*H33</f>
        <v>8000</v>
      </c>
    </row>
    <row r="34" spans="1:10">
      <c r="A34" s="244" t="s">
        <v>127</v>
      </c>
      <c r="B34" s="244"/>
      <c r="C34" s="244"/>
      <c r="D34" s="244"/>
      <c r="E34" s="3"/>
      <c r="F34" s="3"/>
      <c r="G34" s="3">
        <v>400</v>
      </c>
      <c r="H34" s="3">
        <v>354</v>
      </c>
      <c r="I34" s="3"/>
      <c r="J34" s="3">
        <f>G34*H34</f>
        <v>141600</v>
      </c>
    </row>
    <row r="35" spans="1:10">
      <c r="A35" s="244" t="s">
        <v>126</v>
      </c>
      <c r="B35" s="244"/>
      <c r="C35" s="244"/>
      <c r="D35" s="244"/>
      <c r="E35" s="3"/>
      <c r="F35" s="3"/>
      <c r="G35" s="3">
        <v>200</v>
      </c>
      <c r="H35" s="3">
        <v>196</v>
      </c>
      <c r="I35" s="3"/>
      <c r="J35" s="3">
        <f>G35*H35</f>
        <v>39200</v>
      </c>
    </row>
  </sheetData>
  <mergeCells count="10">
    <mergeCell ref="P2:Q2"/>
    <mergeCell ref="P3:Q3"/>
    <mergeCell ref="A31:D31"/>
    <mergeCell ref="A32:D32"/>
    <mergeCell ref="B11:E11"/>
    <mergeCell ref="A33:D33"/>
    <mergeCell ref="A34:D34"/>
    <mergeCell ref="A35:D35"/>
    <mergeCell ref="K2:L2"/>
    <mergeCell ref="K3:L3"/>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98FF0-251B-47BD-8769-023F908CB4D9}">
  <dimension ref="A1:AO219"/>
  <sheetViews>
    <sheetView tabSelected="1" zoomScaleNormal="100" workbookViewId="0">
      <pane xSplit="1" ySplit="1" topLeftCell="AH2" activePane="bottomRight" state="frozen"/>
      <selection pane="topRight" activeCell="B1" sqref="B1"/>
      <selection pane="bottomLeft" activeCell="A2" sqref="A2"/>
      <selection pane="bottomRight" activeCell="AM2" sqref="AM2:AM218"/>
    </sheetView>
  </sheetViews>
  <sheetFormatPr defaultRowHeight="15.6"/>
  <cols>
    <col min="1" max="1" width="17.36328125" style="171" customWidth="1"/>
    <col min="2" max="2" width="8.7265625" style="228"/>
    <col min="3" max="4" width="8.7265625" style="7" customWidth="1"/>
    <col min="5" max="5" width="8.7265625" style="203"/>
    <col min="6" max="7" width="16.6328125" style="171" customWidth="1"/>
    <col min="8" max="8" width="8.7265625" style="201"/>
    <col min="9" max="9" width="8.7265625" style="62"/>
    <col min="10" max="10" width="8.7265625" style="62" customWidth="1"/>
    <col min="11" max="21" width="8.7265625" style="62"/>
    <col min="22" max="30" width="8.7265625" style="237"/>
    <col min="31" max="35" width="10.6328125" style="63" customWidth="1"/>
    <col min="36" max="38" width="10.6328125" style="225" customWidth="1"/>
    <col min="39" max="39" width="16" style="279" customWidth="1"/>
    <col min="40" max="40" width="12.6328125" style="62" customWidth="1"/>
    <col min="41" max="41" width="10.6328125" style="62" customWidth="1"/>
    <col min="42" max="16384" width="8.7265625" style="171"/>
  </cols>
  <sheetData>
    <row r="1" spans="1:41" s="203" customFormat="1">
      <c r="A1" s="172" t="s">
        <v>1765</v>
      </c>
      <c r="B1" s="230" t="s">
        <v>1766</v>
      </c>
      <c r="C1" s="177" t="s">
        <v>1767</v>
      </c>
      <c r="D1" s="177" t="s">
        <v>1768</v>
      </c>
      <c r="E1" s="177" t="s">
        <v>2492</v>
      </c>
      <c r="F1" s="177" t="s">
        <v>1769</v>
      </c>
      <c r="G1" s="177" t="s">
        <v>2334</v>
      </c>
      <c r="H1" s="177" t="s">
        <v>1770</v>
      </c>
      <c r="I1" s="172" t="s">
        <v>1771</v>
      </c>
      <c r="J1" s="172" t="s">
        <v>2507</v>
      </c>
      <c r="K1" s="172" t="s">
        <v>2495</v>
      </c>
      <c r="L1" s="172" t="s">
        <v>2496</v>
      </c>
      <c r="M1" s="172" t="s">
        <v>562</v>
      </c>
      <c r="N1" s="172" t="s">
        <v>2497</v>
      </c>
      <c r="O1" s="172" t="s">
        <v>1741</v>
      </c>
      <c r="P1" s="172" t="s">
        <v>1742</v>
      </c>
      <c r="Q1" s="172" t="s">
        <v>2508</v>
      </c>
      <c r="R1" s="172" t="s">
        <v>2509</v>
      </c>
      <c r="S1" s="172" t="s">
        <v>2510</v>
      </c>
      <c r="T1" s="172" t="s">
        <v>2511</v>
      </c>
      <c r="U1" s="172" t="s">
        <v>2512</v>
      </c>
      <c r="V1" s="232" t="s">
        <v>2498</v>
      </c>
      <c r="W1" s="232" t="s">
        <v>2499</v>
      </c>
      <c r="X1" s="232" t="s">
        <v>2500</v>
      </c>
      <c r="Y1" s="232" t="s">
        <v>2501</v>
      </c>
      <c r="Z1" s="232" t="s">
        <v>2502</v>
      </c>
      <c r="AA1" s="232" t="s">
        <v>2503</v>
      </c>
      <c r="AB1" s="232" t="s">
        <v>2504</v>
      </c>
      <c r="AC1" s="232" t="s">
        <v>2505</v>
      </c>
      <c r="AD1" s="232" t="s">
        <v>2506</v>
      </c>
      <c r="AE1" s="172" t="s">
        <v>1772</v>
      </c>
      <c r="AF1" s="172" t="s">
        <v>1773</v>
      </c>
      <c r="AG1" s="172" t="s">
        <v>1774</v>
      </c>
      <c r="AH1" s="172" t="s">
        <v>1775</v>
      </c>
      <c r="AI1" s="172" t="s">
        <v>1776</v>
      </c>
      <c r="AJ1" s="172" t="s">
        <v>1777</v>
      </c>
      <c r="AK1" s="172" t="s">
        <v>1778</v>
      </c>
      <c r="AL1" s="172" t="s">
        <v>1779</v>
      </c>
      <c r="AM1" s="274" t="s">
        <v>2576</v>
      </c>
      <c r="AN1" s="172" t="s">
        <v>1983</v>
      </c>
      <c r="AO1" s="172" t="s">
        <v>1988</v>
      </c>
    </row>
    <row r="2" spans="1:41">
      <c r="A2" s="1" t="s">
        <v>306</v>
      </c>
      <c r="B2" s="231">
        <v>6</v>
      </c>
      <c r="C2" s="173" t="s">
        <v>1780</v>
      </c>
      <c r="D2" s="173">
        <v>1</v>
      </c>
      <c r="E2" s="173" t="s">
        <v>2493</v>
      </c>
      <c r="F2" s="204" t="s">
        <v>1781</v>
      </c>
      <c r="G2" s="204" t="s">
        <v>1692</v>
      </c>
      <c r="H2" s="173">
        <v>1</v>
      </c>
      <c r="I2" s="206">
        <v>2</v>
      </c>
      <c r="J2" s="207">
        <v>21</v>
      </c>
      <c r="K2" s="207">
        <v>2188</v>
      </c>
      <c r="L2" s="207">
        <v>519</v>
      </c>
      <c r="M2" s="207">
        <v>338</v>
      </c>
      <c r="N2" s="207">
        <v>0</v>
      </c>
      <c r="O2" s="207">
        <v>1.3</v>
      </c>
      <c r="P2" s="207">
        <v>70</v>
      </c>
      <c r="Q2" s="207" t="s">
        <v>2513</v>
      </c>
      <c r="R2" s="207" t="s">
        <v>2514</v>
      </c>
      <c r="S2" s="207" t="s">
        <v>2515</v>
      </c>
      <c r="T2" s="207" t="s">
        <v>2516</v>
      </c>
      <c r="U2" s="207" t="s">
        <v>2513</v>
      </c>
      <c r="V2" s="233">
        <v>0</v>
      </c>
      <c r="W2" s="233">
        <v>5</v>
      </c>
      <c r="X2" s="233"/>
      <c r="Y2" s="233">
        <v>14</v>
      </c>
      <c r="Z2" s="233">
        <v>25</v>
      </c>
      <c r="AA2" s="233"/>
      <c r="AB2" s="233">
        <v>10</v>
      </c>
      <c r="AC2" s="233">
        <v>36</v>
      </c>
      <c r="AD2" s="233"/>
      <c r="AE2" s="208">
        <v>4444</v>
      </c>
      <c r="AF2" s="208">
        <v>3419</v>
      </c>
      <c r="AG2" s="208">
        <v>834</v>
      </c>
      <c r="AH2" s="208">
        <v>1005</v>
      </c>
      <c r="AI2" s="208"/>
      <c r="AJ2" s="209"/>
      <c r="AK2" s="209"/>
      <c r="AL2" s="209"/>
      <c r="AM2" s="275">
        <v>43655.666666666657</v>
      </c>
      <c r="AN2" s="210"/>
      <c r="AO2" s="210">
        <v>3</v>
      </c>
    </row>
    <row r="3" spans="1:41">
      <c r="A3" s="1" t="s">
        <v>308</v>
      </c>
      <c r="B3" s="231">
        <v>6</v>
      </c>
      <c r="C3" s="173" t="s">
        <v>1780</v>
      </c>
      <c r="D3" s="173">
        <v>1</v>
      </c>
      <c r="E3" s="173" t="s">
        <v>2493</v>
      </c>
      <c r="F3" s="174" t="s">
        <v>1782</v>
      </c>
      <c r="G3" s="174" t="s">
        <v>1693</v>
      </c>
      <c r="H3" s="173">
        <v>2</v>
      </c>
      <c r="I3" s="206">
        <v>1</v>
      </c>
      <c r="J3" s="207">
        <v>24</v>
      </c>
      <c r="K3" s="207">
        <v>3268</v>
      </c>
      <c r="L3" s="207">
        <v>702</v>
      </c>
      <c r="M3" s="207">
        <v>283</v>
      </c>
      <c r="N3" s="207">
        <v>0</v>
      </c>
      <c r="O3" s="207">
        <v>1.2</v>
      </c>
      <c r="P3" s="207">
        <v>70</v>
      </c>
      <c r="Q3" s="207" t="s">
        <v>2513</v>
      </c>
      <c r="R3" s="207" t="s">
        <v>2514</v>
      </c>
      <c r="S3" s="207" t="s">
        <v>2517</v>
      </c>
      <c r="T3" s="207" t="s">
        <v>2516</v>
      </c>
      <c r="U3" s="207" t="s">
        <v>2513</v>
      </c>
      <c r="V3" s="233">
        <v>0</v>
      </c>
      <c r="W3" s="233">
        <v>3</v>
      </c>
      <c r="X3" s="233"/>
      <c r="Y3" s="233">
        <v>10</v>
      </c>
      <c r="Z3" s="233">
        <v>29</v>
      </c>
      <c r="AA3" s="233">
        <v>12</v>
      </c>
      <c r="AB3" s="233">
        <v>15</v>
      </c>
      <c r="AC3" s="233">
        <v>41</v>
      </c>
      <c r="AD3" s="233">
        <v>14</v>
      </c>
      <c r="AE3" s="208">
        <v>51480</v>
      </c>
      <c r="AF3" s="208">
        <v>4290</v>
      </c>
      <c r="AG3" s="208">
        <v>1430</v>
      </c>
      <c r="AH3" s="208">
        <v>2259</v>
      </c>
      <c r="AI3" s="208"/>
      <c r="AJ3" s="209">
        <v>303</v>
      </c>
      <c r="AK3" s="209">
        <v>187</v>
      </c>
      <c r="AL3" s="211">
        <v>220</v>
      </c>
      <c r="AM3" s="276">
        <v>43718.666666666657</v>
      </c>
      <c r="AN3" s="210">
        <v>3</v>
      </c>
      <c r="AO3" s="210">
        <v>9</v>
      </c>
    </row>
    <row r="4" spans="1:41">
      <c r="A4" s="1" t="s">
        <v>309</v>
      </c>
      <c r="B4" s="231">
        <v>6</v>
      </c>
      <c r="C4" s="173" t="s">
        <v>1780</v>
      </c>
      <c r="D4" s="173">
        <v>1</v>
      </c>
      <c r="E4" s="173" t="s">
        <v>2493</v>
      </c>
      <c r="F4" s="174" t="s">
        <v>1352</v>
      </c>
      <c r="G4" s="174" t="s">
        <v>1694</v>
      </c>
      <c r="H4" s="173">
        <v>3</v>
      </c>
      <c r="I4" s="206">
        <v>2</v>
      </c>
      <c r="J4" s="207">
        <v>22</v>
      </c>
      <c r="K4" s="207">
        <v>2115</v>
      </c>
      <c r="L4" s="207">
        <v>641</v>
      </c>
      <c r="M4" s="207">
        <v>348</v>
      </c>
      <c r="N4" s="207">
        <v>0</v>
      </c>
      <c r="O4" s="207">
        <v>1.2</v>
      </c>
      <c r="P4" s="207">
        <v>70</v>
      </c>
      <c r="Q4" s="207" t="s">
        <v>2513</v>
      </c>
      <c r="R4" s="207" t="s">
        <v>2518</v>
      </c>
      <c r="S4" s="207" t="s">
        <v>2519</v>
      </c>
      <c r="T4" s="207" t="s">
        <v>2516</v>
      </c>
      <c r="U4" s="207" t="s">
        <v>2513</v>
      </c>
      <c r="V4" s="233">
        <v>0</v>
      </c>
      <c r="W4" s="233">
        <v>3</v>
      </c>
      <c r="X4" s="233"/>
      <c r="Y4" s="233">
        <v>0</v>
      </c>
      <c r="Z4" s="233">
        <v>80</v>
      </c>
      <c r="AA4" s="233"/>
      <c r="AB4" s="233">
        <v>19</v>
      </c>
      <c r="AC4" s="233">
        <v>39</v>
      </c>
      <c r="AD4" s="233">
        <v>10</v>
      </c>
      <c r="AE4" s="208">
        <v>1705950</v>
      </c>
      <c r="AF4" s="208">
        <v>948</v>
      </c>
      <c r="AG4" s="208">
        <v>558</v>
      </c>
      <c r="AH4" s="208">
        <v>931</v>
      </c>
      <c r="AI4" s="208"/>
      <c r="AJ4" s="209"/>
      <c r="AK4" s="209"/>
      <c r="AL4" s="211"/>
      <c r="AM4" s="276">
        <v>43823.666666666657</v>
      </c>
      <c r="AN4" s="210">
        <v>8</v>
      </c>
      <c r="AO4" s="210">
        <v>15</v>
      </c>
    </row>
    <row r="5" spans="1:41">
      <c r="A5" s="1" t="s">
        <v>310</v>
      </c>
      <c r="B5" s="231">
        <v>6</v>
      </c>
      <c r="C5" s="173" t="s">
        <v>1780</v>
      </c>
      <c r="D5" s="173">
        <v>1</v>
      </c>
      <c r="E5" s="173" t="s">
        <v>2493</v>
      </c>
      <c r="F5" s="174" t="s">
        <v>1783</v>
      </c>
      <c r="G5" s="174" t="s">
        <v>1695</v>
      </c>
      <c r="H5" s="173">
        <v>4</v>
      </c>
      <c r="I5" s="206">
        <v>2</v>
      </c>
      <c r="J5" s="207">
        <v>20</v>
      </c>
      <c r="K5" s="207">
        <v>2063</v>
      </c>
      <c r="L5" s="207">
        <v>605</v>
      </c>
      <c r="M5" s="207">
        <v>403</v>
      </c>
      <c r="N5" s="207">
        <v>10</v>
      </c>
      <c r="O5" s="207">
        <v>1.3</v>
      </c>
      <c r="P5" s="207">
        <v>70</v>
      </c>
      <c r="Q5" s="207" t="s">
        <v>2513</v>
      </c>
      <c r="R5" s="207" t="s">
        <v>2516</v>
      </c>
      <c r="S5" s="207" t="s">
        <v>2517</v>
      </c>
      <c r="T5" s="207" t="s">
        <v>2518</v>
      </c>
      <c r="U5" s="207" t="s">
        <v>2513</v>
      </c>
      <c r="V5" s="233">
        <v>10</v>
      </c>
      <c r="W5" s="233">
        <v>35</v>
      </c>
      <c r="X5" s="233">
        <v>30</v>
      </c>
      <c r="Y5" s="233">
        <v>10</v>
      </c>
      <c r="Z5" s="233">
        <v>29</v>
      </c>
      <c r="AA5" s="233">
        <v>36</v>
      </c>
      <c r="AB5" s="233">
        <v>0</v>
      </c>
      <c r="AC5" s="233">
        <v>15</v>
      </c>
      <c r="AD5" s="233">
        <v>30</v>
      </c>
      <c r="AE5" s="208">
        <v>47280</v>
      </c>
      <c r="AF5" s="208">
        <v>1313</v>
      </c>
      <c r="AG5" s="208">
        <v>648</v>
      </c>
      <c r="AH5" s="208">
        <v>1012</v>
      </c>
      <c r="AI5" s="208"/>
      <c r="AJ5" s="209"/>
      <c r="AK5" s="209"/>
      <c r="AL5" s="211"/>
      <c r="AM5" s="276">
        <v>44054.666666666657</v>
      </c>
      <c r="AN5" s="210">
        <v>1</v>
      </c>
      <c r="AO5" s="210">
        <v>2</v>
      </c>
    </row>
    <row r="6" spans="1:41">
      <c r="A6" s="1" t="s">
        <v>313</v>
      </c>
      <c r="B6" s="231">
        <v>6</v>
      </c>
      <c r="C6" s="173" t="s">
        <v>1780</v>
      </c>
      <c r="D6" s="173">
        <v>1</v>
      </c>
      <c r="E6" s="173" t="s">
        <v>2493</v>
      </c>
      <c r="F6" s="229" t="s">
        <v>1662</v>
      </c>
      <c r="G6" s="229" t="s">
        <v>1696</v>
      </c>
      <c r="H6" s="173">
        <v>5</v>
      </c>
      <c r="I6" s="206">
        <v>2</v>
      </c>
      <c r="J6" s="207">
        <v>17</v>
      </c>
      <c r="K6" s="207">
        <v>1713</v>
      </c>
      <c r="L6" s="207">
        <v>627</v>
      </c>
      <c r="M6" s="207">
        <v>382</v>
      </c>
      <c r="N6" s="207">
        <v>0</v>
      </c>
      <c r="O6" s="207">
        <v>1.05</v>
      </c>
      <c r="P6" s="207">
        <v>70</v>
      </c>
      <c r="Q6" s="207" t="s">
        <v>2513</v>
      </c>
      <c r="R6" s="207" t="s">
        <v>2514</v>
      </c>
      <c r="S6" s="207" t="s">
        <v>2520</v>
      </c>
      <c r="T6" s="207" t="s">
        <v>2516</v>
      </c>
      <c r="U6" s="207" t="s">
        <v>2513</v>
      </c>
      <c r="V6" s="233">
        <v>0</v>
      </c>
      <c r="W6" s="233">
        <v>3</v>
      </c>
      <c r="X6" s="233"/>
      <c r="Y6" s="233">
        <v>10</v>
      </c>
      <c r="Z6" s="233">
        <v>29</v>
      </c>
      <c r="AA6" s="233">
        <v>22</v>
      </c>
      <c r="AB6" s="233">
        <v>30</v>
      </c>
      <c r="AC6" s="233">
        <v>50</v>
      </c>
      <c r="AD6" s="233">
        <v>30</v>
      </c>
      <c r="AE6" s="208">
        <v>31847</v>
      </c>
      <c r="AF6" s="208">
        <v>1448</v>
      </c>
      <c r="AG6" s="208">
        <v>991</v>
      </c>
      <c r="AH6" s="208">
        <v>1184</v>
      </c>
      <c r="AI6" s="208"/>
      <c r="AJ6" s="209"/>
      <c r="AK6" s="209"/>
      <c r="AL6" s="211"/>
      <c r="AM6" s="276">
        <v>44379.666666666657</v>
      </c>
      <c r="AN6" s="210"/>
      <c r="AO6" s="210">
        <v>1</v>
      </c>
    </row>
    <row r="7" spans="1:41">
      <c r="A7" s="1" t="s">
        <v>312</v>
      </c>
      <c r="B7" s="231">
        <v>6</v>
      </c>
      <c r="C7" s="173" t="s">
        <v>1780</v>
      </c>
      <c r="D7" s="173">
        <v>1</v>
      </c>
      <c r="E7" s="173" t="s">
        <v>2493</v>
      </c>
      <c r="F7" s="204" t="s">
        <v>1784</v>
      </c>
      <c r="G7" s="204" t="s">
        <v>1697</v>
      </c>
      <c r="H7" s="173">
        <v>6</v>
      </c>
      <c r="I7" s="206">
        <v>1</v>
      </c>
      <c r="J7" s="207">
        <v>11</v>
      </c>
      <c r="K7" s="207">
        <v>2250</v>
      </c>
      <c r="L7" s="207">
        <v>520</v>
      </c>
      <c r="M7" s="207">
        <v>344</v>
      </c>
      <c r="N7" s="207">
        <v>0</v>
      </c>
      <c r="O7" s="207">
        <v>0.78</v>
      </c>
      <c r="P7" s="207">
        <v>70</v>
      </c>
      <c r="Q7" s="207" t="s">
        <v>2513</v>
      </c>
      <c r="R7" s="207" t="s">
        <v>2514</v>
      </c>
      <c r="S7" s="207" t="s">
        <v>2521</v>
      </c>
      <c r="T7" s="207" t="s">
        <v>2518</v>
      </c>
      <c r="U7" s="207" t="s">
        <v>2513</v>
      </c>
      <c r="V7" s="233">
        <v>0</v>
      </c>
      <c r="W7" s="233">
        <v>4</v>
      </c>
      <c r="X7" s="233"/>
      <c r="Y7" s="233">
        <v>0</v>
      </c>
      <c r="Z7" s="233">
        <v>8</v>
      </c>
      <c r="AA7" s="233"/>
      <c r="AB7" s="233">
        <v>25</v>
      </c>
      <c r="AC7" s="233">
        <v>44</v>
      </c>
      <c r="AD7" s="233">
        <v>27</v>
      </c>
      <c r="AE7" s="208">
        <v>2088185</v>
      </c>
      <c r="AF7" s="208">
        <v>1160</v>
      </c>
      <c r="AG7" s="208">
        <v>768</v>
      </c>
      <c r="AH7" s="208">
        <v>1158</v>
      </c>
      <c r="AI7" s="208"/>
      <c r="AJ7" s="209">
        <v>112</v>
      </c>
      <c r="AK7" s="209"/>
      <c r="AL7" s="211">
        <v>112</v>
      </c>
      <c r="AM7" s="276">
        <v>44182.666666666657</v>
      </c>
      <c r="AN7" s="210">
        <v>24</v>
      </c>
      <c r="AO7" s="210">
        <v>40</v>
      </c>
    </row>
    <row r="8" spans="1:41">
      <c r="A8" s="1" t="s">
        <v>311</v>
      </c>
      <c r="B8" s="231">
        <v>6</v>
      </c>
      <c r="C8" s="173" t="s">
        <v>1780</v>
      </c>
      <c r="D8" s="173">
        <v>1</v>
      </c>
      <c r="E8" s="173" t="s">
        <v>2493</v>
      </c>
      <c r="F8" s="238" t="s">
        <v>1785</v>
      </c>
      <c r="G8" s="238" t="s">
        <v>1698</v>
      </c>
      <c r="H8" s="173">
        <v>7</v>
      </c>
      <c r="I8" s="206">
        <v>1</v>
      </c>
      <c r="J8" s="207">
        <v>21</v>
      </c>
      <c r="K8" s="207">
        <v>2216</v>
      </c>
      <c r="L8" s="207">
        <v>644</v>
      </c>
      <c r="M8" s="207">
        <v>343</v>
      </c>
      <c r="N8" s="207">
        <v>10</v>
      </c>
      <c r="O8" s="207">
        <v>1.25</v>
      </c>
      <c r="P8" s="207">
        <v>70</v>
      </c>
      <c r="Q8" s="207" t="s">
        <v>2513</v>
      </c>
      <c r="R8" s="207" t="s">
        <v>2516</v>
      </c>
      <c r="S8" s="207" t="s">
        <v>2519</v>
      </c>
      <c r="T8" s="207" t="s">
        <v>2518</v>
      </c>
      <c r="U8" s="207" t="s">
        <v>2513</v>
      </c>
      <c r="V8" s="233">
        <v>0</v>
      </c>
      <c r="W8" s="233">
        <v>3</v>
      </c>
      <c r="X8" s="233"/>
      <c r="Y8" s="233">
        <v>9</v>
      </c>
      <c r="Z8" s="233">
        <v>22</v>
      </c>
      <c r="AA8" s="233">
        <v>17</v>
      </c>
      <c r="AB8" s="233">
        <v>0</v>
      </c>
      <c r="AC8" s="233">
        <v>8</v>
      </c>
      <c r="AD8" s="233"/>
      <c r="AE8" s="208">
        <v>25402</v>
      </c>
      <c r="AF8" s="208">
        <v>1494</v>
      </c>
      <c r="AG8" s="208">
        <v>531</v>
      </c>
      <c r="AH8" s="208">
        <v>961</v>
      </c>
      <c r="AI8" s="208"/>
      <c r="AJ8" s="209"/>
      <c r="AK8" s="209"/>
      <c r="AL8" s="211"/>
      <c r="AM8" s="276">
        <v>44098.666666666657</v>
      </c>
      <c r="AN8" s="210">
        <v>19</v>
      </c>
      <c r="AO8" s="210">
        <v>64</v>
      </c>
    </row>
    <row r="9" spans="1:41">
      <c r="A9" s="1" t="s">
        <v>1984</v>
      </c>
      <c r="B9" s="231">
        <v>6</v>
      </c>
      <c r="C9" s="173" t="s">
        <v>1780</v>
      </c>
      <c r="D9" s="173">
        <v>1</v>
      </c>
      <c r="E9" s="173" t="s">
        <v>2493</v>
      </c>
      <c r="F9" s="226" t="s">
        <v>1786</v>
      </c>
      <c r="G9" s="226" t="s">
        <v>1699</v>
      </c>
      <c r="H9" s="173">
        <v>8</v>
      </c>
      <c r="I9" s="206">
        <v>1</v>
      </c>
      <c r="J9" s="207">
        <v>19</v>
      </c>
      <c r="K9" s="207">
        <v>2938</v>
      </c>
      <c r="L9" s="207">
        <v>922</v>
      </c>
      <c r="M9" s="207">
        <v>260</v>
      </c>
      <c r="N9" s="207">
        <v>0</v>
      </c>
      <c r="O9" s="207">
        <v>1.5</v>
      </c>
      <c r="P9" s="207">
        <v>70</v>
      </c>
      <c r="Q9" s="207" t="s">
        <v>2513</v>
      </c>
      <c r="R9" s="207" t="s">
        <v>2514</v>
      </c>
      <c r="S9" s="207" t="s">
        <v>2522</v>
      </c>
      <c r="T9" s="207" t="s">
        <v>2518</v>
      </c>
      <c r="U9" s="207" t="s">
        <v>2513</v>
      </c>
      <c r="V9" s="233">
        <v>10</v>
      </c>
      <c r="W9" s="233">
        <v>39</v>
      </c>
      <c r="X9" s="233">
        <v>35</v>
      </c>
      <c r="Y9" s="233">
        <v>0</v>
      </c>
      <c r="Z9" s="233">
        <v>0</v>
      </c>
      <c r="AA9" s="233"/>
      <c r="AB9" s="233">
        <v>60</v>
      </c>
      <c r="AC9" s="233">
        <v>90</v>
      </c>
      <c r="AD9" s="233">
        <v>41</v>
      </c>
      <c r="AE9" s="208">
        <v>37178</v>
      </c>
      <c r="AF9" s="208">
        <v>1487</v>
      </c>
      <c r="AG9" s="208">
        <v>694</v>
      </c>
      <c r="AH9" s="208">
        <v>1087</v>
      </c>
      <c r="AI9" s="208"/>
      <c r="AJ9" s="209"/>
      <c r="AK9" s="209"/>
      <c r="AL9" s="211"/>
      <c r="AM9" s="276">
        <v>43615.416666666657</v>
      </c>
      <c r="AN9" s="210"/>
      <c r="AO9" s="210">
        <v>4</v>
      </c>
    </row>
    <row r="10" spans="1:41">
      <c r="A10" s="1" t="s">
        <v>1969</v>
      </c>
      <c r="B10" s="231">
        <v>6</v>
      </c>
      <c r="C10" s="173" t="s">
        <v>1970</v>
      </c>
      <c r="D10" s="173">
        <v>1</v>
      </c>
      <c r="E10" s="173" t="s">
        <v>2493</v>
      </c>
      <c r="F10" s="226"/>
      <c r="G10" s="226" t="s">
        <v>2574</v>
      </c>
      <c r="H10" s="173">
        <v>9</v>
      </c>
      <c r="I10" s="206">
        <v>1</v>
      </c>
      <c r="J10" s="207">
        <v>19</v>
      </c>
      <c r="K10" s="207">
        <v>2898</v>
      </c>
      <c r="L10" s="207">
        <v>968</v>
      </c>
      <c r="M10" s="207">
        <v>247</v>
      </c>
      <c r="N10" s="207">
        <v>0</v>
      </c>
      <c r="O10" s="207">
        <v>1.5</v>
      </c>
      <c r="P10" s="207">
        <v>70</v>
      </c>
      <c r="Q10" s="207" t="s">
        <v>2513</v>
      </c>
      <c r="R10" s="207" t="s">
        <v>2514</v>
      </c>
      <c r="S10" s="207" t="s">
        <v>2523</v>
      </c>
      <c r="T10" s="207" t="s">
        <v>2516</v>
      </c>
      <c r="U10" s="207" t="s">
        <v>2513</v>
      </c>
      <c r="V10" s="233">
        <v>0</v>
      </c>
      <c r="W10" s="233">
        <v>60</v>
      </c>
      <c r="X10" s="233"/>
      <c r="Y10" s="233">
        <v>0</v>
      </c>
      <c r="Z10" s="233">
        <v>0</v>
      </c>
      <c r="AA10" s="233">
        <v>25</v>
      </c>
      <c r="AB10" s="233">
        <v>20</v>
      </c>
      <c r="AC10" s="233">
        <v>50</v>
      </c>
      <c r="AD10" s="233">
        <v>25</v>
      </c>
      <c r="AE10" s="208"/>
      <c r="AF10" s="208"/>
      <c r="AG10" s="208"/>
      <c r="AH10" s="208"/>
      <c r="AI10" s="208"/>
      <c r="AJ10" s="209"/>
      <c r="AK10" s="209"/>
      <c r="AL10" s="211"/>
      <c r="AM10" s="276">
        <v>44501.666666666657</v>
      </c>
      <c r="AN10" s="210"/>
      <c r="AO10" s="210">
        <v>7</v>
      </c>
    </row>
    <row r="11" spans="1:41">
      <c r="A11" s="1" t="s">
        <v>307</v>
      </c>
      <c r="B11" s="231">
        <v>6</v>
      </c>
      <c r="C11" s="173" t="s">
        <v>1780</v>
      </c>
      <c r="D11" s="173">
        <v>1</v>
      </c>
      <c r="E11" s="173" t="s">
        <v>2493</v>
      </c>
      <c r="F11" s="174" t="s">
        <v>1787</v>
      </c>
      <c r="G11" s="174" t="s">
        <v>1700</v>
      </c>
      <c r="H11" s="173">
        <v>10</v>
      </c>
      <c r="I11" s="206">
        <v>2</v>
      </c>
      <c r="J11" s="207">
        <v>20</v>
      </c>
      <c r="K11" s="207">
        <v>2022</v>
      </c>
      <c r="L11" s="207">
        <v>627</v>
      </c>
      <c r="M11" s="207">
        <v>379</v>
      </c>
      <c r="N11" s="207">
        <v>10</v>
      </c>
      <c r="O11" s="207">
        <v>1.3</v>
      </c>
      <c r="P11" s="207">
        <v>70</v>
      </c>
      <c r="Q11" s="207" t="s">
        <v>2513</v>
      </c>
      <c r="R11" s="207" t="s">
        <v>2514</v>
      </c>
      <c r="S11" s="207" t="s">
        <v>2517</v>
      </c>
      <c r="T11" s="207" t="s">
        <v>2518</v>
      </c>
      <c r="U11" s="207" t="s">
        <v>2513</v>
      </c>
      <c r="V11" s="233">
        <v>0</v>
      </c>
      <c r="W11" s="233">
        <v>3</v>
      </c>
      <c r="X11" s="233"/>
      <c r="Y11" s="233">
        <v>0</v>
      </c>
      <c r="Z11" s="233">
        <v>5</v>
      </c>
      <c r="AA11" s="233"/>
      <c r="AB11" s="233">
        <v>60</v>
      </c>
      <c r="AC11" s="233">
        <v>90</v>
      </c>
      <c r="AD11" s="233">
        <v>26</v>
      </c>
      <c r="AE11" s="208">
        <v>967713</v>
      </c>
      <c r="AF11" s="208">
        <v>537</v>
      </c>
      <c r="AG11" s="208">
        <v>537</v>
      </c>
      <c r="AH11" s="208">
        <v>537</v>
      </c>
      <c r="AI11" s="208"/>
      <c r="AJ11" s="209">
        <v>81</v>
      </c>
      <c r="AK11" s="209"/>
      <c r="AL11" s="211">
        <v>81</v>
      </c>
      <c r="AM11" s="276">
        <v>43585.416666666657</v>
      </c>
      <c r="AN11" s="210">
        <v>3</v>
      </c>
      <c r="AO11" s="210">
        <v>5</v>
      </c>
    </row>
    <row r="12" spans="1:41">
      <c r="A12" s="1" t="s">
        <v>293</v>
      </c>
      <c r="B12" s="231">
        <v>6</v>
      </c>
      <c r="C12" s="173" t="s">
        <v>1788</v>
      </c>
      <c r="D12" s="173">
        <v>2</v>
      </c>
      <c r="E12" s="173" t="s">
        <v>2494</v>
      </c>
      <c r="F12" s="229" t="s">
        <v>1789</v>
      </c>
      <c r="G12" s="229" t="s">
        <v>293</v>
      </c>
      <c r="H12" s="173">
        <v>11</v>
      </c>
      <c r="I12" s="206">
        <v>1</v>
      </c>
      <c r="J12" s="207">
        <v>27</v>
      </c>
      <c r="K12" s="207">
        <v>1284</v>
      </c>
      <c r="L12" s="207">
        <v>811</v>
      </c>
      <c r="M12" s="207">
        <v>112</v>
      </c>
      <c r="N12" s="207">
        <v>0</v>
      </c>
      <c r="O12" s="207">
        <v>2.8</v>
      </c>
      <c r="P12" s="207">
        <v>70</v>
      </c>
      <c r="Q12" s="207" t="s">
        <v>2513</v>
      </c>
      <c r="R12" s="207" t="s">
        <v>2514</v>
      </c>
      <c r="S12" s="207" t="s">
        <v>2523</v>
      </c>
      <c r="T12" s="207" t="s">
        <v>2516</v>
      </c>
      <c r="U12" s="207" t="s">
        <v>2513</v>
      </c>
      <c r="V12" s="233">
        <v>0</v>
      </c>
      <c r="W12" s="233">
        <v>19</v>
      </c>
      <c r="X12" s="233"/>
      <c r="Y12" s="233">
        <v>0</v>
      </c>
      <c r="Z12" s="233">
        <v>10</v>
      </c>
      <c r="AA12" s="233"/>
      <c r="AB12" s="233">
        <v>17</v>
      </c>
      <c r="AC12" s="233">
        <v>39</v>
      </c>
      <c r="AD12" s="233"/>
      <c r="AE12" s="208">
        <v>19035</v>
      </c>
      <c r="AF12" s="208">
        <v>746</v>
      </c>
      <c r="AG12" s="208">
        <v>340</v>
      </c>
      <c r="AH12" s="208">
        <v>427</v>
      </c>
      <c r="AI12" s="208"/>
      <c r="AJ12" s="209"/>
      <c r="AK12" s="209"/>
      <c r="AL12" s="211"/>
      <c r="AM12" s="276">
        <v>43952.666666666657</v>
      </c>
      <c r="AN12" s="210">
        <v>1</v>
      </c>
      <c r="AO12" s="210">
        <v>3</v>
      </c>
    </row>
    <row r="13" spans="1:41">
      <c r="A13" s="1" t="s">
        <v>292</v>
      </c>
      <c r="B13" s="231">
        <v>6</v>
      </c>
      <c r="C13" s="173" t="s">
        <v>1788</v>
      </c>
      <c r="D13" s="173">
        <v>2</v>
      </c>
      <c r="E13" s="173" t="s">
        <v>2494</v>
      </c>
      <c r="F13" s="174" t="s">
        <v>1790</v>
      </c>
      <c r="G13" s="174" t="s">
        <v>1701</v>
      </c>
      <c r="H13" s="173">
        <v>12</v>
      </c>
      <c r="I13" s="206">
        <v>1</v>
      </c>
      <c r="J13" s="207">
        <v>18</v>
      </c>
      <c r="K13" s="207">
        <v>1393</v>
      </c>
      <c r="L13" s="207">
        <v>746</v>
      </c>
      <c r="M13" s="207">
        <v>164</v>
      </c>
      <c r="N13" s="207">
        <v>0</v>
      </c>
      <c r="O13" s="207">
        <v>1.6</v>
      </c>
      <c r="P13" s="207">
        <v>70</v>
      </c>
      <c r="Q13" s="207" t="s">
        <v>2513</v>
      </c>
      <c r="R13" s="207" t="s">
        <v>2514</v>
      </c>
      <c r="S13" s="207" t="s">
        <v>2524</v>
      </c>
      <c r="T13" s="207" t="s">
        <v>2513</v>
      </c>
      <c r="U13" s="207" t="s">
        <v>2516</v>
      </c>
      <c r="V13" s="233">
        <v>0</v>
      </c>
      <c r="W13" s="233">
        <v>4</v>
      </c>
      <c r="X13" s="233"/>
      <c r="Y13" s="233">
        <v>16</v>
      </c>
      <c r="Z13" s="233">
        <v>34</v>
      </c>
      <c r="AA13" s="233">
        <v>36</v>
      </c>
      <c r="AB13" s="233">
        <v>9</v>
      </c>
      <c r="AC13" s="233">
        <v>29</v>
      </c>
      <c r="AD13" s="233">
        <v>21</v>
      </c>
      <c r="AE13" s="208">
        <v>40352</v>
      </c>
      <c r="AF13" s="208">
        <v>1121</v>
      </c>
      <c r="AG13" s="208">
        <v>511</v>
      </c>
      <c r="AH13" s="208">
        <v>834</v>
      </c>
      <c r="AI13" s="208"/>
      <c r="AJ13" s="209"/>
      <c r="AK13" s="209"/>
      <c r="AL13" s="211"/>
      <c r="AM13" s="276">
        <v>43704.666666666657</v>
      </c>
      <c r="AN13" s="210"/>
      <c r="AO13" s="210">
        <v>3</v>
      </c>
    </row>
    <row r="14" spans="1:41">
      <c r="A14" s="1" t="s">
        <v>1985</v>
      </c>
      <c r="B14" s="231">
        <v>6</v>
      </c>
      <c r="C14" s="173" t="s">
        <v>1788</v>
      </c>
      <c r="D14" s="173">
        <v>2</v>
      </c>
      <c r="E14" s="173" t="s">
        <v>2494</v>
      </c>
      <c r="F14" s="229" t="s">
        <v>1656</v>
      </c>
      <c r="G14" s="229" t="s">
        <v>1791</v>
      </c>
      <c r="H14" s="173">
        <v>13</v>
      </c>
      <c r="I14" s="206">
        <v>1</v>
      </c>
      <c r="J14" s="207">
        <v>14</v>
      </c>
      <c r="K14" s="207">
        <v>1351</v>
      </c>
      <c r="L14" s="207">
        <v>522</v>
      </c>
      <c r="M14" s="207">
        <v>143</v>
      </c>
      <c r="N14" s="207">
        <v>0</v>
      </c>
      <c r="O14" s="207">
        <v>1</v>
      </c>
      <c r="P14" s="207">
        <v>70</v>
      </c>
      <c r="Q14" s="207" t="s">
        <v>2513</v>
      </c>
      <c r="R14" s="207" t="s">
        <v>2514</v>
      </c>
      <c r="S14" s="207" t="s">
        <v>2525</v>
      </c>
      <c r="T14" s="207" t="s">
        <v>2516</v>
      </c>
      <c r="U14" s="207" t="s">
        <v>2513</v>
      </c>
      <c r="V14" s="233">
        <v>0</v>
      </c>
      <c r="W14" s="233">
        <v>49</v>
      </c>
      <c r="X14" s="233"/>
      <c r="Y14" s="233">
        <v>0</v>
      </c>
      <c r="Z14" s="233">
        <v>29</v>
      </c>
      <c r="AA14" s="233"/>
      <c r="AB14" s="233">
        <v>0</v>
      </c>
      <c r="AC14" s="233">
        <v>25</v>
      </c>
      <c r="AD14" s="233"/>
      <c r="AE14" s="208">
        <v>35740</v>
      </c>
      <c r="AF14" s="208">
        <v>5106</v>
      </c>
      <c r="AG14" s="208">
        <v>549</v>
      </c>
      <c r="AH14" s="208">
        <v>1435</v>
      </c>
      <c r="AI14" s="208"/>
      <c r="AJ14" s="209"/>
      <c r="AK14" s="209"/>
      <c r="AL14" s="211"/>
      <c r="AM14" s="276">
        <v>44264.666666666657</v>
      </c>
      <c r="AN14" s="210">
        <v>10</v>
      </c>
      <c r="AO14" s="210">
        <v>26</v>
      </c>
    </row>
    <row r="15" spans="1:41">
      <c r="A15" s="1" t="s">
        <v>1986</v>
      </c>
      <c r="B15" s="231">
        <v>6</v>
      </c>
      <c r="C15" s="173" t="s">
        <v>1788</v>
      </c>
      <c r="D15" s="173">
        <v>2</v>
      </c>
      <c r="E15" s="173" t="s">
        <v>2494</v>
      </c>
      <c r="F15" s="174" t="s">
        <v>2575</v>
      </c>
      <c r="G15" s="174" t="s">
        <v>2573</v>
      </c>
      <c r="H15" s="173">
        <v>14</v>
      </c>
      <c r="I15" s="206">
        <v>1</v>
      </c>
      <c r="J15" s="207">
        <v>32</v>
      </c>
      <c r="K15" s="207">
        <v>1875</v>
      </c>
      <c r="L15" s="207">
        <v>729</v>
      </c>
      <c r="M15" s="207">
        <v>182</v>
      </c>
      <c r="N15" s="207">
        <v>0</v>
      </c>
      <c r="O15" s="207">
        <v>2.2999999999999998</v>
      </c>
      <c r="P15" s="207">
        <v>70</v>
      </c>
      <c r="Q15" s="207" t="s">
        <v>2513</v>
      </c>
      <c r="R15" s="207" t="s">
        <v>2514</v>
      </c>
      <c r="S15" s="207" t="s">
        <v>2522</v>
      </c>
      <c r="T15" s="207" t="s">
        <v>2518</v>
      </c>
      <c r="U15" s="207" t="s">
        <v>2513</v>
      </c>
      <c r="V15" s="233">
        <v>0</v>
      </c>
      <c r="W15" s="233">
        <v>5</v>
      </c>
      <c r="X15" s="233"/>
      <c r="Y15" s="233">
        <v>10</v>
      </c>
      <c r="Z15" s="233">
        <v>24</v>
      </c>
      <c r="AA15" s="233"/>
      <c r="AB15" s="233">
        <v>25</v>
      </c>
      <c r="AC15" s="233">
        <v>60</v>
      </c>
      <c r="AD15" s="233"/>
      <c r="AE15" s="208">
        <v>45263</v>
      </c>
      <c r="AF15" s="208">
        <v>856</v>
      </c>
      <c r="AG15" s="208">
        <v>497</v>
      </c>
      <c r="AH15" s="208">
        <v>686</v>
      </c>
      <c r="AI15" s="208"/>
      <c r="AJ15" s="209"/>
      <c r="AK15" s="209"/>
      <c r="AL15" s="211"/>
      <c r="AM15" s="276">
        <v>44411.666666666657</v>
      </c>
      <c r="AN15" s="210"/>
      <c r="AO15" s="210">
        <v>31</v>
      </c>
    </row>
    <row r="16" spans="1:41">
      <c r="A16" s="1" t="s">
        <v>295</v>
      </c>
      <c r="B16" s="231">
        <v>6</v>
      </c>
      <c r="C16" s="173" t="s">
        <v>1788</v>
      </c>
      <c r="D16" s="173">
        <v>2</v>
      </c>
      <c r="E16" s="173" t="s">
        <v>2494</v>
      </c>
      <c r="F16" s="174" t="s">
        <v>1792</v>
      </c>
      <c r="G16" s="174" t="s">
        <v>1702</v>
      </c>
      <c r="H16" s="173">
        <v>15</v>
      </c>
      <c r="I16" s="206">
        <v>1</v>
      </c>
      <c r="J16" s="207">
        <v>14</v>
      </c>
      <c r="K16" s="207">
        <v>1364</v>
      </c>
      <c r="L16" s="207">
        <v>517</v>
      </c>
      <c r="M16" s="207">
        <v>146</v>
      </c>
      <c r="N16" s="207">
        <v>0</v>
      </c>
      <c r="O16" s="207">
        <v>1</v>
      </c>
      <c r="P16" s="207">
        <v>70</v>
      </c>
      <c r="Q16" s="207" t="s">
        <v>2513</v>
      </c>
      <c r="R16" s="207" t="s">
        <v>2514</v>
      </c>
      <c r="S16" s="207" t="s">
        <v>2525</v>
      </c>
      <c r="T16" s="207" t="s">
        <v>2516</v>
      </c>
      <c r="U16" s="207" t="s">
        <v>2513</v>
      </c>
      <c r="V16" s="233">
        <v>0</v>
      </c>
      <c r="W16" s="233">
        <v>4</v>
      </c>
      <c r="X16" s="233"/>
      <c r="Y16" s="233">
        <v>0</v>
      </c>
      <c r="Z16" s="233">
        <v>12</v>
      </c>
      <c r="AA16" s="233"/>
      <c r="AB16" s="233">
        <v>15</v>
      </c>
      <c r="AC16" s="233">
        <v>34</v>
      </c>
      <c r="AD16" s="233">
        <v>20</v>
      </c>
      <c r="AE16" s="208">
        <v>3264</v>
      </c>
      <c r="AF16" s="208">
        <v>3264</v>
      </c>
      <c r="AG16" s="208">
        <v>544</v>
      </c>
      <c r="AH16" s="208">
        <v>816</v>
      </c>
      <c r="AI16" s="208"/>
      <c r="AJ16" s="209"/>
      <c r="AK16" s="209"/>
      <c r="AL16" s="211"/>
      <c r="AM16" s="276">
        <v>44201.666666666657</v>
      </c>
      <c r="AN16" s="210"/>
      <c r="AO16" s="210">
        <v>2</v>
      </c>
    </row>
    <row r="17" spans="1:41">
      <c r="A17" s="1" t="s">
        <v>1987</v>
      </c>
      <c r="B17" s="231">
        <v>6</v>
      </c>
      <c r="C17" s="173" t="s">
        <v>1788</v>
      </c>
      <c r="D17" s="173">
        <v>2</v>
      </c>
      <c r="E17" s="173" t="s">
        <v>2494</v>
      </c>
      <c r="F17" s="174" t="s">
        <v>1793</v>
      </c>
      <c r="G17" s="174" t="s">
        <v>1703</v>
      </c>
      <c r="H17" s="173">
        <v>16</v>
      </c>
      <c r="I17" s="206">
        <v>1</v>
      </c>
      <c r="J17" s="207">
        <v>25</v>
      </c>
      <c r="K17" s="207">
        <v>1477</v>
      </c>
      <c r="L17" s="207">
        <v>644</v>
      </c>
      <c r="M17" s="207">
        <v>230</v>
      </c>
      <c r="N17" s="207">
        <v>10</v>
      </c>
      <c r="O17" s="207">
        <v>2.1</v>
      </c>
      <c r="P17" s="207">
        <v>70</v>
      </c>
      <c r="Q17" s="207" t="s">
        <v>2513</v>
      </c>
      <c r="R17" s="207" t="s">
        <v>2514</v>
      </c>
      <c r="S17" s="207" t="s">
        <v>2526</v>
      </c>
      <c r="T17" s="207" t="s">
        <v>2518</v>
      </c>
      <c r="U17" s="207" t="s">
        <v>2513</v>
      </c>
      <c r="V17" s="233">
        <v>0</v>
      </c>
      <c r="W17" s="233">
        <v>3</v>
      </c>
      <c r="X17" s="233"/>
      <c r="Y17" s="233">
        <v>20</v>
      </c>
      <c r="Z17" s="233">
        <v>34</v>
      </c>
      <c r="AA17" s="233">
        <v>36</v>
      </c>
      <c r="AB17" s="233">
        <v>35</v>
      </c>
      <c r="AC17" s="233">
        <v>74</v>
      </c>
      <c r="AD17" s="233">
        <v>27</v>
      </c>
      <c r="AE17" s="208">
        <v>25553</v>
      </c>
      <c r="AF17" s="208">
        <v>869</v>
      </c>
      <c r="AG17" s="208">
        <v>481</v>
      </c>
      <c r="AH17" s="208">
        <v>576</v>
      </c>
      <c r="AI17" s="208"/>
      <c r="AJ17" s="209"/>
      <c r="AK17" s="209"/>
      <c r="AL17" s="211"/>
      <c r="AM17" s="276">
        <v>44136.666666666657</v>
      </c>
      <c r="AN17" s="210">
        <v>12</v>
      </c>
      <c r="AO17" s="210">
        <v>11</v>
      </c>
    </row>
    <row r="18" spans="1:41">
      <c r="A18" s="1" t="s">
        <v>291</v>
      </c>
      <c r="B18" s="231">
        <v>6</v>
      </c>
      <c r="C18" s="173" t="s">
        <v>1788</v>
      </c>
      <c r="D18" s="173">
        <v>2</v>
      </c>
      <c r="E18" s="173" t="s">
        <v>2494</v>
      </c>
      <c r="F18" s="174" t="s">
        <v>1794</v>
      </c>
      <c r="G18" s="174" t="s">
        <v>1704</v>
      </c>
      <c r="H18" s="173">
        <v>17</v>
      </c>
      <c r="I18" s="206">
        <v>1</v>
      </c>
      <c r="J18" s="207">
        <v>14</v>
      </c>
      <c r="K18" s="207">
        <v>1338</v>
      </c>
      <c r="L18" s="207">
        <v>527</v>
      </c>
      <c r="M18" s="207">
        <v>136</v>
      </c>
      <c r="N18" s="207">
        <v>0</v>
      </c>
      <c r="O18" s="207">
        <v>1</v>
      </c>
      <c r="P18" s="207">
        <v>70</v>
      </c>
      <c r="Q18" s="207" t="s">
        <v>2513</v>
      </c>
      <c r="R18" s="207" t="s">
        <v>2518</v>
      </c>
      <c r="S18" s="207" t="s">
        <v>2525</v>
      </c>
      <c r="T18" s="207" t="s">
        <v>2513</v>
      </c>
      <c r="U18" s="207" t="s">
        <v>2516</v>
      </c>
      <c r="V18" s="233">
        <v>0</v>
      </c>
      <c r="W18" s="233">
        <v>4</v>
      </c>
      <c r="X18" s="233"/>
      <c r="Y18" s="233">
        <v>18</v>
      </c>
      <c r="Z18" s="233">
        <v>39</v>
      </c>
      <c r="AA18" s="233">
        <v>15</v>
      </c>
      <c r="AB18" s="233">
        <v>20</v>
      </c>
      <c r="AC18" s="233">
        <v>38</v>
      </c>
      <c r="AD18" s="233">
        <v>15</v>
      </c>
      <c r="AE18" s="208">
        <v>41439</v>
      </c>
      <c r="AF18" s="208">
        <v>2612</v>
      </c>
      <c r="AG18" s="208">
        <v>594</v>
      </c>
      <c r="AH18" s="208">
        <v>1175</v>
      </c>
      <c r="AI18" s="208"/>
      <c r="AJ18" s="209"/>
      <c r="AK18" s="209"/>
      <c r="AL18" s="211"/>
      <c r="AM18" s="276">
        <v>43585.416666666657</v>
      </c>
      <c r="AN18" s="210">
        <v>7</v>
      </c>
      <c r="AO18" s="210">
        <v>12</v>
      </c>
    </row>
    <row r="19" spans="1:41">
      <c r="A19" s="1" t="s">
        <v>1763</v>
      </c>
      <c r="B19" s="231">
        <v>6</v>
      </c>
      <c r="C19" s="173" t="s">
        <v>1788</v>
      </c>
      <c r="D19" s="173">
        <v>2</v>
      </c>
      <c r="E19" s="173" t="s">
        <v>2494</v>
      </c>
      <c r="F19" s="173"/>
      <c r="G19" s="158" t="s">
        <v>1826</v>
      </c>
      <c r="H19" s="173">
        <v>18</v>
      </c>
      <c r="I19" s="212">
        <v>1</v>
      </c>
      <c r="J19" s="213">
        <v>22</v>
      </c>
      <c r="K19" s="213">
        <v>1217</v>
      </c>
      <c r="L19" s="213">
        <v>1080</v>
      </c>
      <c r="M19" s="213">
        <v>133</v>
      </c>
      <c r="N19" s="213">
        <v>0</v>
      </c>
      <c r="O19" s="213">
        <v>2.7</v>
      </c>
      <c r="P19" s="207">
        <v>70</v>
      </c>
      <c r="Q19" s="207" t="s">
        <v>2513</v>
      </c>
      <c r="R19" s="207" t="s">
        <v>2514</v>
      </c>
      <c r="S19" s="207" t="s">
        <v>2527</v>
      </c>
      <c r="T19" s="207" t="s">
        <v>2518</v>
      </c>
      <c r="U19" s="207" t="s">
        <v>2513</v>
      </c>
      <c r="V19" s="234">
        <v>10</v>
      </c>
      <c r="W19" s="234">
        <v>39</v>
      </c>
      <c r="X19" s="234">
        <v>35</v>
      </c>
      <c r="Y19" s="234">
        <v>21</v>
      </c>
      <c r="Z19" s="234">
        <v>40</v>
      </c>
      <c r="AA19" s="234">
        <v>31</v>
      </c>
      <c r="AB19" s="234">
        <v>7</v>
      </c>
      <c r="AC19" s="234">
        <v>24</v>
      </c>
      <c r="AD19" s="234">
        <v>17</v>
      </c>
      <c r="AE19" s="208"/>
      <c r="AF19" s="208"/>
      <c r="AG19" s="208"/>
      <c r="AH19" s="208"/>
      <c r="AI19" s="208"/>
      <c r="AJ19" s="209"/>
      <c r="AK19" s="209"/>
      <c r="AL19" s="211"/>
      <c r="AM19" s="276">
        <v>44484.666666666657</v>
      </c>
      <c r="AN19" s="210"/>
      <c r="AO19" s="210">
        <v>1</v>
      </c>
    </row>
    <row r="20" spans="1:41">
      <c r="A20" s="1" t="s">
        <v>294</v>
      </c>
      <c r="B20" s="231">
        <v>6</v>
      </c>
      <c r="C20" s="173" t="s">
        <v>1788</v>
      </c>
      <c r="D20" s="173">
        <v>2</v>
      </c>
      <c r="E20" s="173" t="s">
        <v>2494</v>
      </c>
      <c r="F20" s="174" t="s">
        <v>1795</v>
      </c>
      <c r="G20" s="174" t="s">
        <v>1705</v>
      </c>
      <c r="H20" s="173">
        <v>19</v>
      </c>
      <c r="I20" s="206">
        <v>1</v>
      </c>
      <c r="J20" s="207">
        <v>24</v>
      </c>
      <c r="K20" s="207">
        <v>1351</v>
      </c>
      <c r="L20" s="207">
        <v>966</v>
      </c>
      <c r="M20" s="207">
        <v>100</v>
      </c>
      <c r="N20" s="207">
        <v>0</v>
      </c>
      <c r="O20" s="207">
        <v>2.4</v>
      </c>
      <c r="P20" s="207">
        <v>70</v>
      </c>
      <c r="Q20" s="207" t="s">
        <v>2513</v>
      </c>
      <c r="R20" s="207" t="s">
        <v>2514</v>
      </c>
      <c r="S20" s="207" t="s">
        <v>2528</v>
      </c>
      <c r="T20" s="207" t="s">
        <v>2516</v>
      </c>
      <c r="U20" s="207" t="s">
        <v>2513</v>
      </c>
      <c r="V20" s="233">
        <v>10</v>
      </c>
      <c r="W20" s="233">
        <v>35</v>
      </c>
      <c r="X20" s="233">
        <v>30</v>
      </c>
      <c r="Y20" s="233">
        <v>45</v>
      </c>
      <c r="Z20" s="233">
        <v>80</v>
      </c>
      <c r="AA20" s="233">
        <v>60</v>
      </c>
      <c r="AB20" s="233">
        <v>12</v>
      </c>
      <c r="AC20" s="233">
        <v>34</v>
      </c>
      <c r="AD20" s="233">
        <v>7</v>
      </c>
      <c r="AE20" s="208">
        <v>40000</v>
      </c>
      <c r="AF20" s="208">
        <v>667</v>
      </c>
      <c r="AG20" s="208">
        <v>417</v>
      </c>
      <c r="AH20" s="208">
        <v>529</v>
      </c>
      <c r="AI20" s="208"/>
      <c r="AJ20" s="209"/>
      <c r="AK20" s="209"/>
      <c r="AL20" s="211"/>
      <c r="AM20" s="276">
        <v>44000.666666666657</v>
      </c>
      <c r="AN20" s="210">
        <v>8</v>
      </c>
      <c r="AO20" s="210">
        <v>18</v>
      </c>
    </row>
    <row r="21" spans="1:41">
      <c r="A21" s="1" t="s">
        <v>319</v>
      </c>
      <c r="B21" s="231">
        <v>6</v>
      </c>
      <c r="C21" s="173" t="s">
        <v>1796</v>
      </c>
      <c r="D21" s="173">
        <v>3</v>
      </c>
      <c r="E21" s="173" t="s">
        <v>2493</v>
      </c>
      <c r="F21" s="229" t="s">
        <v>1797</v>
      </c>
      <c r="G21" s="229" t="s">
        <v>1706</v>
      </c>
      <c r="H21" s="173">
        <v>20</v>
      </c>
      <c r="I21" s="206">
        <v>3</v>
      </c>
      <c r="J21" s="207">
        <v>34</v>
      </c>
      <c r="K21" s="207">
        <v>3367</v>
      </c>
      <c r="L21" s="207">
        <v>687</v>
      </c>
      <c r="M21" s="207">
        <v>523</v>
      </c>
      <c r="N21" s="207">
        <v>10</v>
      </c>
      <c r="O21" s="207">
        <v>1.6</v>
      </c>
      <c r="P21" s="207">
        <v>70</v>
      </c>
      <c r="Q21" s="207" t="s">
        <v>2513</v>
      </c>
      <c r="R21" s="207" t="s">
        <v>2514</v>
      </c>
      <c r="S21" s="207" t="s">
        <v>2529</v>
      </c>
      <c r="T21" s="207" t="s">
        <v>2518</v>
      </c>
      <c r="U21" s="207" t="s">
        <v>2513</v>
      </c>
      <c r="V21" s="233">
        <v>10</v>
      </c>
      <c r="W21" s="233">
        <v>35</v>
      </c>
      <c r="X21" s="233">
        <v>40</v>
      </c>
      <c r="Y21" s="233">
        <v>0</v>
      </c>
      <c r="Z21" s="233">
        <v>5</v>
      </c>
      <c r="AA21" s="233"/>
      <c r="AB21" s="233">
        <v>12</v>
      </c>
      <c r="AC21" s="233">
        <v>29</v>
      </c>
      <c r="AD21" s="233">
        <v>30</v>
      </c>
      <c r="AE21" s="208">
        <v>1443</v>
      </c>
      <c r="AF21" s="208">
        <v>1443</v>
      </c>
      <c r="AG21" s="208">
        <v>429</v>
      </c>
      <c r="AH21" s="208">
        <v>566</v>
      </c>
      <c r="AI21" s="208"/>
      <c r="AJ21" s="209">
        <v>251</v>
      </c>
      <c r="AK21" s="209">
        <v>82</v>
      </c>
      <c r="AL21" s="211">
        <v>105</v>
      </c>
      <c r="AM21" s="276">
        <v>44136.666666666657</v>
      </c>
      <c r="AN21" s="210">
        <v>41</v>
      </c>
      <c r="AO21" s="210">
        <v>74</v>
      </c>
    </row>
    <row r="22" spans="1:41">
      <c r="A22" s="1" t="s">
        <v>316</v>
      </c>
      <c r="B22" s="231">
        <v>6</v>
      </c>
      <c r="C22" s="173" t="s">
        <v>1796</v>
      </c>
      <c r="D22" s="173">
        <v>3</v>
      </c>
      <c r="E22" s="173" t="s">
        <v>2493</v>
      </c>
      <c r="F22" s="174" t="s">
        <v>1798</v>
      </c>
      <c r="G22" s="174" t="s">
        <v>1707</v>
      </c>
      <c r="H22" s="173">
        <v>21</v>
      </c>
      <c r="I22" s="206">
        <v>3</v>
      </c>
      <c r="J22" s="207">
        <v>21</v>
      </c>
      <c r="K22" s="207">
        <v>3137</v>
      </c>
      <c r="L22" s="207">
        <v>513</v>
      </c>
      <c r="M22" s="207">
        <v>599</v>
      </c>
      <c r="N22" s="207">
        <v>0</v>
      </c>
      <c r="O22" s="207">
        <v>1.5</v>
      </c>
      <c r="P22" s="207">
        <v>70</v>
      </c>
      <c r="Q22" s="207" t="s">
        <v>2513</v>
      </c>
      <c r="R22" s="207" t="s">
        <v>2521</v>
      </c>
      <c r="S22" s="207" t="s">
        <v>2530</v>
      </c>
      <c r="T22" s="207" t="s">
        <v>2518</v>
      </c>
      <c r="U22" s="207" t="s">
        <v>2513</v>
      </c>
      <c r="V22" s="233">
        <v>10</v>
      </c>
      <c r="W22" s="233">
        <v>30</v>
      </c>
      <c r="X22" s="233">
        <v>26</v>
      </c>
      <c r="Y22" s="233">
        <v>31</v>
      </c>
      <c r="Z22" s="233">
        <v>50</v>
      </c>
      <c r="AA22" s="233">
        <v>32</v>
      </c>
      <c r="AB22" s="233">
        <v>56</v>
      </c>
      <c r="AC22" s="233">
        <v>85</v>
      </c>
      <c r="AD22" s="233">
        <v>40</v>
      </c>
      <c r="AE22" s="208">
        <v>8270</v>
      </c>
      <c r="AF22" s="208">
        <v>251</v>
      </c>
      <c r="AG22" s="208">
        <v>358</v>
      </c>
      <c r="AH22" s="208">
        <v>316</v>
      </c>
      <c r="AI22" s="208"/>
      <c r="AJ22" s="209"/>
      <c r="AK22" s="209"/>
      <c r="AL22" s="211"/>
      <c r="AM22" s="276">
        <v>43846.666666666657</v>
      </c>
      <c r="AN22" s="210">
        <v>6</v>
      </c>
      <c r="AO22" s="210">
        <v>22</v>
      </c>
    </row>
    <row r="23" spans="1:41">
      <c r="A23" s="1" t="s">
        <v>314</v>
      </c>
      <c r="B23" s="231">
        <v>6</v>
      </c>
      <c r="C23" s="173" t="s">
        <v>1796</v>
      </c>
      <c r="D23" s="173">
        <v>3</v>
      </c>
      <c r="E23" s="173" t="s">
        <v>2493</v>
      </c>
      <c r="F23" s="229" t="s">
        <v>1799</v>
      </c>
      <c r="G23" s="229" t="s">
        <v>1708</v>
      </c>
      <c r="H23" s="173">
        <v>22</v>
      </c>
      <c r="I23" s="206">
        <v>3</v>
      </c>
      <c r="J23" s="207">
        <v>20</v>
      </c>
      <c r="K23" s="207">
        <v>2268</v>
      </c>
      <c r="L23" s="207">
        <v>438</v>
      </c>
      <c r="M23" s="207">
        <v>547</v>
      </c>
      <c r="N23" s="207">
        <v>10</v>
      </c>
      <c r="O23" s="207">
        <v>1.2</v>
      </c>
      <c r="P23" s="207">
        <v>70</v>
      </c>
      <c r="Q23" s="207" t="s">
        <v>2513</v>
      </c>
      <c r="R23" s="207" t="s">
        <v>2514</v>
      </c>
      <c r="S23" s="207" t="s">
        <v>2531</v>
      </c>
      <c r="T23" s="207" t="s">
        <v>2518</v>
      </c>
      <c r="U23" s="207" t="s">
        <v>2513</v>
      </c>
      <c r="V23" s="233">
        <v>0</v>
      </c>
      <c r="W23" s="233">
        <v>5</v>
      </c>
      <c r="X23" s="233"/>
      <c r="Y23" s="233">
        <v>0</v>
      </c>
      <c r="Z23" s="233">
        <v>8</v>
      </c>
      <c r="AA23" s="233"/>
      <c r="AB23" s="233">
        <v>55</v>
      </c>
      <c r="AC23" s="233">
        <v>80</v>
      </c>
      <c r="AD23" s="233">
        <v>22</v>
      </c>
      <c r="AE23" s="208">
        <v>554</v>
      </c>
      <c r="AF23" s="208">
        <v>462</v>
      </c>
      <c r="AG23" s="208">
        <v>420</v>
      </c>
      <c r="AH23" s="208">
        <v>367</v>
      </c>
      <c r="AI23" s="208"/>
      <c r="AJ23" s="209"/>
      <c r="AK23" s="209"/>
      <c r="AL23" s="211">
        <v>58</v>
      </c>
      <c r="AM23" s="276">
        <v>43585.416666666657</v>
      </c>
      <c r="AN23" s="210">
        <v>5</v>
      </c>
      <c r="AO23" s="210">
        <v>19</v>
      </c>
    </row>
    <row r="24" spans="1:41">
      <c r="A24" s="1" t="s">
        <v>317</v>
      </c>
      <c r="B24" s="231">
        <v>6</v>
      </c>
      <c r="C24" s="173" t="s">
        <v>1796</v>
      </c>
      <c r="D24" s="173">
        <v>3</v>
      </c>
      <c r="E24" s="173" t="s">
        <v>2493</v>
      </c>
      <c r="F24" s="174" t="s">
        <v>1800</v>
      </c>
      <c r="G24" s="174" t="s">
        <v>1709</v>
      </c>
      <c r="H24" s="173">
        <v>23</v>
      </c>
      <c r="I24" s="206">
        <v>1</v>
      </c>
      <c r="J24" s="207">
        <v>31</v>
      </c>
      <c r="K24" s="207">
        <v>3440</v>
      </c>
      <c r="L24" s="207">
        <v>905</v>
      </c>
      <c r="M24" s="207">
        <v>562</v>
      </c>
      <c r="N24" s="207">
        <v>0</v>
      </c>
      <c r="O24" s="207">
        <v>1.6</v>
      </c>
      <c r="P24" s="207">
        <v>70</v>
      </c>
      <c r="Q24" s="207" t="s">
        <v>2513</v>
      </c>
      <c r="R24" s="207" t="s">
        <v>2514</v>
      </c>
      <c r="S24" s="207" t="s">
        <v>2531</v>
      </c>
      <c r="T24" s="207" t="s">
        <v>2518</v>
      </c>
      <c r="U24" s="207" t="s">
        <v>2513</v>
      </c>
      <c r="V24" s="233">
        <v>0</v>
      </c>
      <c r="W24" s="233">
        <v>0</v>
      </c>
      <c r="X24" s="233"/>
      <c r="Y24" s="233">
        <v>12</v>
      </c>
      <c r="Z24" s="233">
        <v>32</v>
      </c>
      <c r="AA24" s="233">
        <v>17</v>
      </c>
      <c r="AB24" s="233">
        <v>22</v>
      </c>
      <c r="AC24" s="233">
        <v>49</v>
      </c>
      <c r="AD24" s="233">
        <v>32</v>
      </c>
      <c r="AE24" s="208">
        <v>20607</v>
      </c>
      <c r="AF24" s="208">
        <v>1212</v>
      </c>
      <c r="AG24" s="208">
        <v>622</v>
      </c>
      <c r="AH24" s="208">
        <v>827</v>
      </c>
      <c r="AI24" s="208"/>
      <c r="AJ24" s="209"/>
      <c r="AK24" s="209"/>
      <c r="AL24" s="211"/>
      <c r="AM24" s="276">
        <v>44068.666666666657</v>
      </c>
      <c r="AN24" s="210">
        <v>2</v>
      </c>
      <c r="AO24" s="210">
        <v>7</v>
      </c>
    </row>
    <row r="25" spans="1:41">
      <c r="A25" s="1" t="s">
        <v>318</v>
      </c>
      <c r="B25" s="231">
        <v>6</v>
      </c>
      <c r="C25" s="173" t="s">
        <v>1796</v>
      </c>
      <c r="D25" s="173">
        <v>3</v>
      </c>
      <c r="E25" s="173" t="s">
        <v>2493</v>
      </c>
      <c r="F25" s="174" t="s">
        <v>1801</v>
      </c>
      <c r="G25" s="174" t="s">
        <v>1710</v>
      </c>
      <c r="H25" s="173">
        <v>24</v>
      </c>
      <c r="I25" s="206">
        <v>3</v>
      </c>
      <c r="J25" s="207">
        <v>20</v>
      </c>
      <c r="K25" s="207">
        <v>2334</v>
      </c>
      <c r="L25" s="207">
        <v>492</v>
      </c>
      <c r="M25" s="207">
        <v>496</v>
      </c>
      <c r="N25" s="207">
        <v>10</v>
      </c>
      <c r="O25" s="207">
        <v>1.2</v>
      </c>
      <c r="P25" s="207">
        <v>70</v>
      </c>
      <c r="Q25" s="207" t="s">
        <v>2513</v>
      </c>
      <c r="R25" s="207" t="s">
        <v>2514</v>
      </c>
      <c r="S25" s="207" t="s">
        <v>2517</v>
      </c>
      <c r="T25" s="207" t="s">
        <v>2516</v>
      </c>
      <c r="U25" s="207" t="s">
        <v>2513</v>
      </c>
      <c r="V25" s="233">
        <v>0</v>
      </c>
      <c r="W25" s="233">
        <v>5</v>
      </c>
      <c r="X25" s="233"/>
      <c r="Y25" s="233">
        <v>0</v>
      </c>
      <c r="Z25" s="233">
        <v>16</v>
      </c>
      <c r="AA25" s="233">
        <v>10</v>
      </c>
      <c r="AB25" s="233">
        <v>15</v>
      </c>
      <c r="AC25" s="233">
        <v>28</v>
      </c>
      <c r="AD25" s="233">
        <v>26</v>
      </c>
      <c r="AE25" s="208">
        <v>9828</v>
      </c>
      <c r="AF25" s="208">
        <v>910</v>
      </c>
      <c r="AG25" s="208">
        <v>535</v>
      </c>
      <c r="AH25" s="208">
        <v>682</v>
      </c>
      <c r="AI25" s="208"/>
      <c r="AJ25" s="209"/>
      <c r="AK25" s="209"/>
      <c r="AL25" s="211"/>
      <c r="AM25" s="276">
        <v>44119.666666666657</v>
      </c>
      <c r="AN25" s="210">
        <v>9</v>
      </c>
      <c r="AO25" s="210">
        <v>13</v>
      </c>
    </row>
    <row r="26" spans="1:41">
      <c r="A26" s="1" t="s">
        <v>315</v>
      </c>
      <c r="B26" s="231">
        <v>6</v>
      </c>
      <c r="C26" s="173" t="s">
        <v>1796</v>
      </c>
      <c r="D26" s="173">
        <v>3</v>
      </c>
      <c r="E26" s="173" t="s">
        <v>2493</v>
      </c>
      <c r="F26" s="202" t="s">
        <v>1802</v>
      </c>
      <c r="G26" s="202" t="s">
        <v>1711</v>
      </c>
      <c r="H26" s="173">
        <v>25</v>
      </c>
      <c r="I26" s="206">
        <v>3</v>
      </c>
      <c r="J26" s="207">
        <v>21</v>
      </c>
      <c r="K26" s="207">
        <v>2849</v>
      </c>
      <c r="L26" s="207">
        <v>416</v>
      </c>
      <c r="M26" s="207">
        <v>587</v>
      </c>
      <c r="N26" s="207">
        <v>0</v>
      </c>
      <c r="O26" s="207">
        <v>1.2</v>
      </c>
      <c r="P26" s="207">
        <v>70</v>
      </c>
      <c r="Q26" s="207" t="s">
        <v>2513</v>
      </c>
      <c r="R26" s="207" t="s">
        <v>2518</v>
      </c>
      <c r="S26" s="207" t="s">
        <v>2530</v>
      </c>
      <c r="T26" s="207" t="s">
        <v>2513</v>
      </c>
      <c r="U26" s="207" t="s">
        <v>2516</v>
      </c>
      <c r="V26" s="233">
        <v>20</v>
      </c>
      <c r="W26" s="233">
        <v>44</v>
      </c>
      <c r="X26" s="233">
        <v>26</v>
      </c>
      <c r="Y26" s="233">
        <v>0</v>
      </c>
      <c r="Z26" s="233">
        <v>0</v>
      </c>
      <c r="AA26" s="233"/>
      <c r="AB26" s="233">
        <v>26</v>
      </c>
      <c r="AC26" s="233">
        <v>54</v>
      </c>
      <c r="AD26" s="233">
        <v>25</v>
      </c>
      <c r="AE26" s="208">
        <v>0</v>
      </c>
      <c r="AF26" s="208">
        <v>277</v>
      </c>
      <c r="AG26" s="208">
        <v>347</v>
      </c>
      <c r="AH26" s="208">
        <v>344</v>
      </c>
      <c r="AI26" s="208"/>
      <c r="AJ26" s="209"/>
      <c r="AK26" s="209"/>
      <c r="AL26" s="211"/>
      <c r="AM26" s="276">
        <v>43585.416666666657</v>
      </c>
      <c r="AN26" s="210">
        <v>4</v>
      </c>
      <c r="AO26" s="210">
        <v>5</v>
      </c>
    </row>
    <row r="27" spans="1:41">
      <c r="A27" s="1" t="s">
        <v>322</v>
      </c>
      <c r="B27" s="231">
        <v>6</v>
      </c>
      <c r="C27" s="173" t="s">
        <v>1803</v>
      </c>
      <c r="D27" s="173">
        <v>4</v>
      </c>
      <c r="E27" s="173" t="s">
        <v>2494</v>
      </c>
      <c r="F27" s="174" t="s">
        <v>1653</v>
      </c>
      <c r="G27" s="174" t="s">
        <v>1712</v>
      </c>
      <c r="H27" s="173">
        <v>26</v>
      </c>
      <c r="I27" s="206">
        <v>1</v>
      </c>
      <c r="J27" s="207">
        <v>20</v>
      </c>
      <c r="K27" s="207">
        <v>1869</v>
      </c>
      <c r="L27" s="207">
        <v>392</v>
      </c>
      <c r="M27" s="207">
        <v>212</v>
      </c>
      <c r="N27" s="207">
        <v>0</v>
      </c>
      <c r="O27" s="207">
        <v>2.85</v>
      </c>
      <c r="P27" s="207">
        <v>70</v>
      </c>
      <c r="Q27" s="207" t="s">
        <v>2513</v>
      </c>
      <c r="R27" s="207" t="s">
        <v>2514</v>
      </c>
      <c r="S27" s="207" t="s">
        <v>2520</v>
      </c>
      <c r="T27" s="207" t="s">
        <v>2516</v>
      </c>
      <c r="U27" s="207" t="s">
        <v>2513</v>
      </c>
      <c r="V27" s="233">
        <v>6</v>
      </c>
      <c r="W27" s="233">
        <v>24</v>
      </c>
      <c r="X27" s="233">
        <v>36</v>
      </c>
      <c r="Y27" s="233">
        <v>0</v>
      </c>
      <c r="Z27" s="233">
        <v>12</v>
      </c>
      <c r="AA27" s="233">
        <v>17</v>
      </c>
      <c r="AB27" s="233">
        <v>0</v>
      </c>
      <c r="AC27" s="233">
        <v>19</v>
      </c>
      <c r="AD27" s="233">
        <v>18</v>
      </c>
      <c r="AE27" s="208">
        <v>15512</v>
      </c>
      <c r="AF27" s="208">
        <v>912</v>
      </c>
      <c r="AG27" s="208">
        <v>565</v>
      </c>
      <c r="AH27" s="208">
        <v>773</v>
      </c>
      <c r="AI27" s="208"/>
      <c r="AJ27" s="209"/>
      <c r="AK27" s="209"/>
      <c r="AL27" s="211"/>
      <c r="AM27" s="276">
        <v>44317.666666666657</v>
      </c>
      <c r="AN27" s="210">
        <v>50</v>
      </c>
      <c r="AO27" s="210">
        <v>151</v>
      </c>
    </row>
    <row r="28" spans="1:41">
      <c r="A28" s="1" t="s">
        <v>321</v>
      </c>
      <c r="B28" s="231">
        <v>6</v>
      </c>
      <c r="C28" s="173" t="s">
        <v>1803</v>
      </c>
      <c r="D28" s="173">
        <v>4</v>
      </c>
      <c r="E28" s="173" t="s">
        <v>2494</v>
      </c>
      <c r="F28" s="174" t="s">
        <v>1804</v>
      </c>
      <c r="G28" s="174" t="s">
        <v>1713</v>
      </c>
      <c r="H28" s="173">
        <v>27</v>
      </c>
      <c r="I28" s="206">
        <v>1</v>
      </c>
      <c r="J28" s="207">
        <v>20</v>
      </c>
      <c r="K28" s="207">
        <v>1451</v>
      </c>
      <c r="L28" s="207">
        <v>504</v>
      </c>
      <c r="M28" s="207">
        <v>130</v>
      </c>
      <c r="N28" s="207">
        <v>0</v>
      </c>
      <c r="O28" s="207">
        <v>2.85</v>
      </c>
      <c r="P28" s="207">
        <v>70</v>
      </c>
      <c r="Q28" s="207" t="s">
        <v>2513</v>
      </c>
      <c r="R28" s="207" t="s">
        <v>2516</v>
      </c>
      <c r="S28" s="207" t="s">
        <v>2532</v>
      </c>
      <c r="T28" s="207" t="s">
        <v>2513</v>
      </c>
      <c r="U28" s="207" t="s">
        <v>2518</v>
      </c>
      <c r="V28" s="233">
        <v>14</v>
      </c>
      <c r="W28" s="233">
        <v>44</v>
      </c>
      <c r="X28" s="233">
        <v>20</v>
      </c>
      <c r="Y28" s="233">
        <v>0</v>
      </c>
      <c r="Z28" s="233">
        <v>7</v>
      </c>
      <c r="AA28" s="233"/>
      <c r="AB28" s="233">
        <v>100</v>
      </c>
      <c r="AC28" s="233">
        <v>120</v>
      </c>
      <c r="AD28" s="233">
        <v>60</v>
      </c>
      <c r="AE28" s="208">
        <v>0</v>
      </c>
      <c r="AF28" s="208">
        <v>0</v>
      </c>
      <c r="AG28" s="208">
        <v>0</v>
      </c>
      <c r="AH28" s="208">
        <v>0</v>
      </c>
      <c r="AI28" s="208">
        <v>6224</v>
      </c>
      <c r="AJ28" s="209">
        <v>181</v>
      </c>
      <c r="AK28" s="209">
        <v>177</v>
      </c>
      <c r="AL28" s="211">
        <v>178</v>
      </c>
      <c r="AM28" s="276">
        <v>43585.416666666657</v>
      </c>
      <c r="AN28" s="210"/>
      <c r="AO28" s="210">
        <v>1</v>
      </c>
    </row>
    <row r="29" spans="1:41">
      <c r="A29" s="1" t="s">
        <v>320</v>
      </c>
      <c r="B29" s="231">
        <v>6</v>
      </c>
      <c r="C29" s="173" t="s">
        <v>1803</v>
      </c>
      <c r="D29" s="173">
        <v>4</v>
      </c>
      <c r="E29" s="173" t="s">
        <v>2494</v>
      </c>
      <c r="F29" s="174" t="s">
        <v>1805</v>
      </c>
      <c r="G29" s="174" t="s">
        <v>1714</v>
      </c>
      <c r="H29" s="173">
        <v>28</v>
      </c>
      <c r="I29" s="206">
        <v>1</v>
      </c>
      <c r="J29" s="207">
        <v>18</v>
      </c>
      <c r="K29" s="207">
        <v>1346</v>
      </c>
      <c r="L29" s="207">
        <v>350</v>
      </c>
      <c r="M29" s="207">
        <v>140</v>
      </c>
      <c r="N29" s="207">
        <v>5</v>
      </c>
      <c r="O29" s="207">
        <v>2.85</v>
      </c>
      <c r="P29" s="207">
        <v>70</v>
      </c>
      <c r="Q29" s="207" t="s">
        <v>2513</v>
      </c>
      <c r="R29" s="207" t="s">
        <v>2514</v>
      </c>
      <c r="S29" s="207" t="s">
        <v>2533</v>
      </c>
      <c r="T29" s="207" t="s">
        <v>2518</v>
      </c>
      <c r="U29" s="207" t="s">
        <v>2513</v>
      </c>
      <c r="V29" s="233">
        <v>20</v>
      </c>
      <c r="W29" s="233">
        <v>32</v>
      </c>
      <c r="X29" s="233">
        <v>30</v>
      </c>
      <c r="Y29" s="233">
        <v>0</v>
      </c>
      <c r="Z29" s="233">
        <v>10</v>
      </c>
      <c r="AA29" s="233"/>
      <c r="AB29" s="233">
        <v>110</v>
      </c>
      <c r="AC29" s="233">
        <v>120</v>
      </c>
      <c r="AD29" s="233">
        <v>60</v>
      </c>
      <c r="AE29" s="208"/>
      <c r="AF29" s="208">
        <v>136</v>
      </c>
      <c r="AG29" s="208"/>
      <c r="AH29" s="208">
        <v>27</v>
      </c>
      <c r="AI29" s="208">
        <v>390</v>
      </c>
      <c r="AJ29" s="209">
        <v>82</v>
      </c>
      <c r="AK29" s="209">
        <v>136</v>
      </c>
      <c r="AL29" s="211">
        <v>125</v>
      </c>
      <c r="AM29" s="276">
        <v>43585.416666666657</v>
      </c>
      <c r="AN29" s="210">
        <v>1</v>
      </c>
      <c r="AO29" s="210">
        <v>7</v>
      </c>
    </row>
    <row r="30" spans="1:41">
      <c r="A30" s="1" t="s">
        <v>323</v>
      </c>
      <c r="B30" s="231">
        <v>6</v>
      </c>
      <c r="C30" s="173" t="s">
        <v>1806</v>
      </c>
      <c r="D30" s="173">
        <v>5</v>
      </c>
      <c r="E30" s="173" t="s">
        <v>2494</v>
      </c>
      <c r="F30" s="238" t="s">
        <v>1807</v>
      </c>
      <c r="G30" s="238" t="s">
        <v>1715</v>
      </c>
      <c r="H30" s="173">
        <v>29</v>
      </c>
      <c r="I30" s="206">
        <v>1</v>
      </c>
      <c r="J30" s="207">
        <v>16</v>
      </c>
      <c r="K30" s="207">
        <v>1108</v>
      </c>
      <c r="L30" s="207">
        <v>524</v>
      </c>
      <c r="M30" s="207">
        <v>100</v>
      </c>
      <c r="N30" s="207">
        <v>20</v>
      </c>
      <c r="O30" s="207">
        <v>1.9</v>
      </c>
      <c r="P30" s="207">
        <v>70</v>
      </c>
      <c r="Q30" s="207" t="s">
        <v>2513</v>
      </c>
      <c r="R30" s="207" t="s">
        <v>2516</v>
      </c>
      <c r="S30" s="207" t="s">
        <v>2520</v>
      </c>
      <c r="T30" s="207" t="s">
        <v>2513</v>
      </c>
      <c r="U30" s="207" t="s">
        <v>2518</v>
      </c>
      <c r="V30" s="233">
        <v>0</v>
      </c>
      <c r="W30" s="233">
        <v>10</v>
      </c>
      <c r="X30" s="233">
        <v>30</v>
      </c>
      <c r="Y30" s="233">
        <v>6</v>
      </c>
      <c r="Z30" s="233">
        <v>20</v>
      </c>
      <c r="AA30" s="233">
        <v>26</v>
      </c>
      <c r="AB30" s="233">
        <v>6</v>
      </c>
      <c r="AC30" s="233">
        <v>25</v>
      </c>
      <c r="AD30" s="233">
        <v>18</v>
      </c>
      <c r="AE30" s="208">
        <v>17129</v>
      </c>
      <c r="AF30" s="208">
        <v>659</v>
      </c>
      <c r="AG30" s="208">
        <v>0</v>
      </c>
      <c r="AH30" s="208">
        <v>372</v>
      </c>
      <c r="AI30" s="208"/>
      <c r="AJ30" s="209"/>
      <c r="AK30" s="209"/>
      <c r="AL30" s="211"/>
      <c r="AM30" s="276">
        <v>43585.416666666657</v>
      </c>
      <c r="AN30" s="210">
        <v>1</v>
      </c>
      <c r="AO30" s="210">
        <v>16</v>
      </c>
    </row>
    <row r="31" spans="1:41">
      <c r="A31" s="1" t="s">
        <v>1990</v>
      </c>
      <c r="B31" s="231">
        <v>6</v>
      </c>
      <c r="C31" s="173" t="s">
        <v>1991</v>
      </c>
      <c r="D31" s="173">
        <v>5</v>
      </c>
      <c r="E31" s="173" t="s">
        <v>2494</v>
      </c>
      <c r="F31" s="178"/>
      <c r="G31" s="178" t="s">
        <v>2336</v>
      </c>
      <c r="H31" s="173">
        <v>30</v>
      </c>
      <c r="I31" s="212">
        <v>1</v>
      </c>
      <c r="J31" s="213">
        <v>13</v>
      </c>
      <c r="K31" s="213">
        <v>1587</v>
      </c>
      <c r="L31" s="213">
        <v>457</v>
      </c>
      <c r="M31" s="213">
        <v>116</v>
      </c>
      <c r="N31" s="213">
        <v>20</v>
      </c>
      <c r="O31" s="213">
        <v>1.6</v>
      </c>
      <c r="P31" s="213">
        <v>70</v>
      </c>
      <c r="Q31" s="213" t="s">
        <v>2513</v>
      </c>
      <c r="R31" s="213" t="s">
        <v>2514</v>
      </c>
      <c r="S31" s="213" t="s">
        <v>2522</v>
      </c>
      <c r="T31" s="213" t="s">
        <v>2518</v>
      </c>
      <c r="U31" s="213" t="s">
        <v>2513</v>
      </c>
      <c r="V31" s="234">
        <v>0</v>
      </c>
      <c r="W31" s="234">
        <v>4</v>
      </c>
      <c r="X31" s="234"/>
      <c r="Y31" s="234">
        <v>0</v>
      </c>
      <c r="Z31" s="234">
        <v>7</v>
      </c>
      <c r="AA31" s="234"/>
      <c r="AB31" s="234">
        <v>25</v>
      </c>
      <c r="AC31" s="234">
        <v>44</v>
      </c>
      <c r="AD31" s="234">
        <v>10</v>
      </c>
      <c r="AE31" s="208"/>
      <c r="AF31" s="208"/>
      <c r="AG31" s="208"/>
      <c r="AH31" s="208"/>
      <c r="AI31" s="208"/>
      <c r="AJ31" s="209"/>
      <c r="AK31" s="209"/>
      <c r="AL31" s="211"/>
      <c r="AM31" s="276">
        <v>44551.666666666657</v>
      </c>
      <c r="AN31" s="210"/>
      <c r="AO31" s="210">
        <v>0</v>
      </c>
    </row>
    <row r="32" spans="1:41">
      <c r="A32" s="1" t="s">
        <v>325</v>
      </c>
      <c r="B32" s="231">
        <v>6</v>
      </c>
      <c r="C32" s="173" t="s">
        <v>1806</v>
      </c>
      <c r="D32" s="173">
        <v>5</v>
      </c>
      <c r="E32" s="173" t="s">
        <v>2494</v>
      </c>
      <c r="F32" s="229" t="s">
        <v>1808</v>
      </c>
      <c r="G32" s="229" t="s">
        <v>1716</v>
      </c>
      <c r="H32" s="173">
        <v>31</v>
      </c>
      <c r="I32" s="206">
        <v>1</v>
      </c>
      <c r="J32" s="207">
        <v>16</v>
      </c>
      <c r="K32" s="207">
        <v>1184</v>
      </c>
      <c r="L32" s="207">
        <v>507</v>
      </c>
      <c r="M32" s="207">
        <v>107</v>
      </c>
      <c r="N32" s="207">
        <v>20</v>
      </c>
      <c r="O32" s="207">
        <v>1.9</v>
      </c>
      <c r="P32" s="207">
        <v>70</v>
      </c>
      <c r="Q32" s="207" t="s">
        <v>2513</v>
      </c>
      <c r="R32" s="207" t="s">
        <v>2514</v>
      </c>
      <c r="S32" s="207" t="s">
        <v>2520</v>
      </c>
      <c r="T32" s="207" t="s">
        <v>2516</v>
      </c>
      <c r="U32" s="207" t="s">
        <v>2513</v>
      </c>
      <c r="V32" s="233">
        <v>0</v>
      </c>
      <c r="W32" s="233">
        <v>20</v>
      </c>
      <c r="X32" s="233">
        <v>26</v>
      </c>
      <c r="Y32" s="233">
        <v>0</v>
      </c>
      <c r="Z32" s="233">
        <v>92</v>
      </c>
      <c r="AA32" s="233"/>
      <c r="AB32" s="233">
        <v>46</v>
      </c>
      <c r="AC32" s="233">
        <v>70</v>
      </c>
      <c r="AD32" s="233">
        <v>29</v>
      </c>
      <c r="AE32" s="208">
        <v>644571</v>
      </c>
      <c r="AF32" s="208">
        <v>358</v>
      </c>
      <c r="AG32" s="208">
        <v>275</v>
      </c>
      <c r="AH32" s="208">
        <v>354</v>
      </c>
      <c r="AI32" s="208"/>
      <c r="AJ32" s="209"/>
      <c r="AK32" s="209"/>
      <c r="AL32" s="211"/>
      <c r="AM32" s="276">
        <v>44021.666666666657</v>
      </c>
      <c r="AN32" s="210"/>
      <c r="AO32" s="210">
        <v>1</v>
      </c>
    </row>
    <row r="33" spans="1:41">
      <c r="A33" s="1" t="s">
        <v>324</v>
      </c>
      <c r="B33" s="231">
        <v>6</v>
      </c>
      <c r="C33" s="173" t="s">
        <v>1806</v>
      </c>
      <c r="D33" s="173">
        <v>5</v>
      </c>
      <c r="E33" s="173" t="s">
        <v>2494</v>
      </c>
      <c r="F33" s="229" t="s">
        <v>1809</v>
      </c>
      <c r="G33" s="229" t="s">
        <v>1717</v>
      </c>
      <c r="H33" s="173">
        <v>32</v>
      </c>
      <c r="I33" s="206">
        <v>1</v>
      </c>
      <c r="J33" s="207">
        <v>12</v>
      </c>
      <c r="K33" s="207">
        <v>1171</v>
      </c>
      <c r="L33" s="207">
        <v>443</v>
      </c>
      <c r="M33" s="207">
        <v>116</v>
      </c>
      <c r="N33" s="207">
        <v>20</v>
      </c>
      <c r="O33" s="207">
        <v>1.6</v>
      </c>
      <c r="P33" s="207">
        <v>70</v>
      </c>
      <c r="Q33" s="207" t="s">
        <v>2513</v>
      </c>
      <c r="R33" s="207" t="s">
        <v>2514</v>
      </c>
      <c r="S33" s="207" t="s">
        <v>2515</v>
      </c>
      <c r="T33" s="207" t="s">
        <v>2516</v>
      </c>
      <c r="U33" s="207" t="s">
        <v>2513</v>
      </c>
      <c r="V33" s="233">
        <v>16</v>
      </c>
      <c r="W33" s="233">
        <v>30</v>
      </c>
      <c r="X33" s="233">
        <v>15</v>
      </c>
      <c r="Y33" s="233">
        <v>25</v>
      </c>
      <c r="Z33" s="233">
        <v>44</v>
      </c>
      <c r="AA33" s="233">
        <v>15</v>
      </c>
      <c r="AB33" s="233">
        <v>25</v>
      </c>
      <c r="AC33" s="233">
        <v>44</v>
      </c>
      <c r="AD33" s="233">
        <v>15</v>
      </c>
      <c r="AE33" s="208">
        <v>9424</v>
      </c>
      <c r="AF33" s="208">
        <v>620</v>
      </c>
      <c r="AG33" s="208">
        <v>310</v>
      </c>
      <c r="AH33" s="208">
        <v>389</v>
      </c>
      <c r="AI33" s="208"/>
      <c r="AJ33" s="209"/>
      <c r="AK33" s="209"/>
      <c r="AL33" s="211"/>
      <c r="AM33" s="276">
        <v>43753.666666666657</v>
      </c>
      <c r="AN33" s="210">
        <v>18</v>
      </c>
      <c r="AO33" s="210">
        <v>31</v>
      </c>
    </row>
    <row r="34" spans="1:41">
      <c r="A34" s="1" t="s">
        <v>1743</v>
      </c>
      <c r="B34" s="231">
        <v>6</v>
      </c>
      <c r="C34" s="173" t="s">
        <v>1806</v>
      </c>
      <c r="D34" s="173">
        <v>5</v>
      </c>
      <c r="E34" s="173" t="s">
        <v>2494</v>
      </c>
      <c r="F34" s="202" t="s">
        <v>1652</v>
      </c>
      <c r="G34" s="202" t="s">
        <v>1718</v>
      </c>
      <c r="H34" s="173">
        <v>33</v>
      </c>
      <c r="I34" s="206">
        <v>1</v>
      </c>
      <c r="J34" s="207">
        <v>8</v>
      </c>
      <c r="K34" s="207">
        <v>1202</v>
      </c>
      <c r="L34" s="207">
        <v>355</v>
      </c>
      <c r="M34" s="207">
        <v>216</v>
      </c>
      <c r="N34" s="207">
        <v>0</v>
      </c>
      <c r="O34" s="207">
        <v>1</v>
      </c>
      <c r="P34" s="207">
        <v>70</v>
      </c>
      <c r="Q34" s="207" t="s">
        <v>2513</v>
      </c>
      <c r="R34" s="207" t="s">
        <v>2534</v>
      </c>
      <c r="S34" s="207" t="s">
        <v>2525</v>
      </c>
      <c r="T34" s="207" t="s">
        <v>2516</v>
      </c>
      <c r="U34" s="207" t="s">
        <v>2513</v>
      </c>
      <c r="V34" s="233">
        <v>30</v>
      </c>
      <c r="W34" s="233">
        <v>54</v>
      </c>
      <c r="X34" s="233">
        <v>30</v>
      </c>
      <c r="Y34" s="233">
        <v>0</v>
      </c>
      <c r="Z34" s="233">
        <v>64</v>
      </c>
      <c r="AA34" s="233"/>
      <c r="AB34" s="233">
        <v>15</v>
      </c>
      <c r="AC34" s="233">
        <v>38</v>
      </c>
      <c r="AD34" s="233">
        <v>20</v>
      </c>
      <c r="AE34" s="208">
        <f xml:space="preserve"> 116892</f>
        <v>116892</v>
      </c>
      <c r="AF34" s="208">
        <v>65</v>
      </c>
      <c r="AG34" s="208">
        <v>38</v>
      </c>
      <c r="AH34" s="208">
        <v>64</v>
      </c>
      <c r="AI34" s="208"/>
      <c r="AJ34" s="209"/>
      <c r="AK34" s="209"/>
      <c r="AL34" s="211"/>
      <c r="AM34" s="276">
        <v>44317.666666666657</v>
      </c>
      <c r="AN34" s="210">
        <v>7</v>
      </c>
      <c r="AO34" s="210">
        <v>40</v>
      </c>
    </row>
    <row r="35" spans="1:41">
      <c r="A35" s="1" t="s">
        <v>297</v>
      </c>
      <c r="B35" s="231">
        <v>6</v>
      </c>
      <c r="C35" s="173" t="s">
        <v>1810</v>
      </c>
      <c r="D35" s="173">
        <v>6</v>
      </c>
      <c r="E35" s="173" t="s">
        <v>2494</v>
      </c>
      <c r="F35" s="174" t="s">
        <v>1811</v>
      </c>
      <c r="G35" s="174" t="s">
        <v>1719</v>
      </c>
      <c r="H35" s="173">
        <v>34</v>
      </c>
      <c r="I35" s="206">
        <v>1</v>
      </c>
      <c r="J35" s="207">
        <v>21</v>
      </c>
      <c r="K35" s="207">
        <v>1359</v>
      </c>
      <c r="L35" s="207">
        <v>625</v>
      </c>
      <c r="M35" s="207">
        <v>109</v>
      </c>
      <c r="N35" s="207">
        <v>15</v>
      </c>
      <c r="O35" s="207">
        <v>1.6</v>
      </c>
      <c r="P35" s="207">
        <v>70</v>
      </c>
      <c r="Q35" s="207" t="s">
        <v>2513</v>
      </c>
      <c r="R35" s="207" t="s">
        <v>2516</v>
      </c>
      <c r="S35" s="207" t="s">
        <v>2525</v>
      </c>
      <c r="T35" s="207" t="s">
        <v>2513</v>
      </c>
      <c r="U35" s="207" t="s">
        <v>2518</v>
      </c>
      <c r="V35" s="233">
        <v>20</v>
      </c>
      <c r="W35" s="233">
        <v>39</v>
      </c>
      <c r="X35" s="233">
        <v>25</v>
      </c>
      <c r="Y35" s="233">
        <v>0</v>
      </c>
      <c r="Z35" s="233">
        <v>6</v>
      </c>
      <c r="AA35" s="233"/>
      <c r="AB35" s="233">
        <v>40</v>
      </c>
      <c r="AC35" s="233">
        <v>80</v>
      </c>
      <c r="AD35" s="233">
        <v>15</v>
      </c>
      <c r="AE35" s="208">
        <v>35250</v>
      </c>
      <c r="AF35" s="208">
        <v>1349</v>
      </c>
      <c r="AG35" s="208">
        <v>432</v>
      </c>
      <c r="AH35" s="208">
        <v>631</v>
      </c>
      <c r="AI35" s="208"/>
      <c r="AJ35" s="209"/>
      <c r="AK35" s="209"/>
      <c r="AL35" s="211"/>
      <c r="AM35" s="276">
        <v>43585.416666666657</v>
      </c>
      <c r="AN35" s="210">
        <v>3</v>
      </c>
      <c r="AO35" s="210">
        <v>14</v>
      </c>
    </row>
    <row r="36" spans="1:41">
      <c r="A36" s="1" t="s">
        <v>302</v>
      </c>
      <c r="B36" s="231">
        <v>6</v>
      </c>
      <c r="C36" s="173" t="s">
        <v>1810</v>
      </c>
      <c r="D36" s="173">
        <v>6</v>
      </c>
      <c r="E36" s="173" t="s">
        <v>2494</v>
      </c>
      <c r="F36" s="174" t="s">
        <v>1660</v>
      </c>
      <c r="G36" s="174" t="s">
        <v>1720</v>
      </c>
      <c r="H36" s="173">
        <v>35</v>
      </c>
      <c r="I36" s="206">
        <v>1</v>
      </c>
      <c r="J36" s="207">
        <v>24</v>
      </c>
      <c r="K36" s="207">
        <v>1726</v>
      </c>
      <c r="L36" s="207">
        <v>807</v>
      </c>
      <c r="M36" s="207">
        <v>228</v>
      </c>
      <c r="N36" s="207">
        <v>15</v>
      </c>
      <c r="O36" s="207">
        <v>2</v>
      </c>
      <c r="P36" s="207">
        <v>70</v>
      </c>
      <c r="Q36" s="207" t="s">
        <v>2513</v>
      </c>
      <c r="R36" s="207" t="s">
        <v>2514</v>
      </c>
      <c r="S36" s="207" t="s">
        <v>2528</v>
      </c>
      <c r="T36" s="207" t="s">
        <v>2518</v>
      </c>
      <c r="U36" s="207" t="s">
        <v>2513</v>
      </c>
      <c r="V36" s="233">
        <v>1</v>
      </c>
      <c r="W36" s="233">
        <v>18</v>
      </c>
      <c r="X36" s="233">
        <v>17</v>
      </c>
      <c r="Y36" s="233">
        <v>7</v>
      </c>
      <c r="Z36" s="233">
        <v>25</v>
      </c>
      <c r="AA36" s="233">
        <v>25</v>
      </c>
      <c r="AB36" s="233">
        <v>1</v>
      </c>
      <c r="AC36" s="233">
        <v>28</v>
      </c>
      <c r="AD36" s="233">
        <v>21</v>
      </c>
      <c r="AE36" s="208">
        <v>20310</v>
      </c>
      <c r="AF36" s="208">
        <v>812</v>
      </c>
      <c r="AG36" s="208">
        <v>0</v>
      </c>
      <c r="AH36" s="208">
        <v>406</v>
      </c>
      <c r="AI36" s="208"/>
      <c r="AJ36" s="209">
        <v>48</v>
      </c>
      <c r="AK36" s="209"/>
      <c r="AL36" s="211">
        <v>24</v>
      </c>
      <c r="AM36" s="276">
        <v>44348.666666666657</v>
      </c>
      <c r="AN36" s="210"/>
      <c r="AO36" s="210">
        <v>8</v>
      </c>
    </row>
    <row r="37" spans="1:41">
      <c r="A37" s="1" t="s">
        <v>299</v>
      </c>
      <c r="B37" s="231">
        <v>6</v>
      </c>
      <c r="C37" s="173" t="s">
        <v>1810</v>
      </c>
      <c r="D37" s="173">
        <v>6</v>
      </c>
      <c r="E37" s="173" t="s">
        <v>2494</v>
      </c>
      <c r="F37" s="174" t="s">
        <v>1812</v>
      </c>
      <c r="G37" s="174" t="s">
        <v>1721</v>
      </c>
      <c r="H37" s="173">
        <v>36</v>
      </c>
      <c r="I37" s="206">
        <v>1</v>
      </c>
      <c r="J37" s="207">
        <v>21</v>
      </c>
      <c r="K37" s="207">
        <v>1220</v>
      </c>
      <c r="L37" s="207">
        <v>643</v>
      </c>
      <c r="M37" s="207">
        <v>114</v>
      </c>
      <c r="N37" s="207">
        <v>15</v>
      </c>
      <c r="O37" s="207">
        <v>1.6</v>
      </c>
      <c r="P37" s="207">
        <v>70</v>
      </c>
      <c r="Q37" s="207" t="s">
        <v>2513</v>
      </c>
      <c r="R37" s="207" t="s">
        <v>2514</v>
      </c>
      <c r="S37" s="207" t="s">
        <v>2525</v>
      </c>
      <c r="T37" s="207" t="s">
        <v>2518</v>
      </c>
      <c r="U37" s="207" t="s">
        <v>2513</v>
      </c>
      <c r="V37" s="233">
        <v>0</v>
      </c>
      <c r="W37" s="233">
        <v>7</v>
      </c>
      <c r="X37" s="233"/>
      <c r="Y37" s="233">
        <v>16</v>
      </c>
      <c r="Z37" s="233">
        <v>44</v>
      </c>
      <c r="AA37" s="233">
        <v>36</v>
      </c>
      <c r="AB37" s="233">
        <v>47</v>
      </c>
      <c r="AC37" s="233">
        <v>80</v>
      </c>
      <c r="AD37" s="233">
        <v>57</v>
      </c>
      <c r="AE37" s="208">
        <v>38190</v>
      </c>
      <c r="AF37" s="208">
        <v>1061</v>
      </c>
      <c r="AG37" s="208">
        <v>410</v>
      </c>
      <c r="AH37" s="208">
        <v>704</v>
      </c>
      <c r="AI37" s="208"/>
      <c r="AJ37" s="209"/>
      <c r="AK37" s="209"/>
      <c r="AL37" s="211"/>
      <c r="AM37" s="276">
        <v>43886.666666666657</v>
      </c>
      <c r="AN37" s="210">
        <v>2</v>
      </c>
      <c r="AO37" s="210">
        <v>21</v>
      </c>
    </row>
    <row r="38" spans="1:41">
      <c r="A38" s="1" t="s">
        <v>298</v>
      </c>
      <c r="B38" s="231">
        <v>6</v>
      </c>
      <c r="C38" s="173" t="s">
        <v>1810</v>
      </c>
      <c r="D38" s="173">
        <v>6</v>
      </c>
      <c r="E38" s="173" t="s">
        <v>2494</v>
      </c>
      <c r="F38" s="174" t="s">
        <v>1813</v>
      </c>
      <c r="G38" s="174" t="s">
        <v>1722</v>
      </c>
      <c r="H38" s="173">
        <v>37</v>
      </c>
      <c r="I38" s="206">
        <v>1</v>
      </c>
      <c r="J38" s="207">
        <v>34</v>
      </c>
      <c r="K38" s="207">
        <v>1428</v>
      </c>
      <c r="L38" s="207">
        <v>805</v>
      </c>
      <c r="M38" s="207">
        <v>110</v>
      </c>
      <c r="N38" s="207">
        <v>15</v>
      </c>
      <c r="O38" s="207">
        <v>2.9</v>
      </c>
      <c r="P38" s="207">
        <v>70</v>
      </c>
      <c r="Q38" s="207" t="s">
        <v>2513</v>
      </c>
      <c r="R38" s="207" t="s">
        <v>2514</v>
      </c>
      <c r="S38" s="207" t="s">
        <v>2528</v>
      </c>
      <c r="T38" s="207" t="s">
        <v>2516</v>
      </c>
      <c r="U38" s="207" t="s">
        <v>2513</v>
      </c>
      <c r="V38" s="233">
        <v>10</v>
      </c>
      <c r="W38" s="233">
        <v>35</v>
      </c>
      <c r="X38" s="233">
        <v>30</v>
      </c>
      <c r="Y38" s="233">
        <v>17</v>
      </c>
      <c r="Z38" s="233">
        <v>56</v>
      </c>
      <c r="AA38" s="233">
        <v>6</v>
      </c>
      <c r="AB38" s="233">
        <v>62</v>
      </c>
      <c r="AC38" s="233">
        <v>110</v>
      </c>
      <c r="AD38" s="233">
        <v>24</v>
      </c>
      <c r="AE38" s="208">
        <v>6041</v>
      </c>
      <c r="AF38" s="208">
        <v>1007</v>
      </c>
      <c r="AG38" s="208">
        <v>289</v>
      </c>
      <c r="AH38" s="208">
        <v>370</v>
      </c>
      <c r="AI38" s="208"/>
      <c r="AJ38" s="209"/>
      <c r="AK38" s="209"/>
      <c r="AL38" s="211"/>
      <c r="AM38" s="276">
        <v>43788.666666666657</v>
      </c>
      <c r="AN38" s="210">
        <v>3</v>
      </c>
      <c r="AO38" s="210">
        <v>6</v>
      </c>
    </row>
    <row r="39" spans="1:41">
      <c r="A39" s="1" t="s">
        <v>300</v>
      </c>
      <c r="B39" s="231">
        <v>6</v>
      </c>
      <c r="C39" s="173" t="s">
        <v>1810</v>
      </c>
      <c r="D39" s="173">
        <v>6</v>
      </c>
      <c r="E39" s="173" t="s">
        <v>2494</v>
      </c>
      <c r="F39" s="174" t="s">
        <v>1814</v>
      </c>
      <c r="G39" s="174" t="s">
        <v>1723</v>
      </c>
      <c r="H39" s="173">
        <v>38</v>
      </c>
      <c r="I39" s="206">
        <v>1</v>
      </c>
      <c r="J39" s="207">
        <v>34</v>
      </c>
      <c r="K39" s="207">
        <v>1404</v>
      </c>
      <c r="L39" s="207">
        <v>881</v>
      </c>
      <c r="M39" s="207">
        <v>106</v>
      </c>
      <c r="N39" s="207">
        <v>15</v>
      </c>
      <c r="O39" s="207">
        <v>2.9</v>
      </c>
      <c r="P39" s="207">
        <v>70</v>
      </c>
      <c r="Q39" s="207" t="s">
        <v>2513</v>
      </c>
      <c r="R39" s="207" t="s">
        <v>2514</v>
      </c>
      <c r="S39" s="207" t="s">
        <v>2528</v>
      </c>
      <c r="T39" s="207" t="s">
        <v>2518</v>
      </c>
      <c r="U39" s="207" t="s">
        <v>2513</v>
      </c>
      <c r="V39" s="233">
        <v>0</v>
      </c>
      <c r="W39" s="233">
        <v>6</v>
      </c>
      <c r="X39" s="233"/>
      <c r="Y39" s="233">
        <v>15</v>
      </c>
      <c r="Z39" s="233">
        <v>44</v>
      </c>
      <c r="AA39" s="233">
        <v>18</v>
      </c>
      <c r="AB39" s="233">
        <v>55</v>
      </c>
      <c r="AC39" s="233">
        <v>104</v>
      </c>
      <c r="AD39" s="233">
        <v>60</v>
      </c>
      <c r="AE39" s="208">
        <v>17088</v>
      </c>
      <c r="AF39" s="208">
        <v>919</v>
      </c>
      <c r="AG39" s="208">
        <v>398</v>
      </c>
      <c r="AH39" s="208">
        <v>547</v>
      </c>
      <c r="AI39" s="208"/>
      <c r="AJ39" s="209"/>
      <c r="AK39" s="209"/>
      <c r="AL39" s="211"/>
      <c r="AM39" s="276">
        <v>44232.666666666657</v>
      </c>
      <c r="AN39" s="210">
        <v>9</v>
      </c>
      <c r="AO39" s="210">
        <v>19</v>
      </c>
    </row>
    <row r="40" spans="1:41">
      <c r="A40" s="1" t="s">
        <v>296</v>
      </c>
      <c r="B40" s="231">
        <v>6</v>
      </c>
      <c r="C40" s="173" t="s">
        <v>1810</v>
      </c>
      <c r="D40" s="173">
        <v>6</v>
      </c>
      <c r="E40" s="173" t="s">
        <v>2494</v>
      </c>
      <c r="F40" s="174" t="s">
        <v>1815</v>
      </c>
      <c r="G40" s="174" t="s">
        <v>1724</v>
      </c>
      <c r="H40" s="173">
        <v>39</v>
      </c>
      <c r="I40" s="206">
        <v>1</v>
      </c>
      <c r="J40" s="207">
        <v>34</v>
      </c>
      <c r="K40" s="207">
        <v>1276</v>
      </c>
      <c r="L40" s="207">
        <v>832</v>
      </c>
      <c r="M40" s="207">
        <v>109</v>
      </c>
      <c r="N40" s="207">
        <v>15</v>
      </c>
      <c r="O40" s="207">
        <v>2.9</v>
      </c>
      <c r="P40" s="207">
        <v>70</v>
      </c>
      <c r="Q40" s="207" t="s">
        <v>2513</v>
      </c>
      <c r="R40" s="207" t="s">
        <v>2518</v>
      </c>
      <c r="S40" s="207" t="s">
        <v>2523</v>
      </c>
      <c r="T40" s="207" t="s">
        <v>2513</v>
      </c>
      <c r="U40" s="207" t="s">
        <v>2516</v>
      </c>
      <c r="V40" s="233">
        <v>15</v>
      </c>
      <c r="W40" s="233">
        <v>44</v>
      </c>
      <c r="X40" s="233">
        <v>20</v>
      </c>
      <c r="Y40" s="233">
        <v>0</v>
      </c>
      <c r="Z40" s="233">
        <v>8</v>
      </c>
      <c r="AA40" s="233"/>
      <c r="AB40" s="233">
        <v>0</v>
      </c>
      <c r="AC40" s="233">
        <v>31</v>
      </c>
      <c r="AD40" s="233">
        <v>20</v>
      </c>
      <c r="AE40" s="208">
        <v>30068</v>
      </c>
      <c r="AF40" s="208">
        <v>854</v>
      </c>
      <c r="AG40" s="208">
        <v>296</v>
      </c>
      <c r="AH40" s="208"/>
      <c r="AI40" s="208"/>
      <c r="AJ40" s="209"/>
      <c r="AK40" s="209"/>
      <c r="AL40" s="211"/>
      <c r="AM40" s="276">
        <v>43585.416666666657</v>
      </c>
      <c r="AN40" s="210">
        <v>12</v>
      </c>
      <c r="AO40" s="210">
        <v>47</v>
      </c>
    </row>
    <row r="41" spans="1:41">
      <c r="A41" s="1" t="s">
        <v>301</v>
      </c>
      <c r="B41" s="231">
        <v>6</v>
      </c>
      <c r="C41" s="173" t="s">
        <v>1810</v>
      </c>
      <c r="D41" s="173">
        <v>6</v>
      </c>
      <c r="E41" s="173" t="s">
        <v>2494</v>
      </c>
      <c r="F41" s="174" t="s">
        <v>1659</v>
      </c>
      <c r="G41" s="174" t="s">
        <v>1725</v>
      </c>
      <c r="H41" s="173">
        <v>40</v>
      </c>
      <c r="I41" s="206">
        <v>1</v>
      </c>
      <c r="J41" s="207">
        <v>33</v>
      </c>
      <c r="K41" s="207">
        <v>1215</v>
      </c>
      <c r="L41" s="207">
        <v>656</v>
      </c>
      <c r="M41" s="207">
        <v>116</v>
      </c>
      <c r="N41" s="207">
        <v>15</v>
      </c>
      <c r="O41" s="207">
        <v>2.2999999999999998</v>
      </c>
      <c r="P41" s="207">
        <v>70</v>
      </c>
      <c r="Q41" s="207" t="s">
        <v>2513</v>
      </c>
      <c r="R41" s="207" t="s">
        <v>2516</v>
      </c>
      <c r="S41" s="207" t="s">
        <v>2526</v>
      </c>
      <c r="T41" s="207" t="s">
        <v>2513</v>
      </c>
      <c r="U41" s="207" t="s">
        <v>2518</v>
      </c>
      <c r="V41" s="233">
        <v>0</v>
      </c>
      <c r="W41" s="233">
        <v>6</v>
      </c>
      <c r="X41" s="233"/>
      <c r="Y41" s="233">
        <v>16</v>
      </c>
      <c r="Z41" s="233">
        <v>44</v>
      </c>
      <c r="AA41" s="233">
        <v>31</v>
      </c>
      <c r="AB41" s="233">
        <v>0</v>
      </c>
      <c r="AC41" s="233">
        <v>34</v>
      </c>
      <c r="AD41" s="233"/>
      <c r="AE41" s="208">
        <v>21837</v>
      </c>
      <c r="AF41" s="208">
        <v>704</v>
      </c>
      <c r="AG41" s="208">
        <v>344</v>
      </c>
      <c r="AH41" s="208">
        <v>492</v>
      </c>
      <c r="AI41" s="208"/>
      <c r="AJ41" s="209"/>
      <c r="AK41" s="209"/>
      <c r="AL41" s="211"/>
      <c r="AM41" s="276">
        <v>44301.666666666657</v>
      </c>
      <c r="AN41" s="210"/>
      <c r="AO41" s="210">
        <v>2</v>
      </c>
    </row>
    <row r="42" spans="1:41">
      <c r="A42" s="1" t="s">
        <v>326</v>
      </c>
      <c r="B42" s="231">
        <v>6</v>
      </c>
      <c r="C42" s="173" t="s">
        <v>1816</v>
      </c>
      <c r="D42" s="173">
        <v>7</v>
      </c>
      <c r="E42" s="173" t="s">
        <v>2494</v>
      </c>
      <c r="F42" s="174" t="s">
        <v>1817</v>
      </c>
      <c r="G42" s="174" t="s">
        <v>1726</v>
      </c>
      <c r="H42" s="173">
        <v>41</v>
      </c>
      <c r="I42" s="206">
        <v>1</v>
      </c>
      <c r="J42" s="207">
        <v>13</v>
      </c>
      <c r="K42" s="207">
        <v>1927</v>
      </c>
      <c r="L42" s="207">
        <v>633</v>
      </c>
      <c r="M42" s="207">
        <v>121</v>
      </c>
      <c r="N42" s="207">
        <v>10</v>
      </c>
      <c r="O42" s="207">
        <v>1.3</v>
      </c>
      <c r="P42" s="207">
        <v>70</v>
      </c>
      <c r="Q42" s="207" t="s">
        <v>2513</v>
      </c>
      <c r="R42" s="207" t="s">
        <v>2514</v>
      </c>
      <c r="S42" s="207" t="s">
        <v>2535</v>
      </c>
      <c r="T42" s="207" t="s">
        <v>2516</v>
      </c>
      <c r="U42" s="207" t="s">
        <v>2513</v>
      </c>
      <c r="V42" s="233">
        <v>17</v>
      </c>
      <c r="W42" s="233">
        <v>30</v>
      </c>
      <c r="X42" s="233">
        <v>26</v>
      </c>
      <c r="Y42" s="233">
        <v>22</v>
      </c>
      <c r="Z42" s="233">
        <v>34</v>
      </c>
      <c r="AA42" s="233">
        <v>30</v>
      </c>
      <c r="AB42" s="233">
        <v>27</v>
      </c>
      <c r="AC42" s="233">
        <v>41</v>
      </c>
      <c r="AD42" s="233">
        <v>20</v>
      </c>
      <c r="AE42" s="208">
        <v>16711</v>
      </c>
      <c r="AF42" s="208">
        <v>536</v>
      </c>
      <c r="AG42" s="208">
        <v>530</v>
      </c>
      <c r="AH42" s="208">
        <v>533</v>
      </c>
      <c r="AI42" s="208"/>
      <c r="AJ42" s="209">
        <v>-10</v>
      </c>
      <c r="AK42" s="209">
        <v>-13</v>
      </c>
      <c r="AL42" s="211">
        <v>-11</v>
      </c>
      <c r="AM42" s="276">
        <v>43846.666666666657</v>
      </c>
      <c r="AN42" s="210">
        <v>1</v>
      </c>
      <c r="AO42" s="210">
        <v>1</v>
      </c>
    </row>
    <row r="43" spans="1:41">
      <c r="A43" s="1" t="s">
        <v>329</v>
      </c>
      <c r="B43" s="231">
        <v>6</v>
      </c>
      <c r="C43" s="173" t="s">
        <v>1816</v>
      </c>
      <c r="D43" s="173">
        <v>7</v>
      </c>
      <c r="E43" s="173" t="s">
        <v>2493</v>
      </c>
      <c r="F43" s="174" t="s">
        <v>1674</v>
      </c>
      <c r="G43" s="174" t="s">
        <v>1727</v>
      </c>
      <c r="H43" s="173">
        <v>42</v>
      </c>
      <c r="I43" s="206">
        <v>2</v>
      </c>
      <c r="J43" s="207">
        <v>16</v>
      </c>
      <c r="K43" s="207">
        <v>1754</v>
      </c>
      <c r="L43" s="207">
        <v>690</v>
      </c>
      <c r="M43" s="207">
        <v>331</v>
      </c>
      <c r="N43" s="207">
        <v>0</v>
      </c>
      <c r="O43" s="207">
        <v>1.8</v>
      </c>
      <c r="P43" s="207">
        <v>80</v>
      </c>
      <c r="Q43" s="207" t="s">
        <v>2513</v>
      </c>
      <c r="R43" s="207" t="s">
        <v>2536</v>
      </c>
      <c r="S43" s="207" t="s">
        <v>2513</v>
      </c>
      <c r="T43" s="207" t="s">
        <v>2516</v>
      </c>
      <c r="U43" s="207" t="s">
        <v>2513</v>
      </c>
      <c r="V43" s="233">
        <v>0</v>
      </c>
      <c r="W43" s="233">
        <v>5</v>
      </c>
      <c r="X43" s="233"/>
      <c r="Y43" s="233">
        <v>20</v>
      </c>
      <c r="Z43" s="233">
        <v>29</v>
      </c>
      <c r="AA43" s="233">
        <v>20</v>
      </c>
      <c r="AB43" s="233">
        <v>24</v>
      </c>
      <c r="AC43" s="233">
        <v>39</v>
      </c>
      <c r="AD43" s="233">
        <v>8</v>
      </c>
      <c r="AE43" s="208">
        <v>8280</v>
      </c>
      <c r="AF43" s="208">
        <v>414</v>
      </c>
      <c r="AG43" s="208">
        <v>383</v>
      </c>
      <c r="AH43" s="208">
        <v>394</v>
      </c>
      <c r="AI43" s="208"/>
      <c r="AJ43" s="209">
        <v>26</v>
      </c>
      <c r="AK43" s="209">
        <v>26</v>
      </c>
      <c r="AL43" s="211">
        <v>26</v>
      </c>
      <c r="AM43" s="276">
        <v>44317.666666666657</v>
      </c>
      <c r="AN43" s="210">
        <v>2</v>
      </c>
      <c r="AO43" s="210">
        <v>6</v>
      </c>
    </row>
    <row r="44" spans="1:41">
      <c r="A44" s="1" t="s">
        <v>327</v>
      </c>
      <c r="B44" s="231">
        <v>6</v>
      </c>
      <c r="C44" s="173" t="s">
        <v>1816</v>
      </c>
      <c r="D44" s="173">
        <v>7</v>
      </c>
      <c r="E44" s="173" t="s">
        <v>2493</v>
      </c>
      <c r="F44" s="174" t="s">
        <v>1818</v>
      </c>
      <c r="G44" s="174" t="s">
        <v>1728</v>
      </c>
      <c r="H44" s="173">
        <v>43</v>
      </c>
      <c r="I44" s="206">
        <v>1</v>
      </c>
      <c r="J44" s="207">
        <v>10</v>
      </c>
      <c r="K44" s="207">
        <v>1283</v>
      </c>
      <c r="L44" s="207">
        <v>525</v>
      </c>
      <c r="M44" s="207">
        <v>270</v>
      </c>
      <c r="N44" s="207">
        <v>0</v>
      </c>
      <c r="O44" s="207">
        <v>0.93</v>
      </c>
      <c r="P44" s="207">
        <v>18</v>
      </c>
      <c r="Q44" s="207" t="s">
        <v>2513</v>
      </c>
      <c r="R44" s="207" t="s">
        <v>2537</v>
      </c>
      <c r="S44" s="207" t="s">
        <v>2538</v>
      </c>
      <c r="T44" s="207" t="s">
        <v>2539</v>
      </c>
      <c r="U44" s="207" t="s">
        <v>2513</v>
      </c>
      <c r="V44" s="233">
        <v>0</v>
      </c>
      <c r="W44" s="233">
        <v>0</v>
      </c>
      <c r="X44" s="233"/>
      <c r="Y44" s="233">
        <v>0</v>
      </c>
      <c r="Z44" s="233">
        <v>0</v>
      </c>
      <c r="AA44" s="233"/>
      <c r="AB44" s="233">
        <v>0</v>
      </c>
      <c r="AC44" s="233">
        <v>0</v>
      </c>
      <c r="AD44" s="233"/>
      <c r="AE44" s="208">
        <f xml:space="preserve"> 8861.4</f>
        <v>8861.4</v>
      </c>
      <c r="AF44" s="208">
        <v>1055</v>
      </c>
      <c r="AG44" s="208">
        <v>586</v>
      </c>
      <c r="AH44" s="208"/>
      <c r="AI44" s="208"/>
      <c r="AJ44" s="209"/>
      <c r="AK44" s="209"/>
      <c r="AL44" s="211"/>
      <c r="AM44" s="276">
        <v>43942.666666666657</v>
      </c>
      <c r="AN44" s="210">
        <v>22</v>
      </c>
      <c r="AO44" s="210">
        <v>34</v>
      </c>
    </row>
    <row r="45" spans="1:41">
      <c r="A45" s="1" t="s">
        <v>1744</v>
      </c>
      <c r="B45" s="231">
        <v>6</v>
      </c>
      <c r="C45" s="173" t="s">
        <v>1816</v>
      </c>
      <c r="D45" s="173">
        <v>7</v>
      </c>
      <c r="E45" s="173" t="s">
        <v>2493</v>
      </c>
      <c r="F45" s="174" t="s">
        <v>1675</v>
      </c>
      <c r="G45" s="174" t="s">
        <v>1729</v>
      </c>
      <c r="H45" s="173">
        <v>44</v>
      </c>
      <c r="I45" s="206">
        <v>0</v>
      </c>
      <c r="J45" s="207">
        <v>21</v>
      </c>
      <c r="K45" s="207">
        <v>1336</v>
      </c>
      <c r="L45" s="207">
        <v>802</v>
      </c>
      <c r="M45" s="207">
        <v>302</v>
      </c>
      <c r="N45" s="207">
        <v>20</v>
      </c>
      <c r="O45" s="207">
        <v>3.5</v>
      </c>
      <c r="P45" s="207">
        <v>70</v>
      </c>
      <c r="Q45" s="207" t="s">
        <v>2513</v>
      </c>
      <c r="R45" s="207" t="s">
        <v>2514</v>
      </c>
      <c r="S45" s="207" t="s">
        <v>2526</v>
      </c>
      <c r="T45" s="207" t="s">
        <v>2516</v>
      </c>
      <c r="U45" s="207" t="s">
        <v>2513</v>
      </c>
      <c r="V45" s="233">
        <v>0</v>
      </c>
      <c r="W45" s="233">
        <v>8</v>
      </c>
      <c r="X45" s="233"/>
      <c r="Y45" s="233">
        <v>5</v>
      </c>
      <c r="Z45" s="233">
        <v>19</v>
      </c>
      <c r="AA45" s="233">
        <v>19</v>
      </c>
      <c r="AB45" s="233">
        <v>25</v>
      </c>
      <c r="AC45" s="233">
        <v>75</v>
      </c>
      <c r="AD45" s="233">
        <v>30</v>
      </c>
      <c r="AE45" s="208">
        <v>15504</v>
      </c>
      <c r="AF45" s="208">
        <v>738</v>
      </c>
      <c r="AG45" s="208">
        <v>310</v>
      </c>
      <c r="AH45" s="208">
        <v>581</v>
      </c>
      <c r="AI45" s="208"/>
      <c r="AJ45" s="209"/>
      <c r="AK45" s="209"/>
      <c r="AL45" s="211"/>
      <c r="AM45" s="276">
        <v>44411.666666666657</v>
      </c>
      <c r="AN45" s="210"/>
      <c r="AO45" s="210">
        <v>0</v>
      </c>
    </row>
    <row r="46" spans="1:41">
      <c r="A46" s="1" t="s">
        <v>328</v>
      </c>
      <c r="B46" s="231">
        <v>6</v>
      </c>
      <c r="C46" s="173" t="s">
        <v>1816</v>
      </c>
      <c r="D46" s="173">
        <v>7</v>
      </c>
      <c r="E46" s="173" t="s">
        <v>2493</v>
      </c>
      <c r="F46" s="204" t="s">
        <v>1819</v>
      </c>
      <c r="G46" s="204" t="s">
        <v>1730</v>
      </c>
      <c r="H46" s="173">
        <v>45</v>
      </c>
      <c r="I46" s="206">
        <v>2</v>
      </c>
      <c r="J46" s="207">
        <v>21</v>
      </c>
      <c r="K46" s="207">
        <v>1663</v>
      </c>
      <c r="L46" s="207">
        <v>593</v>
      </c>
      <c r="M46" s="207">
        <v>372</v>
      </c>
      <c r="N46" s="207">
        <v>0</v>
      </c>
      <c r="O46" s="207">
        <v>1.2</v>
      </c>
      <c r="P46" s="207">
        <v>70</v>
      </c>
      <c r="Q46" s="207" t="s">
        <v>2513</v>
      </c>
      <c r="R46" s="207" t="s">
        <v>2514</v>
      </c>
      <c r="S46" s="207" t="s">
        <v>2540</v>
      </c>
      <c r="T46" s="207" t="s">
        <v>2541</v>
      </c>
      <c r="U46" s="207" t="s">
        <v>2513</v>
      </c>
      <c r="V46" s="233">
        <v>0</v>
      </c>
      <c r="W46" s="233">
        <v>6</v>
      </c>
      <c r="X46" s="233"/>
      <c r="Y46" s="233">
        <v>0</v>
      </c>
      <c r="Z46" s="233">
        <v>78</v>
      </c>
      <c r="AA46" s="233"/>
      <c r="AB46" s="233">
        <v>16</v>
      </c>
      <c r="AC46" s="233">
        <v>37</v>
      </c>
      <c r="AD46" s="233"/>
      <c r="AE46" s="208">
        <v>898395</v>
      </c>
      <c r="AF46" s="208">
        <v>499</v>
      </c>
      <c r="AG46" s="208">
        <v>539</v>
      </c>
      <c r="AH46" s="208">
        <v>500</v>
      </c>
      <c r="AI46" s="208"/>
      <c r="AJ46" s="209"/>
      <c r="AK46" s="209"/>
      <c r="AL46" s="211"/>
      <c r="AM46" s="276">
        <v>43952.666666666657</v>
      </c>
      <c r="AN46" s="210">
        <v>3</v>
      </c>
      <c r="AO46" s="210">
        <v>7</v>
      </c>
    </row>
    <row r="47" spans="1:41">
      <c r="A47" s="1" t="s">
        <v>305</v>
      </c>
      <c r="B47" s="231">
        <v>6</v>
      </c>
      <c r="C47" s="173" t="s">
        <v>1820</v>
      </c>
      <c r="D47" s="173">
        <v>8</v>
      </c>
      <c r="E47" s="173" t="s">
        <v>2493</v>
      </c>
      <c r="F47" s="174" t="s">
        <v>1821</v>
      </c>
      <c r="G47" s="174" t="s">
        <v>1731</v>
      </c>
      <c r="H47" s="173">
        <v>46</v>
      </c>
      <c r="I47" s="206">
        <v>2</v>
      </c>
      <c r="J47" s="207">
        <v>14</v>
      </c>
      <c r="K47" s="207">
        <v>1609</v>
      </c>
      <c r="L47" s="207">
        <v>519</v>
      </c>
      <c r="M47" s="207">
        <v>297</v>
      </c>
      <c r="N47" s="207">
        <v>0</v>
      </c>
      <c r="O47" s="207">
        <v>1.05</v>
      </c>
      <c r="P47" s="207">
        <v>70</v>
      </c>
      <c r="Q47" s="207" t="s">
        <v>2513</v>
      </c>
      <c r="R47" s="207" t="s">
        <v>2514</v>
      </c>
      <c r="S47" s="207" t="s">
        <v>2520</v>
      </c>
      <c r="T47" s="207" t="s">
        <v>2516</v>
      </c>
      <c r="U47" s="207" t="s">
        <v>2513</v>
      </c>
      <c r="V47" s="233">
        <v>14</v>
      </c>
      <c r="W47" s="233">
        <v>38</v>
      </c>
      <c r="X47" s="233"/>
      <c r="Y47" s="233">
        <v>10</v>
      </c>
      <c r="Z47" s="233">
        <v>16</v>
      </c>
      <c r="AA47" s="233"/>
      <c r="AB47" s="233">
        <v>27</v>
      </c>
      <c r="AC47" s="233">
        <v>44</v>
      </c>
      <c r="AD47" s="233">
        <v>20</v>
      </c>
      <c r="AE47" s="208">
        <v>19584</v>
      </c>
      <c r="AF47" s="208">
        <v>2040</v>
      </c>
      <c r="AG47" s="208">
        <v>508</v>
      </c>
      <c r="AH47" s="208">
        <v>630</v>
      </c>
      <c r="AI47" s="208"/>
      <c r="AJ47" s="209"/>
      <c r="AK47" s="209"/>
      <c r="AL47" s="211"/>
      <c r="AM47" s="276">
        <v>44232.666666666657</v>
      </c>
      <c r="AN47" s="210"/>
      <c r="AO47" s="210">
        <v>4</v>
      </c>
    </row>
    <row r="48" spans="1:41">
      <c r="A48" s="1" t="s">
        <v>304</v>
      </c>
      <c r="B48" s="231">
        <v>6</v>
      </c>
      <c r="C48" s="173" t="s">
        <v>1820</v>
      </c>
      <c r="D48" s="173">
        <v>8</v>
      </c>
      <c r="E48" s="173" t="s">
        <v>2493</v>
      </c>
      <c r="F48" s="174" t="s">
        <v>1822</v>
      </c>
      <c r="G48" s="174" t="s">
        <v>1679</v>
      </c>
      <c r="H48" s="173">
        <v>47</v>
      </c>
      <c r="I48" s="206">
        <v>1</v>
      </c>
      <c r="J48" s="207">
        <v>13</v>
      </c>
      <c r="K48" s="207">
        <v>1738</v>
      </c>
      <c r="L48" s="207">
        <v>577</v>
      </c>
      <c r="M48" s="207">
        <v>313</v>
      </c>
      <c r="N48" s="207">
        <v>0</v>
      </c>
      <c r="O48" s="207">
        <v>1</v>
      </c>
      <c r="P48" s="207">
        <v>70</v>
      </c>
      <c r="Q48" s="207" t="s">
        <v>2513</v>
      </c>
      <c r="R48" s="207" t="s">
        <v>2518</v>
      </c>
      <c r="S48" s="207" t="s">
        <v>2520</v>
      </c>
      <c r="T48" s="207" t="s">
        <v>2516</v>
      </c>
      <c r="U48" s="207" t="s">
        <v>2513</v>
      </c>
      <c r="V48" s="233">
        <v>10</v>
      </c>
      <c r="W48" s="233">
        <v>39</v>
      </c>
      <c r="X48" s="233">
        <v>35</v>
      </c>
      <c r="Y48" s="233">
        <v>0</v>
      </c>
      <c r="Z48" s="233">
        <v>5</v>
      </c>
      <c r="AA48" s="233"/>
      <c r="AB48" s="233">
        <v>15</v>
      </c>
      <c r="AC48" s="233">
        <v>40</v>
      </c>
      <c r="AD48" s="233">
        <v>20</v>
      </c>
      <c r="AE48" s="208">
        <v>59237</v>
      </c>
      <c r="AF48" s="208">
        <v>2468</v>
      </c>
      <c r="AG48" s="208">
        <v>618</v>
      </c>
      <c r="AH48" s="208"/>
      <c r="AI48" s="208"/>
      <c r="AJ48" s="209"/>
      <c r="AK48" s="209"/>
      <c r="AL48" s="211"/>
      <c r="AM48" s="276">
        <v>43907.666666666657</v>
      </c>
      <c r="AN48" s="210"/>
      <c r="AO48" s="210">
        <v>0</v>
      </c>
    </row>
    <row r="49" spans="1:41">
      <c r="A49" s="1" t="s">
        <v>1823</v>
      </c>
      <c r="B49" s="231">
        <v>6</v>
      </c>
      <c r="C49" s="173" t="s">
        <v>1820</v>
      </c>
      <c r="D49" s="173">
        <v>8</v>
      </c>
      <c r="E49" s="173" t="s">
        <v>2493</v>
      </c>
      <c r="F49" s="174"/>
      <c r="G49" s="174" t="s">
        <v>1732</v>
      </c>
      <c r="H49" s="173">
        <v>48</v>
      </c>
      <c r="I49" s="206">
        <v>1</v>
      </c>
      <c r="J49" s="207">
        <v>12</v>
      </c>
      <c r="K49" s="207">
        <v>1339</v>
      </c>
      <c r="L49" s="207">
        <v>498</v>
      </c>
      <c r="M49" s="207">
        <v>351</v>
      </c>
      <c r="N49" s="207">
        <v>0</v>
      </c>
      <c r="O49" s="207">
        <v>1.3</v>
      </c>
      <c r="P49" s="207">
        <v>70</v>
      </c>
      <c r="Q49" s="207" t="s">
        <v>2513</v>
      </c>
      <c r="R49" s="207" t="s">
        <v>2514</v>
      </c>
      <c r="S49" s="207" t="s">
        <v>2520</v>
      </c>
      <c r="T49" s="207" t="s">
        <v>2518</v>
      </c>
      <c r="U49" s="207" t="s">
        <v>2513</v>
      </c>
      <c r="V49" s="233">
        <v>12</v>
      </c>
      <c r="W49" s="233">
        <v>29</v>
      </c>
      <c r="X49" s="233">
        <v>8</v>
      </c>
      <c r="Y49" s="233">
        <v>12</v>
      </c>
      <c r="Z49" s="233">
        <v>32</v>
      </c>
      <c r="AA49" s="233">
        <v>15</v>
      </c>
      <c r="AB49" s="233">
        <v>6</v>
      </c>
      <c r="AC49" s="233">
        <v>24</v>
      </c>
      <c r="AD49" s="233">
        <v>10</v>
      </c>
      <c r="AE49" s="208">
        <f xml:space="preserve"> 2745.75</f>
        <v>2745.75</v>
      </c>
      <c r="AF49" s="208">
        <v>0</v>
      </c>
      <c r="AG49" s="208">
        <v>436</v>
      </c>
      <c r="AH49" s="208">
        <v>300</v>
      </c>
      <c r="AI49" s="208"/>
      <c r="AJ49" s="209">
        <v>183</v>
      </c>
      <c r="AK49" s="209"/>
      <c r="AL49" s="211">
        <v>58</v>
      </c>
      <c r="AM49" s="276">
        <v>44456.666666666657</v>
      </c>
      <c r="AN49" s="210"/>
      <c r="AO49" s="210">
        <v>0</v>
      </c>
    </row>
    <row r="50" spans="1:41">
      <c r="A50" s="1" t="s">
        <v>303</v>
      </c>
      <c r="B50" s="231">
        <v>6</v>
      </c>
      <c r="C50" s="173" t="s">
        <v>1820</v>
      </c>
      <c r="D50" s="173">
        <v>8</v>
      </c>
      <c r="E50" s="173" t="s">
        <v>2493</v>
      </c>
      <c r="F50" s="174" t="s">
        <v>1824</v>
      </c>
      <c r="G50" s="174" t="s">
        <v>1825</v>
      </c>
      <c r="H50" s="173">
        <v>49</v>
      </c>
      <c r="I50" s="206">
        <v>2</v>
      </c>
      <c r="J50" s="207">
        <v>14</v>
      </c>
      <c r="K50" s="207">
        <v>1643</v>
      </c>
      <c r="L50" s="207">
        <v>482</v>
      </c>
      <c r="M50" s="207">
        <v>332</v>
      </c>
      <c r="N50" s="207">
        <v>0</v>
      </c>
      <c r="O50" s="207">
        <v>1.05</v>
      </c>
      <c r="P50" s="207">
        <v>70</v>
      </c>
      <c r="Q50" s="207" t="s">
        <v>2513</v>
      </c>
      <c r="R50" s="207" t="s">
        <v>2514</v>
      </c>
      <c r="S50" s="207" t="s">
        <v>2520</v>
      </c>
      <c r="T50" s="207" t="s">
        <v>2518</v>
      </c>
      <c r="U50" s="207" t="s">
        <v>2513</v>
      </c>
      <c r="V50" s="233">
        <v>14</v>
      </c>
      <c r="W50" s="233">
        <v>38</v>
      </c>
      <c r="X50" s="233"/>
      <c r="Y50" s="233">
        <v>6</v>
      </c>
      <c r="Z50" s="233">
        <v>11</v>
      </c>
      <c r="AA50" s="233"/>
      <c r="AB50" s="233">
        <v>10</v>
      </c>
      <c r="AC50" s="233">
        <v>30</v>
      </c>
      <c r="AD50" s="233">
        <v>21</v>
      </c>
      <c r="AE50" s="208">
        <v>17197</v>
      </c>
      <c r="AF50" s="208"/>
      <c r="AG50" s="208"/>
      <c r="AH50" s="208">
        <v>819</v>
      </c>
      <c r="AI50" s="208"/>
      <c r="AJ50" s="209"/>
      <c r="AK50" s="209"/>
      <c r="AL50" s="211"/>
      <c r="AM50" s="276">
        <v>43585.416666666657</v>
      </c>
      <c r="AN50" s="210">
        <v>4</v>
      </c>
      <c r="AO50" s="210">
        <v>13</v>
      </c>
    </row>
    <row r="51" spans="1:41">
      <c r="A51" s="1" t="s">
        <v>1971</v>
      </c>
      <c r="B51" s="231">
        <v>6</v>
      </c>
      <c r="C51" s="173" t="s">
        <v>1972</v>
      </c>
      <c r="D51" s="173">
        <v>8</v>
      </c>
      <c r="E51" s="173" t="s">
        <v>2493</v>
      </c>
      <c r="F51" s="174"/>
      <c r="G51" s="174" t="s">
        <v>2337</v>
      </c>
      <c r="H51" s="173">
        <v>50</v>
      </c>
      <c r="I51" s="206">
        <v>2</v>
      </c>
      <c r="J51" s="207">
        <v>14</v>
      </c>
      <c r="K51" s="207">
        <v>1560</v>
      </c>
      <c r="L51" s="207">
        <v>516</v>
      </c>
      <c r="M51" s="207">
        <v>313</v>
      </c>
      <c r="N51" s="207">
        <v>0</v>
      </c>
      <c r="O51" s="207">
        <v>1.05</v>
      </c>
      <c r="P51" s="207">
        <v>70</v>
      </c>
      <c r="Q51" s="207" t="s">
        <v>2513</v>
      </c>
      <c r="R51" s="207" t="s">
        <v>2514</v>
      </c>
      <c r="S51" s="207" t="s">
        <v>2520</v>
      </c>
      <c r="T51" s="207" t="s">
        <v>2516</v>
      </c>
      <c r="U51" s="207" t="s">
        <v>2513</v>
      </c>
      <c r="V51" s="233">
        <v>6</v>
      </c>
      <c r="W51" s="233">
        <v>19</v>
      </c>
      <c r="X51" s="233"/>
      <c r="Y51" s="233">
        <v>26</v>
      </c>
      <c r="Z51" s="233">
        <v>40</v>
      </c>
      <c r="AA51" s="233"/>
      <c r="AB51" s="233">
        <v>3</v>
      </c>
      <c r="AC51" s="233">
        <v>19</v>
      </c>
      <c r="AD51" s="233">
        <v>8</v>
      </c>
      <c r="AE51" s="208"/>
      <c r="AF51" s="208"/>
      <c r="AG51" s="208"/>
      <c r="AH51" s="208"/>
      <c r="AI51" s="208"/>
      <c r="AJ51" s="209"/>
      <c r="AK51" s="209"/>
      <c r="AL51" s="211"/>
      <c r="AM51" s="276">
        <v>44501.666666666657</v>
      </c>
      <c r="AN51" s="210"/>
      <c r="AO51" s="210">
        <v>1</v>
      </c>
    </row>
    <row r="52" spans="1:41">
      <c r="A52" s="1" t="s">
        <v>1989</v>
      </c>
      <c r="B52" s="231">
        <v>5</v>
      </c>
      <c r="C52" s="173" t="s">
        <v>1780</v>
      </c>
      <c r="D52" s="173">
        <v>1</v>
      </c>
      <c r="E52" s="173" t="s">
        <v>2493</v>
      </c>
      <c r="F52" s="174" t="s">
        <v>1834</v>
      </c>
      <c r="G52" s="174" t="s">
        <v>2338</v>
      </c>
      <c r="H52" s="173">
        <v>51</v>
      </c>
      <c r="I52" s="206">
        <v>1</v>
      </c>
      <c r="J52" s="207">
        <v>21</v>
      </c>
      <c r="K52" s="207">
        <v>1998</v>
      </c>
      <c r="L52" s="207">
        <v>577</v>
      </c>
      <c r="M52" s="207">
        <v>357</v>
      </c>
      <c r="N52" s="207">
        <v>15</v>
      </c>
      <c r="O52" s="207">
        <v>1.25</v>
      </c>
      <c r="P52" s="207">
        <v>70</v>
      </c>
      <c r="Q52" s="207" t="s">
        <v>2542</v>
      </c>
      <c r="R52" s="207" t="s">
        <v>2513</v>
      </c>
      <c r="S52" s="207" t="s">
        <v>2519</v>
      </c>
      <c r="T52" s="207" t="s">
        <v>2513</v>
      </c>
      <c r="U52" s="207" t="s">
        <v>2543</v>
      </c>
      <c r="V52" s="233">
        <v>10</v>
      </c>
      <c r="W52" s="233">
        <v>39</v>
      </c>
      <c r="X52" s="233">
        <v>27</v>
      </c>
      <c r="Y52" s="233">
        <v>0</v>
      </c>
      <c r="Z52" s="233">
        <v>20</v>
      </c>
      <c r="AA52" s="233">
        <v>31</v>
      </c>
      <c r="AB52" s="233"/>
      <c r="AC52" s="233"/>
      <c r="AD52" s="233"/>
      <c r="AE52" s="208">
        <v>43843</v>
      </c>
      <c r="AF52" s="208">
        <v>1414</v>
      </c>
      <c r="AG52" s="208">
        <v>497</v>
      </c>
      <c r="AH52" s="208">
        <v>1057</v>
      </c>
      <c r="AI52" s="208"/>
      <c r="AJ52" s="209"/>
      <c r="AK52" s="209"/>
      <c r="AL52" s="211"/>
      <c r="AM52" s="276">
        <v>44136.666666666657</v>
      </c>
      <c r="AN52" s="210">
        <v>2</v>
      </c>
      <c r="AO52" s="210">
        <v>4</v>
      </c>
    </row>
    <row r="53" spans="1:41">
      <c r="A53" s="1" t="s">
        <v>368</v>
      </c>
      <c r="B53" s="231">
        <v>5</v>
      </c>
      <c r="C53" s="173" t="s">
        <v>1780</v>
      </c>
      <c r="D53" s="173">
        <v>1</v>
      </c>
      <c r="E53" s="173" t="s">
        <v>2493</v>
      </c>
      <c r="F53" s="202" t="s">
        <v>1827</v>
      </c>
      <c r="G53" s="202" t="s">
        <v>2339</v>
      </c>
      <c r="H53" s="173">
        <v>52</v>
      </c>
      <c r="I53" s="206">
        <v>2</v>
      </c>
      <c r="J53" s="207">
        <v>20</v>
      </c>
      <c r="K53" s="207">
        <v>1938</v>
      </c>
      <c r="L53" s="207">
        <v>543</v>
      </c>
      <c r="M53" s="207">
        <v>272</v>
      </c>
      <c r="N53" s="207">
        <v>0</v>
      </c>
      <c r="O53" s="207">
        <v>1.3</v>
      </c>
      <c r="P53" s="207">
        <v>70</v>
      </c>
      <c r="Q53" s="207" t="s">
        <v>2513</v>
      </c>
      <c r="R53" s="207" t="s">
        <v>2514</v>
      </c>
      <c r="S53" s="207" t="s">
        <v>2537</v>
      </c>
      <c r="T53" s="207" t="s">
        <v>2544</v>
      </c>
      <c r="U53" s="207" t="s">
        <v>2513</v>
      </c>
      <c r="V53" s="233">
        <v>0</v>
      </c>
      <c r="W53" s="233">
        <v>3</v>
      </c>
      <c r="X53" s="233"/>
      <c r="Y53" s="233">
        <v>2</v>
      </c>
      <c r="Z53" s="233">
        <v>10</v>
      </c>
      <c r="AA53" s="233"/>
      <c r="AB53" s="233"/>
      <c r="AC53" s="233"/>
      <c r="AD53" s="233"/>
      <c r="AE53" s="208"/>
      <c r="AF53" s="208"/>
      <c r="AG53" s="208"/>
      <c r="AH53" s="208"/>
      <c r="AI53" s="208"/>
      <c r="AJ53" s="209"/>
      <c r="AK53" s="209"/>
      <c r="AL53" s="211"/>
      <c r="AM53" s="276">
        <v>43907.666666666657</v>
      </c>
      <c r="AN53" s="210"/>
      <c r="AO53" s="210">
        <v>0</v>
      </c>
    </row>
    <row r="54" spans="1:41">
      <c r="A54" s="1" t="s">
        <v>359</v>
      </c>
      <c r="B54" s="231">
        <v>5</v>
      </c>
      <c r="C54" s="173" t="s">
        <v>1780</v>
      </c>
      <c r="D54" s="173">
        <v>1</v>
      </c>
      <c r="E54" s="173" t="s">
        <v>2493</v>
      </c>
      <c r="F54" s="174" t="s">
        <v>1405</v>
      </c>
      <c r="G54" s="174" t="s">
        <v>2340</v>
      </c>
      <c r="H54" s="173">
        <v>53</v>
      </c>
      <c r="I54" s="206">
        <v>2</v>
      </c>
      <c r="J54" s="207">
        <v>20</v>
      </c>
      <c r="K54" s="207">
        <v>1822</v>
      </c>
      <c r="L54" s="207">
        <v>535</v>
      </c>
      <c r="M54" s="207">
        <v>302</v>
      </c>
      <c r="N54" s="207">
        <v>0</v>
      </c>
      <c r="O54" s="207">
        <v>1.2</v>
      </c>
      <c r="P54" s="207">
        <v>70</v>
      </c>
      <c r="Q54" s="207" t="s">
        <v>2523</v>
      </c>
      <c r="R54" s="207" t="s">
        <v>2545</v>
      </c>
      <c r="S54" s="207"/>
      <c r="T54" s="207"/>
      <c r="U54" s="207"/>
      <c r="V54" s="233">
        <v>0</v>
      </c>
      <c r="W54" s="233">
        <v>4</v>
      </c>
      <c r="X54" s="233"/>
      <c r="Y54" s="233">
        <v>0</v>
      </c>
      <c r="Z54" s="233">
        <v>19</v>
      </c>
      <c r="AA54" s="233"/>
      <c r="AB54" s="233"/>
      <c r="AC54" s="233"/>
      <c r="AD54" s="233"/>
      <c r="AE54" s="208"/>
      <c r="AF54" s="208"/>
      <c r="AG54" s="208"/>
      <c r="AH54" s="208"/>
      <c r="AI54" s="208"/>
      <c r="AJ54" s="209"/>
      <c r="AK54" s="209"/>
      <c r="AL54" s="211"/>
      <c r="AM54" s="276">
        <v>43585.416666666657</v>
      </c>
      <c r="AN54" s="210"/>
      <c r="AO54" s="210">
        <v>0</v>
      </c>
    </row>
    <row r="55" spans="1:41">
      <c r="A55" s="1" t="s">
        <v>372</v>
      </c>
      <c r="B55" s="231">
        <v>5</v>
      </c>
      <c r="C55" s="173" t="s">
        <v>1780</v>
      </c>
      <c r="D55" s="173">
        <v>1</v>
      </c>
      <c r="E55" s="173" t="s">
        <v>2493</v>
      </c>
      <c r="F55" s="174" t="s">
        <v>1828</v>
      </c>
      <c r="G55" s="174" t="s">
        <v>2341</v>
      </c>
      <c r="H55" s="173">
        <v>54</v>
      </c>
      <c r="I55" s="206">
        <v>2</v>
      </c>
      <c r="J55" s="207">
        <v>18</v>
      </c>
      <c r="K55" s="207">
        <v>1391</v>
      </c>
      <c r="L55" s="207">
        <v>571</v>
      </c>
      <c r="M55" s="207">
        <v>392</v>
      </c>
      <c r="N55" s="207">
        <v>0</v>
      </c>
      <c r="O55" s="207">
        <v>1.05</v>
      </c>
      <c r="P55" s="207">
        <v>80</v>
      </c>
      <c r="Q55" s="207" t="s">
        <v>2513</v>
      </c>
      <c r="R55" s="207" t="s">
        <v>2536</v>
      </c>
      <c r="S55" s="207" t="s">
        <v>2513</v>
      </c>
      <c r="T55" s="207" t="s">
        <v>2544</v>
      </c>
      <c r="U55" s="207" t="s">
        <v>2513</v>
      </c>
      <c r="V55" s="233">
        <v>0</v>
      </c>
      <c r="W55" s="233">
        <v>34</v>
      </c>
      <c r="X55" s="233">
        <v>17</v>
      </c>
      <c r="Y55" s="233">
        <v>20</v>
      </c>
      <c r="Z55" s="233">
        <v>64</v>
      </c>
      <c r="AA55" s="233">
        <v>22</v>
      </c>
      <c r="AB55" s="233"/>
      <c r="AC55" s="233"/>
      <c r="AD55" s="233"/>
      <c r="AE55" s="208"/>
      <c r="AF55" s="208"/>
      <c r="AG55" s="208"/>
      <c r="AH55" s="208"/>
      <c r="AI55" s="208"/>
      <c r="AJ55" s="209"/>
      <c r="AK55" s="209"/>
      <c r="AL55" s="211"/>
      <c r="AM55" s="276">
        <v>44119.666666666657</v>
      </c>
      <c r="AN55" s="210">
        <v>1</v>
      </c>
      <c r="AO55" s="210">
        <v>2</v>
      </c>
    </row>
    <row r="56" spans="1:41">
      <c r="A56" s="1" t="s">
        <v>367</v>
      </c>
      <c r="B56" s="231">
        <v>5</v>
      </c>
      <c r="C56" s="173" t="s">
        <v>1780</v>
      </c>
      <c r="D56" s="173">
        <v>1</v>
      </c>
      <c r="E56" s="173" t="s">
        <v>2493</v>
      </c>
      <c r="F56" s="174" t="s">
        <v>1829</v>
      </c>
      <c r="G56" s="174" t="s">
        <v>2342</v>
      </c>
      <c r="H56" s="173">
        <v>55</v>
      </c>
      <c r="I56" s="206">
        <v>2</v>
      </c>
      <c r="J56" s="207">
        <v>21</v>
      </c>
      <c r="K56" s="207">
        <v>1751</v>
      </c>
      <c r="L56" s="207">
        <v>659</v>
      </c>
      <c r="M56" s="207">
        <v>300</v>
      </c>
      <c r="N56" s="207">
        <v>0</v>
      </c>
      <c r="O56" s="207">
        <v>1.2</v>
      </c>
      <c r="P56" s="207">
        <v>70</v>
      </c>
      <c r="Q56" s="207" t="s">
        <v>2513</v>
      </c>
      <c r="R56" s="207" t="s">
        <v>2514</v>
      </c>
      <c r="S56" s="207" t="s">
        <v>2519</v>
      </c>
      <c r="T56" s="207" t="s">
        <v>2544</v>
      </c>
      <c r="U56" s="207" t="s">
        <v>2513</v>
      </c>
      <c r="V56" s="233">
        <v>10</v>
      </c>
      <c r="W56" s="233">
        <v>50</v>
      </c>
      <c r="X56" s="233">
        <v>27</v>
      </c>
      <c r="Y56" s="233">
        <v>16</v>
      </c>
      <c r="Z56" s="233">
        <v>39</v>
      </c>
      <c r="AA56" s="233">
        <v>25</v>
      </c>
      <c r="AB56" s="233"/>
      <c r="AC56" s="233"/>
      <c r="AD56" s="233"/>
      <c r="AE56" s="208"/>
      <c r="AF56" s="208"/>
      <c r="AG56" s="208"/>
      <c r="AH56" s="208"/>
      <c r="AI56" s="208"/>
      <c r="AJ56" s="209"/>
      <c r="AK56" s="209"/>
      <c r="AL56" s="211"/>
      <c r="AM56" s="276">
        <v>43809.666666666657</v>
      </c>
      <c r="AN56" s="210"/>
      <c r="AO56" s="210">
        <v>0</v>
      </c>
    </row>
    <row r="57" spans="1:41">
      <c r="A57" s="1" t="s">
        <v>374</v>
      </c>
      <c r="B57" s="231">
        <v>5</v>
      </c>
      <c r="C57" s="173" t="s">
        <v>1780</v>
      </c>
      <c r="D57" s="173">
        <v>1</v>
      </c>
      <c r="E57" s="173" t="s">
        <v>2493</v>
      </c>
      <c r="F57" s="174" t="s">
        <v>1666</v>
      </c>
      <c r="G57" s="174" t="s">
        <v>1733</v>
      </c>
      <c r="H57" s="173">
        <v>56</v>
      </c>
      <c r="I57" s="206">
        <v>1</v>
      </c>
      <c r="J57" s="207">
        <v>23</v>
      </c>
      <c r="K57" s="207">
        <v>2726</v>
      </c>
      <c r="L57" s="207">
        <v>634</v>
      </c>
      <c r="M57" s="207">
        <v>333</v>
      </c>
      <c r="N57" s="207">
        <v>0</v>
      </c>
      <c r="O57" s="207">
        <v>1.2</v>
      </c>
      <c r="P57" s="207">
        <v>70</v>
      </c>
      <c r="Q57" s="207" t="s">
        <v>2513</v>
      </c>
      <c r="R57" s="207" t="s">
        <v>2514</v>
      </c>
      <c r="S57" s="207" t="s">
        <v>2546</v>
      </c>
      <c r="T57" s="207" t="s">
        <v>2534</v>
      </c>
      <c r="U57" s="207" t="s">
        <v>2513</v>
      </c>
      <c r="V57" s="233">
        <v>0</v>
      </c>
      <c r="W57" s="233">
        <v>19</v>
      </c>
      <c r="X57" s="233">
        <v>12</v>
      </c>
      <c r="Y57" s="233">
        <v>15</v>
      </c>
      <c r="Z57" s="233">
        <v>28</v>
      </c>
      <c r="AA57" s="233">
        <v>20</v>
      </c>
      <c r="AB57" s="233"/>
      <c r="AC57" s="233"/>
      <c r="AD57" s="233"/>
      <c r="AE57" s="208"/>
      <c r="AF57" s="208"/>
      <c r="AG57" s="208"/>
      <c r="AH57" s="208"/>
      <c r="AI57" s="208"/>
      <c r="AJ57" s="209"/>
      <c r="AK57" s="209"/>
      <c r="AL57" s="211"/>
      <c r="AM57" s="276">
        <v>44317.666666666657</v>
      </c>
      <c r="AN57" s="210"/>
      <c r="AO57" s="210">
        <v>1</v>
      </c>
    </row>
    <row r="58" spans="1:41">
      <c r="A58" s="1" t="s">
        <v>370</v>
      </c>
      <c r="B58" s="231">
        <v>5</v>
      </c>
      <c r="C58" s="173" t="s">
        <v>1780</v>
      </c>
      <c r="D58" s="173">
        <v>1</v>
      </c>
      <c r="E58" s="173" t="s">
        <v>2493</v>
      </c>
      <c r="F58" s="174" t="s">
        <v>1830</v>
      </c>
      <c r="G58" s="174" t="s">
        <v>2343</v>
      </c>
      <c r="H58" s="173">
        <v>57</v>
      </c>
      <c r="I58" s="206">
        <v>2</v>
      </c>
      <c r="J58" s="207">
        <v>19</v>
      </c>
      <c r="K58" s="207">
        <v>1911</v>
      </c>
      <c r="L58" s="207">
        <v>617</v>
      </c>
      <c r="M58" s="207">
        <v>311</v>
      </c>
      <c r="N58" s="207">
        <v>10</v>
      </c>
      <c r="O58" s="207">
        <v>1.3</v>
      </c>
      <c r="P58" s="207">
        <v>70</v>
      </c>
      <c r="Q58" s="207" t="s">
        <v>2513</v>
      </c>
      <c r="R58" s="207" t="s">
        <v>2514</v>
      </c>
      <c r="S58" s="207" t="s">
        <v>2517</v>
      </c>
      <c r="T58" s="207" t="s">
        <v>2544</v>
      </c>
      <c r="U58" s="207" t="s">
        <v>2513</v>
      </c>
      <c r="V58" s="233">
        <v>0</v>
      </c>
      <c r="W58" s="233">
        <v>4</v>
      </c>
      <c r="X58" s="233"/>
      <c r="Y58" s="233">
        <v>21</v>
      </c>
      <c r="Z58" s="233">
        <v>53</v>
      </c>
      <c r="AA58" s="233">
        <v>21</v>
      </c>
      <c r="AB58" s="233"/>
      <c r="AC58" s="233"/>
      <c r="AD58" s="233"/>
      <c r="AE58" s="208"/>
      <c r="AF58" s="208"/>
      <c r="AG58" s="208"/>
      <c r="AH58" s="208"/>
      <c r="AI58" s="208"/>
      <c r="AJ58" s="209"/>
      <c r="AK58" s="209"/>
      <c r="AL58" s="211"/>
      <c r="AM58" s="276">
        <v>44021.666666666657</v>
      </c>
      <c r="AN58" s="210"/>
      <c r="AO58" s="210">
        <v>0</v>
      </c>
    </row>
    <row r="59" spans="1:41">
      <c r="A59" s="1" t="s">
        <v>360</v>
      </c>
      <c r="B59" s="231">
        <v>5</v>
      </c>
      <c r="C59" s="173" t="s">
        <v>1780</v>
      </c>
      <c r="D59" s="173">
        <v>1</v>
      </c>
      <c r="E59" s="173" t="s">
        <v>2493</v>
      </c>
      <c r="F59" s="174" t="s">
        <v>1831</v>
      </c>
      <c r="G59" s="174" t="s">
        <v>2344</v>
      </c>
      <c r="H59" s="173">
        <v>58</v>
      </c>
      <c r="I59" s="206">
        <v>1</v>
      </c>
      <c r="J59" s="207">
        <v>18</v>
      </c>
      <c r="K59" s="207">
        <v>2826</v>
      </c>
      <c r="L59" s="207">
        <v>851</v>
      </c>
      <c r="M59" s="207">
        <v>220</v>
      </c>
      <c r="N59" s="207">
        <v>0</v>
      </c>
      <c r="O59" s="207">
        <v>1.5</v>
      </c>
      <c r="P59" s="207">
        <v>70</v>
      </c>
      <c r="Q59" s="207" t="s">
        <v>2513</v>
      </c>
      <c r="R59" s="207" t="s">
        <v>2514</v>
      </c>
      <c r="S59" s="207" t="s">
        <v>2524</v>
      </c>
      <c r="T59" s="207" t="s">
        <v>2534</v>
      </c>
      <c r="U59" s="207" t="s">
        <v>2513</v>
      </c>
      <c r="V59" s="233">
        <v>10</v>
      </c>
      <c r="W59" s="233">
        <v>39</v>
      </c>
      <c r="X59" s="233">
        <v>35</v>
      </c>
      <c r="Y59" s="233">
        <v>5</v>
      </c>
      <c r="Z59" s="233">
        <v>20</v>
      </c>
      <c r="AA59" s="233">
        <v>26</v>
      </c>
      <c r="AB59" s="233"/>
      <c r="AC59" s="233"/>
      <c r="AD59" s="233"/>
      <c r="AE59" s="208"/>
      <c r="AF59" s="208"/>
      <c r="AG59" s="208"/>
      <c r="AH59" s="208"/>
      <c r="AI59" s="208"/>
      <c r="AJ59" s="209"/>
      <c r="AK59" s="209"/>
      <c r="AL59" s="211"/>
      <c r="AM59" s="276">
        <v>43585.416666666657</v>
      </c>
      <c r="AN59" s="210"/>
      <c r="AO59" s="210">
        <v>0</v>
      </c>
    </row>
    <row r="60" spans="1:41">
      <c r="A60" s="1" t="s">
        <v>361</v>
      </c>
      <c r="B60" s="231">
        <v>5</v>
      </c>
      <c r="C60" s="173" t="s">
        <v>1780</v>
      </c>
      <c r="D60" s="173">
        <v>1</v>
      </c>
      <c r="E60" s="173" t="s">
        <v>2493</v>
      </c>
      <c r="F60" s="174" t="s">
        <v>1832</v>
      </c>
      <c r="G60" s="174" t="s">
        <v>2345</v>
      </c>
      <c r="H60" s="173">
        <v>59</v>
      </c>
      <c r="I60" s="206">
        <v>2</v>
      </c>
      <c r="J60" s="207">
        <v>19</v>
      </c>
      <c r="K60" s="207">
        <v>1856</v>
      </c>
      <c r="L60" s="207">
        <v>629</v>
      </c>
      <c r="M60" s="207">
        <v>302</v>
      </c>
      <c r="N60" s="207">
        <v>10</v>
      </c>
      <c r="O60" s="207">
        <v>1.3</v>
      </c>
      <c r="P60" s="207">
        <v>70</v>
      </c>
      <c r="Q60" s="207" t="s">
        <v>2513</v>
      </c>
      <c r="R60" s="207" t="s">
        <v>2514</v>
      </c>
      <c r="S60" s="207" t="s">
        <v>2520</v>
      </c>
      <c r="T60" s="207" t="s">
        <v>2544</v>
      </c>
      <c r="U60" s="207" t="s">
        <v>2513</v>
      </c>
      <c r="V60" s="233">
        <v>0</v>
      </c>
      <c r="W60" s="233">
        <v>33</v>
      </c>
      <c r="X60" s="233"/>
      <c r="Y60" s="233">
        <v>0</v>
      </c>
      <c r="Z60" s="233">
        <v>24</v>
      </c>
      <c r="AA60" s="233">
        <v>17</v>
      </c>
      <c r="AB60" s="233"/>
      <c r="AC60" s="233"/>
      <c r="AD60" s="233"/>
      <c r="AE60" s="208">
        <v>16154</v>
      </c>
      <c r="AF60" s="208">
        <v>1029</v>
      </c>
      <c r="AG60" s="208">
        <v>503</v>
      </c>
      <c r="AH60" s="208">
        <v>698</v>
      </c>
      <c r="AI60" s="208"/>
      <c r="AJ60" s="209"/>
      <c r="AK60" s="209"/>
      <c r="AL60" s="211"/>
      <c r="AM60" s="276">
        <v>43585.416666666657</v>
      </c>
      <c r="AN60" s="210"/>
      <c r="AO60" s="210">
        <v>12</v>
      </c>
    </row>
    <row r="61" spans="1:41">
      <c r="A61" s="1" t="s">
        <v>1745</v>
      </c>
      <c r="B61" s="231">
        <v>5</v>
      </c>
      <c r="C61" s="173" t="s">
        <v>1780</v>
      </c>
      <c r="D61" s="173">
        <v>1</v>
      </c>
      <c r="E61" s="173" t="s">
        <v>2493</v>
      </c>
      <c r="F61" s="174" t="s">
        <v>1833</v>
      </c>
      <c r="G61" s="174" t="s">
        <v>1734</v>
      </c>
      <c r="H61" s="173">
        <v>60</v>
      </c>
      <c r="I61" s="206">
        <v>2</v>
      </c>
      <c r="J61" s="207">
        <v>13</v>
      </c>
      <c r="K61" s="207">
        <v>3348</v>
      </c>
      <c r="L61" s="207">
        <v>306</v>
      </c>
      <c r="M61" s="207">
        <v>425</v>
      </c>
      <c r="N61" s="207">
        <v>15</v>
      </c>
      <c r="O61" s="207">
        <v>1.2</v>
      </c>
      <c r="P61" s="207">
        <v>80</v>
      </c>
      <c r="Q61" s="207" t="s">
        <v>2513</v>
      </c>
      <c r="R61" s="207" t="s">
        <v>2536</v>
      </c>
      <c r="S61" s="207" t="s">
        <v>2513</v>
      </c>
      <c r="T61" s="207" t="s">
        <v>2544</v>
      </c>
      <c r="U61" s="207" t="s">
        <v>2513</v>
      </c>
      <c r="V61" s="233">
        <v>0</v>
      </c>
      <c r="W61" s="233">
        <v>20</v>
      </c>
      <c r="X61" s="233">
        <v>20</v>
      </c>
      <c r="Y61" s="233">
        <v>10</v>
      </c>
      <c r="Z61" s="233">
        <v>20</v>
      </c>
      <c r="AA61" s="233">
        <v>15</v>
      </c>
      <c r="AB61" s="233"/>
      <c r="AC61" s="233"/>
      <c r="AD61" s="233"/>
      <c r="AE61" s="208">
        <v>45900</v>
      </c>
      <c r="AF61" s="208">
        <v>1530</v>
      </c>
      <c r="AG61" s="208">
        <v>0</v>
      </c>
      <c r="AH61" s="208">
        <v>656</v>
      </c>
      <c r="AI61" s="208"/>
      <c r="AJ61" s="209"/>
      <c r="AK61" s="209"/>
      <c r="AL61" s="211"/>
      <c r="AM61" s="276">
        <v>44411.666666666657</v>
      </c>
      <c r="AN61" s="210"/>
      <c r="AO61" s="210">
        <v>30</v>
      </c>
    </row>
    <row r="62" spans="1:41">
      <c r="A62" s="1" t="s">
        <v>364</v>
      </c>
      <c r="B62" s="231">
        <v>5</v>
      </c>
      <c r="C62" s="173" t="s">
        <v>1780</v>
      </c>
      <c r="D62" s="173">
        <v>1</v>
      </c>
      <c r="E62" s="173" t="s">
        <v>2493</v>
      </c>
      <c r="F62" s="174" t="s">
        <v>1835</v>
      </c>
      <c r="G62" s="174" t="s">
        <v>2346</v>
      </c>
      <c r="H62" s="173">
        <v>61</v>
      </c>
      <c r="I62" s="206">
        <v>2</v>
      </c>
      <c r="J62" s="207">
        <v>16</v>
      </c>
      <c r="K62" s="207">
        <v>1378</v>
      </c>
      <c r="L62" s="207">
        <v>591</v>
      </c>
      <c r="M62" s="207">
        <v>376</v>
      </c>
      <c r="N62" s="207">
        <v>0</v>
      </c>
      <c r="O62" s="207">
        <v>1.05</v>
      </c>
      <c r="P62" s="207">
        <v>70</v>
      </c>
      <c r="Q62" s="207" t="s">
        <v>2513</v>
      </c>
      <c r="R62" s="207" t="s">
        <v>2514</v>
      </c>
      <c r="S62" s="207" t="s">
        <v>2517</v>
      </c>
      <c r="T62" s="207" t="s">
        <v>2544</v>
      </c>
      <c r="U62" s="207" t="s">
        <v>2513</v>
      </c>
      <c r="V62" s="233">
        <v>20</v>
      </c>
      <c r="W62" s="233">
        <v>50</v>
      </c>
      <c r="X62" s="233">
        <v>27</v>
      </c>
      <c r="Y62" s="233">
        <v>20</v>
      </c>
      <c r="Z62" s="233">
        <v>50</v>
      </c>
      <c r="AA62" s="233">
        <v>21</v>
      </c>
      <c r="AB62" s="233"/>
      <c r="AC62" s="233"/>
      <c r="AD62" s="233"/>
      <c r="AE62" s="208"/>
      <c r="AF62" s="208"/>
      <c r="AG62" s="208"/>
      <c r="AH62" s="208"/>
      <c r="AI62" s="208"/>
      <c r="AJ62" s="209"/>
      <c r="AK62" s="209"/>
      <c r="AL62" s="211"/>
      <c r="AM62" s="276">
        <v>43655.666666666657</v>
      </c>
      <c r="AN62" s="210"/>
      <c r="AO62" s="210">
        <v>0</v>
      </c>
    </row>
    <row r="63" spans="1:41">
      <c r="A63" s="1" t="s">
        <v>371</v>
      </c>
      <c r="B63" s="231">
        <v>5</v>
      </c>
      <c r="C63" s="173" t="s">
        <v>1780</v>
      </c>
      <c r="D63" s="173">
        <v>1</v>
      </c>
      <c r="E63" s="173" t="s">
        <v>2493</v>
      </c>
      <c r="F63" s="174" t="s">
        <v>1836</v>
      </c>
      <c r="G63" s="174" t="s">
        <v>2347</v>
      </c>
      <c r="H63" s="173">
        <v>62</v>
      </c>
      <c r="I63" s="206">
        <v>1</v>
      </c>
      <c r="J63" s="207">
        <v>10</v>
      </c>
      <c r="K63" s="207">
        <v>2045</v>
      </c>
      <c r="L63" s="207">
        <v>516</v>
      </c>
      <c r="M63" s="207">
        <v>280</v>
      </c>
      <c r="N63" s="207">
        <v>0</v>
      </c>
      <c r="O63" s="207">
        <v>0.78</v>
      </c>
      <c r="P63" s="207">
        <v>70</v>
      </c>
      <c r="Q63" s="207" t="s">
        <v>2513</v>
      </c>
      <c r="R63" s="207" t="s">
        <v>2514</v>
      </c>
      <c r="S63" s="207" t="s">
        <v>2521</v>
      </c>
      <c r="T63" s="207" t="s">
        <v>2544</v>
      </c>
      <c r="U63" s="207" t="s">
        <v>2513</v>
      </c>
      <c r="V63" s="233">
        <v>0</v>
      </c>
      <c r="W63" s="233">
        <v>4</v>
      </c>
      <c r="X63" s="233"/>
      <c r="Y63" s="233">
        <v>21</v>
      </c>
      <c r="Z63" s="233">
        <v>35</v>
      </c>
      <c r="AA63" s="233">
        <v>20</v>
      </c>
      <c r="AB63" s="233"/>
      <c r="AC63" s="233"/>
      <c r="AD63" s="233"/>
      <c r="AE63" s="208"/>
      <c r="AF63" s="208"/>
      <c r="AG63" s="208"/>
      <c r="AH63" s="208"/>
      <c r="AI63" s="208"/>
      <c r="AJ63" s="209"/>
      <c r="AK63" s="209"/>
      <c r="AL63" s="211"/>
      <c r="AM63" s="276">
        <v>44068.666666666657</v>
      </c>
      <c r="AN63" s="210"/>
      <c r="AO63" s="210">
        <v>0</v>
      </c>
    </row>
    <row r="64" spans="1:41">
      <c r="A64" s="1" t="s">
        <v>365</v>
      </c>
      <c r="B64" s="231">
        <v>5</v>
      </c>
      <c r="C64" s="173" t="s">
        <v>1780</v>
      </c>
      <c r="D64" s="173">
        <v>1</v>
      </c>
      <c r="E64" s="173" t="s">
        <v>2493</v>
      </c>
      <c r="F64" s="174" t="s">
        <v>1837</v>
      </c>
      <c r="G64" s="174" t="s">
        <v>2348</v>
      </c>
      <c r="H64" s="173">
        <v>63</v>
      </c>
      <c r="I64" s="206">
        <v>1</v>
      </c>
      <c r="J64" s="207">
        <v>21</v>
      </c>
      <c r="K64" s="207">
        <v>1917</v>
      </c>
      <c r="L64" s="207">
        <v>564</v>
      </c>
      <c r="M64" s="207">
        <v>381</v>
      </c>
      <c r="N64" s="207">
        <v>10</v>
      </c>
      <c r="O64" s="207">
        <v>1.25</v>
      </c>
      <c r="P64" s="207">
        <v>70</v>
      </c>
      <c r="Q64" s="207" t="s">
        <v>2513</v>
      </c>
      <c r="R64" s="207" t="s">
        <v>2514</v>
      </c>
      <c r="S64" s="207" t="s">
        <v>2546</v>
      </c>
      <c r="T64" s="207" t="s">
        <v>2534</v>
      </c>
      <c r="U64" s="207" t="s">
        <v>2513</v>
      </c>
      <c r="V64" s="233">
        <v>6</v>
      </c>
      <c r="W64" s="233">
        <v>34</v>
      </c>
      <c r="X64" s="233">
        <v>30</v>
      </c>
      <c r="Y64" s="233">
        <v>6</v>
      </c>
      <c r="Z64" s="233">
        <v>24</v>
      </c>
      <c r="AA64" s="233">
        <v>12</v>
      </c>
      <c r="AB64" s="233"/>
      <c r="AC64" s="233"/>
      <c r="AD64" s="233"/>
      <c r="AE64" s="208">
        <v>9926</v>
      </c>
      <c r="AF64" s="208">
        <v>820</v>
      </c>
      <c r="AG64" s="208">
        <v>513</v>
      </c>
      <c r="AH64" s="208">
        <v>615</v>
      </c>
      <c r="AI64" s="208"/>
      <c r="AJ64" s="209"/>
      <c r="AK64" s="209"/>
      <c r="AL64" s="211"/>
      <c r="AM64" s="276">
        <v>43718.666666666657</v>
      </c>
      <c r="AN64" s="210"/>
      <c r="AO64" s="210">
        <v>1</v>
      </c>
    </row>
    <row r="65" spans="1:41">
      <c r="A65" s="1" t="s">
        <v>366</v>
      </c>
      <c r="B65" s="231">
        <v>5</v>
      </c>
      <c r="C65" s="173" t="s">
        <v>1780</v>
      </c>
      <c r="D65" s="173">
        <v>1</v>
      </c>
      <c r="E65" s="173" t="s">
        <v>2493</v>
      </c>
      <c r="F65" s="174" t="s">
        <v>1838</v>
      </c>
      <c r="G65" s="174" t="s">
        <v>2349</v>
      </c>
      <c r="H65" s="173">
        <v>64</v>
      </c>
      <c r="I65" s="206">
        <v>1</v>
      </c>
      <c r="J65" s="207">
        <v>20</v>
      </c>
      <c r="K65" s="207">
        <v>3330</v>
      </c>
      <c r="L65" s="207">
        <v>806</v>
      </c>
      <c r="M65" s="207">
        <v>161</v>
      </c>
      <c r="N65" s="207">
        <v>0</v>
      </c>
      <c r="O65" s="207">
        <v>1.5</v>
      </c>
      <c r="P65" s="207">
        <v>80</v>
      </c>
      <c r="Q65" s="207" t="s">
        <v>2513</v>
      </c>
      <c r="R65" s="207" t="s">
        <v>2536</v>
      </c>
      <c r="S65" s="207" t="s">
        <v>2513</v>
      </c>
      <c r="T65" s="207" t="s">
        <v>2544</v>
      </c>
      <c r="U65" s="207" t="s">
        <v>2513</v>
      </c>
      <c r="V65" s="233">
        <v>0</v>
      </c>
      <c r="W65" s="233">
        <v>4</v>
      </c>
      <c r="X65" s="233"/>
      <c r="Y65" s="233">
        <v>0</v>
      </c>
      <c r="Z65" s="233">
        <v>48</v>
      </c>
      <c r="AA65" s="233"/>
      <c r="AB65" s="233"/>
      <c r="AC65" s="233"/>
      <c r="AD65" s="233"/>
      <c r="AE65" s="208"/>
      <c r="AF65" s="208"/>
      <c r="AG65" s="208"/>
      <c r="AH65" s="208"/>
      <c r="AI65" s="208"/>
      <c r="AJ65" s="209"/>
      <c r="AK65" s="209"/>
      <c r="AL65" s="211"/>
      <c r="AM65" s="276">
        <v>43753.666666666657</v>
      </c>
      <c r="AN65" s="210"/>
      <c r="AO65" s="210">
        <v>0</v>
      </c>
    </row>
    <row r="66" spans="1:41">
      <c r="A66" s="1" t="s">
        <v>362</v>
      </c>
      <c r="B66" s="231">
        <v>5</v>
      </c>
      <c r="C66" s="173" t="s">
        <v>1780</v>
      </c>
      <c r="D66" s="173">
        <v>1</v>
      </c>
      <c r="E66" s="173" t="s">
        <v>2493</v>
      </c>
      <c r="F66" s="174" t="s">
        <v>1839</v>
      </c>
      <c r="G66" s="174" t="s">
        <v>2350</v>
      </c>
      <c r="H66" s="173">
        <v>65</v>
      </c>
      <c r="I66" s="206">
        <v>1</v>
      </c>
      <c r="J66" s="207">
        <v>10</v>
      </c>
      <c r="K66" s="207">
        <v>2103</v>
      </c>
      <c r="L66" s="207">
        <v>504</v>
      </c>
      <c r="M66" s="207">
        <v>294</v>
      </c>
      <c r="N66" s="207">
        <v>0</v>
      </c>
      <c r="O66" s="207">
        <v>0.78</v>
      </c>
      <c r="P66" s="207">
        <v>70</v>
      </c>
      <c r="Q66" s="207" t="s">
        <v>2513</v>
      </c>
      <c r="R66" s="207" t="s">
        <v>2514</v>
      </c>
      <c r="S66" s="207" t="s">
        <v>2515</v>
      </c>
      <c r="T66" s="207" t="s">
        <v>2544</v>
      </c>
      <c r="U66" s="207" t="s">
        <v>2513</v>
      </c>
      <c r="V66" s="233">
        <v>0</v>
      </c>
      <c r="W66" s="233">
        <v>4</v>
      </c>
      <c r="X66" s="233"/>
      <c r="Y66" s="233">
        <v>10</v>
      </c>
      <c r="Z66" s="233">
        <v>50</v>
      </c>
      <c r="AA66" s="233">
        <v>25</v>
      </c>
      <c r="AB66" s="233"/>
      <c r="AC66" s="233"/>
      <c r="AD66" s="233"/>
      <c r="AE66" s="208"/>
      <c r="AF66" s="208"/>
      <c r="AG66" s="208"/>
      <c r="AH66" s="208"/>
      <c r="AI66" s="208"/>
      <c r="AJ66" s="209"/>
      <c r="AK66" s="209"/>
      <c r="AL66" s="211"/>
      <c r="AM66" s="276">
        <v>43585.416666666657</v>
      </c>
      <c r="AN66" s="210"/>
      <c r="AO66" s="210">
        <v>0</v>
      </c>
    </row>
    <row r="67" spans="1:41">
      <c r="A67" s="1" t="s">
        <v>363</v>
      </c>
      <c r="B67" s="231">
        <v>5</v>
      </c>
      <c r="C67" s="173" t="s">
        <v>1780</v>
      </c>
      <c r="D67" s="173">
        <v>1</v>
      </c>
      <c r="E67" s="173" t="s">
        <v>2493</v>
      </c>
      <c r="F67" s="174" t="s">
        <v>1840</v>
      </c>
      <c r="G67" s="174" t="s">
        <v>2351</v>
      </c>
      <c r="H67" s="173">
        <v>66</v>
      </c>
      <c r="I67" s="206">
        <v>2</v>
      </c>
      <c r="J67" s="207">
        <v>21</v>
      </c>
      <c r="K67" s="207">
        <v>1972</v>
      </c>
      <c r="L67" s="207">
        <v>631</v>
      </c>
      <c r="M67" s="207">
        <v>291</v>
      </c>
      <c r="N67" s="207">
        <v>0</v>
      </c>
      <c r="O67" s="207">
        <v>1.2</v>
      </c>
      <c r="P67" s="207">
        <v>70</v>
      </c>
      <c r="Q67" s="207" t="s">
        <v>2513</v>
      </c>
      <c r="R67" s="207" t="s">
        <v>2514</v>
      </c>
      <c r="S67" s="207" t="s">
        <v>2525</v>
      </c>
      <c r="T67" s="207" t="s">
        <v>2544</v>
      </c>
      <c r="U67" s="207" t="s">
        <v>2513</v>
      </c>
      <c r="V67" s="233">
        <v>10</v>
      </c>
      <c r="W67" s="233">
        <v>35</v>
      </c>
      <c r="X67" s="233">
        <v>30</v>
      </c>
      <c r="Y67" s="233">
        <v>30</v>
      </c>
      <c r="Z67" s="233">
        <v>43</v>
      </c>
      <c r="AA67" s="233">
        <v>12</v>
      </c>
      <c r="AB67" s="233"/>
      <c r="AC67" s="233"/>
      <c r="AD67" s="233"/>
      <c r="AE67" s="208">
        <v>13160</v>
      </c>
      <c r="AF67" s="208">
        <v>1097</v>
      </c>
      <c r="AG67" s="208">
        <v>423</v>
      </c>
      <c r="AH67" s="208">
        <v>568</v>
      </c>
      <c r="AI67" s="208"/>
      <c r="AJ67" s="209"/>
      <c r="AK67" s="209"/>
      <c r="AL67" s="211"/>
      <c r="AM67" s="276">
        <v>43585.416666666657</v>
      </c>
      <c r="AN67" s="210">
        <v>2</v>
      </c>
      <c r="AO67" s="210">
        <v>4</v>
      </c>
    </row>
    <row r="68" spans="1:41">
      <c r="A68" s="1" t="s">
        <v>1746</v>
      </c>
      <c r="B68" s="231">
        <v>5</v>
      </c>
      <c r="C68" s="173" t="s">
        <v>1780</v>
      </c>
      <c r="D68" s="173">
        <v>1</v>
      </c>
      <c r="E68" s="173" t="s">
        <v>2493</v>
      </c>
      <c r="F68" s="174" t="s">
        <v>1665</v>
      </c>
      <c r="G68" s="174" t="s">
        <v>1735</v>
      </c>
      <c r="H68" s="173">
        <v>67</v>
      </c>
      <c r="I68" s="206">
        <v>2</v>
      </c>
      <c r="J68" s="207">
        <v>20</v>
      </c>
      <c r="K68" s="207">
        <v>1867</v>
      </c>
      <c r="L68" s="207">
        <v>627</v>
      </c>
      <c r="M68" s="207">
        <v>384</v>
      </c>
      <c r="N68" s="207">
        <v>0</v>
      </c>
      <c r="O68" s="207">
        <v>1.3</v>
      </c>
      <c r="P68" s="207">
        <v>70</v>
      </c>
      <c r="Q68" s="207" t="s">
        <v>2513</v>
      </c>
      <c r="R68" s="207" t="s">
        <v>2514</v>
      </c>
      <c r="S68" s="207" t="s">
        <v>2532</v>
      </c>
      <c r="T68" s="207" t="s">
        <v>2534</v>
      </c>
      <c r="U68" s="207" t="s">
        <v>2513</v>
      </c>
      <c r="V68" s="233">
        <v>0</v>
      </c>
      <c r="W68" s="233">
        <v>3</v>
      </c>
      <c r="X68" s="233"/>
      <c r="Y68" s="233">
        <v>30</v>
      </c>
      <c r="Z68" s="233">
        <v>44</v>
      </c>
      <c r="AA68" s="233">
        <v>25</v>
      </c>
      <c r="AB68" s="233"/>
      <c r="AC68" s="233"/>
      <c r="AD68" s="233"/>
      <c r="AE68" s="208">
        <v>45238</v>
      </c>
      <c r="AF68" s="208">
        <v>1810</v>
      </c>
      <c r="AG68" s="208">
        <v>607</v>
      </c>
      <c r="AH68" s="208">
        <v>1046</v>
      </c>
      <c r="AI68" s="208"/>
      <c r="AJ68" s="209">
        <v>74</v>
      </c>
      <c r="AK68" s="209">
        <v>48</v>
      </c>
      <c r="AL68" s="211">
        <v>58</v>
      </c>
      <c r="AM68" s="276">
        <v>44411.666666666657</v>
      </c>
      <c r="AN68" s="210"/>
      <c r="AO68" s="210">
        <v>22</v>
      </c>
    </row>
    <row r="69" spans="1:41">
      <c r="A69" s="1" t="s">
        <v>373</v>
      </c>
      <c r="B69" s="231">
        <v>5</v>
      </c>
      <c r="C69" s="173" t="s">
        <v>1780</v>
      </c>
      <c r="D69" s="173">
        <v>1</v>
      </c>
      <c r="E69" s="173" t="s">
        <v>2493</v>
      </c>
      <c r="F69" s="227" t="s">
        <v>1664</v>
      </c>
      <c r="G69" s="227" t="s">
        <v>2352</v>
      </c>
      <c r="H69" s="173">
        <v>68</v>
      </c>
      <c r="I69" s="206">
        <v>2</v>
      </c>
      <c r="J69" s="207">
        <v>22</v>
      </c>
      <c r="K69" s="207">
        <v>1995</v>
      </c>
      <c r="L69" s="207">
        <v>518</v>
      </c>
      <c r="M69" s="207">
        <v>293</v>
      </c>
      <c r="N69" s="207">
        <v>0</v>
      </c>
      <c r="O69" s="207">
        <v>1.3</v>
      </c>
      <c r="P69" s="207">
        <v>80</v>
      </c>
      <c r="Q69" s="207" t="s">
        <v>2513</v>
      </c>
      <c r="R69" s="207" t="s">
        <v>2536</v>
      </c>
      <c r="S69" s="207" t="s">
        <v>2513</v>
      </c>
      <c r="T69" s="207" t="s">
        <v>2544</v>
      </c>
      <c r="U69" s="207" t="s">
        <v>2513</v>
      </c>
      <c r="V69" s="233">
        <v>0</v>
      </c>
      <c r="W69" s="233">
        <v>19</v>
      </c>
      <c r="X69" s="233"/>
      <c r="Y69" s="233">
        <v>0</v>
      </c>
      <c r="Z69" s="233">
        <v>29</v>
      </c>
      <c r="AA69" s="233">
        <v>4</v>
      </c>
      <c r="AB69" s="233"/>
      <c r="AC69" s="233"/>
      <c r="AD69" s="233"/>
      <c r="AE69" s="208"/>
      <c r="AF69" s="208"/>
      <c r="AG69" s="208"/>
      <c r="AH69" s="208"/>
      <c r="AI69" s="208"/>
      <c r="AJ69" s="209"/>
      <c r="AK69" s="209"/>
      <c r="AL69" s="211"/>
      <c r="AM69" s="276">
        <v>44264.666666666657</v>
      </c>
      <c r="AN69" s="210"/>
      <c r="AO69" s="210">
        <v>0</v>
      </c>
    </row>
    <row r="70" spans="1:41">
      <c r="A70" s="1" t="s">
        <v>369</v>
      </c>
      <c r="B70" s="231">
        <v>5</v>
      </c>
      <c r="C70" s="173" t="s">
        <v>1780</v>
      </c>
      <c r="D70" s="173">
        <v>1</v>
      </c>
      <c r="E70" s="173" t="s">
        <v>2493</v>
      </c>
      <c r="F70" s="174" t="s">
        <v>1841</v>
      </c>
      <c r="G70" s="174" t="s">
        <v>2353</v>
      </c>
      <c r="H70" s="173">
        <v>69</v>
      </c>
      <c r="I70" s="206">
        <v>1</v>
      </c>
      <c r="J70" s="207">
        <v>23</v>
      </c>
      <c r="K70" s="207">
        <v>2662</v>
      </c>
      <c r="L70" s="207">
        <v>502</v>
      </c>
      <c r="M70" s="207">
        <v>306</v>
      </c>
      <c r="N70" s="207">
        <v>10</v>
      </c>
      <c r="O70" s="207">
        <v>1.25</v>
      </c>
      <c r="P70" s="207">
        <v>80</v>
      </c>
      <c r="Q70" s="207" t="s">
        <v>2513</v>
      </c>
      <c r="R70" s="207" t="s">
        <v>2536</v>
      </c>
      <c r="S70" s="207" t="s">
        <v>2513</v>
      </c>
      <c r="T70" s="207" t="s">
        <v>2544</v>
      </c>
      <c r="U70" s="207" t="s">
        <v>2513</v>
      </c>
      <c r="V70" s="233">
        <v>9</v>
      </c>
      <c r="W70" s="233">
        <v>24</v>
      </c>
      <c r="X70" s="233"/>
      <c r="Y70" s="233">
        <v>10</v>
      </c>
      <c r="Z70" s="233">
        <v>34</v>
      </c>
      <c r="AA70" s="233">
        <v>27</v>
      </c>
      <c r="AB70" s="233"/>
      <c r="AC70" s="233"/>
      <c r="AD70" s="233"/>
      <c r="AE70" s="208"/>
      <c r="AF70" s="208"/>
      <c r="AG70" s="208"/>
      <c r="AH70" s="208"/>
      <c r="AI70" s="208"/>
      <c r="AJ70" s="209"/>
      <c r="AK70" s="209"/>
      <c r="AL70" s="211"/>
      <c r="AM70" s="276">
        <v>43942.666666666657</v>
      </c>
      <c r="AN70" s="210">
        <v>2</v>
      </c>
      <c r="AO70" s="210">
        <v>5</v>
      </c>
    </row>
    <row r="71" spans="1:41">
      <c r="A71" s="1" t="s">
        <v>338</v>
      </c>
      <c r="B71" s="231">
        <v>5</v>
      </c>
      <c r="C71" s="173" t="s">
        <v>1788</v>
      </c>
      <c r="D71" s="173">
        <v>2</v>
      </c>
      <c r="E71" s="173" t="s">
        <v>2494</v>
      </c>
      <c r="F71" s="174" t="s">
        <v>1842</v>
      </c>
      <c r="G71" s="174" t="s">
        <v>2354</v>
      </c>
      <c r="H71" s="173">
        <v>70</v>
      </c>
      <c r="I71" s="206">
        <v>1</v>
      </c>
      <c r="J71" s="207">
        <v>21</v>
      </c>
      <c r="K71" s="207">
        <v>1498</v>
      </c>
      <c r="L71" s="207">
        <v>917</v>
      </c>
      <c r="M71" s="207">
        <v>104</v>
      </c>
      <c r="N71" s="207">
        <v>0</v>
      </c>
      <c r="O71" s="213">
        <v>2.7</v>
      </c>
      <c r="P71" s="207">
        <v>70</v>
      </c>
      <c r="Q71" s="207" t="s">
        <v>2513</v>
      </c>
      <c r="R71" s="207" t="s">
        <v>2514</v>
      </c>
      <c r="S71" s="207" t="s">
        <v>2523</v>
      </c>
      <c r="T71" s="207" t="s">
        <v>2544</v>
      </c>
      <c r="U71" s="207" t="s">
        <v>2513</v>
      </c>
      <c r="V71" s="233">
        <v>10</v>
      </c>
      <c r="W71" s="233">
        <v>35</v>
      </c>
      <c r="X71" s="233">
        <v>30</v>
      </c>
      <c r="Y71" s="233">
        <v>12</v>
      </c>
      <c r="Z71" s="233">
        <v>34</v>
      </c>
      <c r="AA71" s="233">
        <v>30</v>
      </c>
      <c r="AB71" s="233"/>
      <c r="AC71" s="233"/>
      <c r="AD71" s="233"/>
      <c r="AE71" s="208"/>
      <c r="AF71" s="208"/>
      <c r="AG71" s="208"/>
      <c r="AH71" s="208"/>
      <c r="AI71" s="208"/>
      <c r="AJ71" s="209"/>
      <c r="AK71" s="209"/>
      <c r="AL71" s="211"/>
      <c r="AM71" s="276">
        <v>44054.666666666657</v>
      </c>
      <c r="AN71" s="210"/>
      <c r="AO71" s="210">
        <v>0</v>
      </c>
    </row>
    <row r="72" spans="1:41">
      <c r="A72" s="1" t="s">
        <v>340</v>
      </c>
      <c r="B72" s="231">
        <v>5</v>
      </c>
      <c r="C72" s="173" t="s">
        <v>1788</v>
      </c>
      <c r="D72" s="173">
        <v>2</v>
      </c>
      <c r="E72" s="173" t="s">
        <v>2494</v>
      </c>
      <c r="F72" s="174" t="s">
        <v>1843</v>
      </c>
      <c r="G72" s="174" t="s">
        <v>2355</v>
      </c>
      <c r="H72" s="173">
        <v>71</v>
      </c>
      <c r="I72" s="206">
        <v>1</v>
      </c>
      <c r="J72" s="207">
        <v>31</v>
      </c>
      <c r="K72" s="207">
        <v>1782</v>
      </c>
      <c r="L72" s="207">
        <v>645</v>
      </c>
      <c r="M72" s="207">
        <v>172</v>
      </c>
      <c r="N72" s="207">
        <v>0</v>
      </c>
      <c r="O72" s="207">
        <v>2.2999999999999998</v>
      </c>
      <c r="P72" s="207">
        <v>70</v>
      </c>
      <c r="Q72" s="207" t="s">
        <v>2513</v>
      </c>
      <c r="R72" s="207" t="s">
        <v>2514</v>
      </c>
      <c r="S72" s="207" t="s">
        <v>2517</v>
      </c>
      <c r="T72" s="207" t="s">
        <v>2544</v>
      </c>
      <c r="U72" s="207" t="s">
        <v>2513</v>
      </c>
      <c r="V72" s="233">
        <v>10</v>
      </c>
      <c r="W72" s="233">
        <v>39</v>
      </c>
      <c r="X72" s="233">
        <v>35</v>
      </c>
      <c r="Y72" s="233">
        <v>19</v>
      </c>
      <c r="Z72" s="233">
        <v>54</v>
      </c>
      <c r="AA72" s="233">
        <v>22</v>
      </c>
      <c r="AB72" s="233"/>
      <c r="AC72" s="233"/>
      <c r="AD72" s="233"/>
      <c r="AE72" s="208"/>
      <c r="AF72" s="208"/>
      <c r="AG72" s="208"/>
      <c r="AH72" s="208"/>
      <c r="AI72" s="208"/>
      <c r="AJ72" s="209"/>
      <c r="AK72" s="209"/>
      <c r="AL72" s="211"/>
      <c r="AM72" s="276">
        <v>44119.666666666657</v>
      </c>
      <c r="AN72" s="210"/>
      <c r="AO72" s="210">
        <v>0</v>
      </c>
    </row>
    <row r="73" spans="1:41">
      <c r="A73" s="1" t="s">
        <v>332</v>
      </c>
      <c r="B73" s="231">
        <v>5</v>
      </c>
      <c r="C73" s="173" t="s">
        <v>1788</v>
      </c>
      <c r="D73" s="173">
        <v>2</v>
      </c>
      <c r="E73" s="173" t="s">
        <v>2494</v>
      </c>
      <c r="F73" s="227" t="s">
        <v>1844</v>
      </c>
      <c r="G73" s="227" t="s">
        <v>2356</v>
      </c>
      <c r="H73" s="173">
        <v>72</v>
      </c>
      <c r="I73" s="206">
        <v>1</v>
      </c>
      <c r="J73" s="207">
        <v>13</v>
      </c>
      <c r="K73" s="207">
        <v>1271</v>
      </c>
      <c r="L73" s="207">
        <v>489</v>
      </c>
      <c r="M73" s="207">
        <v>139</v>
      </c>
      <c r="N73" s="207">
        <v>0</v>
      </c>
      <c r="O73" s="207">
        <v>1</v>
      </c>
      <c r="P73" s="207">
        <v>70</v>
      </c>
      <c r="Q73" s="207" t="s">
        <v>2513</v>
      </c>
      <c r="R73" s="207" t="s">
        <v>2514</v>
      </c>
      <c r="S73" s="207" t="s">
        <v>2515</v>
      </c>
      <c r="T73" s="207" t="s">
        <v>2544</v>
      </c>
      <c r="U73" s="207" t="s">
        <v>2513</v>
      </c>
      <c r="V73" s="233">
        <v>10</v>
      </c>
      <c r="W73" s="233">
        <v>35</v>
      </c>
      <c r="X73" s="233">
        <v>30</v>
      </c>
      <c r="Y73" s="233">
        <v>0</v>
      </c>
      <c r="Z73" s="233">
        <v>63</v>
      </c>
      <c r="AA73" s="233"/>
      <c r="AB73" s="233"/>
      <c r="AC73" s="233"/>
      <c r="AD73" s="233"/>
      <c r="AE73" s="208"/>
      <c r="AF73" s="208"/>
      <c r="AG73" s="208"/>
      <c r="AH73" s="208"/>
      <c r="AI73" s="208"/>
      <c r="AJ73" s="209"/>
      <c r="AK73" s="209"/>
      <c r="AL73" s="211"/>
      <c r="AM73" s="276">
        <v>43585.416666666657</v>
      </c>
      <c r="AN73" s="210">
        <v>1</v>
      </c>
      <c r="AO73" s="210">
        <v>4</v>
      </c>
    </row>
    <row r="74" spans="1:41">
      <c r="A74" s="1" t="s">
        <v>336</v>
      </c>
      <c r="B74" s="231">
        <v>5</v>
      </c>
      <c r="C74" s="173" t="s">
        <v>1788</v>
      </c>
      <c r="D74" s="173">
        <v>2</v>
      </c>
      <c r="E74" s="173" t="s">
        <v>2494</v>
      </c>
      <c r="F74" s="174" t="s">
        <v>1845</v>
      </c>
      <c r="G74" s="174" t="s">
        <v>2357</v>
      </c>
      <c r="H74" s="173">
        <v>73</v>
      </c>
      <c r="I74" s="206">
        <v>1</v>
      </c>
      <c r="J74" s="207">
        <v>13</v>
      </c>
      <c r="K74" s="207">
        <v>1224</v>
      </c>
      <c r="L74" s="207">
        <v>495</v>
      </c>
      <c r="M74" s="207">
        <v>128</v>
      </c>
      <c r="N74" s="207">
        <v>0</v>
      </c>
      <c r="O74" s="207">
        <v>1</v>
      </c>
      <c r="P74" s="207">
        <v>70</v>
      </c>
      <c r="Q74" s="207" t="s">
        <v>2513</v>
      </c>
      <c r="R74" s="207" t="s">
        <v>2514</v>
      </c>
      <c r="S74" s="207" t="s">
        <v>2515</v>
      </c>
      <c r="T74" s="207" t="s">
        <v>2534</v>
      </c>
      <c r="U74" s="207" t="s">
        <v>2513</v>
      </c>
      <c r="V74" s="233">
        <v>0</v>
      </c>
      <c r="W74" s="233">
        <v>5</v>
      </c>
      <c r="X74" s="233"/>
      <c r="Y74" s="233">
        <v>12</v>
      </c>
      <c r="Z74" s="233">
        <v>34</v>
      </c>
      <c r="AA74" s="233">
        <v>17</v>
      </c>
      <c r="AB74" s="233"/>
      <c r="AC74" s="233"/>
      <c r="AD74" s="233"/>
      <c r="AE74" s="208"/>
      <c r="AF74" s="208"/>
      <c r="AG74" s="208"/>
      <c r="AH74" s="208"/>
      <c r="AI74" s="208"/>
      <c r="AJ74" s="209"/>
      <c r="AK74" s="209"/>
      <c r="AL74" s="211"/>
      <c r="AM74" s="276">
        <v>43823.666666666657</v>
      </c>
      <c r="AN74" s="210"/>
      <c r="AO74" s="210">
        <v>0</v>
      </c>
    </row>
    <row r="75" spans="1:41">
      <c r="A75" s="1" t="s">
        <v>330</v>
      </c>
      <c r="B75" s="231">
        <v>5</v>
      </c>
      <c r="C75" s="173" t="s">
        <v>1788</v>
      </c>
      <c r="D75" s="173">
        <v>2</v>
      </c>
      <c r="E75" s="173" t="s">
        <v>2494</v>
      </c>
      <c r="F75" s="174" t="s">
        <v>1846</v>
      </c>
      <c r="G75" s="174" t="s">
        <v>2358</v>
      </c>
      <c r="H75" s="173">
        <v>74</v>
      </c>
      <c r="I75" s="206">
        <v>1</v>
      </c>
      <c r="J75" s="207">
        <v>13</v>
      </c>
      <c r="K75" s="207">
        <v>984</v>
      </c>
      <c r="L75" s="207">
        <v>513</v>
      </c>
      <c r="M75" s="207">
        <v>109</v>
      </c>
      <c r="N75" s="207">
        <v>5</v>
      </c>
      <c r="O75" s="207">
        <v>1</v>
      </c>
      <c r="P75" s="207">
        <v>70</v>
      </c>
      <c r="Q75" s="207" t="s">
        <v>2513</v>
      </c>
      <c r="R75" s="207" t="s">
        <v>2514</v>
      </c>
      <c r="S75" s="207" t="s">
        <v>2521</v>
      </c>
      <c r="T75" s="207" t="s">
        <v>2544</v>
      </c>
      <c r="U75" s="207" t="s">
        <v>2513</v>
      </c>
      <c r="V75" s="233">
        <v>0</v>
      </c>
      <c r="W75" s="233">
        <v>3</v>
      </c>
      <c r="X75" s="233"/>
      <c r="Y75" s="233">
        <v>20</v>
      </c>
      <c r="Z75" s="233">
        <v>50</v>
      </c>
      <c r="AA75" s="233">
        <v>26</v>
      </c>
      <c r="AB75" s="233"/>
      <c r="AC75" s="233"/>
      <c r="AD75" s="233"/>
      <c r="AE75" s="208"/>
      <c r="AF75" s="208"/>
      <c r="AG75" s="208"/>
      <c r="AH75" s="208"/>
      <c r="AI75" s="208"/>
      <c r="AJ75" s="209"/>
      <c r="AK75" s="209"/>
      <c r="AL75" s="211"/>
      <c r="AM75" s="276">
        <v>43585.416666666657</v>
      </c>
      <c r="AN75" s="210"/>
      <c r="AO75" s="210">
        <v>2</v>
      </c>
    </row>
    <row r="76" spans="1:41">
      <c r="A76" s="1" t="s">
        <v>331</v>
      </c>
      <c r="B76" s="231">
        <v>5</v>
      </c>
      <c r="C76" s="173" t="s">
        <v>1788</v>
      </c>
      <c r="D76" s="173">
        <v>2</v>
      </c>
      <c r="E76" s="173" t="s">
        <v>2494</v>
      </c>
      <c r="F76" s="227" t="s">
        <v>1847</v>
      </c>
      <c r="G76" s="227" t="s">
        <v>2359</v>
      </c>
      <c r="H76" s="173">
        <v>75</v>
      </c>
      <c r="I76" s="206">
        <v>1</v>
      </c>
      <c r="J76" s="207">
        <v>17</v>
      </c>
      <c r="K76" s="207">
        <v>1276</v>
      </c>
      <c r="L76" s="207">
        <v>691</v>
      </c>
      <c r="M76" s="207">
        <v>156</v>
      </c>
      <c r="N76" s="207">
        <v>0</v>
      </c>
      <c r="O76" s="207">
        <v>1.6</v>
      </c>
      <c r="P76" s="207">
        <v>70</v>
      </c>
      <c r="Q76" s="207" t="s">
        <v>2513</v>
      </c>
      <c r="R76" s="207" t="s">
        <v>2514</v>
      </c>
      <c r="S76" s="207" t="s">
        <v>2524</v>
      </c>
      <c r="T76" s="207" t="s">
        <v>2544</v>
      </c>
      <c r="U76" s="207" t="s">
        <v>2513</v>
      </c>
      <c r="V76" s="233">
        <v>0</v>
      </c>
      <c r="W76" s="233">
        <v>0</v>
      </c>
      <c r="X76" s="233"/>
      <c r="Y76" s="233">
        <v>0</v>
      </c>
      <c r="Z76" s="233">
        <v>30</v>
      </c>
      <c r="AA76" s="233">
        <v>30</v>
      </c>
      <c r="AB76" s="233"/>
      <c r="AC76" s="233"/>
      <c r="AD76" s="233"/>
      <c r="AE76" s="208"/>
      <c r="AF76" s="208"/>
      <c r="AG76" s="208"/>
      <c r="AH76" s="208"/>
      <c r="AI76" s="208"/>
      <c r="AJ76" s="209"/>
      <c r="AK76" s="209"/>
      <c r="AL76" s="211"/>
      <c r="AM76" s="276">
        <v>43585.416666666657</v>
      </c>
      <c r="AN76" s="210"/>
      <c r="AO76" s="210">
        <v>0</v>
      </c>
    </row>
    <row r="77" spans="1:41">
      <c r="A77" s="1" t="s">
        <v>341</v>
      </c>
      <c r="B77" s="231">
        <v>5</v>
      </c>
      <c r="C77" s="173" t="s">
        <v>1788</v>
      </c>
      <c r="D77" s="173">
        <v>2</v>
      </c>
      <c r="E77" s="173" t="s">
        <v>2494</v>
      </c>
      <c r="F77" s="174" t="s">
        <v>1658</v>
      </c>
      <c r="G77" s="174" t="s">
        <v>2360</v>
      </c>
      <c r="H77" s="173">
        <v>76</v>
      </c>
      <c r="I77" s="206">
        <v>1</v>
      </c>
      <c r="J77" s="207">
        <v>23</v>
      </c>
      <c r="K77" s="207">
        <v>1333</v>
      </c>
      <c r="L77" s="207">
        <v>877</v>
      </c>
      <c r="M77" s="207">
        <v>100</v>
      </c>
      <c r="N77" s="207">
        <v>0</v>
      </c>
      <c r="O77" s="207">
        <v>2.4</v>
      </c>
      <c r="P77" s="207">
        <v>70</v>
      </c>
      <c r="Q77" s="207" t="s">
        <v>2513</v>
      </c>
      <c r="R77" s="207" t="s">
        <v>2514</v>
      </c>
      <c r="S77" s="207" t="s">
        <v>2528</v>
      </c>
      <c r="T77" s="207" t="s">
        <v>2544</v>
      </c>
      <c r="U77" s="207" t="s">
        <v>2513</v>
      </c>
      <c r="V77" s="233">
        <v>12</v>
      </c>
      <c r="W77" s="233">
        <v>29</v>
      </c>
      <c r="X77" s="233">
        <v>20</v>
      </c>
      <c r="Y77" s="233">
        <v>22</v>
      </c>
      <c r="Z77" s="233">
        <v>44</v>
      </c>
      <c r="AA77" s="233"/>
      <c r="AB77" s="233"/>
      <c r="AC77" s="233"/>
      <c r="AD77" s="233"/>
      <c r="AE77" s="208"/>
      <c r="AF77" s="208"/>
      <c r="AG77" s="208"/>
      <c r="AH77" s="208"/>
      <c r="AI77" s="208"/>
      <c r="AJ77" s="209"/>
      <c r="AK77" s="209"/>
      <c r="AL77" s="211"/>
      <c r="AM77" s="276">
        <v>44301.666666666657</v>
      </c>
      <c r="AN77" s="210"/>
      <c r="AO77" s="210">
        <v>0</v>
      </c>
    </row>
    <row r="78" spans="1:41">
      <c r="A78" s="1" t="s">
        <v>337</v>
      </c>
      <c r="B78" s="231">
        <v>5</v>
      </c>
      <c r="C78" s="173" t="s">
        <v>1788</v>
      </c>
      <c r="D78" s="173">
        <v>2</v>
      </c>
      <c r="E78" s="173" t="s">
        <v>2494</v>
      </c>
      <c r="F78" s="174" t="s">
        <v>1848</v>
      </c>
      <c r="G78" s="174" t="s">
        <v>2361</v>
      </c>
      <c r="H78" s="173">
        <v>77</v>
      </c>
      <c r="I78" s="206">
        <v>1</v>
      </c>
      <c r="J78" s="207">
        <v>26</v>
      </c>
      <c r="K78" s="207">
        <v>1324</v>
      </c>
      <c r="L78" s="207">
        <v>734</v>
      </c>
      <c r="M78" s="207">
        <v>104</v>
      </c>
      <c r="N78" s="207">
        <v>0</v>
      </c>
      <c r="O78" s="207">
        <v>2.8</v>
      </c>
      <c r="P78" s="207">
        <v>70</v>
      </c>
      <c r="Q78" s="207" t="s">
        <v>2513</v>
      </c>
      <c r="R78" s="207" t="s">
        <v>2514</v>
      </c>
      <c r="S78" s="207" t="s">
        <v>2522</v>
      </c>
      <c r="T78" s="207" t="s">
        <v>2544</v>
      </c>
      <c r="U78" s="207" t="s">
        <v>2513</v>
      </c>
      <c r="V78" s="233">
        <v>10</v>
      </c>
      <c r="W78" s="233">
        <v>35</v>
      </c>
      <c r="X78" s="233">
        <v>30</v>
      </c>
      <c r="Y78" s="233">
        <v>14</v>
      </c>
      <c r="Z78" s="233">
        <v>44</v>
      </c>
      <c r="AA78" s="233">
        <v>27</v>
      </c>
      <c r="AB78" s="233"/>
      <c r="AC78" s="233"/>
      <c r="AD78" s="233"/>
      <c r="AE78" s="208"/>
      <c r="AF78" s="208"/>
      <c r="AG78" s="208"/>
      <c r="AH78" s="208"/>
      <c r="AI78" s="208"/>
      <c r="AJ78" s="209"/>
      <c r="AK78" s="209"/>
      <c r="AL78" s="211"/>
      <c r="AM78" s="276">
        <v>43907.666666666657</v>
      </c>
      <c r="AN78" s="210">
        <v>1</v>
      </c>
      <c r="AO78" s="210">
        <v>1</v>
      </c>
    </row>
    <row r="79" spans="1:41">
      <c r="A79" s="1" t="s">
        <v>333</v>
      </c>
      <c r="B79" s="231">
        <v>5</v>
      </c>
      <c r="C79" s="173" t="s">
        <v>1788</v>
      </c>
      <c r="D79" s="173">
        <v>2</v>
      </c>
      <c r="E79" s="173" t="s">
        <v>2494</v>
      </c>
      <c r="F79" s="229" t="s">
        <v>1849</v>
      </c>
      <c r="G79" s="229" t="s">
        <v>2362</v>
      </c>
      <c r="H79" s="173">
        <v>78</v>
      </c>
      <c r="I79" s="206">
        <v>1</v>
      </c>
      <c r="J79" s="207">
        <v>21</v>
      </c>
      <c r="K79" s="207">
        <v>1160</v>
      </c>
      <c r="L79" s="207">
        <v>979</v>
      </c>
      <c r="M79" s="207">
        <v>107</v>
      </c>
      <c r="N79" s="207">
        <v>0</v>
      </c>
      <c r="O79" s="213">
        <v>2.7</v>
      </c>
      <c r="P79" s="207">
        <v>70</v>
      </c>
      <c r="Q79" s="207" t="s">
        <v>2513</v>
      </c>
      <c r="R79" s="207" t="s">
        <v>2514</v>
      </c>
      <c r="S79" s="207" t="s">
        <v>2523</v>
      </c>
      <c r="T79" s="207" t="s">
        <v>2544</v>
      </c>
      <c r="U79" s="207" t="s">
        <v>2513</v>
      </c>
      <c r="V79" s="233">
        <v>0</v>
      </c>
      <c r="W79" s="233">
        <v>26</v>
      </c>
      <c r="X79" s="233">
        <v>35</v>
      </c>
      <c r="Y79" s="233">
        <v>20</v>
      </c>
      <c r="Z79" s="233">
        <v>50</v>
      </c>
      <c r="AA79" s="233"/>
      <c r="AB79" s="233"/>
      <c r="AC79" s="233"/>
      <c r="AD79" s="233"/>
      <c r="AE79" s="208"/>
      <c r="AF79" s="208"/>
      <c r="AG79" s="208"/>
      <c r="AH79" s="208"/>
      <c r="AI79" s="208"/>
      <c r="AJ79" s="209"/>
      <c r="AK79" s="209"/>
      <c r="AL79" s="211"/>
      <c r="AM79" s="276">
        <v>43585.416666666657</v>
      </c>
      <c r="AN79" s="210">
        <v>1</v>
      </c>
      <c r="AO79" s="210">
        <v>4</v>
      </c>
    </row>
    <row r="80" spans="1:41">
      <c r="A80" s="1" t="s">
        <v>339</v>
      </c>
      <c r="B80" s="231">
        <v>5</v>
      </c>
      <c r="C80" s="173" t="s">
        <v>1788</v>
      </c>
      <c r="D80" s="173">
        <v>2</v>
      </c>
      <c r="E80" s="173" t="s">
        <v>2494</v>
      </c>
      <c r="F80" s="174" t="s">
        <v>1850</v>
      </c>
      <c r="G80" s="174" t="s">
        <v>2363</v>
      </c>
      <c r="H80" s="173">
        <v>79</v>
      </c>
      <c r="I80" s="206">
        <v>1</v>
      </c>
      <c r="J80" s="207">
        <v>13</v>
      </c>
      <c r="K80" s="207">
        <v>1049</v>
      </c>
      <c r="L80" s="207">
        <v>507</v>
      </c>
      <c r="M80" s="207">
        <v>135</v>
      </c>
      <c r="N80" s="207">
        <v>0</v>
      </c>
      <c r="O80" s="207">
        <v>1</v>
      </c>
      <c r="P80" s="207">
        <v>70</v>
      </c>
      <c r="Q80" s="207" t="s">
        <v>2513</v>
      </c>
      <c r="R80" s="207" t="s">
        <v>2514</v>
      </c>
      <c r="S80" s="207" t="s">
        <v>2515</v>
      </c>
      <c r="T80" s="207" t="s">
        <v>2534</v>
      </c>
      <c r="U80" s="207" t="s">
        <v>2513</v>
      </c>
      <c r="V80" s="233">
        <v>0</v>
      </c>
      <c r="W80" s="233">
        <v>4</v>
      </c>
      <c r="X80" s="233"/>
      <c r="Y80" s="233">
        <v>0</v>
      </c>
      <c r="Z80" s="233">
        <v>0</v>
      </c>
      <c r="AA80" s="233">
        <v>20</v>
      </c>
      <c r="AB80" s="233"/>
      <c r="AC80" s="233"/>
      <c r="AD80" s="233"/>
      <c r="AE80" s="208"/>
      <c r="AF80" s="208"/>
      <c r="AG80" s="208"/>
      <c r="AH80" s="208"/>
      <c r="AI80" s="208"/>
      <c r="AJ80" s="209"/>
      <c r="AK80" s="209"/>
      <c r="AL80" s="211"/>
      <c r="AM80" s="276">
        <v>44098.666666666657</v>
      </c>
      <c r="AN80" s="210"/>
      <c r="AO80" s="210">
        <v>1</v>
      </c>
    </row>
    <row r="81" spans="1:41">
      <c r="A81" s="1" t="s">
        <v>335</v>
      </c>
      <c r="B81" s="231">
        <v>5</v>
      </c>
      <c r="C81" s="173" t="s">
        <v>1788</v>
      </c>
      <c r="D81" s="173">
        <v>2</v>
      </c>
      <c r="E81" s="173" t="s">
        <v>2494</v>
      </c>
      <c r="F81" s="239" t="s">
        <v>1851</v>
      </c>
      <c r="G81" s="239" t="s">
        <v>2364</v>
      </c>
      <c r="H81" s="173">
        <v>80</v>
      </c>
      <c r="I81" s="206">
        <v>1</v>
      </c>
      <c r="J81" s="207">
        <v>31</v>
      </c>
      <c r="K81" s="207">
        <v>1747</v>
      </c>
      <c r="L81" s="207">
        <v>669</v>
      </c>
      <c r="M81" s="207">
        <v>166</v>
      </c>
      <c r="N81" s="207">
        <v>0</v>
      </c>
      <c r="O81" s="207">
        <v>2.2999999999999998</v>
      </c>
      <c r="P81" s="207">
        <v>70</v>
      </c>
      <c r="Q81" s="207" t="s">
        <v>2513</v>
      </c>
      <c r="R81" s="207" t="s">
        <v>2514</v>
      </c>
      <c r="S81" s="207" t="s">
        <v>2547</v>
      </c>
      <c r="T81" s="207" t="s">
        <v>2544</v>
      </c>
      <c r="U81" s="207" t="s">
        <v>2513</v>
      </c>
      <c r="V81" s="233">
        <v>19</v>
      </c>
      <c r="W81" s="233">
        <v>45</v>
      </c>
      <c r="X81" s="233">
        <v>31</v>
      </c>
      <c r="Y81" s="233">
        <v>29</v>
      </c>
      <c r="Z81" s="233">
        <v>74</v>
      </c>
      <c r="AA81" s="233">
        <v>17</v>
      </c>
      <c r="AB81" s="233"/>
      <c r="AC81" s="233"/>
      <c r="AD81" s="233"/>
      <c r="AE81" s="208"/>
      <c r="AF81" s="208"/>
      <c r="AG81" s="208"/>
      <c r="AH81" s="208"/>
      <c r="AI81" s="208"/>
      <c r="AJ81" s="209"/>
      <c r="AK81" s="209"/>
      <c r="AL81" s="211"/>
      <c r="AM81" s="276">
        <v>43753.666666666657</v>
      </c>
      <c r="AN81" s="210">
        <v>2</v>
      </c>
      <c r="AO81" s="210">
        <v>5</v>
      </c>
    </row>
    <row r="82" spans="1:41">
      <c r="A82" s="1" t="s">
        <v>334</v>
      </c>
      <c r="B82" s="231">
        <v>5</v>
      </c>
      <c r="C82" s="173" t="s">
        <v>1788</v>
      </c>
      <c r="D82" s="173">
        <v>2</v>
      </c>
      <c r="E82" s="173" t="s">
        <v>2494</v>
      </c>
      <c r="F82" s="174" t="s">
        <v>1852</v>
      </c>
      <c r="G82" s="174" t="s">
        <v>2365</v>
      </c>
      <c r="H82" s="173">
        <v>81</v>
      </c>
      <c r="I82" s="206">
        <v>1</v>
      </c>
      <c r="J82" s="207">
        <v>26</v>
      </c>
      <c r="K82" s="207">
        <v>1204</v>
      </c>
      <c r="L82" s="207">
        <v>759</v>
      </c>
      <c r="M82" s="207">
        <v>98</v>
      </c>
      <c r="N82" s="207">
        <v>0</v>
      </c>
      <c r="O82" s="207">
        <v>2.8</v>
      </c>
      <c r="P82" s="207">
        <v>70</v>
      </c>
      <c r="Q82" s="207" t="s">
        <v>2513</v>
      </c>
      <c r="R82" s="207" t="s">
        <v>2514</v>
      </c>
      <c r="S82" s="207" t="s">
        <v>2523</v>
      </c>
      <c r="T82" s="207" t="s">
        <v>2534</v>
      </c>
      <c r="U82" s="207" t="s">
        <v>2513</v>
      </c>
      <c r="V82" s="233">
        <v>0</v>
      </c>
      <c r="W82" s="233">
        <v>4</v>
      </c>
      <c r="X82" s="233"/>
      <c r="Y82" s="233">
        <v>0</v>
      </c>
      <c r="Z82" s="233">
        <v>23</v>
      </c>
      <c r="AA82" s="233"/>
      <c r="AB82" s="233"/>
      <c r="AC82" s="233"/>
      <c r="AD82" s="233"/>
      <c r="AE82" s="208"/>
      <c r="AF82" s="208"/>
      <c r="AG82" s="208"/>
      <c r="AH82" s="208"/>
      <c r="AI82" s="208"/>
      <c r="AJ82" s="209"/>
      <c r="AK82" s="209"/>
      <c r="AL82" s="211"/>
      <c r="AM82" s="276">
        <v>43585.416666666657</v>
      </c>
      <c r="AN82" s="210"/>
      <c r="AO82" s="210">
        <v>1</v>
      </c>
    </row>
    <row r="83" spans="1:41">
      <c r="A83" s="1" t="s">
        <v>379</v>
      </c>
      <c r="B83" s="231">
        <v>5</v>
      </c>
      <c r="C83" s="173" t="s">
        <v>1796</v>
      </c>
      <c r="D83" s="173">
        <v>3</v>
      </c>
      <c r="E83" s="173" t="s">
        <v>2493</v>
      </c>
      <c r="F83" s="174" t="s">
        <v>1853</v>
      </c>
      <c r="G83" s="174" t="s">
        <v>2366</v>
      </c>
      <c r="H83" s="173">
        <v>82</v>
      </c>
      <c r="I83" s="206">
        <v>3</v>
      </c>
      <c r="J83" s="207">
        <v>22</v>
      </c>
      <c r="K83" s="207">
        <v>2522</v>
      </c>
      <c r="L83" s="207">
        <v>318</v>
      </c>
      <c r="M83" s="207">
        <v>584</v>
      </c>
      <c r="N83" s="207">
        <v>0</v>
      </c>
      <c r="O83" s="207">
        <v>1.2</v>
      </c>
      <c r="P83" s="207">
        <v>80</v>
      </c>
      <c r="Q83" s="207" t="s">
        <v>2513</v>
      </c>
      <c r="R83" s="207" t="s">
        <v>2536</v>
      </c>
      <c r="S83" s="207" t="s">
        <v>2513</v>
      </c>
      <c r="T83" s="207" t="s">
        <v>2544</v>
      </c>
      <c r="U83" s="207" t="s">
        <v>2513</v>
      </c>
      <c r="V83" s="233">
        <v>10</v>
      </c>
      <c r="W83" s="233">
        <v>35</v>
      </c>
      <c r="X83" s="233">
        <v>40</v>
      </c>
      <c r="Y83" s="233">
        <v>16</v>
      </c>
      <c r="Z83" s="233">
        <v>54</v>
      </c>
      <c r="AA83" s="233">
        <v>40</v>
      </c>
      <c r="AB83" s="233"/>
      <c r="AC83" s="233"/>
      <c r="AD83" s="233"/>
      <c r="AE83" s="208"/>
      <c r="AF83" s="208"/>
      <c r="AG83" s="208"/>
      <c r="AH83" s="208"/>
      <c r="AI83" s="208"/>
      <c r="AJ83" s="209"/>
      <c r="AK83" s="209"/>
      <c r="AL83" s="211"/>
      <c r="AM83" s="276">
        <v>43788.666666666657</v>
      </c>
      <c r="AN83" s="210"/>
      <c r="AO83" s="210">
        <v>0</v>
      </c>
    </row>
    <row r="84" spans="1:41">
      <c r="A84" s="1" t="s">
        <v>383</v>
      </c>
      <c r="B84" s="231">
        <v>5</v>
      </c>
      <c r="C84" s="173" t="s">
        <v>1796</v>
      </c>
      <c r="D84" s="173">
        <v>3</v>
      </c>
      <c r="E84" s="173" t="s">
        <v>2493</v>
      </c>
      <c r="F84" s="174" t="s">
        <v>1668</v>
      </c>
      <c r="G84" s="174" t="s">
        <v>2367</v>
      </c>
      <c r="H84" s="173">
        <v>83</v>
      </c>
      <c r="I84" s="206">
        <v>3</v>
      </c>
      <c r="J84" s="207">
        <v>22</v>
      </c>
      <c r="K84" s="207">
        <v>2817</v>
      </c>
      <c r="L84" s="207">
        <v>321</v>
      </c>
      <c r="M84" s="207">
        <v>554</v>
      </c>
      <c r="N84" s="207">
        <v>0</v>
      </c>
      <c r="O84" s="207">
        <v>1.2</v>
      </c>
      <c r="P84" s="207">
        <v>80</v>
      </c>
      <c r="Q84" s="207" t="s">
        <v>2513</v>
      </c>
      <c r="R84" s="207" t="s">
        <v>2536</v>
      </c>
      <c r="S84" s="207" t="s">
        <v>2513</v>
      </c>
      <c r="T84" s="207" t="s">
        <v>2544</v>
      </c>
      <c r="U84" s="207" t="s">
        <v>2513</v>
      </c>
      <c r="V84" s="233">
        <v>0</v>
      </c>
      <c r="W84" s="233">
        <v>5</v>
      </c>
      <c r="X84" s="233">
        <v>4</v>
      </c>
      <c r="Y84" s="233">
        <v>25</v>
      </c>
      <c r="Z84" s="233">
        <v>48</v>
      </c>
      <c r="AA84" s="233">
        <v>17</v>
      </c>
      <c r="AB84" s="233"/>
      <c r="AC84" s="233"/>
      <c r="AD84" s="233"/>
      <c r="AE84" s="208"/>
      <c r="AF84" s="208"/>
      <c r="AG84" s="208"/>
      <c r="AH84" s="208"/>
      <c r="AI84" s="208"/>
      <c r="AJ84" s="209"/>
      <c r="AK84" s="209"/>
      <c r="AL84" s="211"/>
      <c r="AM84" s="276">
        <v>44301.666666666657</v>
      </c>
      <c r="AN84" s="210"/>
      <c r="AO84" s="210">
        <v>1</v>
      </c>
    </row>
    <row r="85" spans="1:41">
      <c r="A85" s="1" t="s">
        <v>380</v>
      </c>
      <c r="B85" s="231">
        <v>5</v>
      </c>
      <c r="C85" s="173" t="s">
        <v>1796</v>
      </c>
      <c r="D85" s="173">
        <v>3</v>
      </c>
      <c r="E85" s="173" t="s">
        <v>2493</v>
      </c>
      <c r="F85" s="202" t="s">
        <v>1854</v>
      </c>
      <c r="G85" s="202" t="s">
        <v>2368</v>
      </c>
      <c r="H85" s="173">
        <v>84</v>
      </c>
      <c r="I85" s="206">
        <v>3</v>
      </c>
      <c r="J85" s="207">
        <v>19</v>
      </c>
      <c r="K85" s="207">
        <v>2232</v>
      </c>
      <c r="L85" s="207">
        <v>353</v>
      </c>
      <c r="M85" s="207">
        <v>539</v>
      </c>
      <c r="N85" s="207">
        <v>10</v>
      </c>
      <c r="O85" s="207">
        <v>1.2</v>
      </c>
      <c r="P85" s="207">
        <v>70</v>
      </c>
      <c r="Q85" s="207" t="s">
        <v>2513</v>
      </c>
      <c r="R85" s="207" t="s">
        <v>2514</v>
      </c>
      <c r="S85" s="207" t="s">
        <v>2532</v>
      </c>
      <c r="T85" s="207" t="s">
        <v>2544</v>
      </c>
      <c r="U85" s="207" t="s">
        <v>2513</v>
      </c>
      <c r="V85" s="233">
        <v>2</v>
      </c>
      <c r="W85" s="233">
        <v>5</v>
      </c>
      <c r="X85" s="233"/>
      <c r="Y85" s="233">
        <v>12</v>
      </c>
      <c r="Z85" s="233">
        <v>23</v>
      </c>
      <c r="AA85" s="233">
        <v>24</v>
      </c>
      <c r="AB85" s="233"/>
      <c r="AC85" s="233"/>
      <c r="AD85" s="233"/>
      <c r="AE85" s="208"/>
      <c r="AF85" s="208"/>
      <c r="AG85" s="208"/>
      <c r="AH85" s="208"/>
      <c r="AI85" s="208"/>
      <c r="AJ85" s="209"/>
      <c r="AK85" s="209"/>
      <c r="AL85" s="211"/>
      <c r="AM85" s="276">
        <v>43846.666666666657</v>
      </c>
      <c r="AN85" s="210">
        <v>1</v>
      </c>
      <c r="AO85" s="210">
        <v>4</v>
      </c>
    </row>
    <row r="86" spans="1:41">
      <c r="A86" s="1" t="s">
        <v>1764</v>
      </c>
      <c r="B86" s="231">
        <v>5</v>
      </c>
      <c r="C86" s="173" t="s">
        <v>1796</v>
      </c>
      <c r="D86" s="173">
        <v>3</v>
      </c>
      <c r="E86" s="173" t="s">
        <v>2493</v>
      </c>
      <c r="F86" s="173"/>
      <c r="G86" s="158" t="s">
        <v>1855</v>
      </c>
      <c r="H86" s="173">
        <v>85</v>
      </c>
      <c r="I86" s="212">
        <v>3</v>
      </c>
      <c r="J86" s="213">
        <v>25</v>
      </c>
      <c r="K86" s="213">
        <v>2301</v>
      </c>
      <c r="L86" s="213">
        <v>767</v>
      </c>
      <c r="M86" s="213">
        <v>444</v>
      </c>
      <c r="N86" s="213">
        <v>0</v>
      </c>
      <c r="O86" s="207">
        <v>2.8</v>
      </c>
      <c r="P86" s="207">
        <v>70</v>
      </c>
      <c r="Q86" s="207" t="s">
        <v>2513</v>
      </c>
      <c r="R86" s="207" t="s">
        <v>2514</v>
      </c>
      <c r="S86" s="207" t="s">
        <v>2526</v>
      </c>
      <c r="T86" s="207" t="s">
        <v>2518</v>
      </c>
      <c r="U86" s="207" t="s">
        <v>2513</v>
      </c>
      <c r="V86" s="234">
        <v>10</v>
      </c>
      <c r="W86" s="234">
        <v>35</v>
      </c>
      <c r="X86" s="234">
        <v>30</v>
      </c>
      <c r="Y86" s="234">
        <v>10</v>
      </c>
      <c r="Z86" s="234">
        <v>20</v>
      </c>
      <c r="AA86" s="234">
        <v>10</v>
      </c>
      <c r="AB86" s="234"/>
      <c r="AC86" s="234"/>
      <c r="AD86" s="234"/>
      <c r="AE86" s="208"/>
      <c r="AF86" s="208"/>
      <c r="AG86" s="208"/>
      <c r="AH86" s="208"/>
      <c r="AI86" s="208"/>
      <c r="AJ86" s="209"/>
      <c r="AK86" s="209"/>
      <c r="AL86" s="211"/>
      <c r="AM86" s="276">
        <v>44484.666666666657</v>
      </c>
      <c r="AN86" s="210"/>
      <c r="AO86" s="210">
        <v>0</v>
      </c>
    </row>
    <row r="87" spans="1:41">
      <c r="A87" s="1" t="s">
        <v>377</v>
      </c>
      <c r="B87" s="231">
        <v>5</v>
      </c>
      <c r="C87" s="173" t="s">
        <v>1796</v>
      </c>
      <c r="D87" s="173">
        <v>3</v>
      </c>
      <c r="E87" s="173" t="s">
        <v>2493</v>
      </c>
      <c r="F87" s="174" t="s">
        <v>1856</v>
      </c>
      <c r="G87" s="174" t="s">
        <v>2369</v>
      </c>
      <c r="H87" s="173">
        <v>86</v>
      </c>
      <c r="I87" s="206">
        <v>3</v>
      </c>
      <c r="J87" s="207">
        <v>33</v>
      </c>
      <c r="K87" s="207">
        <v>3092</v>
      </c>
      <c r="L87" s="207">
        <v>689</v>
      </c>
      <c r="M87" s="207">
        <v>450</v>
      </c>
      <c r="N87" s="207">
        <v>10</v>
      </c>
      <c r="O87" s="207">
        <v>1.6</v>
      </c>
      <c r="P87" s="207">
        <v>70</v>
      </c>
      <c r="Q87" s="207" t="s">
        <v>2513</v>
      </c>
      <c r="R87" s="207" t="s">
        <v>2514</v>
      </c>
      <c r="S87" s="207" t="s">
        <v>2545</v>
      </c>
      <c r="T87" s="207" t="s">
        <v>2544</v>
      </c>
      <c r="U87" s="207" t="s">
        <v>2513</v>
      </c>
      <c r="V87" s="233">
        <v>30</v>
      </c>
      <c r="W87" s="233">
        <v>50</v>
      </c>
      <c r="X87" s="233">
        <v>26</v>
      </c>
      <c r="Y87" s="233">
        <v>30</v>
      </c>
      <c r="Z87" s="233">
        <v>50</v>
      </c>
      <c r="AA87" s="233">
        <v>26</v>
      </c>
      <c r="AB87" s="233"/>
      <c r="AC87" s="233"/>
      <c r="AD87" s="233"/>
      <c r="AE87" s="208"/>
      <c r="AF87" s="208"/>
      <c r="AG87" s="208"/>
      <c r="AH87" s="208"/>
      <c r="AI87" s="208"/>
      <c r="AJ87" s="209"/>
      <c r="AK87" s="209"/>
      <c r="AL87" s="211"/>
      <c r="AM87" s="276">
        <v>43585.416666666657</v>
      </c>
      <c r="AN87" s="210"/>
      <c r="AO87" s="210">
        <v>1</v>
      </c>
    </row>
    <row r="88" spans="1:41">
      <c r="A88" s="1" t="s">
        <v>1993</v>
      </c>
      <c r="B88" s="231">
        <v>5</v>
      </c>
      <c r="C88" s="173" t="s">
        <v>1994</v>
      </c>
      <c r="D88" s="173">
        <v>3</v>
      </c>
      <c r="E88" s="173" t="s">
        <v>2493</v>
      </c>
      <c r="F88" s="178"/>
      <c r="G88" s="178" t="s">
        <v>2370</v>
      </c>
      <c r="H88" s="173">
        <v>87</v>
      </c>
      <c r="I88" s="212">
        <v>1</v>
      </c>
      <c r="J88" s="213">
        <v>30</v>
      </c>
      <c r="K88" s="213">
        <v>3100</v>
      </c>
      <c r="L88" s="213">
        <v>802</v>
      </c>
      <c r="M88" s="213">
        <v>567</v>
      </c>
      <c r="N88" s="213">
        <v>0</v>
      </c>
      <c r="O88" s="213">
        <v>1.6</v>
      </c>
      <c r="P88" s="213">
        <v>70</v>
      </c>
      <c r="Q88" s="213" t="s">
        <v>2513</v>
      </c>
      <c r="R88" s="213" t="s">
        <v>2514</v>
      </c>
      <c r="S88" s="213" t="s">
        <v>2531</v>
      </c>
      <c r="T88" s="213" t="s">
        <v>2518</v>
      </c>
      <c r="U88" s="213" t="s">
        <v>2513</v>
      </c>
      <c r="V88" s="234">
        <v>10</v>
      </c>
      <c r="W88" s="234">
        <v>22</v>
      </c>
      <c r="X88" s="234">
        <v>30</v>
      </c>
      <c r="Y88" s="234">
        <v>10</v>
      </c>
      <c r="Z88" s="234">
        <v>20</v>
      </c>
      <c r="AA88" s="234"/>
      <c r="AB88" s="234"/>
      <c r="AC88" s="234"/>
      <c r="AD88" s="234"/>
      <c r="AE88" s="214"/>
      <c r="AF88" s="208"/>
      <c r="AG88" s="208"/>
      <c r="AH88" s="214"/>
      <c r="AI88" s="214"/>
      <c r="AJ88" s="209"/>
      <c r="AK88" s="209"/>
      <c r="AL88" s="215"/>
      <c r="AM88" s="277">
        <v>44551.666666666657</v>
      </c>
      <c r="AN88" s="210"/>
      <c r="AO88" s="210">
        <v>0</v>
      </c>
    </row>
    <row r="89" spans="1:41">
      <c r="A89" s="1" t="s">
        <v>378</v>
      </c>
      <c r="B89" s="231">
        <v>5</v>
      </c>
      <c r="C89" s="173" t="s">
        <v>1796</v>
      </c>
      <c r="D89" s="173">
        <v>3</v>
      </c>
      <c r="E89" s="173" t="s">
        <v>2493</v>
      </c>
      <c r="F89" s="202" t="s">
        <v>1857</v>
      </c>
      <c r="G89" s="202" t="s">
        <v>2371</v>
      </c>
      <c r="H89" s="173">
        <v>88</v>
      </c>
      <c r="I89" s="206">
        <v>3</v>
      </c>
      <c r="J89" s="207">
        <v>20</v>
      </c>
      <c r="K89" s="207">
        <v>2719</v>
      </c>
      <c r="L89" s="207">
        <v>323</v>
      </c>
      <c r="M89" s="207">
        <v>571</v>
      </c>
      <c r="N89" s="207">
        <v>0</v>
      </c>
      <c r="O89" s="207">
        <v>1.2</v>
      </c>
      <c r="P89" s="207">
        <v>70</v>
      </c>
      <c r="Q89" s="207" t="s">
        <v>2513</v>
      </c>
      <c r="R89" s="207" t="s">
        <v>2514</v>
      </c>
      <c r="S89" s="207" t="s">
        <v>2548</v>
      </c>
      <c r="T89" s="207" t="s">
        <v>2544</v>
      </c>
      <c r="U89" s="207" t="s">
        <v>2513</v>
      </c>
      <c r="V89" s="233">
        <v>8</v>
      </c>
      <c r="W89" s="233">
        <v>24</v>
      </c>
      <c r="X89" s="233">
        <v>26</v>
      </c>
      <c r="Y89" s="233">
        <v>0</v>
      </c>
      <c r="Z89" s="233">
        <v>20</v>
      </c>
      <c r="AA89" s="233"/>
      <c r="AB89" s="233"/>
      <c r="AC89" s="233"/>
      <c r="AD89" s="233"/>
      <c r="AE89" s="208"/>
      <c r="AF89" s="208"/>
      <c r="AG89" s="208"/>
      <c r="AH89" s="208"/>
      <c r="AI89" s="208"/>
      <c r="AJ89" s="209"/>
      <c r="AK89" s="209"/>
      <c r="AL89" s="211"/>
      <c r="AM89" s="276">
        <v>43585.416666666657</v>
      </c>
      <c r="AN89" s="210"/>
      <c r="AO89" s="210">
        <v>2</v>
      </c>
    </row>
    <row r="90" spans="1:41">
      <c r="A90" s="1" t="s">
        <v>375</v>
      </c>
      <c r="B90" s="231">
        <v>5</v>
      </c>
      <c r="C90" s="173" t="s">
        <v>1796</v>
      </c>
      <c r="D90" s="173">
        <v>3</v>
      </c>
      <c r="E90" s="173" t="s">
        <v>2493</v>
      </c>
      <c r="F90" s="174" t="s">
        <v>1858</v>
      </c>
      <c r="G90" s="174" t="s">
        <v>2372</v>
      </c>
      <c r="H90" s="173">
        <v>89</v>
      </c>
      <c r="I90" s="206">
        <v>3</v>
      </c>
      <c r="J90" s="207">
        <v>20</v>
      </c>
      <c r="K90" s="207">
        <v>2324</v>
      </c>
      <c r="L90" s="207">
        <v>397</v>
      </c>
      <c r="M90" s="207">
        <v>563</v>
      </c>
      <c r="N90" s="207">
        <v>0</v>
      </c>
      <c r="O90" s="207">
        <v>1.2</v>
      </c>
      <c r="P90" s="207">
        <v>70</v>
      </c>
      <c r="Q90" s="207" t="s">
        <v>2513</v>
      </c>
      <c r="R90" s="207" t="s">
        <v>2514</v>
      </c>
      <c r="S90" s="207" t="s">
        <v>2531</v>
      </c>
      <c r="T90" s="207" t="s">
        <v>2544</v>
      </c>
      <c r="U90" s="207" t="s">
        <v>2513</v>
      </c>
      <c r="V90" s="233">
        <v>0</v>
      </c>
      <c r="W90" s="233">
        <v>20</v>
      </c>
      <c r="X90" s="233"/>
      <c r="Y90" s="233">
        <v>0</v>
      </c>
      <c r="Z90" s="233">
        <v>38</v>
      </c>
      <c r="AA90" s="233">
        <v>20</v>
      </c>
      <c r="AB90" s="233"/>
      <c r="AC90" s="233"/>
      <c r="AD90" s="233"/>
      <c r="AE90" s="208"/>
      <c r="AF90" s="208"/>
      <c r="AG90" s="208"/>
      <c r="AH90" s="208"/>
      <c r="AI90" s="208"/>
      <c r="AJ90" s="209"/>
      <c r="AK90" s="209"/>
      <c r="AL90" s="211"/>
      <c r="AM90" s="276">
        <v>43585.416666666657</v>
      </c>
      <c r="AN90" s="210"/>
      <c r="AO90" s="210">
        <v>5</v>
      </c>
    </row>
    <row r="91" spans="1:41">
      <c r="A91" s="1" t="s">
        <v>376</v>
      </c>
      <c r="B91" s="231">
        <v>5</v>
      </c>
      <c r="C91" s="173" t="s">
        <v>1796</v>
      </c>
      <c r="D91" s="173">
        <v>3</v>
      </c>
      <c r="E91" s="173" t="s">
        <v>2493</v>
      </c>
      <c r="F91" s="174" t="s">
        <v>1859</v>
      </c>
      <c r="G91" s="174" t="s">
        <v>2373</v>
      </c>
      <c r="H91" s="173">
        <v>90</v>
      </c>
      <c r="I91" s="206">
        <v>3</v>
      </c>
      <c r="J91" s="207">
        <v>19</v>
      </c>
      <c r="K91" s="207">
        <v>2001</v>
      </c>
      <c r="L91" s="207">
        <v>409</v>
      </c>
      <c r="M91" s="207">
        <v>521</v>
      </c>
      <c r="N91" s="207">
        <v>10</v>
      </c>
      <c r="O91" s="207">
        <v>1.2</v>
      </c>
      <c r="P91" s="207">
        <v>70</v>
      </c>
      <c r="Q91" s="207" t="s">
        <v>2513</v>
      </c>
      <c r="R91" s="207" t="s">
        <v>2514</v>
      </c>
      <c r="S91" s="207" t="s">
        <v>2532</v>
      </c>
      <c r="T91" s="207" t="s">
        <v>2544</v>
      </c>
      <c r="U91" s="207" t="s">
        <v>2513</v>
      </c>
      <c r="V91" s="233">
        <v>0</v>
      </c>
      <c r="W91" s="233">
        <v>5</v>
      </c>
      <c r="X91" s="233"/>
      <c r="Y91" s="233">
        <v>30</v>
      </c>
      <c r="Z91" s="233">
        <v>52</v>
      </c>
      <c r="AA91" s="233">
        <v>40</v>
      </c>
      <c r="AB91" s="233"/>
      <c r="AC91" s="233"/>
      <c r="AD91" s="233"/>
      <c r="AE91" s="208"/>
      <c r="AF91" s="208"/>
      <c r="AG91" s="208"/>
      <c r="AH91" s="208"/>
      <c r="AI91" s="208"/>
      <c r="AJ91" s="209"/>
      <c r="AK91" s="209"/>
      <c r="AL91" s="211"/>
      <c r="AM91" s="276">
        <v>43585.416666666657</v>
      </c>
      <c r="AN91" s="210"/>
      <c r="AO91" s="210">
        <v>1</v>
      </c>
    </row>
    <row r="92" spans="1:41">
      <c r="A92" s="1" t="s">
        <v>382</v>
      </c>
      <c r="B92" s="231">
        <v>5</v>
      </c>
      <c r="C92" s="173" t="s">
        <v>1796</v>
      </c>
      <c r="D92" s="173">
        <v>3</v>
      </c>
      <c r="E92" s="173" t="s">
        <v>2493</v>
      </c>
      <c r="F92" s="174" t="s">
        <v>1669</v>
      </c>
      <c r="G92" s="174" t="s">
        <v>2374</v>
      </c>
      <c r="H92" s="173">
        <v>91</v>
      </c>
      <c r="I92" s="216">
        <v>3</v>
      </c>
      <c r="J92" s="207">
        <v>20</v>
      </c>
      <c r="K92" s="207">
        <v>2305</v>
      </c>
      <c r="L92" s="207">
        <v>414</v>
      </c>
      <c r="M92" s="207">
        <v>538</v>
      </c>
      <c r="N92" s="207">
        <v>0</v>
      </c>
      <c r="O92" s="207">
        <v>1.2</v>
      </c>
      <c r="P92" s="207">
        <v>70</v>
      </c>
      <c r="Q92" s="207" t="s">
        <v>2513</v>
      </c>
      <c r="R92" s="207" t="s">
        <v>2514</v>
      </c>
      <c r="S92" s="207" t="s">
        <v>2520</v>
      </c>
      <c r="T92" s="207" t="s">
        <v>2518</v>
      </c>
      <c r="U92" s="207" t="s">
        <v>2513</v>
      </c>
      <c r="V92" s="233">
        <v>10</v>
      </c>
      <c r="W92" s="233">
        <v>18</v>
      </c>
      <c r="X92" s="233"/>
      <c r="Y92" s="233">
        <v>15</v>
      </c>
      <c r="Z92" s="233">
        <v>40</v>
      </c>
      <c r="AA92" s="233">
        <v>6</v>
      </c>
      <c r="AB92" s="233"/>
      <c r="AC92" s="233"/>
      <c r="AD92" s="233"/>
      <c r="AE92" s="271"/>
      <c r="AF92" s="208"/>
      <c r="AG92" s="208"/>
      <c r="AH92" s="271"/>
      <c r="AI92" s="271"/>
      <c r="AJ92" s="209"/>
      <c r="AK92" s="209"/>
      <c r="AL92" s="211"/>
      <c r="AM92" s="276">
        <v>44264.666666666657</v>
      </c>
      <c r="AN92" s="210"/>
      <c r="AO92" s="210">
        <v>6</v>
      </c>
    </row>
    <row r="93" spans="1:41">
      <c r="A93" s="1" t="s">
        <v>381</v>
      </c>
      <c r="B93" s="231">
        <v>5</v>
      </c>
      <c r="C93" s="173" t="s">
        <v>1796</v>
      </c>
      <c r="D93" s="173">
        <v>3</v>
      </c>
      <c r="E93" s="173" t="s">
        <v>2493</v>
      </c>
      <c r="F93" s="202" t="s">
        <v>1860</v>
      </c>
      <c r="G93" s="202" t="s">
        <v>2375</v>
      </c>
      <c r="H93" s="173">
        <v>92</v>
      </c>
      <c r="I93" s="206">
        <v>3</v>
      </c>
      <c r="J93" s="207">
        <v>23</v>
      </c>
      <c r="K93" s="207">
        <v>2257</v>
      </c>
      <c r="L93" s="207">
        <v>546</v>
      </c>
      <c r="M93" s="207">
        <v>484</v>
      </c>
      <c r="N93" s="207">
        <v>10</v>
      </c>
      <c r="O93" s="207">
        <v>1.6</v>
      </c>
      <c r="P93" s="207">
        <v>70</v>
      </c>
      <c r="Q93" s="207" t="s">
        <v>2513</v>
      </c>
      <c r="R93" s="207" t="s">
        <v>2514</v>
      </c>
      <c r="S93" s="207" t="s">
        <v>2549</v>
      </c>
      <c r="T93" s="207" t="s">
        <v>2534</v>
      </c>
      <c r="U93" s="207" t="s">
        <v>2513</v>
      </c>
      <c r="V93" s="233">
        <v>0</v>
      </c>
      <c r="W93" s="233">
        <v>24</v>
      </c>
      <c r="X93" s="233">
        <v>20</v>
      </c>
      <c r="Y93" s="233">
        <v>22</v>
      </c>
      <c r="Z93" s="233">
        <v>54</v>
      </c>
      <c r="AA93" s="233">
        <v>46</v>
      </c>
      <c r="AB93" s="233"/>
      <c r="AC93" s="233"/>
      <c r="AD93" s="233"/>
      <c r="AE93" s="208"/>
      <c r="AF93" s="208"/>
      <c r="AG93" s="208"/>
      <c r="AH93" s="208"/>
      <c r="AI93" s="208"/>
      <c r="AJ93" s="209"/>
      <c r="AK93" s="209"/>
      <c r="AL93" s="211"/>
      <c r="AM93" s="276">
        <v>43984.666666666657</v>
      </c>
      <c r="AN93" s="210"/>
      <c r="AO93" s="210">
        <v>5</v>
      </c>
    </row>
    <row r="94" spans="1:41">
      <c r="A94" s="1" t="s">
        <v>385</v>
      </c>
      <c r="B94" s="231">
        <v>5</v>
      </c>
      <c r="C94" s="173" t="s">
        <v>1803</v>
      </c>
      <c r="D94" s="173">
        <v>4</v>
      </c>
      <c r="E94" s="173" t="s">
        <v>2494</v>
      </c>
      <c r="F94" s="174" t="s">
        <v>1861</v>
      </c>
      <c r="G94" s="174" t="s">
        <v>2376</v>
      </c>
      <c r="H94" s="173">
        <v>93</v>
      </c>
      <c r="I94" s="206">
        <v>1</v>
      </c>
      <c r="J94" s="207">
        <v>17</v>
      </c>
      <c r="K94" s="207">
        <v>1271</v>
      </c>
      <c r="L94" s="207">
        <v>323</v>
      </c>
      <c r="M94" s="207">
        <v>124</v>
      </c>
      <c r="N94" s="207">
        <v>0</v>
      </c>
      <c r="O94" s="207">
        <v>2.85</v>
      </c>
      <c r="P94" s="207">
        <v>70</v>
      </c>
      <c r="Q94" s="207" t="s">
        <v>2513</v>
      </c>
      <c r="R94" s="207" t="s">
        <v>2514</v>
      </c>
      <c r="S94" s="207" t="s">
        <v>2550</v>
      </c>
      <c r="T94" s="207" t="s">
        <v>2534</v>
      </c>
      <c r="U94" s="207" t="s">
        <v>2513</v>
      </c>
      <c r="V94" s="233">
        <v>20</v>
      </c>
      <c r="W94" s="233">
        <v>32</v>
      </c>
      <c r="X94" s="233">
        <v>30</v>
      </c>
      <c r="Y94" s="233">
        <v>75</v>
      </c>
      <c r="Z94" s="233">
        <v>100</v>
      </c>
      <c r="AA94" s="233">
        <v>36</v>
      </c>
      <c r="AB94" s="233"/>
      <c r="AC94" s="233"/>
      <c r="AD94" s="233"/>
      <c r="AE94" s="208">
        <v>13838</v>
      </c>
      <c r="AF94" s="208"/>
      <c r="AG94" s="208"/>
      <c r="AH94" s="208"/>
      <c r="AI94" s="208"/>
      <c r="AJ94" s="209">
        <v>384</v>
      </c>
      <c r="AK94" s="209">
        <v>130</v>
      </c>
      <c r="AL94" s="211">
        <v>207</v>
      </c>
      <c r="AM94" s="276">
        <v>43585.416666666657</v>
      </c>
      <c r="AN94" s="210">
        <v>9</v>
      </c>
      <c r="AO94" s="210">
        <v>25</v>
      </c>
    </row>
    <row r="95" spans="1:41">
      <c r="A95" s="1" t="s">
        <v>384</v>
      </c>
      <c r="B95" s="231">
        <v>5</v>
      </c>
      <c r="C95" s="173" t="s">
        <v>1803</v>
      </c>
      <c r="D95" s="173">
        <v>4</v>
      </c>
      <c r="E95" s="173" t="s">
        <v>2494</v>
      </c>
      <c r="F95" s="229" t="s">
        <v>1862</v>
      </c>
      <c r="G95" s="229" t="s">
        <v>2377</v>
      </c>
      <c r="H95" s="173">
        <v>94</v>
      </c>
      <c r="I95" s="206">
        <v>1</v>
      </c>
      <c r="J95" s="207">
        <v>19</v>
      </c>
      <c r="K95" s="207">
        <v>1435</v>
      </c>
      <c r="L95" s="207">
        <v>460</v>
      </c>
      <c r="M95" s="207">
        <v>113</v>
      </c>
      <c r="N95" s="207">
        <v>0</v>
      </c>
      <c r="O95" s="207">
        <v>2.85</v>
      </c>
      <c r="P95" s="207">
        <v>70</v>
      </c>
      <c r="Q95" s="207" t="s">
        <v>2513</v>
      </c>
      <c r="R95" s="207" t="s">
        <v>2514</v>
      </c>
      <c r="S95" s="207" t="s">
        <v>2521</v>
      </c>
      <c r="T95" s="207" t="s">
        <v>2544</v>
      </c>
      <c r="U95" s="207" t="s">
        <v>2513</v>
      </c>
      <c r="V95" s="233">
        <v>20</v>
      </c>
      <c r="W95" s="233">
        <v>32</v>
      </c>
      <c r="X95" s="233">
        <v>30</v>
      </c>
      <c r="Y95" s="233">
        <v>0</v>
      </c>
      <c r="Z95" s="233">
        <v>22</v>
      </c>
      <c r="AA95" s="233"/>
      <c r="AB95" s="233"/>
      <c r="AC95" s="233"/>
      <c r="AD95" s="233"/>
      <c r="AE95" s="208"/>
      <c r="AF95" s="208"/>
      <c r="AG95" s="208"/>
      <c r="AH95" s="208"/>
      <c r="AI95" s="208"/>
      <c r="AJ95" s="209"/>
      <c r="AK95" s="209"/>
      <c r="AL95" s="211"/>
      <c r="AM95" s="276">
        <v>43585.416666666657</v>
      </c>
      <c r="AN95" s="210">
        <v>5</v>
      </c>
      <c r="AO95" s="210">
        <v>20</v>
      </c>
    </row>
    <row r="96" spans="1:41">
      <c r="A96" s="1" t="s">
        <v>386</v>
      </c>
      <c r="B96" s="231">
        <v>5</v>
      </c>
      <c r="C96" s="173" t="s">
        <v>1803</v>
      </c>
      <c r="D96" s="173">
        <v>4</v>
      </c>
      <c r="E96" s="173" t="s">
        <v>2494</v>
      </c>
      <c r="F96" s="174" t="s">
        <v>1863</v>
      </c>
      <c r="G96" s="174" t="s">
        <v>2378</v>
      </c>
      <c r="H96" s="173">
        <v>95</v>
      </c>
      <c r="I96" s="206">
        <v>1</v>
      </c>
      <c r="J96" s="207">
        <v>19</v>
      </c>
      <c r="K96" s="207">
        <v>1368</v>
      </c>
      <c r="L96" s="207">
        <v>479</v>
      </c>
      <c r="M96" s="207">
        <v>100</v>
      </c>
      <c r="N96" s="207">
        <v>0</v>
      </c>
      <c r="O96" s="207">
        <v>2.85</v>
      </c>
      <c r="P96" s="207">
        <v>70</v>
      </c>
      <c r="Q96" s="207" t="s">
        <v>2513</v>
      </c>
      <c r="R96" s="207" t="s">
        <v>2514</v>
      </c>
      <c r="S96" s="207" t="s">
        <v>2525</v>
      </c>
      <c r="T96" s="207" t="s">
        <v>2534</v>
      </c>
      <c r="U96" s="207" t="s">
        <v>2513</v>
      </c>
      <c r="V96" s="233">
        <v>0</v>
      </c>
      <c r="W96" s="233">
        <v>4</v>
      </c>
      <c r="X96" s="233"/>
      <c r="Y96" s="233">
        <v>45</v>
      </c>
      <c r="Z96" s="233">
        <v>60</v>
      </c>
      <c r="AA96" s="233"/>
      <c r="AB96" s="233"/>
      <c r="AC96" s="233"/>
      <c r="AD96" s="233"/>
      <c r="AE96" s="208"/>
      <c r="AF96" s="208"/>
      <c r="AG96" s="208"/>
      <c r="AH96" s="208"/>
      <c r="AI96" s="208"/>
      <c r="AJ96" s="209"/>
      <c r="AK96" s="209"/>
      <c r="AL96" s="211"/>
      <c r="AM96" s="276">
        <v>43585.416666666657</v>
      </c>
      <c r="AN96" s="210"/>
      <c r="AO96" s="210">
        <v>4</v>
      </c>
    </row>
    <row r="97" spans="1:41">
      <c r="A97" s="1" t="s">
        <v>1975</v>
      </c>
      <c r="B97" s="231">
        <v>5</v>
      </c>
      <c r="C97" s="173" t="s">
        <v>1979</v>
      </c>
      <c r="D97" s="173">
        <v>4</v>
      </c>
      <c r="E97" s="173" t="s">
        <v>2494</v>
      </c>
      <c r="F97" s="174"/>
      <c r="G97" s="174" t="s">
        <v>2379</v>
      </c>
      <c r="H97" s="173">
        <v>96</v>
      </c>
      <c r="I97" s="206">
        <v>1</v>
      </c>
      <c r="J97" s="207">
        <v>15</v>
      </c>
      <c r="K97" s="207">
        <v>1403</v>
      </c>
      <c r="L97" s="207">
        <v>335</v>
      </c>
      <c r="M97" s="207">
        <v>85</v>
      </c>
      <c r="N97" s="207">
        <v>10</v>
      </c>
      <c r="O97" s="207">
        <v>2.85</v>
      </c>
      <c r="P97" s="207">
        <v>70</v>
      </c>
      <c r="Q97" s="207" t="s">
        <v>2513</v>
      </c>
      <c r="R97" s="207" t="s">
        <v>2514</v>
      </c>
      <c r="S97" s="207" t="s">
        <v>2551</v>
      </c>
      <c r="T97" s="207" t="s">
        <v>2544</v>
      </c>
      <c r="U97" s="207" t="s">
        <v>2513</v>
      </c>
      <c r="V97" s="233">
        <v>0</v>
      </c>
      <c r="W97" s="233">
        <v>6</v>
      </c>
      <c r="X97" s="233"/>
      <c r="Y97" s="233">
        <v>20</v>
      </c>
      <c r="Z97" s="233">
        <v>49</v>
      </c>
      <c r="AA97" s="233">
        <v>25</v>
      </c>
      <c r="AB97" s="233"/>
      <c r="AC97" s="233"/>
      <c r="AD97" s="233"/>
      <c r="AE97" s="208"/>
      <c r="AF97" s="208"/>
      <c r="AG97" s="208"/>
      <c r="AH97" s="208"/>
      <c r="AI97" s="208"/>
      <c r="AJ97" s="209"/>
      <c r="AK97" s="209"/>
      <c r="AL97" s="211"/>
      <c r="AM97" s="276">
        <v>44501.666666666657</v>
      </c>
      <c r="AN97" s="210"/>
      <c r="AO97" s="210">
        <v>2</v>
      </c>
    </row>
    <row r="98" spans="1:41">
      <c r="A98" s="1" t="s">
        <v>1747</v>
      </c>
      <c r="B98" s="231">
        <v>5</v>
      </c>
      <c r="C98" s="173" t="s">
        <v>1803</v>
      </c>
      <c r="D98" s="173">
        <v>4</v>
      </c>
      <c r="E98" s="173" t="s">
        <v>2494</v>
      </c>
      <c r="F98" s="174"/>
      <c r="G98" s="174" t="s">
        <v>1736</v>
      </c>
      <c r="H98" s="173">
        <v>97</v>
      </c>
      <c r="I98" s="206">
        <v>1</v>
      </c>
      <c r="J98" s="207">
        <v>15</v>
      </c>
      <c r="K98" s="207">
        <v>1325</v>
      </c>
      <c r="L98" s="207">
        <v>345</v>
      </c>
      <c r="M98" s="207">
        <v>79</v>
      </c>
      <c r="N98" s="207">
        <v>10</v>
      </c>
      <c r="O98" s="207">
        <v>2.85</v>
      </c>
      <c r="P98" s="207">
        <v>70</v>
      </c>
      <c r="Q98" s="207" t="s">
        <v>2513</v>
      </c>
      <c r="R98" s="207" t="s">
        <v>2514</v>
      </c>
      <c r="S98" s="207" t="s">
        <v>2551</v>
      </c>
      <c r="T98" s="207" t="s">
        <v>2544</v>
      </c>
      <c r="U98" s="207" t="s">
        <v>2513</v>
      </c>
      <c r="V98" s="233">
        <v>0</v>
      </c>
      <c r="W98" s="233">
        <v>5</v>
      </c>
      <c r="X98" s="233"/>
      <c r="Y98" s="233">
        <v>50</v>
      </c>
      <c r="Z98" s="233">
        <v>72</v>
      </c>
      <c r="AA98" s="233">
        <v>30</v>
      </c>
      <c r="AB98" s="233"/>
      <c r="AC98" s="233"/>
      <c r="AD98" s="233"/>
      <c r="AE98" s="208"/>
      <c r="AF98" s="208"/>
      <c r="AG98" s="208"/>
      <c r="AH98" s="208"/>
      <c r="AI98" s="208"/>
      <c r="AJ98" s="209"/>
      <c r="AK98" s="209"/>
      <c r="AL98" s="211"/>
      <c r="AM98" s="276">
        <v>44456.666666666657</v>
      </c>
      <c r="AN98" s="210"/>
      <c r="AO98" s="210">
        <v>2</v>
      </c>
    </row>
    <row r="99" spans="1:41">
      <c r="A99" s="1" t="s">
        <v>391</v>
      </c>
      <c r="B99" s="231">
        <v>5</v>
      </c>
      <c r="C99" s="173" t="s">
        <v>1803</v>
      </c>
      <c r="D99" s="173">
        <v>4</v>
      </c>
      <c r="E99" s="173" t="s">
        <v>2494</v>
      </c>
      <c r="F99" s="204" t="s">
        <v>1864</v>
      </c>
      <c r="G99" s="204" t="s">
        <v>2380</v>
      </c>
      <c r="H99" s="173">
        <v>98</v>
      </c>
      <c r="I99" s="212">
        <v>1</v>
      </c>
      <c r="J99" s="207">
        <v>21</v>
      </c>
      <c r="K99" s="207">
        <v>1395</v>
      </c>
      <c r="L99" s="207">
        <v>469</v>
      </c>
      <c r="M99" s="207">
        <v>108</v>
      </c>
      <c r="N99" s="207">
        <v>0</v>
      </c>
      <c r="O99" s="207">
        <v>2.85</v>
      </c>
      <c r="P99" s="207">
        <v>80</v>
      </c>
      <c r="Q99" s="207" t="s">
        <v>2513</v>
      </c>
      <c r="R99" s="207" t="s">
        <v>2536</v>
      </c>
      <c r="S99" s="207" t="s">
        <v>2513</v>
      </c>
      <c r="T99" s="207" t="s">
        <v>2544</v>
      </c>
      <c r="U99" s="207" t="s">
        <v>2513</v>
      </c>
      <c r="V99" s="233">
        <v>0</v>
      </c>
      <c r="W99" s="233">
        <v>13</v>
      </c>
      <c r="X99" s="233"/>
      <c r="Y99" s="233">
        <v>15</v>
      </c>
      <c r="Z99" s="233">
        <v>50</v>
      </c>
      <c r="AA99" s="233"/>
      <c r="AB99" s="233"/>
      <c r="AC99" s="233"/>
      <c r="AD99" s="233"/>
      <c r="AE99" s="208"/>
      <c r="AF99" s="208"/>
      <c r="AG99" s="208"/>
      <c r="AH99" s="208"/>
      <c r="AI99" s="208"/>
      <c r="AJ99" s="209"/>
      <c r="AK99" s="209"/>
      <c r="AL99" s="211"/>
      <c r="AM99" s="276">
        <v>44215.666666666657</v>
      </c>
      <c r="AN99" s="210">
        <v>1</v>
      </c>
      <c r="AO99" s="210">
        <v>0</v>
      </c>
    </row>
    <row r="100" spans="1:41">
      <c r="A100" s="1" t="s">
        <v>388</v>
      </c>
      <c r="B100" s="231">
        <v>5</v>
      </c>
      <c r="C100" s="173" t="s">
        <v>1803</v>
      </c>
      <c r="D100" s="173">
        <v>4</v>
      </c>
      <c r="E100" s="173" t="s">
        <v>2494</v>
      </c>
      <c r="F100" s="174" t="s">
        <v>1865</v>
      </c>
      <c r="G100" s="174" t="s">
        <v>2381</v>
      </c>
      <c r="H100" s="173">
        <v>99</v>
      </c>
      <c r="I100" s="206">
        <v>1</v>
      </c>
      <c r="J100" s="207">
        <v>17</v>
      </c>
      <c r="K100" s="207">
        <v>1460</v>
      </c>
      <c r="L100" s="207">
        <v>304</v>
      </c>
      <c r="M100" s="207">
        <v>126</v>
      </c>
      <c r="N100" s="207">
        <v>0</v>
      </c>
      <c r="O100" s="207">
        <v>2.85</v>
      </c>
      <c r="P100" s="207">
        <v>70</v>
      </c>
      <c r="Q100" s="207" t="s">
        <v>2513</v>
      </c>
      <c r="R100" s="207" t="s">
        <v>2514</v>
      </c>
      <c r="S100" s="207" t="s">
        <v>2552</v>
      </c>
      <c r="T100" s="207" t="s">
        <v>2534</v>
      </c>
      <c r="U100" s="207" t="s">
        <v>2513</v>
      </c>
      <c r="V100" s="233">
        <v>20</v>
      </c>
      <c r="W100" s="233">
        <v>34</v>
      </c>
      <c r="X100" s="233">
        <v>31</v>
      </c>
      <c r="Y100" s="233">
        <v>48</v>
      </c>
      <c r="Z100" s="233">
        <v>80</v>
      </c>
      <c r="AA100" s="233">
        <v>41</v>
      </c>
      <c r="AB100" s="233"/>
      <c r="AC100" s="233"/>
      <c r="AD100" s="233"/>
      <c r="AE100" s="208"/>
      <c r="AF100" s="208"/>
      <c r="AG100" s="208"/>
      <c r="AH100" s="208"/>
      <c r="AI100" s="208"/>
      <c r="AJ100" s="209"/>
      <c r="AK100" s="209"/>
      <c r="AL100" s="211"/>
      <c r="AM100" s="276">
        <v>43770.166666666657</v>
      </c>
      <c r="AN100" s="210"/>
      <c r="AO100" s="210">
        <v>2</v>
      </c>
    </row>
    <row r="101" spans="1:41">
      <c r="A101" s="1" t="s">
        <v>387</v>
      </c>
      <c r="B101" s="231">
        <v>5</v>
      </c>
      <c r="C101" s="173" t="s">
        <v>1803</v>
      </c>
      <c r="D101" s="173">
        <v>4</v>
      </c>
      <c r="E101" s="173" t="s">
        <v>2494</v>
      </c>
      <c r="F101" s="174" t="s">
        <v>1866</v>
      </c>
      <c r="G101" s="174" t="s">
        <v>2382</v>
      </c>
      <c r="H101" s="173">
        <v>100</v>
      </c>
      <c r="I101" s="206">
        <v>1</v>
      </c>
      <c r="J101" s="207">
        <v>22</v>
      </c>
      <c r="K101" s="207">
        <v>1451</v>
      </c>
      <c r="L101" s="207">
        <v>414</v>
      </c>
      <c r="M101" s="207">
        <v>100</v>
      </c>
      <c r="N101" s="207">
        <v>10</v>
      </c>
      <c r="O101" s="207">
        <v>2.85</v>
      </c>
      <c r="P101" s="207">
        <v>80</v>
      </c>
      <c r="Q101" s="207" t="s">
        <v>2513</v>
      </c>
      <c r="R101" s="207" t="s">
        <v>2536</v>
      </c>
      <c r="S101" s="207" t="s">
        <v>2513</v>
      </c>
      <c r="T101" s="207" t="s">
        <v>2544</v>
      </c>
      <c r="U101" s="207" t="s">
        <v>2513</v>
      </c>
      <c r="V101" s="233">
        <v>0</v>
      </c>
      <c r="W101" s="233">
        <v>9</v>
      </c>
      <c r="X101" s="233"/>
      <c r="Y101" s="233">
        <v>32</v>
      </c>
      <c r="Z101" s="233">
        <v>80</v>
      </c>
      <c r="AA101" s="233">
        <v>30</v>
      </c>
      <c r="AB101" s="233"/>
      <c r="AC101" s="233"/>
      <c r="AD101" s="233"/>
      <c r="AE101" s="208"/>
      <c r="AF101" s="208"/>
      <c r="AG101" s="208"/>
      <c r="AH101" s="208"/>
      <c r="AI101" s="208"/>
      <c r="AJ101" s="209"/>
      <c r="AK101" s="209"/>
      <c r="AL101" s="211"/>
      <c r="AM101" s="276">
        <v>43704.666666666657</v>
      </c>
      <c r="AN101" s="210"/>
      <c r="AO101" s="210">
        <v>0</v>
      </c>
    </row>
    <row r="102" spans="1:41">
      <c r="A102" s="1" t="s">
        <v>390</v>
      </c>
      <c r="B102" s="231">
        <v>5</v>
      </c>
      <c r="C102" s="173" t="s">
        <v>1803</v>
      </c>
      <c r="D102" s="173">
        <v>4</v>
      </c>
      <c r="E102" s="173" t="s">
        <v>2494</v>
      </c>
      <c r="F102" s="174" t="s">
        <v>1867</v>
      </c>
      <c r="G102" s="174" t="s">
        <v>2383</v>
      </c>
      <c r="H102" s="173">
        <v>101</v>
      </c>
      <c r="I102" s="206">
        <v>1</v>
      </c>
      <c r="J102" s="207">
        <v>20</v>
      </c>
      <c r="K102" s="207">
        <v>1431</v>
      </c>
      <c r="L102" s="207">
        <v>433</v>
      </c>
      <c r="M102" s="207">
        <v>95</v>
      </c>
      <c r="N102" s="207">
        <v>10</v>
      </c>
      <c r="O102" s="207">
        <v>2.85</v>
      </c>
      <c r="P102" s="207">
        <v>70</v>
      </c>
      <c r="Q102" s="207" t="s">
        <v>2513</v>
      </c>
      <c r="R102" s="207" t="s">
        <v>2514</v>
      </c>
      <c r="S102" s="207" t="s">
        <v>2515</v>
      </c>
      <c r="T102" s="207" t="s">
        <v>2544</v>
      </c>
      <c r="U102" s="207" t="s">
        <v>2513</v>
      </c>
      <c r="V102" s="233">
        <v>0</v>
      </c>
      <c r="W102" s="233">
        <v>3</v>
      </c>
      <c r="X102" s="233"/>
      <c r="Y102" s="233">
        <v>0</v>
      </c>
      <c r="Z102" s="233">
        <v>59</v>
      </c>
      <c r="AA102" s="233"/>
      <c r="AB102" s="233"/>
      <c r="AC102" s="233"/>
      <c r="AD102" s="233"/>
      <c r="AE102" s="208"/>
      <c r="AF102" s="208"/>
      <c r="AG102" s="208"/>
      <c r="AH102" s="208"/>
      <c r="AI102" s="208"/>
      <c r="AJ102" s="209"/>
      <c r="AK102" s="209"/>
      <c r="AL102" s="211"/>
      <c r="AM102" s="276">
        <v>44136.666666666657</v>
      </c>
      <c r="AN102" s="210"/>
      <c r="AO102" s="210">
        <v>1</v>
      </c>
    </row>
    <row r="103" spans="1:41">
      <c r="A103" s="1" t="s">
        <v>389</v>
      </c>
      <c r="B103" s="231">
        <v>5</v>
      </c>
      <c r="C103" s="173" t="s">
        <v>1803</v>
      </c>
      <c r="D103" s="173">
        <v>4</v>
      </c>
      <c r="E103" s="173" t="s">
        <v>2494</v>
      </c>
      <c r="F103" s="174" t="s">
        <v>1868</v>
      </c>
      <c r="G103" s="174" t="s">
        <v>2384</v>
      </c>
      <c r="H103" s="173">
        <v>102</v>
      </c>
      <c r="I103" s="206">
        <v>1</v>
      </c>
      <c r="J103" s="207">
        <v>21</v>
      </c>
      <c r="K103" s="207">
        <v>1626</v>
      </c>
      <c r="L103" s="207">
        <v>433</v>
      </c>
      <c r="M103" s="207">
        <v>106</v>
      </c>
      <c r="N103" s="207">
        <v>0</v>
      </c>
      <c r="O103" s="207">
        <v>2.85</v>
      </c>
      <c r="P103" s="207">
        <v>80</v>
      </c>
      <c r="Q103" s="207" t="s">
        <v>2513</v>
      </c>
      <c r="R103" s="207" t="s">
        <v>2536</v>
      </c>
      <c r="S103" s="207" t="s">
        <v>2513</v>
      </c>
      <c r="T103" s="207" t="s">
        <v>2544</v>
      </c>
      <c r="U103" s="207" t="s">
        <v>2513</v>
      </c>
      <c r="V103" s="233">
        <v>16</v>
      </c>
      <c r="W103" s="233">
        <v>34</v>
      </c>
      <c r="X103" s="233">
        <v>40</v>
      </c>
      <c r="Y103" s="233">
        <v>16</v>
      </c>
      <c r="Z103" s="233">
        <v>44</v>
      </c>
      <c r="AA103" s="233">
        <v>27</v>
      </c>
      <c r="AB103" s="233"/>
      <c r="AC103" s="233"/>
      <c r="AD103" s="233"/>
      <c r="AE103" s="208"/>
      <c r="AF103" s="208"/>
      <c r="AG103" s="208"/>
      <c r="AH103" s="208"/>
      <c r="AI103" s="208"/>
      <c r="AJ103" s="209"/>
      <c r="AK103" s="209"/>
      <c r="AL103" s="211"/>
      <c r="AM103" s="276">
        <v>44021.666666666657</v>
      </c>
      <c r="AN103" s="210"/>
      <c r="AO103" s="210">
        <v>2</v>
      </c>
    </row>
    <row r="104" spans="1:41">
      <c r="A104" s="1" t="s">
        <v>393</v>
      </c>
      <c r="B104" s="231">
        <v>5</v>
      </c>
      <c r="C104" s="173" t="s">
        <v>1806</v>
      </c>
      <c r="D104" s="173">
        <v>5</v>
      </c>
      <c r="E104" s="173" t="s">
        <v>2494</v>
      </c>
      <c r="F104" s="174" t="s">
        <v>1869</v>
      </c>
      <c r="G104" s="174" t="s">
        <v>2385</v>
      </c>
      <c r="H104" s="173">
        <v>103</v>
      </c>
      <c r="I104" s="206">
        <v>1</v>
      </c>
      <c r="J104" s="207">
        <v>12</v>
      </c>
      <c r="K104" s="207">
        <v>1251</v>
      </c>
      <c r="L104" s="207">
        <v>421</v>
      </c>
      <c r="M104" s="207">
        <v>89</v>
      </c>
      <c r="N104" s="207">
        <v>20</v>
      </c>
      <c r="O104" s="207">
        <v>1.6</v>
      </c>
      <c r="P104" s="207">
        <v>70</v>
      </c>
      <c r="Q104" s="207" t="s">
        <v>2513</v>
      </c>
      <c r="R104" s="207" t="s">
        <v>2514</v>
      </c>
      <c r="S104" s="207" t="s">
        <v>2553</v>
      </c>
      <c r="T104" s="207" t="s">
        <v>2544</v>
      </c>
      <c r="U104" s="207" t="s">
        <v>2513</v>
      </c>
      <c r="V104" s="233">
        <v>20</v>
      </c>
      <c r="W104" s="233">
        <v>40</v>
      </c>
      <c r="X104" s="233">
        <v>16</v>
      </c>
      <c r="Y104" s="233">
        <v>16</v>
      </c>
      <c r="Z104" s="233">
        <v>40</v>
      </c>
      <c r="AA104" s="233">
        <v>18</v>
      </c>
      <c r="AB104" s="233"/>
      <c r="AC104" s="233"/>
      <c r="AD104" s="233"/>
      <c r="AE104" s="208"/>
      <c r="AF104" s="208"/>
      <c r="AG104" s="208"/>
      <c r="AH104" s="208"/>
      <c r="AI104" s="208"/>
      <c r="AJ104" s="209"/>
      <c r="AK104" s="209"/>
      <c r="AL104" s="211"/>
      <c r="AM104" s="276">
        <v>43585.416666666657</v>
      </c>
      <c r="AN104" s="210">
        <v>2</v>
      </c>
      <c r="AO104" s="210">
        <v>1</v>
      </c>
    </row>
    <row r="105" spans="1:41">
      <c r="A105" s="1" t="s">
        <v>396</v>
      </c>
      <c r="B105" s="231">
        <v>5</v>
      </c>
      <c r="C105" s="173" t="s">
        <v>1806</v>
      </c>
      <c r="D105" s="173">
        <v>5</v>
      </c>
      <c r="E105" s="173" t="s">
        <v>2494</v>
      </c>
      <c r="F105" s="202" t="s">
        <v>1870</v>
      </c>
      <c r="G105" s="202" t="s">
        <v>2386</v>
      </c>
      <c r="H105" s="173">
        <v>104</v>
      </c>
      <c r="I105" s="206">
        <v>1</v>
      </c>
      <c r="J105" s="207">
        <v>15</v>
      </c>
      <c r="K105" s="207">
        <v>1313</v>
      </c>
      <c r="L105" s="207">
        <v>454</v>
      </c>
      <c r="M105" s="207">
        <v>84</v>
      </c>
      <c r="N105" s="207">
        <v>15</v>
      </c>
      <c r="O105" s="207">
        <v>1.9</v>
      </c>
      <c r="P105" s="207">
        <v>70</v>
      </c>
      <c r="Q105" s="207" t="s">
        <v>2513</v>
      </c>
      <c r="R105" s="207" t="s">
        <v>2514</v>
      </c>
      <c r="S105" s="207" t="s">
        <v>2515</v>
      </c>
      <c r="T105" s="207" t="s">
        <v>2544</v>
      </c>
      <c r="U105" s="207" t="s">
        <v>2513</v>
      </c>
      <c r="V105" s="233">
        <v>12</v>
      </c>
      <c r="W105" s="233">
        <v>35</v>
      </c>
      <c r="X105" s="233">
        <v>22</v>
      </c>
      <c r="Y105" s="233">
        <v>16</v>
      </c>
      <c r="Z105" s="233">
        <v>34</v>
      </c>
      <c r="AA105" s="233"/>
      <c r="AB105" s="233"/>
      <c r="AC105" s="233"/>
      <c r="AD105" s="233"/>
      <c r="AE105" s="208"/>
      <c r="AF105" s="208"/>
      <c r="AG105" s="208"/>
      <c r="AH105" s="208"/>
      <c r="AI105" s="208"/>
      <c r="AJ105" s="209"/>
      <c r="AK105" s="209"/>
      <c r="AL105" s="211"/>
      <c r="AM105" s="276">
        <v>43704.666666666657</v>
      </c>
      <c r="AN105" s="210">
        <v>2</v>
      </c>
      <c r="AO105" s="210">
        <v>0</v>
      </c>
    </row>
    <row r="106" spans="1:41">
      <c r="A106" s="1" t="s">
        <v>395</v>
      </c>
      <c r="B106" s="231">
        <v>5</v>
      </c>
      <c r="C106" s="173" t="s">
        <v>1806</v>
      </c>
      <c r="D106" s="173">
        <v>5</v>
      </c>
      <c r="E106" s="173" t="s">
        <v>2494</v>
      </c>
      <c r="F106" s="227" t="s">
        <v>1871</v>
      </c>
      <c r="G106" s="227" t="s">
        <v>2387</v>
      </c>
      <c r="H106" s="173">
        <v>105</v>
      </c>
      <c r="I106" s="206">
        <v>1</v>
      </c>
      <c r="J106" s="207">
        <v>7</v>
      </c>
      <c r="K106" s="207">
        <v>1017</v>
      </c>
      <c r="L106" s="207">
        <v>328</v>
      </c>
      <c r="M106" s="207">
        <v>210</v>
      </c>
      <c r="N106" s="207">
        <v>0</v>
      </c>
      <c r="O106" s="207">
        <v>1</v>
      </c>
      <c r="P106" s="207">
        <v>70</v>
      </c>
      <c r="Q106" s="207" t="s">
        <v>2513</v>
      </c>
      <c r="R106" s="207" t="s">
        <v>2514</v>
      </c>
      <c r="S106" s="207" t="s">
        <v>2541</v>
      </c>
      <c r="T106" s="207" t="s">
        <v>2534</v>
      </c>
      <c r="U106" s="207" t="s">
        <v>2513</v>
      </c>
      <c r="V106" s="233">
        <v>40</v>
      </c>
      <c r="W106" s="233">
        <v>60</v>
      </c>
      <c r="X106" s="233">
        <v>7</v>
      </c>
      <c r="Y106" s="233">
        <v>20</v>
      </c>
      <c r="Z106" s="233">
        <v>45</v>
      </c>
      <c r="AA106" s="233">
        <v>20</v>
      </c>
      <c r="AB106" s="233"/>
      <c r="AC106" s="233"/>
      <c r="AD106" s="233"/>
      <c r="AE106" s="208"/>
      <c r="AF106" s="208"/>
      <c r="AG106" s="208"/>
      <c r="AH106" s="208"/>
      <c r="AI106" s="208"/>
      <c r="AJ106" s="209"/>
      <c r="AK106" s="209"/>
      <c r="AL106" s="211"/>
      <c r="AM106" s="276">
        <v>43585.416666666657</v>
      </c>
      <c r="AN106" s="210"/>
      <c r="AO106" s="210">
        <v>3</v>
      </c>
    </row>
    <row r="107" spans="1:41">
      <c r="A107" s="1" t="s">
        <v>394</v>
      </c>
      <c r="B107" s="231">
        <v>5</v>
      </c>
      <c r="C107" s="173" t="s">
        <v>1806</v>
      </c>
      <c r="D107" s="173">
        <v>5</v>
      </c>
      <c r="E107" s="173" t="s">
        <v>2494</v>
      </c>
      <c r="F107" s="227" t="s">
        <v>1872</v>
      </c>
      <c r="G107" s="227" t="s">
        <v>2388</v>
      </c>
      <c r="H107" s="173">
        <v>106</v>
      </c>
      <c r="I107" s="206">
        <v>1</v>
      </c>
      <c r="J107" s="207">
        <v>11</v>
      </c>
      <c r="K107" s="207">
        <v>1043</v>
      </c>
      <c r="L107" s="207">
        <v>415</v>
      </c>
      <c r="M107" s="207">
        <v>107</v>
      </c>
      <c r="N107" s="207">
        <v>20</v>
      </c>
      <c r="O107" s="207">
        <v>1.6</v>
      </c>
      <c r="P107" s="207">
        <v>70</v>
      </c>
      <c r="Q107" s="207" t="s">
        <v>2513</v>
      </c>
      <c r="R107" s="207" t="s">
        <v>2514</v>
      </c>
      <c r="S107" s="207" t="s">
        <v>2553</v>
      </c>
      <c r="T107" s="207" t="s">
        <v>2534</v>
      </c>
      <c r="U107" s="207" t="s">
        <v>2513</v>
      </c>
      <c r="V107" s="233">
        <v>0</v>
      </c>
      <c r="W107" s="233">
        <v>0</v>
      </c>
      <c r="X107" s="233"/>
      <c r="Y107" s="233">
        <v>0</v>
      </c>
      <c r="Z107" s="233">
        <v>34</v>
      </c>
      <c r="AA107" s="233"/>
      <c r="AB107" s="233"/>
      <c r="AC107" s="233"/>
      <c r="AD107" s="233"/>
      <c r="AE107" s="208"/>
      <c r="AF107" s="208"/>
      <c r="AG107" s="208"/>
      <c r="AH107" s="208"/>
      <c r="AI107" s="208"/>
      <c r="AJ107" s="209"/>
      <c r="AK107" s="209"/>
      <c r="AL107" s="211"/>
      <c r="AM107" s="276">
        <v>43585.416666666657</v>
      </c>
      <c r="AN107" s="210"/>
      <c r="AO107" s="210">
        <v>33</v>
      </c>
    </row>
    <row r="108" spans="1:41">
      <c r="A108" s="1" t="s">
        <v>397</v>
      </c>
      <c r="B108" s="231">
        <v>5</v>
      </c>
      <c r="C108" s="173" t="s">
        <v>1806</v>
      </c>
      <c r="D108" s="173">
        <v>5</v>
      </c>
      <c r="E108" s="173" t="s">
        <v>2494</v>
      </c>
      <c r="F108" s="174" t="s">
        <v>1873</v>
      </c>
      <c r="G108" s="174" t="s">
        <v>2389</v>
      </c>
      <c r="H108" s="173">
        <v>107</v>
      </c>
      <c r="I108" s="206">
        <v>1</v>
      </c>
      <c r="J108" s="207">
        <v>12</v>
      </c>
      <c r="K108" s="207">
        <v>1347</v>
      </c>
      <c r="L108" s="207">
        <v>403</v>
      </c>
      <c r="M108" s="207">
        <v>92</v>
      </c>
      <c r="N108" s="207">
        <v>20</v>
      </c>
      <c r="O108" s="207">
        <v>1.6</v>
      </c>
      <c r="P108" s="207">
        <v>70</v>
      </c>
      <c r="Q108" s="207" t="s">
        <v>2513</v>
      </c>
      <c r="R108" s="207" t="s">
        <v>2514</v>
      </c>
      <c r="S108" s="207" t="s">
        <v>2553</v>
      </c>
      <c r="T108" s="207" t="s">
        <v>2544</v>
      </c>
      <c r="U108" s="207" t="s">
        <v>2513</v>
      </c>
      <c r="V108" s="233">
        <v>0</v>
      </c>
      <c r="W108" s="233">
        <v>78</v>
      </c>
      <c r="X108" s="233"/>
      <c r="Y108" s="233">
        <v>10</v>
      </c>
      <c r="Z108" s="233">
        <v>38</v>
      </c>
      <c r="AA108" s="233"/>
      <c r="AB108" s="233"/>
      <c r="AC108" s="233"/>
      <c r="AD108" s="233"/>
      <c r="AE108" s="208"/>
      <c r="AF108" s="208"/>
      <c r="AG108" s="208"/>
      <c r="AH108" s="208"/>
      <c r="AI108" s="208"/>
      <c r="AJ108" s="209"/>
      <c r="AK108" s="209"/>
      <c r="AL108" s="211"/>
      <c r="AM108" s="276">
        <v>43942.666666666657</v>
      </c>
      <c r="AN108" s="210">
        <v>1</v>
      </c>
      <c r="AO108" s="210">
        <v>2</v>
      </c>
    </row>
    <row r="109" spans="1:41">
      <c r="A109" s="1" t="s">
        <v>399</v>
      </c>
      <c r="B109" s="231">
        <v>5</v>
      </c>
      <c r="C109" s="173" t="s">
        <v>1806</v>
      </c>
      <c r="D109" s="173">
        <v>5</v>
      </c>
      <c r="E109" s="173" t="s">
        <v>2494</v>
      </c>
      <c r="F109" s="174" t="s">
        <v>1874</v>
      </c>
      <c r="G109" s="174" t="s">
        <v>2390</v>
      </c>
      <c r="H109" s="173">
        <v>108</v>
      </c>
      <c r="I109" s="206">
        <v>1</v>
      </c>
      <c r="J109" s="207">
        <v>11</v>
      </c>
      <c r="K109" s="207">
        <v>1072</v>
      </c>
      <c r="L109" s="207">
        <v>371</v>
      </c>
      <c r="M109" s="207">
        <v>163</v>
      </c>
      <c r="N109" s="207">
        <v>20</v>
      </c>
      <c r="O109" s="207">
        <v>1.6</v>
      </c>
      <c r="P109" s="207">
        <v>70</v>
      </c>
      <c r="Q109" s="207" t="s">
        <v>2513</v>
      </c>
      <c r="R109" s="207" t="s">
        <v>2514</v>
      </c>
      <c r="S109" s="207" t="s">
        <v>2553</v>
      </c>
      <c r="T109" s="207" t="s">
        <v>2534</v>
      </c>
      <c r="U109" s="207" t="s">
        <v>2513</v>
      </c>
      <c r="V109" s="233">
        <v>0</v>
      </c>
      <c r="W109" s="233">
        <v>72</v>
      </c>
      <c r="X109" s="233"/>
      <c r="Y109" s="233">
        <v>7</v>
      </c>
      <c r="Z109" s="233">
        <v>30</v>
      </c>
      <c r="AA109" s="233">
        <v>16</v>
      </c>
      <c r="AB109" s="233"/>
      <c r="AC109" s="233"/>
      <c r="AD109" s="233"/>
      <c r="AE109" s="208"/>
      <c r="AF109" s="208"/>
      <c r="AG109" s="208"/>
      <c r="AH109" s="208"/>
      <c r="AI109" s="208"/>
      <c r="AJ109" s="209"/>
      <c r="AK109" s="209"/>
      <c r="AL109" s="211"/>
      <c r="AM109" s="276">
        <v>44040.666666666657</v>
      </c>
      <c r="AN109" s="210">
        <v>9</v>
      </c>
      <c r="AO109" s="210">
        <v>62</v>
      </c>
    </row>
    <row r="110" spans="1:41">
      <c r="A110" s="1" t="s">
        <v>398</v>
      </c>
      <c r="B110" s="231">
        <v>5</v>
      </c>
      <c r="C110" s="173" t="s">
        <v>1806</v>
      </c>
      <c r="D110" s="173">
        <v>5</v>
      </c>
      <c r="E110" s="173" t="s">
        <v>2494</v>
      </c>
      <c r="F110" s="174" t="s">
        <v>1875</v>
      </c>
      <c r="G110" s="174" t="s">
        <v>2391</v>
      </c>
      <c r="H110" s="173">
        <v>109</v>
      </c>
      <c r="I110" s="206">
        <v>1</v>
      </c>
      <c r="J110" s="207">
        <v>12</v>
      </c>
      <c r="K110" s="207">
        <v>1641</v>
      </c>
      <c r="L110" s="207">
        <v>409</v>
      </c>
      <c r="M110" s="207">
        <v>154</v>
      </c>
      <c r="N110" s="207">
        <v>20</v>
      </c>
      <c r="O110" s="207">
        <v>1.6</v>
      </c>
      <c r="P110" s="207">
        <v>70</v>
      </c>
      <c r="Q110" s="207" t="s">
        <v>2513</v>
      </c>
      <c r="R110" s="207" t="s">
        <v>2514</v>
      </c>
      <c r="S110" s="207" t="s">
        <v>2554</v>
      </c>
      <c r="T110" s="207" t="s">
        <v>2544</v>
      </c>
      <c r="U110" s="207" t="s">
        <v>2513</v>
      </c>
      <c r="V110" s="233">
        <v>21</v>
      </c>
      <c r="W110" s="233">
        <v>50</v>
      </c>
      <c r="X110" s="233">
        <v>31</v>
      </c>
      <c r="Y110" s="233">
        <v>20</v>
      </c>
      <c r="Z110" s="233">
        <v>51</v>
      </c>
      <c r="AA110" s="233">
        <v>17</v>
      </c>
      <c r="AB110" s="233"/>
      <c r="AC110" s="233"/>
      <c r="AD110" s="233"/>
      <c r="AE110" s="208"/>
      <c r="AF110" s="208"/>
      <c r="AG110" s="208"/>
      <c r="AH110" s="208"/>
      <c r="AI110" s="208"/>
      <c r="AJ110" s="209"/>
      <c r="AK110" s="209"/>
      <c r="AL110" s="211"/>
      <c r="AM110" s="276">
        <v>43984.666666666657</v>
      </c>
      <c r="AN110" s="210"/>
      <c r="AO110" s="210">
        <v>4</v>
      </c>
    </row>
    <row r="111" spans="1:41">
      <c r="A111" s="1" t="s">
        <v>392</v>
      </c>
      <c r="B111" s="231">
        <v>5</v>
      </c>
      <c r="C111" s="173" t="s">
        <v>1806</v>
      </c>
      <c r="D111" s="173">
        <v>5</v>
      </c>
      <c r="E111" s="173" t="s">
        <v>2494</v>
      </c>
      <c r="F111" s="174" t="s">
        <v>1876</v>
      </c>
      <c r="G111" s="174" t="s">
        <v>2392</v>
      </c>
      <c r="H111" s="173">
        <v>110</v>
      </c>
      <c r="I111" s="206">
        <v>1</v>
      </c>
      <c r="J111" s="207">
        <v>15</v>
      </c>
      <c r="K111" s="207">
        <v>1024</v>
      </c>
      <c r="L111" s="207">
        <v>494</v>
      </c>
      <c r="M111" s="207">
        <v>87</v>
      </c>
      <c r="N111" s="207">
        <v>15</v>
      </c>
      <c r="O111" s="207">
        <v>1.9</v>
      </c>
      <c r="P111" s="207">
        <v>70</v>
      </c>
      <c r="Q111" s="207" t="s">
        <v>2513</v>
      </c>
      <c r="R111" s="207" t="s">
        <v>2514</v>
      </c>
      <c r="S111" s="207" t="s">
        <v>2515</v>
      </c>
      <c r="T111" s="207" t="s">
        <v>2544</v>
      </c>
      <c r="U111" s="207" t="s">
        <v>2513</v>
      </c>
      <c r="V111" s="233">
        <v>20</v>
      </c>
      <c r="W111" s="233">
        <v>44</v>
      </c>
      <c r="X111" s="233">
        <v>26</v>
      </c>
      <c r="Y111" s="233">
        <v>20</v>
      </c>
      <c r="Z111" s="233">
        <v>50</v>
      </c>
      <c r="AA111" s="233">
        <v>25</v>
      </c>
      <c r="AB111" s="233"/>
      <c r="AC111" s="233"/>
      <c r="AD111" s="233"/>
      <c r="AE111" s="208"/>
      <c r="AF111" s="208"/>
      <c r="AG111" s="208"/>
      <c r="AH111" s="208"/>
      <c r="AI111" s="208"/>
      <c r="AJ111" s="209"/>
      <c r="AK111" s="209"/>
      <c r="AL111" s="211"/>
      <c r="AM111" s="276">
        <v>43585.416666666657</v>
      </c>
      <c r="AN111" s="210">
        <v>14</v>
      </c>
      <c r="AO111" s="210"/>
    </row>
    <row r="112" spans="1:41">
      <c r="A112" s="1" t="s">
        <v>342</v>
      </c>
      <c r="B112" s="231">
        <v>5</v>
      </c>
      <c r="C112" s="173" t="s">
        <v>1810</v>
      </c>
      <c r="D112" s="173">
        <v>6</v>
      </c>
      <c r="E112" s="173" t="s">
        <v>2494</v>
      </c>
      <c r="F112" s="174" t="s">
        <v>1834</v>
      </c>
      <c r="G112" s="174" t="s">
        <v>2338</v>
      </c>
      <c r="H112" s="173">
        <v>111</v>
      </c>
      <c r="I112" s="206">
        <v>1</v>
      </c>
      <c r="J112" s="207">
        <v>20</v>
      </c>
      <c r="K112" s="207">
        <v>1398</v>
      </c>
      <c r="L112" s="207">
        <v>584</v>
      </c>
      <c r="M112" s="207">
        <v>110</v>
      </c>
      <c r="N112" s="207">
        <v>15</v>
      </c>
      <c r="O112" s="207">
        <v>1.6</v>
      </c>
      <c r="P112" s="207">
        <v>70</v>
      </c>
      <c r="Q112" s="207" t="s">
        <v>2542</v>
      </c>
      <c r="R112" s="207" t="s">
        <v>2513</v>
      </c>
      <c r="S112" s="207" t="s">
        <v>2524</v>
      </c>
      <c r="T112" s="207" t="s">
        <v>2513</v>
      </c>
      <c r="U112" s="207" t="s">
        <v>2544</v>
      </c>
      <c r="V112" s="233">
        <v>10</v>
      </c>
      <c r="W112" s="233">
        <v>32</v>
      </c>
      <c r="X112" s="233">
        <v>30</v>
      </c>
      <c r="Y112" s="233">
        <v>0</v>
      </c>
      <c r="Z112" s="233">
        <v>100</v>
      </c>
      <c r="AA112" s="233">
        <v>25</v>
      </c>
      <c r="AB112" s="233">
        <v>0</v>
      </c>
      <c r="AC112" s="233">
        <v>120</v>
      </c>
      <c r="AD112" s="233">
        <v>30</v>
      </c>
      <c r="AE112" s="208"/>
      <c r="AF112" s="208"/>
      <c r="AG112" s="208"/>
      <c r="AH112" s="208"/>
      <c r="AI112" s="208"/>
      <c r="AJ112" s="209"/>
      <c r="AK112" s="209"/>
      <c r="AL112" s="211"/>
      <c r="AM112" s="276">
        <v>43585.416666666657</v>
      </c>
      <c r="AN112" s="210"/>
      <c r="AO112" s="210">
        <v>0</v>
      </c>
    </row>
    <row r="113" spans="1:41">
      <c r="A113" s="1" t="s">
        <v>351</v>
      </c>
      <c r="B113" s="231">
        <v>5</v>
      </c>
      <c r="C113" s="173" t="s">
        <v>1810</v>
      </c>
      <c r="D113" s="173">
        <v>6</v>
      </c>
      <c r="E113" s="173" t="s">
        <v>2494</v>
      </c>
      <c r="F113" s="202" t="s">
        <v>1877</v>
      </c>
      <c r="G113" s="202" t="s">
        <v>2393</v>
      </c>
      <c r="H113" s="173">
        <v>112</v>
      </c>
      <c r="I113" s="206">
        <v>1</v>
      </c>
      <c r="J113" s="207">
        <v>24</v>
      </c>
      <c r="K113" s="207">
        <v>1243</v>
      </c>
      <c r="L113" s="207">
        <v>1149</v>
      </c>
      <c r="M113" s="207">
        <v>112</v>
      </c>
      <c r="N113" s="207">
        <v>15</v>
      </c>
      <c r="O113" s="207">
        <v>3</v>
      </c>
      <c r="P113" s="207">
        <v>70</v>
      </c>
      <c r="Q113" s="207" t="s">
        <v>2513</v>
      </c>
      <c r="R113" s="207" t="s">
        <v>2514</v>
      </c>
      <c r="S113" s="207" t="s">
        <v>2555</v>
      </c>
      <c r="T113" s="207" t="s">
        <v>2544</v>
      </c>
      <c r="U113" s="207" t="s">
        <v>2513</v>
      </c>
      <c r="V113" s="233">
        <v>5</v>
      </c>
      <c r="W113" s="233">
        <v>19</v>
      </c>
      <c r="X113" s="233">
        <v>5</v>
      </c>
      <c r="Y113" s="233">
        <v>10</v>
      </c>
      <c r="Z113" s="233">
        <v>34</v>
      </c>
      <c r="AA113" s="233"/>
      <c r="AB113" s="233"/>
      <c r="AC113" s="233"/>
      <c r="AD113" s="233"/>
      <c r="AE113" s="208"/>
      <c r="AF113" s="208"/>
      <c r="AG113" s="208"/>
      <c r="AH113" s="208"/>
      <c r="AI113" s="208"/>
      <c r="AJ113" s="209"/>
      <c r="AK113" s="209"/>
      <c r="AL113" s="211"/>
      <c r="AM113" s="276">
        <v>44201.666666666657</v>
      </c>
      <c r="AN113" s="210"/>
      <c r="AO113" s="210"/>
    </row>
    <row r="114" spans="1:41">
      <c r="A114" s="1" t="s">
        <v>350</v>
      </c>
      <c r="B114" s="231">
        <v>5</v>
      </c>
      <c r="C114" s="173" t="s">
        <v>1810</v>
      </c>
      <c r="D114" s="173">
        <v>6</v>
      </c>
      <c r="E114" s="173" t="s">
        <v>2494</v>
      </c>
      <c r="F114" s="174" t="s">
        <v>1878</v>
      </c>
      <c r="G114" s="174" t="s">
        <v>2394</v>
      </c>
      <c r="H114" s="173">
        <v>113</v>
      </c>
      <c r="I114" s="206">
        <v>1</v>
      </c>
      <c r="J114" s="207">
        <v>25</v>
      </c>
      <c r="K114" s="207">
        <v>1594</v>
      </c>
      <c r="L114" s="207">
        <v>704</v>
      </c>
      <c r="M114" s="207">
        <v>185</v>
      </c>
      <c r="N114" s="207">
        <v>15</v>
      </c>
      <c r="O114" s="207">
        <v>2</v>
      </c>
      <c r="P114" s="207">
        <v>80</v>
      </c>
      <c r="Q114" s="207" t="s">
        <v>2513</v>
      </c>
      <c r="R114" s="207" t="s">
        <v>2536</v>
      </c>
      <c r="S114" s="207" t="s">
        <v>2513</v>
      </c>
      <c r="T114" s="207" t="s">
        <v>2544</v>
      </c>
      <c r="U114" s="207" t="s">
        <v>2513</v>
      </c>
      <c r="V114" s="233">
        <v>8</v>
      </c>
      <c r="W114" s="233">
        <v>26</v>
      </c>
      <c r="X114" s="233">
        <v>17</v>
      </c>
      <c r="Y114" s="233">
        <v>12</v>
      </c>
      <c r="Z114" s="233">
        <v>31</v>
      </c>
      <c r="AA114" s="233">
        <v>20</v>
      </c>
      <c r="AB114" s="233"/>
      <c r="AC114" s="233"/>
      <c r="AD114" s="233"/>
      <c r="AE114" s="208"/>
      <c r="AF114" s="208"/>
      <c r="AG114" s="208"/>
      <c r="AH114" s="208"/>
      <c r="AI114" s="208"/>
      <c r="AJ114" s="209"/>
      <c r="AK114" s="209"/>
      <c r="AL114" s="211"/>
      <c r="AM114" s="276">
        <v>44098.666666666657</v>
      </c>
      <c r="AN114" s="210"/>
      <c r="AO114" s="210"/>
    </row>
    <row r="115" spans="1:41">
      <c r="A115" s="1" t="s">
        <v>345</v>
      </c>
      <c r="B115" s="231">
        <v>5</v>
      </c>
      <c r="C115" s="173" t="s">
        <v>1810</v>
      </c>
      <c r="D115" s="173">
        <v>6</v>
      </c>
      <c r="E115" s="173" t="s">
        <v>2494</v>
      </c>
      <c r="F115" s="226" t="s">
        <v>1879</v>
      </c>
      <c r="G115" s="226" t="s">
        <v>2395</v>
      </c>
      <c r="H115" s="173">
        <v>114</v>
      </c>
      <c r="I115" s="206">
        <v>1</v>
      </c>
      <c r="J115" s="207">
        <v>32</v>
      </c>
      <c r="K115" s="207">
        <v>1096</v>
      </c>
      <c r="L115" s="207">
        <v>602</v>
      </c>
      <c r="M115" s="207">
        <v>99</v>
      </c>
      <c r="N115" s="207">
        <v>15</v>
      </c>
      <c r="O115" s="207">
        <v>2.2999999999999998</v>
      </c>
      <c r="P115" s="207">
        <v>70</v>
      </c>
      <c r="Q115" s="207" t="s">
        <v>2513</v>
      </c>
      <c r="R115" s="207" t="s">
        <v>2514</v>
      </c>
      <c r="S115" s="207" t="s">
        <v>2519</v>
      </c>
      <c r="T115" s="207" t="s">
        <v>2544</v>
      </c>
      <c r="U115" s="207" t="s">
        <v>2513</v>
      </c>
      <c r="V115" s="233">
        <v>10</v>
      </c>
      <c r="W115" s="233">
        <v>35</v>
      </c>
      <c r="X115" s="233">
        <v>30</v>
      </c>
      <c r="Y115" s="233">
        <v>46</v>
      </c>
      <c r="Z115" s="233">
        <v>80</v>
      </c>
      <c r="AA115" s="233">
        <v>32</v>
      </c>
      <c r="AB115" s="233"/>
      <c r="AC115" s="233"/>
      <c r="AD115" s="233"/>
      <c r="AE115" s="208"/>
      <c r="AF115" s="208"/>
      <c r="AG115" s="208"/>
      <c r="AH115" s="208"/>
      <c r="AI115" s="208"/>
      <c r="AJ115" s="209"/>
      <c r="AK115" s="209"/>
      <c r="AL115" s="211"/>
      <c r="AM115" s="276">
        <v>43886.666666666657</v>
      </c>
      <c r="AN115" s="210"/>
      <c r="AO115" s="210"/>
    </row>
    <row r="116" spans="1:41">
      <c r="A116" s="1" t="s">
        <v>347</v>
      </c>
      <c r="B116" s="231">
        <v>5</v>
      </c>
      <c r="C116" s="173" t="s">
        <v>1810</v>
      </c>
      <c r="D116" s="173">
        <v>6</v>
      </c>
      <c r="E116" s="173" t="s">
        <v>2494</v>
      </c>
      <c r="F116" s="174" t="s">
        <v>1880</v>
      </c>
      <c r="G116" s="174" t="s">
        <v>2396</v>
      </c>
      <c r="H116" s="173">
        <v>115</v>
      </c>
      <c r="I116" s="206">
        <v>1</v>
      </c>
      <c r="J116" s="207">
        <v>22</v>
      </c>
      <c r="K116" s="207">
        <v>1150</v>
      </c>
      <c r="L116" s="207">
        <v>601</v>
      </c>
      <c r="M116" s="207">
        <v>111</v>
      </c>
      <c r="N116" s="207">
        <v>15</v>
      </c>
      <c r="O116" s="207">
        <v>1.6</v>
      </c>
      <c r="P116" s="207">
        <v>80</v>
      </c>
      <c r="Q116" s="207" t="s">
        <v>2513</v>
      </c>
      <c r="R116" s="207" t="s">
        <v>2536</v>
      </c>
      <c r="S116" s="207" t="s">
        <v>2513</v>
      </c>
      <c r="T116" s="207" t="s">
        <v>2544</v>
      </c>
      <c r="U116" s="207" t="s">
        <v>2513</v>
      </c>
      <c r="V116" s="233">
        <v>0</v>
      </c>
      <c r="W116" s="233">
        <v>78</v>
      </c>
      <c r="X116" s="233"/>
      <c r="Y116" s="233">
        <v>19</v>
      </c>
      <c r="Z116" s="233">
        <v>54</v>
      </c>
      <c r="AA116" s="233">
        <v>27</v>
      </c>
      <c r="AB116" s="233"/>
      <c r="AC116" s="233"/>
      <c r="AD116" s="233"/>
      <c r="AE116" s="208"/>
      <c r="AF116" s="208"/>
      <c r="AG116" s="208"/>
      <c r="AH116" s="208"/>
      <c r="AI116" s="208"/>
      <c r="AJ116" s="209"/>
      <c r="AK116" s="209"/>
      <c r="AL116" s="211"/>
      <c r="AM116" s="276">
        <v>44000.666666666657</v>
      </c>
      <c r="AN116" s="210"/>
      <c r="AO116" s="210"/>
    </row>
    <row r="117" spans="1:41">
      <c r="A117" s="1" t="s">
        <v>346</v>
      </c>
      <c r="B117" s="231">
        <v>5</v>
      </c>
      <c r="C117" s="173" t="s">
        <v>1810</v>
      </c>
      <c r="D117" s="173">
        <v>6</v>
      </c>
      <c r="E117" s="173" t="s">
        <v>2494</v>
      </c>
      <c r="F117" s="239" t="s">
        <v>1881</v>
      </c>
      <c r="G117" s="239" t="s">
        <v>2397</v>
      </c>
      <c r="H117" s="173">
        <v>116</v>
      </c>
      <c r="I117" s="206">
        <v>1</v>
      </c>
      <c r="J117" s="207">
        <v>33</v>
      </c>
      <c r="K117" s="207">
        <v>1276</v>
      </c>
      <c r="L117" s="207">
        <v>739</v>
      </c>
      <c r="M117" s="207">
        <v>100</v>
      </c>
      <c r="N117" s="207">
        <v>15</v>
      </c>
      <c r="O117" s="207">
        <v>2.9</v>
      </c>
      <c r="P117" s="207">
        <v>70</v>
      </c>
      <c r="Q117" s="207" t="s">
        <v>2513</v>
      </c>
      <c r="R117" s="207" t="s">
        <v>2514</v>
      </c>
      <c r="S117" s="207" t="s">
        <v>2526</v>
      </c>
      <c r="T117" s="207" t="s">
        <v>2544</v>
      </c>
      <c r="U117" s="207" t="s">
        <v>2513</v>
      </c>
      <c r="V117" s="233">
        <v>10</v>
      </c>
      <c r="W117" s="233">
        <v>35</v>
      </c>
      <c r="X117" s="233">
        <v>30</v>
      </c>
      <c r="Y117" s="233">
        <v>0</v>
      </c>
      <c r="Z117" s="233">
        <v>13</v>
      </c>
      <c r="AA117" s="233"/>
      <c r="AB117" s="233"/>
      <c r="AC117" s="233"/>
      <c r="AD117" s="233"/>
      <c r="AE117" s="208"/>
      <c r="AF117" s="208"/>
      <c r="AG117" s="208"/>
      <c r="AH117" s="208"/>
      <c r="AI117" s="208"/>
      <c r="AJ117" s="209"/>
      <c r="AK117" s="209"/>
      <c r="AL117" s="211"/>
      <c r="AM117" s="276">
        <v>44000.666666666657</v>
      </c>
      <c r="AN117" s="210"/>
      <c r="AO117" s="210"/>
    </row>
    <row r="118" spans="1:41">
      <c r="A118" s="1" t="s">
        <v>348</v>
      </c>
      <c r="B118" s="231">
        <v>5</v>
      </c>
      <c r="C118" s="173" t="s">
        <v>1810</v>
      </c>
      <c r="D118" s="173">
        <v>6</v>
      </c>
      <c r="E118" s="173" t="s">
        <v>2494</v>
      </c>
      <c r="F118" s="238" t="s">
        <v>1882</v>
      </c>
      <c r="G118" s="238" t="s">
        <v>2398</v>
      </c>
      <c r="H118" s="173">
        <v>117</v>
      </c>
      <c r="I118" s="206">
        <v>1</v>
      </c>
      <c r="J118" s="207">
        <v>23</v>
      </c>
      <c r="K118" s="207">
        <v>1644</v>
      </c>
      <c r="L118" s="207">
        <v>702</v>
      </c>
      <c r="M118" s="207">
        <v>198</v>
      </c>
      <c r="N118" s="207">
        <v>15</v>
      </c>
      <c r="O118" s="207">
        <v>2</v>
      </c>
      <c r="P118" s="207">
        <v>70</v>
      </c>
      <c r="Q118" s="207" t="s">
        <v>2513</v>
      </c>
      <c r="R118" s="207" t="s">
        <v>2514</v>
      </c>
      <c r="S118" s="207" t="s">
        <v>2524</v>
      </c>
      <c r="T118" s="207" t="s">
        <v>2534</v>
      </c>
      <c r="U118" s="207" t="s">
        <v>2513</v>
      </c>
      <c r="V118" s="233">
        <v>8</v>
      </c>
      <c r="W118" s="233">
        <v>24</v>
      </c>
      <c r="X118" s="233">
        <v>17</v>
      </c>
      <c r="Y118" s="233">
        <v>10</v>
      </c>
      <c r="Z118" s="233">
        <v>26</v>
      </c>
      <c r="AA118" s="233">
        <v>20</v>
      </c>
      <c r="AB118" s="233"/>
      <c r="AC118" s="233"/>
      <c r="AD118" s="233"/>
      <c r="AE118" s="208"/>
      <c r="AF118" s="208"/>
      <c r="AG118" s="208"/>
      <c r="AH118" s="208"/>
      <c r="AI118" s="208"/>
      <c r="AJ118" s="209"/>
      <c r="AK118" s="209"/>
      <c r="AL118" s="211"/>
      <c r="AM118" s="276">
        <v>44040.666666666657</v>
      </c>
      <c r="AN118" s="210"/>
      <c r="AO118" s="210">
        <v>2</v>
      </c>
    </row>
    <row r="119" spans="1:41">
      <c r="A119" s="1" t="s">
        <v>1973</v>
      </c>
      <c r="B119" s="231">
        <v>5</v>
      </c>
      <c r="C119" s="173" t="s">
        <v>1974</v>
      </c>
      <c r="D119" s="173">
        <v>6</v>
      </c>
      <c r="E119" s="173" t="s">
        <v>2494</v>
      </c>
      <c r="F119" s="174"/>
      <c r="G119" s="174" t="s">
        <v>2399</v>
      </c>
      <c r="H119" s="173">
        <v>118</v>
      </c>
      <c r="I119" s="206">
        <v>1</v>
      </c>
      <c r="J119" s="207">
        <v>33</v>
      </c>
      <c r="K119" s="207">
        <v>1273</v>
      </c>
      <c r="L119" s="207">
        <v>728</v>
      </c>
      <c r="M119" s="207">
        <v>107</v>
      </c>
      <c r="N119" s="207">
        <v>15</v>
      </c>
      <c r="O119" s="207">
        <v>2.9</v>
      </c>
      <c r="P119" s="207">
        <v>70</v>
      </c>
      <c r="Q119" s="207" t="s">
        <v>2513</v>
      </c>
      <c r="R119" s="207" t="s">
        <v>2514</v>
      </c>
      <c r="S119" s="207" t="s">
        <v>2522</v>
      </c>
      <c r="T119" s="207" t="s">
        <v>2544</v>
      </c>
      <c r="U119" s="207" t="s">
        <v>2513</v>
      </c>
      <c r="V119" s="233">
        <v>0</v>
      </c>
      <c r="W119" s="233">
        <v>30</v>
      </c>
      <c r="X119" s="233">
        <v>30</v>
      </c>
      <c r="Y119" s="233">
        <v>25</v>
      </c>
      <c r="Z119" s="233">
        <v>40</v>
      </c>
      <c r="AA119" s="233">
        <v>25</v>
      </c>
      <c r="AB119" s="233"/>
      <c r="AC119" s="233"/>
      <c r="AD119" s="233"/>
      <c r="AE119" s="208"/>
      <c r="AF119" s="208"/>
      <c r="AG119" s="208"/>
      <c r="AH119" s="208"/>
      <c r="AI119" s="208"/>
      <c r="AJ119" s="209"/>
      <c r="AK119" s="209"/>
      <c r="AL119" s="211"/>
      <c r="AM119" s="276">
        <v>44501.666666666657</v>
      </c>
      <c r="AN119" s="210"/>
      <c r="AO119" s="210"/>
    </row>
    <row r="120" spans="1:41">
      <c r="A120" s="1" t="s">
        <v>349</v>
      </c>
      <c r="B120" s="231">
        <v>5</v>
      </c>
      <c r="C120" s="173" t="s">
        <v>1810</v>
      </c>
      <c r="D120" s="173">
        <v>6</v>
      </c>
      <c r="E120" s="173" t="s">
        <v>2494</v>
      </c>
      <c r="F120" s="174" t="s">
        <v>1883</v>
      </c>
      <c r="G120" s="174" t="s">
        <v>2400</v>
      </c>
      <c r="H120" s="173">
        <v>119</v>
      </c>
      <c r="I120" s="206">
        <v>1</v>
      </c>
      <c r="J120" s="207">
        <v>22</v>
      </c>
      <c r="K120" s="207">
        <v>1755</v>
      </c>
      <c r="L120" s="207">
        <v>539</v>
      </c>
      <c r="M120" s="207">
        <v>106</v>
      </c>
      <c r="N120" s="207">
        <v>15</v>
      </c>
      <c r="O120" s="207">
        <v>1.6</v>
      </c>
      <c r="P120" s="207">
        <v>80</v>
      </c>
      <c r="Q120" s="207" t="s">
        <v>2513</v>
      </c>
      <c r="R120" s="207" t="s">
        <v>2536</v>
      </c>
      <c r="S120" s="207" t="s">
        <v>2513</v>
      </c>
      <c r="T120" s="207" t="s">
        <v>2544</v>
      </c>
      <c r="U120" s="207" t="s">
        <v>2513</v>
      </c>
      <c r="V120" s="233">
        <v>10</v>
      </c>
      <c r="W120" s="233">
        <v>32</v>
      </c>
      <c r="X120" s="233">
        <v>30</v>
      </c>
      <c r="Y120" s="233">
        <v>18</v>
      </c>
      <c r="Z120" s="233">
        <v>34</v>
      </c>
      <c r="AA120" s="233">
        <v>27</v>
      </c>
      <c r="AB120" s="233"/>
      <c r="AC120" s="233"/>
      <c r="AD120" s="233"/>
      <c r="AE120" s="208"/>
      <c r="AF120" s="208"/>
      <c r="AG120" s="208"/>
      <c r="AH120" s="208"/>
      <c r="AI120" s="208"/>
      <c r="AJ120" s="209"/>
      <c r="AK120" s="209"/>
      <c r="AL120" s="211"/>
      <c r="AM120" s="276">
        <v>44068.666666666657</v>
      </c>
      <c r="AN120" s="210"/>
      <c r="AO120" s="210"/>
    </row>
    <row r="121" spans="1:41">
      <c r="A121" s="1" t="s">
        <v>344</v>
      </c>
      <c r="B121" s="231">
        <v>5</v>
      </c>
      <c r="C121" s="173" t="s">
        <v>1810</v>
      </c>
      <c r="D121" s="173">
        <v>6</v>
      </c>
      <c r="E121" s="173" t="s">
        <v>2494</v>
      </c>
      <c r="F121" s="227" t="s">
        <v>1884</v>
      </c>
      <c r="G121" s="227" t="s">
        <v>2401</v>
      </c>
      <c r="H121" s="173">
        <v>120</v>
      </c>
      <c r="I121" s="206">
        <v>1</v>
      </c>
      <c r="J121" s="207">
        <v>33</v>
      </c>
      <c r="K121" s="207">
        <v>1263</v>
      </c>
      <c r="L121" s="207">
        <v>748</v>
      </c>
      <c r="M121" s="207">
        <v>102</v>
      </c>
      <c r="N121" s="207">
        <v>15</v>
      </c>
      <c r="O121" s="207">
        <v>2.9</v>
      </c>
      <c r="P121" s="207">
        <v>70</v>
      </c>
      <c r="Q121" s="207" t="s">
        <v>2513</v>
      </c>
      <c r="R121" s="207" t="s">
        <v>2514</v>
      </c>
      <c r="S121" s="207" t="s">
        <v>2522</v>
      </c>
      <c r="T121" s="207" t="s">
        <v>2544</v>
      </c>
      <c r="U121" s="207" t="s">
        <v>2513</v>
      </c>
      <c r="V121" s="233">
        <v>10</v>
      </c>
      <c r="W121" s="233">
        <v>35</v>
      </c>
      <c r="X121" s="233">
        <v>30</v>
      </c>
      <c r="Y121" s="233">
        <v>0</v>
      </c>
      <c r="Z121" s="233">
        <v>29</v>
      </c>
      <c r="AA121" s="233">
        <v>31</v>
      </c>
      <c r="AB121" s="233"/>
      <c r="AC121" s="233"/>
      <c r="AD121" s="233"/>
      <c r="AE121" s="208"/>
      <c r="AF121" s="208"/>
      <c r="AG121" s="208"/>
      <c r="AH121" s="208"/>
      <c r="AI121" s="208"/>
      <c r="AJ121" s="209"/>
      <c r="AK121" s="209"/>
      <c r="AL121" s="211"/>
      <c r="AM121" s="276">
        <v>43585.416666666657</v>
      </c>
      <c r="AN121" s="210"/>
      <c r="AO121" s="210">
        <v>1</v>
      </c>
    </row>
    <row r="122" spans="1:41">
      <c r="A122" s="1" t="s">
        <v>352</v>
      </c>
      <c r="B122" s="231">
        <v>5</v>
      </c>
      <c r="C122" s="173" t="s">
        <v>1810</v>
      </c>
      <c r="D122" s="173">
        <v>6</v>
      </c>
      <c r="E122" s="173" t="s">
        <v>2494</v>
      </c>
      <c r="F122" s="227" t="s">
        <v>1885</v>
      </c>
      <c r="G122" s="227" t="s">
        <v>2402</v>
      </c>
      <c r="H122" s="173">
        <v>121</v>
      </c>
      <c r="I122" s="206">
        <v>1</v>
      </c>
      <c r="J122" s="207">
        <v>35</v>
      </c>
      <c r="K122" s="207">
        <v>1203</v>
      </c>
      <c r="L122" s="207">
        <v>760</v>
      </c>
      <c r="M122" s="207">
        <v>96</v>
      </c>
      <c r="N122" s="207">
        <v>15</v>
      </c>
      <c r="O122" s="207">
        <v>2.9</v>
      </c>
      <c r="P122" s="207">
        <v>80</v>
      </c>
      <c r="Q122" s="207" t="s">
        <v>2513</v>
      </c>
      <c r="R122" s="207" t="s">
        <v>2536</v>
      </c>
      <c r="S122" s="207" t="s">
        <v>2513</v>
      </c>
      <c r="T122" s="207" t="s">
        <v>2544</v>
      </c>
      <c r="U122" s="207" t="s">
        <v>2513</v>
      </c>
      <c r="V122" s="233">
        <v>10</v>
      </c>
      <c r="W122" s="233">
        <v>54</v>
      </c>
      <c r="X122" s="233">
        <v>31</v>
      </c>
      <c r="Y122" s="233">
        <v>30</v>
      </c>
      <c r="Z122" s="233">
        <v>74</v>
      </c>
      <c r="AA122" s="233">
        <v>36</v>
      </c>
      <c r="AB122" s="233"/>
      <c r="AC122" s="233"/>
      <c r="AD122" s="233"/>
      <c r="AE122" s="208"/>
      <c r="AF122" s="208"/>
      <c r="AG122" s="208"/>
      <c r="AH122" s="208"/>
      <c r="AI122" s="208"/>
      <c r="AJ122" s="209"/>
      <c r="AK122" s="209"/>
      <c r="AL122" s="211"/>
      <c r="AM122" s="276">
        <v>44232.666666666657</v>
      </c>
      <c r="AN122" s="210"/>
      <c r="AO122" s="210"/>
    </row>
    <row r="123" spans="1:41">
      <c r="A123" s="1" t="s">
        <v>1992</v>
      </c>
      <c r="B123" s="231">
        <v>5</v>
      </c>
      <c r="C123" s="173" t="s">
        <v>1980</v>
      </c>
      <c r="D123" s="173">
        <v>6</v>
      </c>
      <c r="E123" s="173" t="s">
        <v>2494</v>
      </c>
      <c r="F123" s="178"/>
      <c r="G123" s="178" t="s">
        <v>2403</v>
      </c>
      <c r="H123" s="173">
        <v>122</v>
      </c>
      <c r="I123" s="212">
        <v>1</v>
      </c>
      <c r="J123" s="213">
        <v>23</v>
      </c>
      <c r="K123" s="213">
        <v>1121</v>
      </c>
      <c r="L123" s="213">
        <v>306</v>
      </c>
      <c r="M123" s="213">
        <v>101</v>
      </c>
      <c r="N123" s="213">
        <v>15</v>
      </c>
      <c r="O123" s="207">
        <v>1.3</v>
      </c>
      <c r="P123" s="207">
        <v>80</v>
      </c>
      <c r="Q123" s="207" t="s">
        <v>2513</v>
      </c>
      <c r="R123" s="207" t="s">
        <v>2536</v>
      </c>
      <c r="S123" s="207" t="s">
        <v>2513</v>
      </c>
      <c r="T123" s="207" t="s">
        <v>2544</v>
      </c>
      <c r="U123" s="207" t="s">
        <v>2513</v>
      </c>
      <c r="V123" s="234">
        <v>10</v>
      </c>
      <c r="W123" s="234">
        <v>35</v>
      </c>
      <c r="X123" s="234">
        <v>30</v>
      </c>
      <c r="Y123" s="234">
        <v>20</v>
      </c>
      <c r="Z123" s="234">
        <v>44</v>
      </c>
      <c r="AA123" s="234">
        <v>25</v>
      </c>
      <c r="AB123" s="234"/>
      <c r="AC123" s="234"/>
      <c r="AD123" s="234"/>
      <c r="AE123" s="208"/>
      <c r="AF123" s="208"/>
      <c r="AG123" s="208"/>
      <c r="AH123" s="208"/>
      <c r="AI123" s="208"/>
      <c r="AJ123" s="209"/>
      <c r="AK123" s="209"/>
      <c r="AL123" s="211"/>
      <c r="AM123" s="276">
        <v>44551.666666666657</v>
      </c>
      <c r="AN123" s="210"/>
      <c r="AO123" s="210"/>
    </row>
    <row r="124" spans="1:41">
      <c r="A124" s="1" t="s">
        <v>343</v>
      </c>
      <c r="B124" s="231">
        <v>5</v>
      </c>
      <c r="C124" s="173" t="s">
        <v>1810</v>
      </c>
      <c r="D124" s="173">
        <v>6</v>
      </c>
      <c r="E124" s="173" t="s">
        <v>2494</v>
      </c>
      <c r="F124" s="239" t="s">
        <v>1886</v>
      </c>
      <c r="G124" s="239" t="s">
        <v>2404</v>
      </c>
      <c r="H124" s="173">
        <v>123</v>
      </c>
      <c r="I124" s="206">
        <v>1</v>
      </c>
      <c r="J124" s="207">
        <v>20</v>
      </c>
      <c r="K124" s="207">
        <v>1223</v>
      </c>
      <c r="L124" s="207">
        <v>592</v>
      </c>
      <c r="M124" s="207">
        <v>107</v>
      </c>
      <c r="N124" s="207">
        <v>15</v>
      </c>
      <c r="O124" s="207">
        <v>1.6</v>
      </c>
      <c r="P124" s="207">
        <v>70</v>
      </c>
      <c r="Q124" s="207" t="s">
        <v>2513</v>
      </c>
      <c r="R124" s="207" t="s">
        <v>2514</v>
      </c>
      <c r="S124" s="207" t="s">
        <v>2517</v>
      </c>
      <c r="T124" s="207" t="s">
        <v>2544</v>
      </c>
      <c r="U124" s="207" t="s">
        <v>2513</v>
      </c>
      <c r="V124" s="233">
        <v>40</v>
      </c>
      <c r="W124" s="233">
        <v>80</v>
      </c>
      <c r="X124" s="233">
        <v>60</v>
      </c>
      <c r="Y124" s="233">
        <v>0</v>
      </c>
      <c r="Z124" s="233">
        <v>24</v>
      </c>
      <c r="AA124" s="233"/>
      <c r="AB124" s="233"/>
      <c r="AC124" s="233"/>
      <c r="AD124" s="233"/>
      <c r="AE124" s="208"/>
      <c r="AF124" s="208"/>
      <c r="AG124" s="208"/>
      <c r="AH124" s="208"/>
      <c r="AI124" s="208"/>
      <c r="AJ124" s="209"/>
      <c r="AK124" s="209"/>
      <c r="AL124" s="211"/>
      <c r="AM124" s="276">
        <v>43615.416666666657</v>
      </c>
      <c r="AN124" s="210"/>
      <c r="AO124" s="210"/>
    </row>
    <row r="125" spans="1:41">
      <c r="A125" s="1" t="s">
        <v>410</v>
      </c>
      <c r="B125" s="231">
        <v>5</v>
      </c>
      <c r="C125" s="173" t="s">
        <v>1816</v>
      </c>
      <c r="D125" s="173">
        <v>7</v>
      </c>
      <c r="E125" s="173" t="s">
        <v>2493</v>
      </c>
      <c r="F125" s="239" t="s">
        <v>1676</v>
      </c>
      <c r="G125" s="239" t="s">
        <v>1737</v>
      </c>
      <c r="H125" s="173">
        <v>124</v>
      </c>
      <c r="I125" s="206">
        <v>2</v>
      </c>
      <c r="J125" s="207">
        <v>17</v>
      </c>
      <c r="K125" s="207">
        <v>2023</v>
      </c>
      <c r="L125" s="207">
        <v>619</v>
      </c>
      <c r="M125" s="207">
        <v>261</v>
      </c>
      <c r="N125" s="207">
        <v>0</v>
      </c>
      <c r="O125" s="207">
        <v>1.2</v>
      </c>
      <c r="P125" s="207">
        <v>80</v>
      </c>
      <c r="Q125" s="207" t="s">
        <v>2513</v>
      </c>
      <c r="R125" s="207" t="s">
        <v>2536</v>
      </c>
      <c r="S125" s="207" t="s">
        <v>2513</v>
      </c>
      <c r="T125" s="207" t="s">
        <v>2544</v>
      </c>
      <c r="U125" s="207" t="s">
        <v>2513</v>
      </c>
      <c r="V125" s="233">
        <v>20</v>
      </c>
      <c r="W125" s="233">
        <v>39</v>
      </c>
      <c r="X125" s="233">
        <v>20</v>
      </c>
      <c r="Y125" s="233">
        <v>18</v>
      </c>
      <c r="Z125" s="233">
        <v>25</v>
      </c>
      <c r="AA125" s="233">
        <v>22</v>
      </c>
      <c r="AB125" s="233"/>
      <c r="AC125" s="233"/>
      <c r="AD125" s="233"/>
      <c r="AE125" s="208"/>
      <c r="AF125" s="208"/>
      <c r="AG125" s="208"/>
      <c r="AH125" s="208"/>
      <c r="AI125" s="208"/>
      <c r="AJ125" s="209"/>
      <c r="AK125" s="209"/>
      <c r="AL125" s="211"/>
      <c r="AM125" s="276">
        <v>44348.666666666657</v>
      </c>
      <c r="AN125" s="210"/>
      <c r="AO125" s="210"/>
    </row>
    <row r="126" spans="1:41">
      <c r="A126" s="1" t="s">
        <v>401</v>
      </c>
      <c r="B126" s="231">
        <v>5</v>
      </c>
      <c r="C126" s="173" t="s">
        <v>1816</v>
      </c>
      <c r="D126" s="173">
        <v>7</v>
      </c>
      <c r="E126" s="173" t="s">
        <v>2493</v>
      </c>
      <c r="F126" s="174" t="s">
        <v>1887</v>
      </c>
      <c r="G126" s="174" t="s">
        <v>2405</v>
      </c>
      <c r="H126" s="173">
        <v>125</v>
      </c>
      <c r="I126" s="206">
        <v>1</v>
      </c>
      <c r="J126" s="207">
        <v>9</v>
      </c>
      <c r="K126" s="207">
        <v>1173</v>
      </c>
      <c r="L126" s="207">
        <v>488</v>
      </c>
      <c r="M126" s="207">
        <v>253</v>
      </c>
      <c r="N126" s="207">
        <v>0</v>
      </c>
      <c r="O126" s="207">
        <v>0.93</v>
      </c>
      <c r="P126" s="207">
        <v>18</v>
      </c>
      <c r="Q126" s="207" t="s">
        <v>2513</v>
      </c>
      <c r="R126" s="207" t="s">
        <v>2552</v>
      </c>
      <c r="S126" s="207" t="s">
        <v>2538</v>
      </c>
      <c r="T126" s="207" t="s">
        <v>2544</v>
      </c>
      <c r="U126" s="207" t="s">
        <v>2513</v>
      </c>
      <c r="V126" s="233">
        <v>0</v>
      </c>
      <c r="W126" s="233">
        <v>0</v>
      </c>
      <c r="X126" s="233">
        <v>10</v>
      </c>
      <c r="Y126" s="233">
        <v>0</v>
      </c>
      <c r="Z126" s="233">
        <v>0</v>
      </c>
      <c r="AA126" s="233"/>
      <c r="AB126" s="233"/>
      <c r="AC126" s="233"/>
      <c r="AD126" s="233"/>
      <c r="AE126" s="208"/>
      <c r="AF126" s="208"/>
      <c r="AG126" s="208"/>
      <c r="AH126" s="208"/>
      <c r="AI126" s="208"/>
      <c r="AJ126" s="209"/>
      <c r="AK126" s="209"/>
      <c r="AL126" s="211"/>
      <c r="AM126" s="276">
        <v>43585.416666666657</v>
      </c>
      <c r="AN126" s="210"/>
      <c r="AO126" s="210">
        <v>10</v>
      </c>
    </row>
    <row r="127" spans="1:41">
      <c r="A127" s="1" t="s">
        <v>404</v>
      </c>
      <c r="B127" s="231">
        <v>5</v>
      </c>
      <c r="C127" s="173" t="s">
        <v>1816</v>
      </c>
      <c r="D127" s="173">
        <v>7</v>
      </c>
      <c r="E127" s="173" t="s">
        <v>2493</v>
      </c>
      <c r="F127" s="174" t="s">
        <v>1888</v>
      </c>
      <c r="G127" s="174" t="s">
        <v>2406</v>
      </c>
      <c r="H127" s="173">
        <v>126</v>
      </c>
      <c r="I127" s="206">
        <v>1</v>
      </c>
      <c r="J127" s="207">
        <v>9</v>
      </c>
      <c r="K127" s="207">
        <v>1134</v>
      </c>
      <c r="L127" s="207">
        <v>468</v>
      </c>
      <c r="M127" s="207">
        <v>285</v>
      </c>
      <c r="N127" s="207">
        <v>0</v>
      </c>
      <c r="O127" s="207">
        <v>0.93</v>
      </c>
      <c r="P127" s="207">
        <v>18</v>
      </c>
      <c r="Q127" s="207" t="s">
        <v>2513</v>
      </c>
      <c r="R127" s="207" t="s">
        <v>2556</v>
      </c>
      <c r="S127" s="207" t="s">
        <v>2538</v>
      </c>
      <c r="T127" s="207" t="s">
        <v>2544</v>
      </c>
      <c r="U127" s="207" t="s">
        <v>2513</v>
      </c>
      <c r="V127" s="233">
        <v>0</v>
      </c>
      <c r="W127" s="233">
        <v>0</v>
      </c>
      <c r="X127" s="233">
        <v>10</v>
      </c>
      <c r="Y127" s="233">
        <v>0</v>
      </c>
      <c r="Z127" s="233">
        <v>0</v>
      </c>
      <c r="AA127" s="233"/>
      <c r="AB127" s="233"/>
      <c r="AC127" s="233"/>
      <c r="AD127" s="233"/>
      <c r="AE127" s="208"/>
      <c r="AF127" s="208"/>
      <c r="AG127" s="208"/>
      <c r="AH127" s="208"/>
      <c r="AI127" s="208"/>
      <c r="AJ127" s="209"/>
      <c r="AK127" s="209"/>
      <c r="AL127" s="211"/>
      <c r="AM127" s="276">
        <v>43788.666666666657</v>
      </c>
      <c r="AN127" s="210"/>
      <c r="AO127" s="210"/>
    </row>
    <row r="128" spans="1:41">
      <c r="A128" s="1" t="s">
        <v>406</v>
      </c>
      <c r="B128" s="231">
        <v>5</v>
      </c>
      <c r="C128" s="173" t="s">
        <v>1816</v>
      </c>
      <c r="D128" s="173">
        <v>7</v>
      </c>
      <c r="E128" s="173" t="s">
        <v>2493</v>
      </c>
      <c r="F128" s="174" t="s">
        <v>1889</v>
      </c>
      <c r="G128" s="174" t="s">
        <v>2407</v>
      </c>
      <c r="H128" s="173">
        <v>127</v>
      </c>
      <c r="I128" s="206">
        <v>1</v>
      </c>
      <c r="J128" s="207">
        <v>9</v>
      </c>
      <c r="K128" s="207">
        <v>1656</v>
      </c>
      <c r="L128" s="207">
        <v>409</v>
      </c>
      <c r="M128" s="207">
        <v>261</v>
      </c>
      <c r="N128" s="207">
        <v>0</v>
      </c>
      <c r="O128" s="207">
        <v>0.93</v>
      </c>
      <c r="P128" s="207">
        <v>18</v>
      </c>
      <c r="Q128" s="207" t="s">
        <v>2513</v>
      </c>
      <c r="R128" s="207" t="s">
        <v>2535</v>
      </c>
      <c r="S128" s="207" t="s">
        <v>2538</v>
      </c>
      <c r="T128" s="207" t="s">
        <v>2544</v>
      </c>
      <c r="U128" s="207" t="s">
        <v>2513</v>
      </c>
      <c r="V128" s="233">
        <v>0</v>
      </c>
      <c r="W128" s="233">
        <v>0</v>
      </c>
      <c r="X128" s="233"/>
      <c r="Y128" s="233">
        <v>0</v>
      </c>
      <c r="Z128" s="233">
        <v>0</v>
      </c>
      <c r="AA128" s="233"/>
      <c r="AB128" s="233"/>
      <c r="AC128" s="233"/>
      <c r="AD128" s="233"/>
      <c r="AE128" s="208"/>
      <c r="AF128" s="208"/>
      <c r="AG128" s="208"/>
      <c r="AH128" s="208"/>
      <c r="AI128" s="208"/>
      <c r="AJ128" s="209"/>
      <c r="AK128" s="209"/>
      <c r="AL128" s="211"/>
      <c r="AM128" s="276">
        <v>44182.666666666657</v>
      </c>
      <c r="AN128" s="210">
        <v>2</v>
      </c>
      <c r="AO128" s="210"/>
    </row>
    <row r="129" spans="1:41">
      <c r="A129" s="1" t="s">
        <v>407</v>
      </c>
      <c r="B129" s="231">
        <v>5</v>
      </c>
      <c r="C129" s="173" t="s">
        <v>1816</v>
      </c>
      <c r="D129" s="173">
        <v>7</v>
      </c>
      <c r="E129" s="173" t="s">
        <v>2494</v>
      </c>
      <c r="F129" s="174" t="s">
        <v>1890</v>
      </c>
      <c r="G129" s="174" t="s">
        <v>2408</v>
      </c>
      <c r="H129" s="173">
        <v>128</v>
      </c>
      <c r="I129" s="206">
        <v>1</v>
      </c>
      <c r="J129" s="207">
        <v>13</v>
      </c>
      <c r="K129" s="207">
        <v>1339</v>
      </c>
      <c r="L129" s="207">
        <v>460</v>
      </c>
      <c r="M129" s="207">
        <v>137</v>
      </c>
      <c r="N129" s="207">
        <v>0</v>
      </c>
      <c r="O129" s="207">
        <v>0.85</v>
      </c>
      <c r="P129" s="207">
        <v>80</v>
      </c>
      <c r="Q129" s="207" t="s">
        <v>2513</v>
      </c>
      <c r="R129" s="207" t="s">
        <v>2536</v>
      </c>
      <c r="S129" s="207" t="s">
        <v>2513</v>
      </c>
      <c r="T129" s="207" t="s">
        <v>2544</v>
      </c>
      <c r="U129" s="207" t="s">
        <v>2513</v>
      </c>
      <c r="V129" s="233">
        <v>0</v>
      </c>
      <c r="W129" s="233">
        <v>16</v>
      </c>
      <c r="X129" s="233"/>
      <c r="Y129" s="233">
        <v>0</v>
      </c>
      <c r="Z129" s="233">
        <v>16</v>
      </c>
      <c r="AA129" s="233"/>
      <c r="AB129" s="233"/>
      <c r="AC129" s="233"/>
      <c r="AD129" s="233"/>
      <c r="AE129" s="208"/>
      <c r="AF129" s="208"/>
      <c r="AG129" s="208"/>
      <c r="AH129" s="208"/>
      <c r="AI129" s="208"/>
      <c r="AJ129" s="209"/>
      <c r="AK129" s="209"/>
      <c r="AL129" s="211"/>
      <c r="AM129" s="276">
        <v>44182.666666666657</v>
      </c>
      <c r="AN129" s="210">
        <v>4</v>
      </c>
      <c r="AO129" s="210"/>
    </row>
    <row r="130" spans="1:41">
      <c r="A130" s="1" t="s">
        <v>411</v>
      </c>
      <c r="B130" s="231">
        <v>5</v>
      </c>
      <c r="C130" s="173" t="s">
        <v>1816</v>
      </c>
      <c r="D130" s="173">
        <v>7</v>
      </c>
      <c r="E130" s="173" t="s">
        <v>2493</v>
      </c>
      <c r="F130" s="174" t="s">
        <v>1677</v>
      </c>
      <c r="G130" s="174" t="s">
        <v>1738</v>
      </c>
      <c r="H130" s="173">
        <v>129</v>
      </c>
      <c r="I130" s="206">
        <v>0</v>
      </c>
      <c r="J130" s="207">
        <v>20</v>
      </c>
      <c r="K130" s="207">
        <v>1713</v>
      </c>
      <c r="L130" s="207">
        <v>706</v>
      </c>
      <c r="M130" s="207">
        <v>282</v>
      </c>
      <c r="N130" s="207">
        <v>20</v>
      </c>
      <c r="O130" s="207">
        <v>3.5</v>
      </c>
      <c r="P130" s="207">
        <v>70</v>
      </c>
      <c r="Q130" s="207" t="s">
        <v>2513</v>
      </c>
      <c r="R130" s="207" t="s">
        <v>2514</v>
      </c>
      <c r="S130" s="207" t="s">
        <v>2524</v>
      </c>
      <c r="T130" s="207" t="s">
        <v>2544</v>
      </c>
      <c r="U130" s="207" t="s">
        <v>2513</v>
      </c>
      <c r="V130" s="233">
        <v>0</v>
      </c>
      <c r="W130" s="233">
        <v>3</v>
      </c>
      <c r="X130" s="233"/>
      <c r="Y130" s="233">
        <v>5</v>
      </c>
      <c r="Z130" s="233">
        <v>30</v>
      </c>
      <c r="AA130" s="233">
        <v>8</v>
      </c>
      <c r="AB130" s="233"/>
      <c r="AC130" s="233"/>
      <c r="AD130" s="233"/>
      <c r="AE130" s="208"/>
      <c r="AF130" s="208"/>
      <c r="AG130" s="208"/>
      <c r="AH130" s="208"/>
      <c r="AI130" s="208"/>
      <c r="AJ130" s="209"/>
      <c r="AK130" s="209"/>
      <c r="AL130" s="211"/>
      <c r="AM130" s="276">
        <v>44348.666666666657</v>
      </c>
      <c r="AN130" s="210"/>
      <c r="AO130" s="210"/>
    </row>
    <row r="131" spans="1:41">
      <c r="A131" s="1" t="s">
        <v>400</v>
      </c>
      <c r="B131" s="231">
        <v>5</v>
      </c>
      <c r="C131" s="173" t="s">
        <v>1816</v>
      </c>
      <c r="D131" s="173">
        <v>7</v>
      </c>
      <c r="E131" s="173" t="s">
        <v>2493</v>
      </c>
      <c r="F131" s="174" t="s">
        <v>1891</v>
      </c>
      <c r="G131" s="174" t="s">
        <v>2409</v>
      </c>
      <c r="H131" s="173">
        <v>130</v>
      </c>
      <c r="I131" s="206">
        <v>0</v>
      </c>
      <c r="J131" s="207">
        <v>20</v>
      </c>
      <c r="K131" s="207">
        <v>1385</v>
      </c>
      <c r="L131" s="207">
        <v>716</v>
      </c>
      <c r="M131" s="207">
        <v>314</v>
      </c>
      <c r="N131" s="207">
        <v>20</v>
      </c>
      <c r="O131" s="207">
        <v>3.5</v>
      </c>
      <c r="P131" s="207">
        <v>70</v>
      </c>
      <c r="Q131" s="207" t="s">
        <v>2513</v>
      </c>
      <c r="R131" s="207" t="s">
        <v>2514</v>
      </c>
      <c r="S131" s="207" t="s">
        <v>2524</v>
      </c>
      <c r="T131" s="207" t="s">
        <v>2544</v>
      </c>
      <c r="U131" s="207" t="s">
        <v>2513</v>
      </c>
      <c r="V131" s="233">
        <v>0</v>
      </c>
      <c r="W131" s="233">
        <v>0</v>
      </c>
      <c r="X131" s="233"/>
      <c r="Y131" s="233">
        <v>5</v>
      </c>
      <c r="Z131" s="233">
        <v>20</v>
      </c>
      <c r="AA131" s="233">
        <v>37</v>
      </c>
      <c r="AB131" s="233"/>
      <c r="AC131" s="233"/>
      <c r="AD131" s="233"/>
      <c r="AE131" s="208"/>
      <c r="AF131" s="208"/>
      <c r="AG131" s="208"/>
      <c r="AH131" s="208"/>
      <c r="AI131" s="208"/>
      <c r="AJ131" s="209"/>
      <c r="AK131" s="209"/>
      <c r="AL131" s="211"/>
      <c r="AM131" s="276">
        <v>43585.416666666657</v>
      </c>
      <c r="AN131" s="210"/>
      <c r="AO131" s="210"/>
    </row>
    <row r="132" spans="1:41">
      <c r="A132" s="1" t="s">
        <v>402</v>
      </c>
      <c r="B132" s="231">
        <v>5</v>
      </c>
      <c r="C132" s="173" t="s">
        <v>1816</v>
      </c>
      <c r="D132" s="173">
        <v>7</v>
      </c>
      <c r="E132" s="173" t="s">
        <v>2493</v>
      </c>
      <c r="F132" s="174" t="s">
        <v>1892</v>
      </c>
      <c r="G132" s="174" t="s">
        <v>2410</v>
      </c>
      <c r="H132" s="173">
        <v>131</v>
      </c>
      <c r="I132" s="206">
        <v>2</v>
      </c>
      <c r="J132" s="207">
        <v>20</v>
      </c>
      <c r="K132" s="207">
        <v>1739</v>
      </c>
      <c r="L132" s="207">
        <v>563</v>
      </c>
      <c r="M132" s="207">
        <v>317</v>
      </c>
      <c r="N132" s="207">
        <v>0</v>
      </c>
      <c r="O132" s="207">
        <v>1.2</v>
      </c>
      <c r="P132" s="207">
        <v>70</v>
      </c>
      <c r="Q132" s="207" t="s">
        <v>2513</v>
      </c>
      <c r="R132" s="207" t="s">
        <v>2514</v>
      </c>
      <c r="S132" s="207" t="s">
        <v>2540</v>
      </c>
      <c r="T132" s="207" t="s">
        <v>2544</v>
      </c>
      <c r="U132" s="207" t="s">
        <v>2513</v>
      </c>
      <c r="V132" s="233">
        <v>0</v>
      </c>
      <c r="W132" s="233">
        <v>6</v>
      </c>
      <c r="X132" s="233"/>
      <c r="Y132" s="233">
        <v>0</v>
      </c>
      <c r="Z132" s="233">
        <v>18</v>
      </c>
      <c r="AA132" s="233"/>
      <c r="AB132" s="233"/>
      <c r="AC132" s="233"/>
      <c r="AD132" s="233"/>
      <c r="AE132" s="208"/>
      <c r="AF132" s="208"/>
      <c r="AG132" s="208"/>
      <c r="AH132" s="208"/>
      <c r="AI132" s="208"/>
      <c r="AJ132" s="209"/>
      <c r="AK132" s="209"/>
      <c r="AL132" s="211"/>
      <c r="AM132" s="276">
        <v>43585.416666666657</v>
      </c>
      <c r="AN132" s="210"/>
      <c r="AO132" s="210">
        <v>0</v>
      </c>
    </row>
    <row r="133" spans="1:41">
      <c r="A133" s="1" t="s">
        <v>409</v>
      </c>
      <c r="B133" s="231">
        <v>5</v>
      </c>
      <c r="C133" s="173" t="s">
        <v>1816</v>
      </c>
      <c r="D133" s="173">
        <v>7</v>
      </c>
      <c r="E133" s="173" t="s">
        <v>2494</v>
      </c>
      <c r="F133" s="227" t="s">
        <v>1657</v>
      </c>
      <c r="G133" s="227" t="s">
        <v>2411</v>
      </c>
      <c r="H133" s="173">
        <v>132</v>
      </c>
      <c r="I133" s="206">
        <v>1</v>
      </c>
      <c r="J133" s="207">
        <v>13</v>
      </c>
      <c r="K133" s="207">
        <v>1273</v>
      </c>
      <c r="L133" s="207">
        <v>473</v>
      </c>
      <c r="M133" s="207">
        <v>130</v>
      </c>
      <c r="N133" s="207">
        <v>0</v>
      </c>
      <c r="O133" s="207">
        <v>0.85</v>
      </c>
      <c r="P133" s="207">
        <v>70</v>
      </c>
      <c r="Q133" s="207" t="s">
        <v>2513</v>
      </c>
      <c r="R133" s="207" t="s">
        <v>2514</v>
      </c>
      <c r="S133" s="207" t="s">
        <v>2515</v>
      </c>
      <c r="T133" s="207" t="s">
        <v>2544</v>
      </c>
      <c r="U133" s="207" t="s">
        <v>2513</v>
      </c>
      <c r="V133" s="233">
        <v>0</v>
      </c>
      <c r="W133" s="233">
        <v>16</v>
      </c>
      <c r="X133" s="233"/>
      <c r="Y133" s="233">
        <v>0</v>
      </c>
      <c r="Z133" s="233">
        <v>16</v>
      </c>
      <c r="AA133" s="233"/>
      <c r="AB133" s="233"/>
      <c r="AC133" s="233"/>
      <c r="AD133" s="233"/>
      <c r="AE133" s="208"/>
      <c r="AF133" s="208"/>
      <c r="AG133" s="208"/>
      <c r="AH133" s="208"/>
      <c r="AI133" s="208"/>
      <c r="AJ133" s="209"/>
      <c r="AK133" s="209"/>
      <c r="AL133" s="211"/>
      <c r="AM133" s="276">
        <v>44264.666666666657</v>
      </c>
      <c r="AN133" s="210"/>
      <c r="AO133" s="210">
        <v>1</v>
      </c>
    </row>
    <row r="134" spans="1:41">
      <c r="A134" s="1" t="s">
        <v>408</v>
      </c>
      <c r="B134" s="231">
        <v>5</v>
      </c>
      <c r="C134" s="173" t="s">
        <v>1816</v>
      </c>
      <c r="D134" s="173">
        <v>7</v>
      </c>
      <c r="E134" s="173" t="s">
        <v>2493</v>
      </c>
      <c r="F134" s="174" t="s">
        <v>1893</v>
      </c>
      <c r="G134" s="174" t="s">
        <v>2412</v>
      </c>
      <c r="H134" s="173">
        <v>133</v>
      </c>
      <c r="I134" s="206">
        <v>1</v>
      </c>
      <c r="J134" s="207">
        <v>8</v>
      </c>
      <c r="K134" s="207">
        <v>2094</v>
      </c>
      <c r="L134" s="207">
        <v>641</v>
      </c>
      <c r="M134" s="207">
        <v>336</v>
      </c>
      <c r="N134" s="207">
        <v>0</v>
      </c>
      <c r="O134" s="207">
        <v>1</v>
      </c>
      <c r="P134" s="207">
        <v>25</v>
      </c>
      <c r="Q134" s="207" t="s">
        <v>2513</v>
      </c>
      <c r="R134" s="207" t="s">
        <v>2557</v>
      </c>
      <c r="S134" s="207" t="s">
        <v>2520</v>
      </c>
      <c r="T134" s="207" t="s">
        <v>2544</v>
      </c>
      <c r="U134" s="207" t="s">
        <v>2513</v>
      </c>
      <c r="V134" s="233">
        <v>0</v>
      </c>
      <c r="W134" s="233">
        <v>8</v>
      </c>
      <c r="X134" s="233">
        <v>5</v>
      </c>
      <c r="Y134" s="233">
        <v>0</v>
      </c>
      <c r="Z134" s="233">
        <v>5</v>
      </c>
      <c r="AA134" s="233"/>
      <c r="AB134" s="233"/>
      <c r="AC134" s="233"/>
      <c r="AD134" s="233"/>
      <c r="AE134" s="208"/>
      <c r="AF134" s="208"/>
      <c r="AG134" s="208"/>
      <c r="AH134" s="208"/>
      <c r="AI134" s="208"/>
      <c r="AJ134" s="209"/>
      <c r="AK134" s="209"/>
      <c r="AL134" s="211"/>
      <c r="AM134" s="276">
        <v>44232.666666666657</v>
      </c>
      <c r="AN134" s="210"/>
      <c r="AO134" s="210">
        <v>2</v>
      </c>
    </row>
    <row r="135" spans="1:41">
      <c r="A135" s="1" t="s">
        <v>405</v>
      </c>
      <c r="B135" s="231">
        <v>5</v>
      </c>
      <c r="C135" s="173" t="s">
        <v>1816</v>
      </c>
      <c r="D135" s="173">
        <v>7</v>
      </c>
      <c r="E135" s="173" t="s">
        <v>2493</v>
      </c>
      <c r="F135" s="174" t="s">
        <v>1894</v>
      </c>
      <c r="G135" s="174" t="s">
        <v>2413</v>
      </c>
      <c r="H135" s="173">
        <v>134</v>
      </c>
      <c r="I135" s="206">
        <v>2</v>
      </c>
      <c r="J135" s="207">
        <v>15</v>
      </c>
      <c r="K135" s="207">
        <v>1694</v>
      </c>
      <c r="L135" s="207">
        <v>596</v>
      </c>
      <c r="M135" s="207">
        <v>341</v>
      </c>
      <c r="N135" s="207">
        <v>0</v>
      </c>
      <c r="O135" s="207">
        <v>1.8</v>
      </c>
      <c r="P135" s="207">
        <v>80</v>
      </c>
      <c r="Q135" s="207" t="s">
        <v>2513</v>
      </c>
      <c r="R135" s="207" t="s">
        <v>2536</v>
      </c>
      <c r="S135" s="207" t="s">
        <v>2513</v>
      </c>
      <c r="T135" s="207" t="s">
        <v>2544</v>
      </c>
      <c r="U135" s="207" t="s">
        <v>2513</v>
      </c>
      <c r="V135" s="233">
        <v>0</v>
      </c>
      <c r="W135" s="233">
        <v>5</v>
      </c>
      <c r="X135" s="233"/>
      <c r="Y135" s="233">
        <v>10</v>
      </c>
      <c r="Z135" s="233">
        <v>21</v>
      </c>
      <c r="AA135" s="233"/>
      <c r="AB135" s="233"/>
      <c r="AC135" s="233"/>
      <c r="AD135" s="233"/>
      <c r="AE135" s="208"/>
      <c r="AF135" s="208"/>
      <c r="AG135" s="208"/>
      <c r="AH135" s="208"/>
      <c r="AI135" s="208"/>
      <c r="AJ135" s="209"/>
      <c r="AK135" s="209"/>
      <c r="AL135" s="211"/>
      <c r="AM135" s="276">
        <v>43839.166666666657</v>
      </c>
      <c r="AN135" s="210">
        <v>1</v>
      </c>
      <c r="AO135" s="210"/>
    </row>
    <row r="136" spans="1:41">
      <c r="A136" s="1" t="s">
        <v>403</v>
      </c>
      <c r="B136" s="231">
        <v>5</v>
      </c>
      <c r="C136" s="173" t="s">
        <v>1816</v>
      </c>
      <c r="D136" s="173">
        <v>7</v>
      </c>
      <c r="E136" s="173" t="s">
        <v>2493</v>
      </c>
      <c r="F136" s="239" t="s">
        <v>1895</v>
      </c>
      <c r="G136" s="239" t="s">
        <v>2414</v>
      </c>
      <c r="H136" s="173">
        <v>135</v>
      </c>
      <c r="I136" s="206">
        <v>2</v>
      </c>
      <c r="J136" s="207">
        <v>13</v>
      </c>
      <c r="K136" s="207">
        <v>1497</v>
      </c>
      <c r="L136" s="207">
        <v>682</v>
      </c>
      <c r="M136" s="207">
        <v>289</v>
      </c>
      <c r="N136" s="207">
        <v>0</v>
      </c>
      <c r="O136" s="207">
        <v>1.8</v>
      </c>
      <c r="P136" s="207">
        <v>70</v>
      </c>
      <c r="Q136" s="207" t="s">
        <v>2513</v>
      </c>
      <c r="R136" s="207" t="s">
        <v>2514</v>
      </c>
      <c r="S136" s="207" t="s">
        <v>2540</v>
      </c>
      <c r="T136" s="207" t="s">
        <v>2544</v>
      </c>
      <c r="U136" s="207" t="s">
        <v>2513</v>
      </c>
      <c r="V136" s="233">
        <v>0</v>
      </c>
      <c r="W136" s="233">
        <v>5</v>
      </c>
      <c r="X136" s="233"/>
      <c r="Y136" s="233">
        <v>10</v>
      </c>
      <c r="Z136" s="233">
        <v>19</v>
      </c>
      <c r="AA136" s="233"/>
      <c r="AB136" s="233"/>
      <c r="AC136" s="233"/>
      <c r="AD136" s="233"/>
      <c r="AE136" s="208"/>
      <c r="AF136" s="208"/>
      <c r="AG136" s="208"/>
      <c r="AH136" s="208"/>
      <c r="AI136" s="208"/>
      <c r="AJ136" s="209"/>
      <c r="AK136" s="209"/>
      <c r="AL136" s="211"/>
      <c r="AM136" s="276">
        <v>43585.416666666657</v>
      </c>
      <c r="AN136" s="210"/>
      <c r="AO136" s="210"/>
    </row>
    <row r="137" spans="1:41">
      <c r="A137" s="1" t="s">
        <v>353</v>
      </c>
      <c r="B137" s="231">
        <v>5</v>
      </c>
      <c r="C137" s="173" t="s">
        <v>1820</v>
      </c>
      <c r="D137" s="173">
        <v>8</v>
      </c>
      <c r="E137" s="173" t="s">
        <v>2493</v>
      </c>
      <c r="F137" s="229" t="s">
        <v>1896</v>
      </c>
      <c r="G137" s="229" t="s">
        <v>2415</v>
      </c>
      <c r="H137" s="173">
        <v>136</v>
      </c>
      <c r="I137" s="206">
        <v>2</v>
      </c>
      <c r="J137" s="207">
        <v>13</v>
      </c>
      <c r="K137" s="207">
        <v>1365</v>
      </c>
      <c r="L137" s="207">
        <v>480</v>
      </c>
      <c r="M137" s="207">
        <v>274</v>
      </c>
      <c r="N137" s="207">
        <v>0</v>
      </c>
      <c r="O137" s="207">
        <v>1.05</v>
      </c>
      <c r="P137" s="207">
        <v>70</v>
      </c>
      <c r="Q137" s="207" t="s">
        <v>2513</v>
      </c>
      <c r="R137" s="207" t="s">
        <v>2514</v>
      </c>
      <c r="S137" s="207" t="s">
        <v>2521</v>
      </c>
      <c r="T137" s="207" t="s">
        <v>2534</v>
      </c>
      <c r="U137" s="207" t="s">
        <v>2513</v>
      </c>
      <c r="V137" s="233">
        <v>14</v>
      </c>
      <c r="W137" s="233">
        <v>38</v>
      </c>
      <c r="X137" s="233"/>
      <c r="Y137" s="233">
        <v>26</v>
      </c>
      <c r="Z137" s="233">
        <v>40</v>
      </c>
      <c r="AA137" s="233"/>
      <c r="AB137" s="233"/>
      <c r="AC137" s="233"/>
      <c r="AD137" s="233"/>
      <c r="AE137" s="208"/>
      <c r="AF137" s="208"/>
      <c r="AG137" s="208"/>
      <c r="AH137" s="208"/>
      <c r="AI137" s="208"/>
      <c r="AJ137" s="209"/>
      <c r="AK137" s="209"/>
      <c r="AL137" s="211"/>
      <c r="AM137" s="276">
        <v>43585.416666666657</v>
      </c>
      <c r="AN137" s="210"/>
      <c r="AO137" s="210">
        <v>9</v>
      </c>
    </row>
    <row r="138" spans="1:41">
      <c r="A138" s="1" t="s">
        <v>355</v>
      </c>
      <c r="B138" s="231">
        <v>5</v>
      </c>
      <c r="C138" s="173" t="s">
        <v>1820</v>
      </c>
      <c r="D138" s="173">
        <v>8</v>
      </c>
      <c r="E138" s="173" t="s">
        <v>2493</v>
      </c>
      <c r="F138" s="174" t="s">
        <v>1897</v>
      </c>
      <c r="G138" s="174" t="s">
        <v>2416</v>
      </c>
      <c r="H138" s="173">
        <v>137</v>
      </c>
      <c r="I138" s="206">
        <v>1</v>
      </c>
      <c r="J138" s="207">
        <v>14</v>
      </c>
      <c r="K138" s="207">
        <v>1564</v>
      </c>
      <c r="L138" s="207">
        <v>463</v>
      </c>
      <c r="M138" s="207">
        <v>370</v>
      </c>
      <c r="N138" s="207">
        <v>0</v>
      </c>
      <c r="O138" s="207">
        <v>1</v>
      </c>
      <c r="P138" s="207">
        <v>80</v>
      </c>
      <c r="Q138" s="207" t="s">
        <v>2513</v>
      </c>
      <c r="R138" s="207" t="s">
        <v>2536</v>
      </c>
      <c r="S138" s="207" t="s">
        <v>2513</v>
      </c>
      <c r="T138" s="207" t="s">
        <v>2544</v>
      </c>
      <c r="U138" s="207" t="s">
        <v>2513</v>
      </c>
      <c r="V138" s="233">
        <v>10</v>
      </c>
      <c r="W138" s="233">
        <v>35</v>
      </c>
      <c r="X138" s="233">
        <v>40</v>
      </c>
      <c r="Y138" s="233">
        <v>50</v>
      </c>
      <c r="Z138" s="233">
        <v>74</v>
      </c>
      <c r="AA138" s="233">
        <v>30</v>
      </c>
      <c r="AB138" s="233"/>
      <c r="AC138" s="233"/>
      <c r="AD138" s="233"/>
      <c r="AE138" s="208"/>
      <c r="AF138" s="208"/>
      <c r="AG138" s="208"/>
      <c r="AH138" s="208"/>
      <c r="AI138" s="208"/>
      <c r="AJ138" s="209"/>
      <c r="AK138" s="209"/>
      <c r="AL138" s="211"/>
      <c r="AM138" s="276">
        <v>43615.416666666657</v>
      </c>
      <c r="AN138" s="210"/>
      <c r="AO138" s="210"/>
    </row>
    <row r="139" spans="1:41">
      <c r="A139" s="1" t="s">
        <v>357</v>
      </c>
      <c r="B139" s="231">
        <v>5</v>
      </c>
      <c r="C139" s="173" t="s">
        <v>1820</v>
      </c>
      <c r="D139" s="173">
        <v>8</v>
      </c>
      <c r="E139" s="173" t="s">
        <v>2493</v>
      </c>
      <c r="F139" s="174" t="s">
        <v>1898</v>
      </c>
      <c r="G139" s="174" t="s">
        <v>2417</v>
      </c>
      <c r="H139" s="173">
        <v>138</v>
      </c>
      <c r="I139" s="206">
        <v>1</v>
      </c>
      <c r="J139" s="207">
        <v>11</v>
      </c>
      <c r="K139" s="207">
        <v>1218</v>
      </c>
      <c r="L139" s="207">
        <v>447</v>
      </c>
      <c r="M139" s="207">
        <v>344</v>
      </c>
      <c r="N139" s="207">
        <v>0</v>
      </c>
      <c r="O139" s="207">
        <v>1.3</v>
      </c>
      <c r="P139" s="207">
        <v>70</v>
      </c>
      <c r="Q139" s="207" t="s">
        <v>2513</v>
      </c>
      <c r="R139" s="207" t="s">
        <v>2514</v>
      </c>
      <c r="S139" s="207" t="s">
        <v>2546</v>
      </c>
      <c r="T139" s="207" t="s">
        <v>2544</v>
      </c>
      <c r="U139" s="207" t="s">
        <v>2513</v>
      </c>
      <c r="V139" s="233">
        <v>12</v>
      </c>
      <c r="W139" s="233">
        <v>29</v>
      </c>
      <c r="X139" s="233">
        <v>8</v>
      </c>
      <c r="Y139" s="233">
        <v>10</v>
      </c>
      <c r="Z139" s="233">
        <v>34</v>
      </c>
      <c r="AA139" s="233">
        <v>15</v>
      </c>
      <c r="AB139" s="233"/>
      <c r="AC139" s="233"/>
      <c r="AD139" s="233"/>
      <c r="AE139" s="208"/>
      <c r="AF139" s="208"/>
      <c r="AG139" s="208"/>
      <c r="AH139" s="208"/>
      <c r="AI139" s="208"/>
      <c r="AJ139" s="209"/>
      <c r="AK139" s="209"/>
      <c r="AL139" s="211"/>
      <c r="AM139" s="276">
        <v>43952.666666666657</v>
      </c>
      <c r="AN139" s="210">
        <v>1</v>
      </c>
      <c r="AO139" s="210">
        <v>20</v>
      </c>
    </row>
    <row r="140" spans="1:41">
      <c r="A140" s="1" t="s">
        <v>358</v>
      </c>
      <c r="B140" s="231">
        <v>5</v>
      </c>
      <c r="C140" s="173" t="s">
        <v>1820</v>
      </c>
      <c r="D140" s="173">
        <v>8</v>
      </c>
      <c r="E140" s="173" t="s">
        <v>2493</v>
      </c>
      <c r="F140" s="174" t="s">
        <v>1899</v>
      </c>
      <c r="G140" s="174" t="s">
        <v>2418</v>
      </c>
      <c r="H140" s="173">
        <v>139</v>
      </c>
      <c r="I140" s="206">
        <v>2</v>
      </c>
      <c r="J140" s="207">
        <v>13</v>
      </c>
      <c r="K140" s="207">
        <v>1276</v>
      </c>
      <c r="L140" s="207">
        <v>498</v>
      </c>
      <c r="M140" s="207">
        <v>273</v>
      </c>
      <c r="N140" s="207">
        <v>0</v>
      </c>
      <c r="O140" s="207">
        <v>1.05</v>
      </c>
      <c r="P140" s="207">
        <v>70</v>
      </c>
      <c r="Q140" s="207" t="s">
        <v>2513</v>
      </c>
      <c r="R140" s="207" t="s">
        <v>2514</v>
      </c>
      <c r="S140" s="207" t="s">
        <v>2521</v>
      </c>
      <c r="T140" s="207" t="s">
        <v>2544</v>
      </c>
      <c r="U140" s="207" t="s">
        <v>2513</v>
      </c>
      <c r="V140" s="233">
        <v>14</v>
      </c>
      <c r="W140" s="233">
        <v>38</v>
      </c>
      <c r="X140" s="233"/>
      <c r="Y140" s="233">
        <v>31</v>
      </c>
      <c r="Z140" s="233">
        <v>45</v>
      </c>
      <c r="AA140" s="233"/>
      <c r="AB140" s="233"/>
      <c r="AC140" s="233"/>
      <c r="AD140" s="233"/>
      <c r="AE140" s="208"/>
      <c r="AF140" s="208"/>
      <c r="AG140" s="208"/>
      <c r="AH140" s="208"/>
      <c r="AI140" s="208"/>
      <c r="AJ140" s="209"/>
      <c r="AK140" s="209"/>
      <c r="AL140" s="211"/>
      <c r="AM140" s="276">
        <v>44040.666666666657</v>
      </c>
      <c r="AN140" s="210"/>
      <c r="AO140" s="210"/>
    </row>
    <row r="141" spans="1:41">
      <c r="A141" s="1" t="s">
        <v>354</v>
      </c>
      <c r="B141" s="231">
        <v>5</v>
      </c>
      <c r="C141" s="173" t="s">
        <v>1820</v>
      </c>
      <c r="D141" s="173">
        <v>8</v>
      </c>
      <c r="E141" s="173" t="s">
        <v>2493</v>
      </c>
      <c r="F141" s="174" t="s">
        <v>1900</v>
      </c>
      <c r="G141" s="174" t="s">
        <v>2490</v>
      </c>
      <c r="H141" s="173">
        <v>140</v>
      </c>
      <c r="I141" s="206">
        <v>2</v>
      </c>
      <c r="J141" s="207">
        <v>13</v>
      </c>
      <c r="K141" s="207">
        <v>1505</v>
      </c>
      <c r="L141" s="207">
        <v>376</v>
      </c>
      <c r="M141" s="207">
        <v>360</v>
      </c>
      <c r="N141" s="207">
        <v>0</v>
      </c>
      <c r="O141" s="207">
        <v>1.05</v>
      </c>
      <c r="P141" s="207">
        <v>70</v>
      </c>
      <c r="Q141" s="207" t="s">
        <v>2513</v>
      </c>
      <c r="R141" s="207" t="s">
        <v>2514</v>
      </c>
      <c r="S141" s="207" t="s">
        <v>2558</v>
      </c>
      <c r="T141" s="207" t="s">
        <v>2534</v>
      </c>
      <c r="U141" s="207" t="s">
        <v>2513</v>
      </c>
      <c r="V141" s="233">
        <v>14</v>
      </c>
      <c r="W141" s="233">
        <v>38</v>
      </c>
      <c r="X141" s="233"/>
      <c r="Y141" s="233">
        <v>14</v>
      </c>
      <c r="Z141" s="233">
        <v>39</v>
      </c>
      <c r="AA141" s="233">
        <v>10</v>
      </c>
      <c r="AB141" s="233"/>
      <c r="AC141" s="233"/>
      <c r="AD141" s="233"/>
      <c r="AE141" s="208"/>
      <c r="AF141" s="208"/>
      <c r="AG141" s="208"/>
      <c r="AH141" s="208"/>
      <c r="AI141" s="208"/>
      <c r="AJ141" s="209"/>
      <c r="AK141" s="209"/>
      <c r="AL141" s="211"/>
      <c r="AM141" s="276">
        <v>43585.416666666657</v>
      </c>
      <c r="AN141" s="210"/>
      <c r="AO141" s="210"/>
    </row>
    <row r="142" spans="1:41">
      <c r="A142" s="1" t="s">
        <v>356</v>
      </c>
      <c r="B142" s="231">
        <v>5</v>
      </c>
      <c r="C142" s="173" t="s">
        <v>1820</v>
      </c>
      <c r="D142" s="173">
        <v>8</v>
      </c>
      <c r="E142" s="173" t="s">
        <v>2493</v>
      </c>
      <c r="F142" s="174" t="s">
        <v>1901</v>
      </c>
      <c r="G142" s="174" t="s">
        <v>2419</v>
      </c>
      <c r="H142" s="173">
        <v>141</v>
      </c>
      <c r="I142" s="206">
        <v>1</v>
      </c>
      <c r="J142" s="207">
        <v>12</v>
      </c>
      <c r="K142" s="207">
        <v>1550</v>
      </c>
      <c r="L142" s="207">
        <v>542</v>
      </c>
      <c r="M142" s="207">
        <v>298</v>
      </c>
      <c r="N142" s="207">
        <v>0</v>
      </c>
      <c r="O142" s="207">
        <v>1</v>
      </c>
      <c r="P142" s="207">
        <v>70</v>
      </c>
      <c r="Q142" s="207" t="s">
        <v>2513</v>
      </c>
      <c r="R142" s="207" t="s">
        <v>2514</v>
      </c>
      <c r="S142" s="207" t="s">
        <v>2520</v>
      </c>
      <c r="T142" s="207" t="s">
        <v>2534</v>
      </c>
      <c r="U142" s="207" t="s">
        <v>2513</v>
      </c>
      <c r="V142" s="233">
        <v>10</v>
      </c>
      <c r="W142" s="233">
        <v>39</v>
      </c>
      <c r="X142" s="233">
        <v>35</v>
      </c>
      <c r="Y142" s="233">
        <v>16</v>
      </c>
      <c r="Z142" s="233">
        <v>38</v>
      </c>
      <c r="AA142" s="233">
        <v>26</v>
      </c>
      <c r="AB142" s="233"/>
      <c r="AC142" s="233"/>
      <c r="AD142" s="233"/>
      <c r="AE142" s="208"/>
      <c r="AF142" s="208"/>
      <c r="AG142" s="208"/>
      <c r="AH142" s="208"/>
      <c r="AI142" s="208"/>
      <c r="AJ142" s="209"/>
      <c r="AK142" s="209"/>
      <c r="AL142" s="211"/>
      <c r="AM142" s="276">
        <v>43809.666666666657</v>
      </c>
      <c r="AN142" s="210"/>
      <c r="AO142" s="210"/>
    </row>
    <row r="143" spans="1:41">
      <c r="A143" s="1" t="s">
        <v>1978</v>
      </c>
      <c r="B143" s="231">
        <v>5</v>
      </c>
      <c r="C143" s="173" t="s">
        <v>1972</v>
      </c>
      <c r="D143" s="173">
        <v>8</v>
      </c>
      <c r="E143" s="173" t="s">
        <v>2493</v>
      </c>
      <c r="F143" s="174"/>
      <c r="G143" s="174" t="s">
        <v>2420</v>
      </c>
      <c r="H143" s="173">
        <v>142</v>
      </c>
      <c r="I143" s="206">
        <v>1</v>
      </c>
      <c r="J143" s="207">
        <v>14</v>
      </c>
      <c r="K143" s="207">
        <v>1557</v>
      </c>
      <c r="L143" s="207">
        <v>538</v>
      </c>
      <c r="M143" s="207">
        <v>305</v>
      </c>
      <c r="N143" s="207">
        <v>0</v>
      </c>
      <c r="O143" s="207">
        <v>1</v>
      </c>
      <c r="P143" s="207">
        <v>80</v>
      </c>
      <c r="Q143" s="207" t="s">
        <v>2513</v>
      </c>
      <c r="R143" s="207" t="s">
        <v>2536</v>
      </c>
      <c r="S143" s="207" t="s">
        <v>2513</v>
      </c>
      <c r="T143" s="207" t="s">
        <v>2536</v>
      </c>
      <c r="U143" s="207" t="s">
        <v>2513</v>
      </c>
      <c r="V143" s="233">
        <v>0</v>
      </c>
      <c r="W143" s="233">
        <v>0</v>
      </c>
      <c r="X143" s="233">
        <v>25</v>
      </c>
      <c r="Y143" s="233">
        <v>25</v>
      </c>
      <c r="Z143" s="233">
        <v>40</v>
      </c>
      <c r="AA143" s="233">
        <v>20</v>
      </c>
      <c r="AB143" s="233"/>
      <c r="AC143" s="233"/>
      <c r="AD143" s="233"/>
      <c r="AE143" s="208"/>
      <c r="AF143" s="208"/>
      <c r="AG143" s="208"/>
      <c r="AH143" s="208"/>
      <c r="AI143" s="208"/>
      <c r="AJ143" s="209"/>
      <c r="AK143" s="209"/>
      <c r="AL143" s="211"/>
      <c r="AM143" s="276">
        <v>44501.666666666657</v>
      </c>
      <c r="AN143" s="210"/>
      <c r="AO143" s="210"/>
    </row>
    <row r="144" spans="1:41">
      <c r="A144" s="1" t="s">
        <v>433</v>
      </c>
      <c r="B144" s="231">
        <v>4</v>
      </c>
      <c r="C144" s="173" t="s">
        <v>1780</v>
      </c>
      <c r="D144" s="173">
        <v>1</v>
      </c>
      <c r="E144" s="173" t="s">
        <v>2493</v>
      </c>
      <c r="F144" s="229" t="s">
        <v>1902</v>
      </c>
      <c r="G144" s="229" t="s">
        <v>2421</v>
      </c>
      <c r="H144" s="173">
        <v>143</v>
      </c>
      <c r="I144" s="206">
        <v>2</v>
      </c>
      <c r="J144" s="207">
        <v>20</v>
      </c>
      <c r="K144" s="207">
        <v>2225</v>
      </c>
      <c r="L144" s="207">
        <v>524</v>
      </c>
      <c r="M144" s="207">
        <v>258</v>
      </c>
      <c r="N144" s="207">
        <v>0</v>
      </c>
      <c r="O144" s="207">
        <v>1.2</v>
      </c>
      <c r="P144" s="207">
        <v>70</v>
      </c>
      <c r="Q144" s="207" t="s">
        <v>2513</v>
      </c>
      <c r="R144" s="207" t="s">
        <v>2514</v>
      </c>
      <c r="S144" s="207" t="s">
        <v>2542</v>
      </c>
      <c r="T144" s="207" t="s">
        <v>2544</v>
      </c>
      <c r="U144" s="207" t="s">
        <v>2513</v>
      </c>
      <c r="V144" s="233">
        <v>5</v>
      </c>
      <c r="W144" s="233">
        <v>37</v>
      </c>
      <c r="X144" s="233">
        <v>25</v>
      </c>
      <c r="Y144" s="233">
        <v>10</v>
      </c>
      <c r="Z144" s="233">
        <v>23</v>
      </c>
      <c r="AA144" s="233">
        <v>15</v>
      </c>
      <c r="AB144" s="233"/>
      <c r="AC144" s="233"/>
      <c r="AD144" s="233"/>
      <c r="AE144" s="208"/>
      <c r="AF144" s="208"/>
      <c r="AG144" s="208"/>
      <c r="AH144" s="208"/>
      <c r="AI144" s="208"/>
      <c r="AJ144" s="209"/>
      <c r="AK144" s="209"/>
      <c r="AL144" s="211"/>
      <c r="AM144" s="276">
        <v>43585.416666666657</v>
      </c>
      <c r="AN144" s="210"/>
      <c r="AO144" s="210"/>
    </row>
    <row r="145" spans="1:41">
      <c r="A145" s="1" t="s">
        <v>430</v>
      </c>
      <c r="B145" s="231">
        <v>4</v>
      </c>
      <c r="C145" s="173" t="s">
        <v>1780</v>
      </c>
      <c r="D145" s="173">
        <v>1</v>
      </c>
      <c r="E145" s="173" t="s">
        <v>2493</v>
      </c>
      <c r="F145" s="174" t="s">
        <v>1903</v>
      </c>
      <c r="G145" s="174" t="s">
        <v>2422</v>
      </c>
      <c r="H145" s="173">
        <v>144</v>
      </c>
      <c r="I145" s="206">
        <v>1</v>
      </c>
      <c r="J145" s="207">
        <v>17</v>
      </c>
      <c r="K145" s="207">
        <v>3143</v>
      </c>
      <c r="L145" s="207">
        <v>760</v>
      </c>
      <c r="M145" s="207">
        <v>131</v>
      </c>
      <c r="N145" s="207">
        <v>0</v>
      </c>
      <c r="O145" s="207">
        <v>1.5</v>
      </c>
      <c r="P145" s="207">
        <v>70</v>
      </c>
      <c r="Q145" s="207" t="s">
        <v>2513</v>
      </c>
      <c r="R145" s="207" t="s">
        <v>2514</v>
      </c>
      <c r="S145" s="207" t="s">
        <v>2559</v>
      </c>
      <c r="T145" s="207" t="s">
        <v>2544</v>
      </c>
      <c r="U145" s="207" t="s">
        <v>2513</v>
      </c>
      <c r="V145" s="233">
        <v>7</v>
      </c>
      <c r="W145" s="233">
        <v>24</v>
      </c>
      <c r="X145" s="233"/>
      <c r="Y145" s="233">
        <v>5</v>
      </c>
      <c r="Z145" s="233">
        <v>29</v>
      </c>
      <c r="AA145" s="233">
        <v>12</v>
      </c>
      <c r="AB145" s="233"/>
      <c r="AC145" s="233"/>
      <c r="AD145" s="233"/>
      <c r="AE145" s="208"/>
      <c r="AF145" s="208"/>
      <c r="AG145" s="208"/>
      <c r="AH145" s="208"/>
      <c r="AI145" s="208"/>
      <c r="AJ145" s="209"/>
      <c r="AK145" s="209"/>
      <c r="AL145" s="211"/>
      <c r="AM145" s="276">
        <v>43585.416666666657</v>
      </c>
      <c r="AN145" s="210"/>
      <c r="AO145" s="210"/>
    </row>
    <row r="146" spans="1:41">
      <c r="A146" s="1" t="s">
        <v>431</v>
      </c>
      <c r="B146" s="231">
        <v>4</v>
      </c>
      <c r="C146" s="173" t="s">
        <v>1780</v>
      </c>
      <c r="D146" s="173">
        <v>1</v>
      </c>
      <c r="E146" s="173" t="s">
        <v>2493</v>
      </c>
      <c r="F146" s="174" t="s">
        <v>1904</v>
      </c>
      <c r="G146" s="174" t="s">
        <v>2423</v>
      </c>
      <c r="H146" s="173">
        <v>145</v>
      </c>
      <c r="I146" s="206">
        <v>2</v>
      </c>
      <c r="J146" s="207">
        <v>15</v>
      </c>
      <c r="K146" s="207">
        <v>1457</v>
      </c>
      <c r="L146" s="207">
        <v>535</v>
      </c>
      <c r="M146" s="207">
        <v>350</v>
      </c>
      <c r="N146" s="207">
        <v>0</v>
      </c>
      <c r="O146" s="207">
        <v>1.05</v>
      </c>
      <c r="P146" s="207">
        <v>70</v>
      </c>
      <c r="Q146" s="207" t="s">
        <v>2513</v>
      </c>
      <c r="R146" s="207" t="s">
        <v>2514</v>
      </c>
      <c r="S146" s="207" t="s">
        <v>2535</v>
      </c>
      <c r="T146" s="207" t="s">
        <v>2544</v>
      </c>
      <c r="U146" s="207" t="s">
        <v>2513</v>
      </c>
      <c r="V146" s="233">
        <v>0</v>
      </c>
      <c r="W146" s="233">
        <v>4</v>
      </c>
      <c r="X146" s="233"/>
      <c r="Y146" s="233">
        <v>34</v>
      </c>
      <c r="Z146" s="233">
        <v>74</v>
      </c>
      <c r="AA146" s="233">
        <v>25</v>
      </c>
      <c r="AB146" s="233"/>
      <c r="AC146" s="233"/>
      <c r="AD146" s="233"/>
      <c r="AE146" s="208"/>
      <c r="AF146" s="208"/>
      <c r="AG146" s="208"/>
      <c r="AH146" s="208"/>
      <c r="AI146" s="208"/>
      <c r="AJ146" s="209"/>
      <c r="AK146" s="209"/>
      <c r="AL146" s="211"/>
      <c r="AM146" s="276">
        <v>43585.416666666657</v>
      </c>
      <c r="AN146" s="210">
        <v>1</v>
      </c>
      <c r="AO146" s="210"/>
    </row>
    <row r="147" spans="1:41">
      <c r="A147" s="1" t="s">
        <v>437</v>
      </c>
      <c r="B147" s="231">
        <v>4</v>
      </c>
      <c r="C147" s="173" t="s">
        <v>1780</v>
      </c>
      <c r="D147" s="173">
        <v>1</v>
      </c>
      <c r="E147" s="173" t="s">
        <v>2493</v>
      </c>
      <c r="F147" s="202" t="s">
        <v>1905</v>
      </c>
      <c r="G147" s="202" t="s">
        <v>2424</v>
      </c>
      <c r="H147" s="173">
        <v>146</v>
      </c>
      <c r="I147" s="206">
        <v>1</v>
      </c>
      <c r="J147" s="207">
        <v>16</v>
      </c>
      <c r="K147" s="207">
        <v>2799</v>
      </c>
      <c r="L147" s="207">
        <v>793</v>
      </c>
      <c r="M147" s="207">
        <v>161</v>
      </c>
      <c r="N147" s="207">
        <v>0</v>
      </c>
      <c r="O147" s="207">
        <v>1.5</v>
      </c>
      <c r="P147" s="207">
        <v>70</v>
      </c>
      <c r="Q147" s="207"/>
      <c r="R147" s="207"/>
      <c r="S147" s="207"/>
      <c r="T147" s="207"/>
      <c r="U147" s="207"/>
      <c r="V147" s="233">
        <v>0</v>
      </c>
      <c r="W147" s="233">
        <v>5</v>
      </c>
      <c r="X147" s="233"/>
      <c r="Y147" s="233">
        <v>2</v>
      </c>
      <c r="Z147" s="233">
        <v>17</v>
      </c>
      <c r="AA147" s="233"/>
      <c r="AB147" s="233"/>
      <c r="AC147" s="233"/>
      <c r="AD147" s="233"/>
      <c r="AE147" s="208"/>
      <c r="AF147" s="208"/>
      <c r="AG147" s="208"/>
      <c r="AH147" s="208"/>
      <c r="AI147" s="208"/>
      <c r="AJ147" s="209"/>
      <c r="AK147" s="209"/>
      <c r="AL147" s="211"/>
      <c r="AM147" s="276">
        <v>43922.666666666657</v>
      </c>
      <c r="AN147" s="210"/>
      <c r="AO147" s="210"/>
    </row>
    <row r="148" spans="1:41">
      <c r="A148" s="1" t="s">
        <v>439</v>
      </c>
      <c r="B148" s="231">
        <v>4</v>
      </c>
      <c r="C148" s="173" t="s">
        <v>1780</v>
      </c>
      <c r="D148" s="173">
        <v>1</v>
      </c>
      <c r="E148" s="173" t="s">
        <v>2493</v>
      </c>
      <c r="F148" s="174" t="s">
        <v>1906</v>
      </c>
      <c r="G148" s="174" t="s">
        <v>2425</v>
      </c>
      <c r="H148" s="173">
        <v>147</v>
      </c>
      <c r="I148" s="206">
        <v>2</v>
      </c>
      <c r="J148" s="207">
        <v>18</v>
      </c>
      <c r="K148" s="207">
        <v>1777</v>
      </c>
      <c r="L148" s="207">
        <v>573</v>
      </c>
      <c r="M148" s="207">
        <v>282</v>
      </c>
      <c r="N148" s="207">
        <v>10</v>
      </c>
      <c r="O148" s="207">
        <v>1.3</v>
      </c>
      <c r="P148" s="207">
        <v>70</v>
      </c>
      <c r="Q148" s="207" t="s">
        <v>2513</v>
      </c>
      <c r="R148" s="207" t="s">
        <v>2514</v>
      </c>
      <c r="S148" s="207" t="s">
        <v>2560</v>
      </c>
      <c r="T148" s="207" t="s">
        <v>2544</v>
      </c>
      <c r="U148" s="207" t="s">
        <v>2513</v>
      </c>
      <c r="V148" s="233">
        <v>10</v>
      </c>
      <c r="W148" s="233">
        <v>31</v>
      </c>
      <c r="X148" s="233">
        <v>15</v>
      </c>
      <c r="Y148" s="233">
        <v>10</v>
      </c>
      <c r="Z148" s="233">
        <v>35</v>
      </c>
      <c r="AA148" s="233">
        <v>20</v>
      </c>
      <c r="AB148" s="233"/>
      <c r="AC148" s="233"/>
      <c r="AD148" s="233"/>
      <c r="AE148" s="208"/>
      <c r="AF148" s="208"/>
      <c r="AG148" s="208"/>
      <c r="AH148" s="208"/>
      <c r="AI148" s="208"/>
      <c r="AJ148" s="209"/>
      <c r="AK148" s="209"/>
      <c r="AL148" s="211"/>
      <c r="AM148" s="276">
        <v>44098.666666666657</v>
      </c>
      <c r="AN148" s="210"/>
      <c r="AO148" s="210">
        <v>8</v>
      </c>
    </row>
    <row r="149" spans="1:41">
      <c r="A149" s="1" t="s">
        <v>440</v>
      </c>
      <c r="B149" s="231">
        <v>4</v>
      </c>
      <c r="C149" s="173" t="s">
        <v>1780</v>
      </c>
      <c r="D149" s="173">
        <v>1</v>
      </c>
      <c r="E149" s="173" t="s">
        <v>2493</v>
      </c>
      <c r="F149" s="174" t="s">
        <v>1907</v>
      </c>
      <c r="G149" s="174" t="s">
        <v>2426</v>
      </c>
      <c r="H149" s="173">
        <v>148</v>
      </c>
      <c r="I149" s="206">
        <v>1</v>
      </c>
      <c r="J149" s="207">
        <v>9</v>
      </c>
      <c r="K149" s="207">
        <v>1949</v>
      </c>
      <c r="L149" s="207">
        <v>488</v>
      </c>
      <c r="M149" s="207">
        <v>258</v>
      </c>
      <c r="N149" s="207">
        <v>0</v>
      </c>
      <c r="O149" s="207">
        <v>0.78</v>
      </c>
      <c r="P149" s="207">
        <v>70</v>
      </c>
      <c r="Q149" s="207" t="s">
        <v>2513</v>
      </c>
      <c r="R149" s="207" t="s">
        <v>2514</v>
      </c>
      <c r="S149" s="207" t="s">
        <v>2550</v>
      </c>
      <c r="T149" s="207" t="s">
        <v>2544</v>
      </c>
      <c r="U149" s="207" t="s">
        <v>2513</v>
      </c>
      <c r="V149" s="233">
        <v>0</v>
      </c>
      <c r="W149" s="233">
        <v>3</v>
      </c>
      <c r="X149" s="233"/>
      <c r="Y149" s="233">
        <v>15</v>
      </c>
      <c r="Z149" s="233">
        <v>35</v>
      </c>
      <c r="AA149" s="233">
        <v>15</v>
      </c>
      <c r="AB149" s="233"/>
      <c r="AC149" s="233"/>
      <c r="AD149" s="233"/>
      <c r="AE149" s="208"/>
      <c r="AF149" s="208"/>
      <c r="AG149" s="208"/>
      <c r="AH149" s="208"/>
      <c r="AI149" s="208"/>
      <c r="AJ149" s="209"/>
      <c r="AK149" s="209"/>
      <c r="AL149" s="211"/>
      <c r="AM149" s="276">
        <v>44136.666666666657</v>
      </c>
      <c r="AN149" s="210"/>
      <c r="AO149" s="210"/>
    </row>
    <row r="150" spans="1:41">
      <c r="A150" s="1" t="s">
        <v>438</v>
      </c>
      <c r="B150" s="231">
        <v>4</v>
      </c>
      <c r="C150" s="173" t="s">
        <v>1780</v>
      </c>
      <c r="D150" s="173">
        <v>1</v>
      </c>
      <c r="E150" s="173" t="s">
        <v>2493</v>
      </c>
      <c r="F150" s="229" t="s">
        <v>1908</v>
      </c>
      <c r="G150" s="229" t="s">
        <v>2427</v>
      </c>
      <c r="H150" s="173">
        <v>149</v>
      </c>
      <c r="I150" s="206">
        <v>2</v>
      </c>
      <c r="J150" s="207">
        <v>19</v>
      </c>
      <c r="K150" s="207">
        <v>1763</v>
      </c>
      <c r="L150" s="207">
        <v>509</v>
      </c>
      <c r="M150" s="207">
        <v>266</v>
      </c>
      <c r="N150" s="207">
        <v>0</v>
      </c>
      <c r="O150" s="207">
        <v>1.3</v>
      </c>
      <c r="P150" s="207">
        <v>70</v>
      </c>
      <c r="Q150" s="207" t="s">
        <v>2513</v>
      </c>
      <c r="R150" s="207" t="s">
        <v>2514</v>
      </c>
      <c r="S150" s="207" t="s">
        <v>2550</v>
      </c>
      <c r="T150" s="207" t="s">
        <v>2544</v>
      </c>
      <c r="U150" s="207" t="s">
        <v>2513</v>
      </c>
      <c r="V150" s="233">
        <v>5</v>
      </c>
      <c r="W150" s="233">
        <v>15</v>
      </c>
      <c r="X150" s="233"/>
      <c r="Y150" s="233">
        <v>1</v>
      </c>
      <c r="Z150" s="233">
        <v>16</v>
      </c>
      <c r="AA150" s="233"/>
      <c r="AB150" s="233"/>
      <c r="AC150" s="233"/>
      <c r="AD150" s="233"/>
      <c r="AE150" s="208"/>
      <c r="AF150" s="208"/>
      <c r="AG150" s="208"/>
      <c r="AH150" s="208"/>
      <c r="AI150" s="208"/>
      <c r="AJ150" s="209"/>
      <c r="AK150" s="209"/>
      <c r="AL150" s="211"/>
      <c r="AM150" s="276">
        <v>43942.666666666657</v>
      </c>
      <c r="AN150" s="210">
        <v>3</v>
      </c>
      <c r="AO150" s="210"/>
    </row>
    <row r="151" spans="1:41">
      <c r="A151" s="1" t="s">
        <v>432</v>
      </c>
      <c r="B151" s="231">
        <v>4</v>
      </c>
      <c r="C151" s="173" t="s">
        <v>1780</v>
      </c>
      <c r="D151" s="173">
        <v>1</v>
      </c>
      <c r="E151" s="173" t="s">
        <v>2493</v>
      </c>
      <c r="F151" s="229" t="s">
        <v>1909</v>
      </c>
      <c r="G151" s="229" t="s">
        <v>2428</v>
      </c>
      <c r="H151" s="173">
        <v>150</v>
      </c>
      <c r="I151" s="206">
        <v>1</v>
      </c>
      <c r="J151" s="207">
        <v>9</v>
      </c>
      <c r="K151" s="207">
        <v>1996</v>
      </c>
      <c r="L151" s="207">
        <v>475</v>
      </c>
      <c r="M151" s="207">
        <v>262</v>
      </c>
      <c r="N151" s="207">
        <v>0</v>
      </c>
      <c r="O151" s="207">
        <v>0.78</v>
      </c>
      <c r="P151" s="207">
        <v>70</v>
      </c>
      <c r="Q151" s="207" t="s">
        <v>2513</v>
      </c>
      <c r="R151" s="207" t="s">
        <v>2514</v>
      </c>
      <c r="S151" s="207" t="s">
        <v>2559</v>
      </c>
      <c r="T151" s="207" t="s">
        <v>2544</v>
      </c>
      <c r="U151" s="207" t="s">
        <v>2513</v>
      </c>
      <c r="V151" s="233">
        <v>0</v>
      </c>
      <c r="W151" s="233">
        <v>0</v>
      </c>
      <c r="X151" s="233"/>
      <c r="Y151" s="233">
        <v>0</v>
      </c>
      <c r="Z151" s="233">
        <v>30</v>
      </c>
      <c r="AA151" s="233">
        <v>10</v>
      </c>
      <c r="AB151" s="233"/>
      <c r="AC151" s="233"/>
      <c r="AD151" s="233"/>
      <c r="AE151" s="208"/>
      <c r="AF151" s="208"/>
      <c r="AG151" s="208"/>
      <c r="AH151" s="208"/>
      <c r="AI151" s="208"/>
      <c r="AJ151" s="209"/>
      <c r="AK151" s="209"/>
      <c r="AL151" s="211"/>
      <c r="AM151" s="276">
        <v>43615.416666666657</v>
      </c>
      <c r="AN151" s="210"/>
      <c r="AO151" s="210"/>
    </row>
    <row r="152" spans="1:41">
      <c r="A152" s="1" t="s">
        <v>434</v>
      </c>
      <c r="B152" s="231">
        <v>4</v>
      </c>
      <c r="C152" s="173" t="s">
        <v>1780</v>
      </c>
      <c r="D152" s="173">
        <v>1</v>
      </c>
      <c r="E152" s="173" t="s">
        <v>2493</v>
      </c>
      <c r="F152" s="229" t="s">
        <v>1910</v>
      </c>
      <c r="G152" s="229" t="s">
        <v>2429</v>
      </c>
      <c r="H152" s="173">
        <v>151</v>
      </c>
      <c r="I152" s="206">
        <v>1</v>
      </c>
      <c r="J152" s="207">
        <v>20</v>
      </c>
      <c r="K152" s="207">
        <v>1782</v>
      </c>
      <c r="L152" s="207">
        <v>550</v>
      </c>
      <c r="M152" s="207">
        <v>331</v>
      </c>
      <c r="N152" s="207">
        <v>10</v>
      </c>
      <c r="O152" s="207">
        <v>1.25</v>
      </c>
      <c r="P152" s="207">
        <v>70</v>
      </c>
      <c r="Q152" s="207" t="s">
        <v>2513</v>
      </c>
      <c r="R152" s="207" t="s">
        <v>2514</v>
      </c>
      <c r="S152" s="207" t="s">
        <v>2517</v>
      </c>
      <c r="T152" s="207" t="s">
        <v>2544</v>
      </c>
      <c r="U152" s="207" t="s">
        <v>2513</v>
      </c>
      <c r="V152" s="233">
        <v>0</v>
      </c>
      <c r="W152" s="233">
        <v>5</v>
      </c>
      <c r="X152" s="233"/>
      <c r="Y152" s="233">
        <v>30</v>
      </c>
      <c r="Z152" s="233">
        <v>80</v>
      </c>
      <c r="AA152" s="233">
        <v>40</v>
      </c>
      <c r="AB152" s="233"/>
      <c r="AC152" s="233"/>
      <c r="AD152" s="233"/>
      <c r="AE152" s="208"/>
      <c r="AF152" s="208"/>
      <c r="AG152" s="208"/>
      <c r="AH152" s="208"/>
      <c r="AI152" s="208"/>
      <c r="AJ152" s="209"/>
      <c r="AK152" s="209"/>
      <c r="AL152" s="211"/>
      <c r="AM152" s="276">
        <v>43585.416666666657</v>
      </c>
      <c r="AN152" s="210">
        <v>1</v>
      </c>
      <c r="AO152" s="210"/>
    </row>
    <row r="153" spans="1:41">
      <c r="A153" s="1" t="s">
        <v>435</v>
      </c>
      <c r="B153" s="231">
        <v>4</v>
      </c>
      <c r="C153" s="173" t="s">
        <v>1780</v>
      </c>
      <c r="D153" s="173">
        <v>1</v>
      </c>
      <c r="E153" s="173" t="s">
        <v>2493</v>
      </c>
      <c r="F153" s="174" t="s">
        <v>1911</v>
      </c>
      <c r="G153" s="174" t="s">
        <v>2430</v>
      </c>
      <c r="H153" s="173">
        <v>152</v>
      </c>
      <c r="I153" s="206">
        <v>2</v>
      </c>
      <c r="J153" s="207">
        <v>18</v>
      </c>
      <c r="K153" s="207">
        <v>1785</v>
      </c>
      <c r="L153" s="207">
        <v>534</v>
      </c>
      <c r="M153" s="207">
        <v>323</v>
      </c>
      <c r="N153" s="207">
        <v>10</v>
      </c>
      <c r="O153" s="207">
        <v>1.3</v>
      </c>
      <c r="P153" s="207">
        <v>70</v>
      </c>
      <c r="Q153" s="207" t="s">
        <v>2513</v>
      </c>
      <c r="R153" s="207" t="s">
        <v>2514</v>
      </c>
      <c r="S153" s="207" t="s">
        <v>2540</v>
      </c>
      <c r="T153" s="207" t="s">
        <v>2534</v>
      </c>
      <c r="U153" s="207" t="s">
        <v>2513</v>
      </c>
      <c r="V153" s="233">
        <v>0</v>
      </c>
      <c r="W153" s="233">
        <v>4</v>
      </c>
      <c r="X153" s="233"/>
      <c r="Y153" s="233">
        <v>0</v>
      </c>
      <c r="Z153" s="233">
        <v>54</v>
      </c>
      <c r="AA153" s="233">
        <v>25</v>
      </c>
      <c r="AB153" s="233"/>
      <c r="AC153" s="233"/>
      <c r="AD153" s="233"/>
      <c r="AE153" s="208"/>
      <c r="AF153" s="208"/>
      <c r="AG153" s="208"/>
      <c r="AH153" s="208"/>
      <c r="AI153" s="208"/>
      <c r="AJ153" s="209"/>
      <c r="AK153" s="209"/>
      <c r="AL153" s="211"/>
      <c r="AM153" s="276">
        <v>43585.416666666657</v>
      </c>
      <c r="AN153" s="210"/>
      <c r="AO153" s="210"/>
    </row>
    <row r="154" spans="1:41">
      <c r="A154" s="1" t="s">
        <v>436</v>
      </c>
      <c r="B154" s="231">
        <v>4</v>
      </c>
      <c r="C154" s="173" t="s">
        <v>1780</v>
      </c>
      <c r="D154" s="173">
        <v>1</v>
      </c>
      <c r="E154" s="173" t="s">
        <v>2493</v>
      </c>
      <c r="F154" s="174" t="s">
        <v>1912</v>
      </c>
      <c r="G154" s="174" t="s">
        <v>2431</v>
      </c>
      <c r="H154" s="173">
        <v>153</v>
      </c>
      <c r="I154" s="206">
        <v>1</v>
      </c>
      <c r="J154" s="207">
        <v>22</v>
      </c>
      <c r="K154" s="207">
        <v>2583</v>
      </c>
      <c r="L154" s="207">
        <v>605</v>
      </c>
      <c r="M154" s="207">
        <v>305</v>
      </c>
      <c r="N154" s="207">
        <v>0</v>
      </c>
      <c r="O154" s="207">
        <v>1.2</v>
      </c>
      <c r="P154" s="207">
        <v>70</v>
      </c>
      <c r="Q154" s="207" t="s">
        <v>2513</v>
      </c>
      <c r="R154" s="207" t="s">
        <v>2514</v>
      </c>
      <c r="S154" s="207" t="s">
        <v>2515</v>
      </c>
      <c r="T154" s="207" t="s">
        <v>2534</v>
      </c>
      <c r="U154" s="207" t="s">
        <v>2513</v>
      </c>
      <c r="V154" s="233">
        <v>6</v>
      </c>
      <c r="W154" s="233">
        <v>15</v>
      </c>
      <c r="X154" s="233">
        <v>8</v>
      </c>
      <c r="Y154" s="233">
        <v>0</v>
      </c>
      <c r="Z154" s="233">
        <v>0</v>
      </c>
      <c r="AA154" s="233"/>
      <c r="AB154" s="233"/>
      <c r="AC154" s="233"/>
      <c r="AD154" s="233"/>
      <c r="AE154" s="208"/>
      <c r="AF154" s="208"/>
      <c r="AG154" s="208"/>
      <c r="AH154" s="208"/>
      <c r="AI154" s="208"/>
      <c r="AJ154" s="209"/>
      <c r="AK154" s="209"/>
      <c r="AL154" s="211"/>
      <c r="AM154" s="276">
        <v>43907.666666666657</v>
      </c>
      <c r="AN154" s="210"/>
      <c r="AO154" s="210"/>
    </row>
    <row r="155" spans="1:41">
      <c r="A155" s="1" t="s">
        <v>417</v>
      </c>
      <c r="B155" s="231">
        <v>4</v>
      </c>
      <c r="C155" s="173" t="s">
        <v>1788</v>
      </c>
      <c r="D155" s="173">
        <v>2</v>
      </c>
      <c r="E155" s="173" t="s">
        <v>2494</v>
      </c>
      <c r="F155" s="229" t="s">
        <v>1913</v>
      </c>
      <c r="G155" s="229" t="s">
        <v>2432</v>
      </c>
      <c r="H155" s="173">
        <v>154</v>
      </c>
      <c r="I155" s="206">
        <v>1</v>
      </c>
      <c r="J155" s="207">
        <v>20</v>
      </c>
      <c r="K155" s="207">
        <v>1276</v>
      </c>
      <c r="L155" s="207">
        <v>876</v>
      </c>
      <c r="M155" s="207">
        <v>100</v>
      </c>
      <c r="N155" s="207">
        <v>0</v>
      </c>
      <c r="O155" s="213">
        <v>2.7</v>
      </c>
      <c r="P155" s="207">
        <v>70</v>
      </c>
      <c r="Q155" s="207" t="s">
        <v>2513</v>
      </c>
      <c r="R155" s="207" t="s">
        <v>2514</v>
      </c>
      <c r="S155" s="207" t="s">
        <v>2561</v>
      </c>
      <c r="T155" s="207" t="s">
        <v>2544</v>
      </c>
      <c r="U155" s="207" t="s">
        <v>2513</v>
      </c>
      <c r="V155" s="233">
        <v>10</v>
      </c>
      <c r="W155" s="233">
        <v>29</v>
      </c>
      <c r="X155" s="233">
        <v>30</v>
      </c>
      <c r="Y155" s="233">
        <v>10</v>
      </c>
      <c r="Z155" s="233">
        <v>25</v>
      </c>
      <c r="AA155" s="233">
        <v>34</v>
      </c>
      <c r="AB155" s="233"/>
      <c r="AC155" s="233"/>
      <c r="AD155" s="233"/>
      <c r="AE155" s="208"/>
      <c r="AF155" s="208"/>
      <c r="AG155" s="208"/>
      <c r="AH155" s="208"/>
      <c r="AI155" s="208"/>
      <c r="AJ155" s="209"/>
      <c r="AK155" s="209"/>
      <c r="AL155" s="211"/>
      <c r="AM155" s="276">
        <v>43823.666666666657</v>
      </c>
      <c r="AN155" s="210">
        <v>1</v>
      </c>
      <c r="AO155" s="210"/>
    </row>
    <row r="156" spans="1:41">
      <c r="A156" s="1" t="s">
        <v>413</v>
      </c>
      <c r="B156" s="231">
        <v>4</v>
      </c>
      <c r="C156" s="173" t="s">
        <v>1788</v>
      </c>
      <c r="D156" s="173">
        <v>2</v>
      </c>
      <c r="E156" s="173" t="s">
        <v>2494</v>
      </c>
      <c r="F156" s="238" t="s">
        <v>1914</v>
      </c>
      <c r="G156" s="238" t="s">
        <v>2433</v>
      </c>
      <c r="H156" s="173">
        <v>155</v>
      </c>
      <c r="I156" s="206">
        <v>1</v>
      </c>
      <c r="J156" s="207">
        <v>25</v>
      </c>
      <c r="K156" s="207">
        <v>1304</v>
      </c>
      <c r="L156" s="207">
        <v>691</v>
      </c>
      <c r="M156" s="207">
        <v>84</v>
      </c>
      <c r="N156" s="207">
        <v>0</v>
      </c>
      <c r="O156" s="207">
        <v>2.8</v>
      </c>
      <c r="P156" s="207">
        <v>70</v>
      </c>
      <c r="Q156" s="207" t="s">
        <v>2513</v>
      </c>
      <c r="R156" s="207" t="s">
        <v>2514</v>
      </c>
      <c r="S156" s="207" t="s">
        <v>2524</v>
      </c>
      <c r="T156" s="207" t="s">
        <v>2534</v>
      </c>
      <c r="U156" s="207" t="s">
        <v>2513</v>
      </c>
      <c r="V156" s="233">
        <v>10</v>
      </c>
      <c r="W156" s="233">
        <v>22</v>
      </c>
      <c r="X156" s="233">
        <v>25</v>
      </c>
      <c r="Y156" s="233">
        <v>0</v>
      </c>
      <c r="Z156" s="233">
        <v>29</v>
      </c>
      <c r="AA156" s="233">
        <v>25</v>
      </c>
      <c r="AB156" s="233"/>
      <c r="AC156" s="233"/>
      <c r="AD156" s="233"/>
      <c r="AE156" s="208"/>
      <c r="AF156" s="208"/>
      <c r="AG156" s="208"/>
      <c r="AH156" s="208"/>
      <c r="AI156" s="208"/>
      <c r="AJ156" s="209"/>
      <c r="AK156" s="209"/>
      <c r="AL156" s="211"/>
      <c r="AM156" s="276">
        <v>43585.416666666657</v>
      </c>
      <c r="AN156" s="210"/>
      <c r="AO156" s="210"/>
    </row>
    <row r="157" spans="1:41">
      <c r="A157" s="1" t="s">
        <v>416</v>
      </c>
      <c r="B157" s="231">
        <v>4</v>
      </c>
      <c r="C157" s="173" t="s">
        <v>1788</v>
      </c>
      <c r="D157" s="173">
        <v>2</v>
      </c>
      <c r="E157" s="173" t="s">
        <v>2494</v>
      </c>
      <c r="F157" s="174" t="s">
        <v>1915</v>
      </c>
      <c r="G157" s="174" t="s">
        <v>2434</v>
      </c>
      <c r="H157" s="173">
        <v>156</v>
      </c>
      <c r="I157" s="206">
        <v>1</v>
      </c>
      <c r="J157" s="207">
        <v>12</v>
      </c>
      <c r="K157" s="207">
        <v>1008</v>
      </c>
      <c r="L157" s="207">
        <v>462</v>
      </c>
      <c r="M157" s="207">
        <v>136</v>
      </c>
      <c r="N157" s="207">
        <v>0</v>
      </c>
      <c r="O157" s="207">
        <v>1</v>
      </c>
      <c r="P157" s="207">
        <v>70</v>
      </c>
      <c r="Q157" s="207" t="s">
        <v>2513</v>
      </c>
      <c r="R157" s="207" t="s">
        <v>2514</v>
      </c>
      <c r="S157" s="207" t="s">
        <v>2521</v>
      </c>
      <c r="T157" s="207" t="s">
        <v>2534</v>
      </c>
      <c r="U157" s="207" t="s">
        <v>2513</v>
      </c>
      <c r="V157" s="233">
        <v>5</v>
      </c>
      <c r="W157" s="233">
        <v>37</v>
      </c>
      <c r="X157" s="233">
        <v>25</v>
      </c>
      <c r="Y157" s="233">
        <v>6</v>
      </c>
      <c r="Z157" s="233">
        <v>24</v>
      </c>
      <c r="AA157" s="233">
        <v>17</v>
      </c>
      <c r="AB157" s="233"/>
      <c r="AC157" s="233"/>
      <c r="AD157" s="233"/>
      <c r="AE157" s="208"/>
      <c r="AF157" s="208"/>
      <c r="AG157" s="208"/>
      <c r="AH157" s="208"/>
      <c r="AI157" s="208"/>
      <c r="AJ157" s="209"/>
      <c r="AK157" s="209"/>
      <c r="AL157" s="211"/>
      <c r="AM157" s="276">
        <v>43753.666666666657</v>
      </c>
      <c r="AN157" s="210"/>
      <c r="AO157" s="210"/>
    </row>
    <row r="158" spans="1:41">
      <c r="A158" s="1" t="s">
        <v>415</v>
      </c>
      <c r="B158" s="231">
        <v>4</v>
      </c>
      <c r="C158" s="173" t="s">
        <v>1788</v>
      </c>
      <c r="D158" s="173">
        <v>2</v>
      </c>
      <c r="E158" s="173" t="s">
        <v>2494</v>
      </c>
      <c r="F158" s="174" t="s">
        <v>1916</v>
      </c>
      <c r="G158" s="174" t="s">
        <v>2435</v>
      </c>
      <c r="H158" s="173">
        <v>157</v>
      </c>
      <c r="I158" s="206">
        <v>1</v>
      </c>
      <c r="J158" s="207">
        <v>12</v>
      </c>
      <c r="K158" s="207">
        <v>1108</v>
      </c>
      <c r="L158" s="207">
        <v>454</v>
      </c>
      <c r="M158" s="207">
        <v>130</v>
      </c>
      <c r="N158" s="207">
        <v>0</v>
      </c>
      <c r="O158" s="207">
        <v>1</v>
      </c>
      <c r="P158" s="207">
        <v>70</v>
      </c>
      <c r="Q158" s="207" t="s">
        <v>2513</v>
      </c>
      <c r="R158" s="207" t="s">
        <v>2514</v>
      </c>
      <c r="S158" s="207" t="s">
        <v>2515</v>
      </c>
      <c r="T158" s="207" t="s">
        <v>2534</v>
      </c>
      <c r="U158" s="207" t="s">
        <v>2513</v>
      </c>
      <c r="V158" s="233">
        <v>0</v>
      </c>
      <c r="W158" s="233">
        <v>4</v>
      </c>
      <c r="X158" s="233"/>
      <c r="Y158" s="233">
        <v>15</v>
      </c>
      <c r="Z158" s="233">
        <v>44</v>
      </c>
      <c r="AA158" s="233">
        <v>22</v>
      </c>
      <c r="AB158" s="233"/>
      <c r="AC158" s="233"/>
      <c r="AD158" s="233"/>
      <c r="AE158" s="208"/>
      <c r="AF158" s="208"/>
      <c r="AG158" s="208"/>
      <c r="AH158" s="208"/>
      <c r="AI158" s="208"/>
      <c r="AJ158" s="209"/>
      <c r="AK158" s="209"/>
      <c r="AL158" s="211"/>
      <c r="AM158" s="276">
        <v>43585.416666666657</v>
      </c>
      <c r="AN158" s="210"/>
      <c r="AO158" s="210"/>
    </row>
    <row r="159" spans="1:41">
      <c r="A159" s="1" t="s">
        <v>414</v>
      </c>
      <c r="B159" s="231">
        <v>4</v>
      </c>
      <c r="C159" s="173" t="s">
        <v>1788</v>
      </c>
      <c r="D159" s="173">
        <v>2</v>
      </c>
      <c r="E159" s="173" t="s">
        <v>2494</v>
      </c>
      <c r="F159" s="174" t="s">
        <v>1917</v>
      </c>
      <c r="G159" s="174" t="s">
        <v>2436</v>
      </c>
      <c r="H159" s="173">
        <v>158</v>
      </c>
      <c r="I159" s="206">
        <v>1</v>
      </c>
      <c r="J159" s="207">
        <v>12</v>
      </c>
      <c r="K159" s="207">
        <v>1123</v>
      </c>
      <c r="L159" s="207">
        <v>446</v>
      </c>
      <c r="M159" s="207">
        <v>139</v>
      </c>
      <c r="N159" s="207">
        <v>0</v>
      </c>
      <c r="O159" s="207">
        <v>1</v>
      </c>
      <c r="P159" s="207">
        <v>70</v>
      </c>
      <c r="Q159" s="207" t="s">
        <v>2513</v>
      </c>
      <c r="R159" s="207" t="s">
        <v>2514</v>
      </c>
      <c r="S159" s="207" t="s">
        <v>2515</v>
      </c>
      <c r="T159" s="207" t="s">
        <v>2544</v>
      </c>
      <c r="U159" s="207" t="s">
        <v>2513</v>
      </c>
      <c r="V159" s="233">
        <v>0</v>
      </c>
      <c r="W159" s="233">
        <v>4</v>
      </c>
      <c r="X159" s="233"/>
      <c r="Y159" s="233">
        <v>0</v>
      </c>
      <c r="Z159" s="233">
        <v>18</v>
      </c>
      <c r="AA159" s="233"/>
      <c r="AB159" s="233"/>
      <c r="AC159" s="233"/>
      <c r="AD159" s="233"/>
      <c r="AE159" s="208"/>
      <c r="AF159" s="208"/>
      <c r="AG159" s="208"/>
      <c r="AH159" s="208"/>
      <c r="AI159" s="208"/>
      <c r="AJ159" s="209"/>
      <c r="AK159" s="209"/>
      <c r="AL159" s="211"/>
      <c r="AM159" s="276">
        <v>43585.416666666657</v>
      </c>
      <c r="AN159" s="210"/>
      <c r="AO159" s="210"/>
    </row>
    <row r="160" spans="1:41">
      <c r="A160" s="1" t="s">
        <v>412</v>
      </c>
      <c r="B160" s="231">
        <v>4</v>
      </c>
      <c r="C160" s="173" t="s">
        <v>1788</v>
      </c>
      <c r="D160" s="173">
        <v>2</v>
      </c>
      <c r="E160" s="173" t="s">
        <v>2494</v>
      </c>
      <c r="F160" s="174" t="s">
        <v>1918</v>
      </c>
      <c r="G160" s="174" t="s">
        <v>2437</v>
      </c>
      <c r="H160" s="173">
        <v>159</v>
      </c>
      <c r="I160" s="206">
        <v>1</v>
      </c>
      <c r="J160" s="207">
        <v>12</v>
      </c>
      <c r="K160" s="207">
        <v>1338</v>
      </c>
      <c r="L160" s="207">
        <v>456</v>
      </c>
      <c r="M160" s="207">
        <v>88</v>
      </c>
      <c r="N160" s="207">
        <v>0</v>
      </c>
      <c r="O160" s="207">
        <v>1</v>
      </c>
      <c r="P160" s="207">
        <v>70</v>
      </c>
      <c r="Q160" s="207" t="s">
        <v>2513</v>
      </c>
      <c r="R160" s="207" t="s">
        <v>2514</v>
      </c>
      <c r="S160" s="207" t="s">
        <v>2515</v>
      </c>
      <c r="T160" s="207" t="s">
        <v>2544</v>
      </c>
      <c r="U160" s="207" t="s">
        <v>2513</v>
      </c>
      <c r="V160" s="233">
        <v>0</v>
      </c>
      <c r="W160" s="233">
        <v>4</v>
      </c>
      <c r="X160" s="233"/>
      <c r="Y160" s="233">
        <v>0</v>
      </c>
      <c r="Z160" s="233">
        <v>24</v>
      </c>
      <c r="AA160" s="233">
        <v>27</v>
      </c>
      <c r="AB160" s="233"/>
      <c r="AC160" s="233"/>
      <c r="AD160" s="233"/>
      <c r="AE160" s="208"/>
      <c r="AF160" s="208"/>
      <c r="AG160" s="208"/>
      <c r="AH160" s="208"/>
      <c r="AI160" s="208"/>
      <c r="AJ160" s="209"/>
      <c r="AK160" s="209"/>
      <c r="AL160" s="211"/>
      <c r="AM160" s="276">
        <v>43788.666666666657</v>
      </c>
      <c r="AN160" s="210"/>
      <c r="AO160" s="210"/>
    </row>
    <row r="161" spans="1:41">
      <c r="A161" s="1" t="s">
        <v>419</v>
      </c>
      <c r="B161" s="231">
        <v>4</v>
      </c>
      <c r="C161" s="173" t="s">
        <v>1788</v>
      </c>
      <c r="D161" s="173">
        <v>2</v>
      </c>
      <c r="E161" s="173" t="s">
        <v>2494</v>
      </c>
      <c r="F161" s="229" t="s">
        <v>1919</v>
      </c>
      <c r="G161" s="229" t="s">
        <v>2438</v>
      </c>
      <c r="H161" s="173">
        <v>160</v>
      </c>
      <c r="I161" s="206">
        <v>1</v>
      </c>
      <c r="J161" s="207">
        <v>30</v>
      </c>
      <c r="K161" s="207">
        <v>1650</v>
      </c>
      <c r="L161" s="207">
        <v>615</v>
      </c>
      <c r="M161" s="207">
        <v>150</v>
      </c>
      <c r="N161" s="207">
        <v>0</v>
      </c>
      <c r="O161" s="207">
        <v>2.2999999999999998</v>
      </c>
      <c r="P161" s="207">
        <v>70</v>
      </c>
      <c r="Q161" s="207" t="s">
        <v>2513</v>
      </c>
      <c r="R161" s="207" t="s">
        <v>2514</v>
      </c>
      <c r="S161" s="207" t="s">
        <v>2519</v>
      </c>
      <c r="T161" s="207" t="s">
        <v>2544</v>
      </c>
      <c r="U161" s="207" t="s">
        <v>2513</v>
      </c>
      <c r="V161" s="233">
        <v>0</v>
      </c>
      <c r="W161" s="233">
        <v>10</v>
      </c>
      <c r="X161" s="233"/>
      <c r="Y161" s="233">
        <v>0</v>
      </c>
      <c r="Z161" s="233">
        <v>30</v>
      </c>
      <c r="AA161" s="233">
        <v>20</v>
      </c>
      <c r="AB161" s="233"/>
      <c r="AC161" s="233"/>
      <c r="AD161" s="233"/>
      <c r="AE161" s="208"/>
      <c r="AF161" s="208"/>
      <c r="AG161" s="208"/>
      <c r="AH161" s="208"/>
      <c r="AI161" s="208"/>
      <c r="AJ161" s="209"/>
      <c r="AK161" s="209"/>
      <c r="AL161" s="211"/>
      <c r="AM161" s="276">
        <v>44182.666666666657</v>
      </c>
      <c r="AN161" s="210"/>
      <c r="AO161" s="210"/>
    </row>
    <row r="162" spans="1:41">
      <c r="A162" s="1" t="s">
        <v>418</v>
      </c>
      <c r="B162" s="231">
        <v>4</v>
      </c>
      <c r="C162" s="173" t="s">
        <v>1788</v>
      </c>
      <c r="D162" s="173">
        <v>2</v>
      </c>
      <c r="E162" s="173" t="s">
        <v>2494</v>
      </c>
      <c r="F162" s="238" t="s">
        <v>1920</v>
      </c>
      <c r="G162" s="238" t="s">
        <v>2439</v>
      </c>
      <c r="H162" s="173">
        <v>161</v>
      </c>
      <c r="I162" s="206">
        <v>1</v>
      </c>
      <c r="J162" s="207">
        <v>16</v>
      </c>
      <c r="K162" s="207">
        <v>1197</v>
      </c>
      <c r="L162" s="207">
        <v>645</v>
      </c>
      <c r="M162" s="207">
        <v>152</v>
      </c>
      <c r="N162" s="207">
        <v>0</v>
      </c>
      <c r="O162" s="207">
        <v>1.6</v>
      </c>
      <c r="P162" s="207">
        <v>70</v>
      </c>
      <c r="Q162" s="207" t="s">
        <v>2513</v>
      </c>
      <c r="R162" s="207" t="s">
        <v>2514</v>
      </c>
      <c r="S162" s="207" t="s">
        <v>2524</v>
      </c>
      <c r="T162" s="207" t="s">
        <v>2514</v>
      </c>
      <c r="U162" s="207" t="s">
        <v>2513</v>
      </c>
      <c r="V162" s="233">
        <v>15</v>
      </c>
      <c r="W162" s="233">
        <v>40</v>
      </c>
      <c r="X162" s="233">
        <v>20</v>
      </c>
      <c r="Y162" s="233">
        <v>20</v>
      </c>
      <c r="Z162" s="233">
        <v>58</v>
      </c>
      <c r="AA162" s="233">
        <v>25</v>
      </c>
      <c r="AB162" s="233"/>
      <c r="AC162" s="233"/>
      <c r="AD162" s="233"/>
      <c r="AE162" s="208"/>
      <c r="AF162" s="208"/>
      <c r="AG162" s="208"/>
      <c r="AH162" s="208"/>
      <c r="AI162" s="208"/>
      <c r="AJ162" s="209"/>
      <c r="AK162" s="209"/>
      <c r="AL162" s="211"/>
      <c r="AM162" s="276">
        <v>44068.666666666657</v>
      </c>
      <c r="AN162" s="210"/>
      <c r="AO162" s="210"/>
    </row>
    <row r="163" spans="1:41">
      <c r="A163" s="1" t="s">
        <v>442</v>
      </c>
      <c r="B163" s="231">
        <v>4</v>
      </c>
      <c r="C163" s="173" t="s">
        <v>1796</v>
      </c>
      <c r="D163" s="173">
        <v>3</v>
      </c>
      <c r="E163" s="173" t="s">
        <v>2493</v>
      </c>
      <c r="F163" s="174" t="s">
        <v>1921</v>
      </c>
      <c r="G163" s="174" t="s">
        <v>2440</v>
      </c>
      <c r="H163" s="173">
        <v>162</v>
      </c>
      <c r="I163" s="206">
        <v>3</v>
      </c>
      <c r="J163" s="207">
        <v>18</v>
      </c>
      <c r="K163" s="207">
        <v>2236</v>
      </c>
      <c r="L163" s="207">
        <v>348</v>
      </c>
      <c r="M163" s="207">
        <v>460</v>
      </c>
      <c r="N163" s="207">
        <v>10</v>
      </c>
      <c r="O163" s="207">
        <v>1.2</v>
      </c>
      <c r="P163" s="207">
        <v>70</v>
      </c>
      <c r="Q163" s="207" t="s">
        <v>2513</v>
      </c>
      <c r="R163" s="207" t="s">
        <v>2514</v>
      </c>
      <c r="S163" s="207" t="s">
        <v>2550</v>
      </c>
      <c r="T163" s="207" t="s">
        <v>2544</v>
      </c>
      <c r="U163" s="207" t="s">
        <v>2513</v>
      </c>
      <c r="V163" s="233">
        <v>0</v>
      </c>
      <c r="W163" s="233">
        <v>5</v>
      </c>
      <c r="X163" s="233"/>
      <c r="Y163" s="233">
        <v>14</v>
      </c>
      <c r="Z163" s="233">
        <v>34</v>
      </c>
      <c r="AA163" s="233">
        <v>30</v>
      </c>
      <c r="AB163" s="233"/>
      <c r="AC163" s="233"/>
      <c r="AD163" s="233"/>
      <c r="AE163" s="208"/>
      <c r="AF163" s="208"/>
      <c r="AG163" s="208"/>
      <c r="AH163" s="208"/>
      <c r="AI163" s="208"/>
      <c r="AJ163" s="209"/>
      <c r="AK163" s="209"/>
      <c r="AL163" s="211"/>
      <c r="AM163" s="276">
        <v>43585.416666666657</v>
      </c>
      <c r="AN163" s="210">
        <v>4</v>
      </c>
      <c r="AO163" s="210"/>
    </row>
    <row r="164" spans="1:41">
      <c r="A164" s="1" t="s">
        <v>444</v>
      </c>
      <c r="B164" s="231">
        <v>4</v>
      </c>
      <c r="C164" s="173" t="s">
        <v>1796</v>
      </c>
      <c r="D164" s="173">
        <v>3</v>
      </c>
      <c r="E164" s="173" t="s">
        <v>2493</v>
      </c>
      <c r="F164" s="174" t="s">
        <v>1922</v>
      </c>
      <c r="G164" s="174" t="s">
        <v>2441</v>
      </c>
      <c r="H164" s="173">
        <v>163</v>
      </c>
      <c r="I164" s="206">
        <v>3</v>
      </c>
      <c r="J164" s="207">
        <v>22</v>
      </c>
      <c r="K164" s="207">
        <v>2165</v>
      </c>
      <c r="L164" s="207">
        <v>531</v>
      </c>
      <c r="M164" s="207">
        <v>438</v>
      </c>
      <c r="N164" s="207">
        <v>10</v>
      </c>
      <c r="O164" s="207">
        <v>1.6</v>
      </c>
      <c r="P164" s="207">
        <v>70</v>
      </c>
      <c r="Q164" s="207" t="s">
        <v>2513</v>
      </c>
      <c r="R164" s="207" t="s">
        <v>2514</v>
      </c>
      <c r="S164" s="207" t="s">
        <v>2515</v>
      </c>
      <c r="T164" s="207" t="s">
        <v>2562</v>
      </c>
      <c r="U164" s="207" t="s">
        <v>2513</v>
      </c>
      <c r="V164" s="233">
        <v>5</v>
      </c>
      <c r="W164" s="233">
        <v>37</v>
      </c>
      <c r="X164" s="233">
        <v>25</v>
      </c>
      <c r="Y164" s="233">
        <v>6</v>
      </c>
      <c r="Z164" s="233">
        <v>31</v>
      </c>
      <c r="AA164" s="233">
        <v>30</v>
      </c>
      <c r="AB164" s="233"/>
      <c r="AC164" s="233"/>
      <c r="AD164" s="233"/>
      <c r="AE164" s="208"/>
      <c r="AF164" s="208"/>
      <c r="AG164" s="208"/>
      <c r="AH164" s="208"/>
      <c r="AI164" s="208"/>
      <c r="AJ164" s="209"/>
      <c r="AK164" s="209"/>
      <c r="AL164" s="211"/>
      <c r="AM164" s="276">
        <v>43739.166666666657</v>
      </c>
      <c r="AN164" s="210"/>
      <c r="AO164" s="210"/>
    </row>
    <row r="165" spans="1:41">
      <c r="A165" s="1" t="s">
        <v>443</v>
      </c>
      <c r="B165" s="231">
        <v>4</v>
      </c>
      <c r="C165" s="173" t="s">
        <v>1796</v>
      </c>
      <c r="D165" s="173">
        <v>3</v>
      </c>
      <c r="E165" s="173" t="s">
        <v>2493</v>
      </c>
      <c r="F165" s="174" t="s">
        <v>1923</v>
      </c>
      <c r="G165" s="174" t="s">
        <v>2442</v>
      </c>
      <c r="H165" s="173">
        <v>164</v>
      </c>
      <c r="I165" s="206">
        <v>3</v>
      </c>
      <c r="J165" s="207">
        <v>19</v>
      </c>
      <c r="K165" s="207">
        <v>2649</v>
      </c>
      <c r="L165" s="207">
        <v>318</v>
      </c>
      <c r="M165" s="207">
        <v>489</v>
      </c>
      <c r="N165" s="207">
        <v>5</v>
      </c>
      <c r="O165" s="207">
        <v>1.2</v>
      </c>
      <c r="P165" s="207">
        <v>70</v>
      </c>
      <c r="Q165" s="207" t="s">
        <v>2513</v>
      </c>
      <c r="R165" s="207" t="s">
        <v>2514</v>
      </c>
      <c r="S165" s="207" t="s">
        <v>2545</v>
      </c>
      <c r="T165" s="207" t="s">
        <v>2534</v>
      </c>
      <c r="U165" s="207" t="s">
        <v>2513</v>
      </c>
      <c r="V165" s="233">
        <v>5</v>
      </c>
      <c r="W165" s="233">
        <v>39</v>
      </c>
      <c r="X165" s="233">
        <v>27</v>
      </c>
      <c r="Y165" s="233">
        <v>5</v>
      </c>
      <c r="Z165" s="233">
        <v>44</v>
      </c>
      <c r="AA165" s="233">
        <v>27</v>
      </c>
      <c r="AB165" s="233"/>
      <c r="AC165" s="233"/>
      <c r="AD165" s="233"/>
      <c r="AE165" s="208"/>
      <c r="AF165" s="208"/>
      <c r="AG165" s="208"/>
      <c r="AH165" s="208"/>
      <c r="AI165" s="208"/>
      <c r="AJ165" s="209"/>
      <c r="AK165" s="209"/>
      <c r="AL165" s="211"/>
      <c r="AM165" s="276">
        <v>43585.416666666657</v>
      </c>
      <c r="AN165" s="210"/>
      <c r="AO165" s="210"/>
    </row>
    <row r="166" spans="1:41">
      <c r="A166" s="1" t="s">
        <v>445</v>
      </c>
      <c r="B166" s="231">
        <v>4</v>
      </c>
      <c r="C166" s="173" t="s">
        <v>1796</v>
      </c>
      <c r="D166" s="173">
        <v>3</v>
      </c>
      <c r="E166" s="173" t="s">
        <v>2493</v>
      </c>
      <c r="F166" s="174" t="s">
        <v>1924</v>
      </c>
      <c r="G166" s="174" t="s">
        <v>2443</v>
      </c>
      <c r="H166" s="173">
        <v>165</v>
      </c>
      <c r="I166" s="216">
        <v>3</v>
      </c>
      <c r="J166" s="207">
        <v>19</v>
      </c>
      <c r="K166" s="207">
        <v>2391</v>
      </c>
      <c r="L166" s="207">
        <v>314</v>
      </c>
      <c r="M166" s="207">
        <v>545</v>
      </c>
      <c r="N166" s="207">
        <v>0</v>
      </c>
      <c r="O166" s="207">
        <v>1.2</v>
      </c>
      <c r="P166" s="207">
        <v>70</v>
      </c>
      <c r="Q166" s="207" t="s">
        <v>2513</v>
      </c>
      <c r="R166" s="207" t="s">
        <v>2514</v>
      </c>
      <c r="S166" s="207" t="s">
        <v>2532</v>
      </c>
      <c r="T166" s="207" t="s">
        <v>2534</v>
      </c>
      <c r="U166" s="207" t="s">
        <v>2513</v>
      </c>
      <c r="V166" s="233">
        <v>5</v>
      </c>
      <c r="W166" s="233">
        <v>38</v>
      </c>
      <c r="X166" s="233">
        <v>35</v>
      </c>
      <c r="Y166" s="233">
        <v>0</v>
      </c>
      <c r="Z166" s="233">
        <v>49</v>
      </c>
      <c r="AA166" s="233">
        <v>25</v>
      </c>
      <c r="AB166" s="233"/>
      <c r="AC166" s="233"/>
      <c r="AD166" s="233"/>
      <c r="AE166" s="208"/>
      <c r="AF166" s="208"/>
      <c r="AG166" s="208"/>
      <c r="AH166" s="208"/>
      <c r="AI166" s="208"/>
      <c r="AJ166" s="209"/>
      <c r="AK166" s="209"/>
      <c r="AL166" s="211"/>
      <c r="AM166" s="276">
        <v>44119.666666666657</v>
      </c>
      <c r="AN166" s="210"/>
      <c r="AO166" s="210"/>
    </row>
    <row r="167" spans="1:41">
      <c r="A167" s="1" t="s">
        <v>441</v>
      </c>
      <c r="B167" s="231">
        <v>4</v>
      </c>
      <c r="C167" s="173" t="s">
        <v>1796</v>
      </c>
      <c r="D167" s="173">
        <v>3</v>
      </c>
      <c r="E167" s="173" t="s">
        <v>2493</v>
      </c>
      <c r="F167" s="174" t="s">
        <v>1925</v>
      </c>
      <c r="G167" s="174" t="s">
        <v>2444</v>
      </c>
      <c r="H167" s="173">
        <v>166</v>
      </c>
      <c r="I167" s="206">
        <v>3</v>
      </c>
      <c r="J167" s="207">
        <v>19</v>
      </c>
      <c r="K167" s="207">
        <v>2173</v>
      </c>
      <c r="L167" s="207">
        <v>310</v>
      </c>
      <c r="M167" s="207">
        <v>578</v>
      </c>
      <c r="N167" s="207">
        <v>0</v>
      </c>
      <c r="O167" s="207">
        <v>1.2</v>
      </c>
      <c r="P167" s="207">
        <v>70</v>
      </c>
      <c r="Q167" s="207" t="s">
        <v>2513</v>
      </c>
      <c r="R167" s="207" t="s">
        <v>2514</v>
      </c>
      <c r="S167" s="207" t="s">
        <v>2531</v>
      </c>
      <c r="T167" s="207" t="s">
        <v>2534</v>
      </c>
      <c r="U167" s="207" t="s">
        <v>2513</v>
      </c>
      <c r="V167" s="233">
        <v>5</v>
      </c>
      <c r="W167" s="233">
        <v>38</v>
      </c>
      <c r="X167" s="233">
        <v>35</v>
      </c>
      <c r="Y167" s="233">
        <v>0</v>
      </c>
      <c r="Z167" s="233">
        <v>40</v>
      </c>
      <c r="AA167" s="233">
        <v>30</v>
      </c>
      <c r="AB167" s="233"/>
      <c r="AC167" s="233"/>
      <c r="AD167" s="233"/>
      <c r="AE167" s="208"/>
      <c r="AF167" s="208"/>
      <c r="AG167" s="208"/>
      <c r="AH167" s="208"/>
      <c r="AI167" s="208"/>
      <c r="AJ167" s="209"/>
      <c r="AK167" s="209"/>
      <c r="AL167" s="211"/>
      <c r="AM167" s="276">
        <v>43585.416666666657</v>
      </c>
      <c r="AN167" s="210"/>
      <c r="AO167" s="210"/>
    </row>
    <row r="168" spans="1:41">
      <c r="A168" s="1" t="s">
        <v>447</v>
      </c>
      <c r="B168" s="231">
        <v>4</v>
      </c>
      <c r="C168" s="173" t="s">
        <v>1803</v>
      </c>
      <c r="D168" s="173">
        <v>4</v>
      </c>
      <c r="E168" s="173" t="s">
        <v>2494</v>
      </c>
      <c r="F168" s="174" t="s">
        <v>1926</v>
      </c>
      <c r="G168" s="174" t="s">
        <v>2445</v>
      </c>
      <c r="H168" s="173">
        <v>167</v>
      </c>
      <c r="I168" s="206">
        <v>1</v>
      </c>
      <c r="J168" s="207">
        <v>16</v>
      </c>
      <c r="K168" s="207">
        <v>1382</v>
      </c>
      <c r="L168" s="207">
        <v>281</v>
      </c>
      <c r="M168" s="207">
        <v>120</v>
      </c>
      <c r="N168" s="207">
        <v>0</v>
      </c>
      <c r="O168" s="207">
        <v>2.85</v>
      </c>
      <c r="P168" s="207">
        <v>70</v>
      </c>
      <c r="Q168" s="207" t="s">
        <v>2513</v>
      </c>
      <c r="R168" s="207" t="s">
        <v>2514</v>
      </c>
      <c r="S168" s="207" t="s">
        <v>2551</v>
      </c>
      <c r="T168" s="207" t="s">
        <v>2544</v>
      </c>
      <c r="U168" s="207" t="s">
        <v>2513</v>
      </c>
      <c r="V168" s="233">
        <v>10</v>
      </c>
      <c r="W168" s="233">
        <v>32</v>
      </c>
      <c r="X168" s="233">
        <v>25</v>
      </c>
      <c r="Y168" s="233">
        <v>20</v>
      </c>
      <c r="Z168" s="233">
        <v>60</v>
      </c>
      <c r="AA168" s="233">
        <v>30</v>
      </c>
      <c r="AB168" s="233"/>
      <c r="AC168" s="233"/>
      <c r="AD168" s="233"/>
      <c r="AE168" s="208"/>
      <c r="AF168" s="208"/>
      <c r="AG168" s="208"/>
      <c r="AH168" s="208"/>
      <c r="AI168" s="208"/>
      <c r="AJ168" s="209"/>
      <c r="AK168" s="209"/>
      <c r="AL168" s="211"/>
      <c r="AM168" s="276">
        <v>43585.416666666657</v>
      </c>
      <c r="AN168" s="210"/>
      <c r="AO168" s="210"/>
    </row>
    <row r="169" spans="1:41">
      <c r="A169" s="1" t="s">
        <v>448</v>
      </c>
      <c r="B169" s="231">
        <v>4</v>
      </c>
      <c r="C169" s="173" t="s">
        <v>1803</v>
      </c>
      <c r="D169" s="173">
        <v>4</v>
      </c>
      <c r="E169" s="173" t="s">
        <v>2494</v>
      </c>
      <c r="F169" s="227" t="s">
        <v>1927</v>
      </c>
      <c r="G169" s="227" t="s">
        <v>2446</v>
      </c>
      <c r="H169" s="173">
        <v>168</v>
      </c>
      <c r="I169" s="206">
        <v>1</v>
      </c>
      <c r="J169" s="207">
        <v>18</v>
      </c>
      <c r="K169" s="207">
        <v>1374</v>
      </c>
      <c r="L169" s="207">
        <v>394</v>
      </c>
      <c r="M169" s="207">
        <v>151</v>
      </c>
      <c r="N169" s="207">
        <v>0</v>
      </c>
      <c r="O169" s="207">
        <v>2.85</v>
      </c>
      <c r="P169" s="207">
        <v>70</v>
      </c>
      <c r="Q169" s="207" t="s">
        <v>2513</v>
      </c>
      <c r="R169" s="207" t="s">
        <v>2514</v>
      </c>
      <c r="S169" s="207" t="s">
        <v>2515</v>
      </c>
      <c r="T169" s="207" t="s">
        <v>2544</v>
      </c>
      <c r="U169" s="207" t="s">
        <v>2513</v>
      </c>
      <c r="V169" s="233">
        <v>0</v>
      </c>
      <c r="W169" s="233">
        <v>9</v>
      </c>
      <c r="X169" s="233"/>
      <c r="Y169" s="233">
        <v>40</v>
      </c>
      <c r="Z169" s="233">
        <v>60</v>
      </c>
      <c r="AA169" s="233"/>
      <c r="AB169" s="233"/>
      <c r="AC169" s="233"/>
      <c r="AD169" s="233"/>
      <c r="AE169" s="208"/>
      <c r="AF169" s="208"/>
      <c r="AG169" s="208"/>
      <c r="AH169" s="208"/>
      <c r="AI169" s="208"/>
      <c r="AJ169" s="209"/>
      <c r="AK169" s="209"/>
      <c r="AL169" s="211"/>
      <c r="AM169" s="276">
        <v>43585.416666666657</v>
      </c>
      <c r="AN169" s="210"/>
      <c r="AO169" s="210"/>
    </row>
    <row r="170" spans="1:41">
      <c r="A170" s="1" t="s">
        <v>446</v>
      </c>
      <c r="B170" s="231">
        <v>4</v>
      </c>
      <c r="C170" s="173" t="s">
        <v>1803</v>
      </c>
      <c r="D170" s="173">
        <v>4</v>
      </c>
      <c r="E170" s="173" t="s">
        <v>2494</v>
      </c>
      <c r="F170" s="174" t="s">
        <v>1928</v>
      </c>
      <c r="G170" s="174" t="s">
        <v>2447</v>
      </c>
      <c r="H170" s="173">
        <v>169</v>
      </c>
      <c r="I170" s="206">
        <v>1</v>
      </c>
      <c r="J170" s="207">
        <v>18</v>
      </c>
      <c r="K170" s="207">
        <v>1278</v>
      </c>
      <c r="L170" s="207">
        <v>432</v>
      </c>
      <c r="M170" s="207">
        <v>104</v>
      </c>
      <c r="N170" s="207">
        <v>0</v>
      </c>
      <c r="O170" s="207">
        <v>2.85</v>
      </c>
      <c r="P170" s="207">
        <v>70</v>
      </c>
      <c r="Q170" s="207" t="s">
        <v>2513</v>
      </c>
      <c r="R170" s="207" t="s">
        <v>2514</v>
      </c>
      <c r="S170" s="207" t="s">
        <v>2515</v>
      </c>
      <c r="T170" s="207" t="s">
        <v>2544</v>
      </c>
      <c r="U170" s="207" t="s">
        <v>2513</v>
      </c>
      <c r="V170" s="233">
        <v>0</v>
      </c>
      <c r="W170" s="233">
        <v>9</v>
      </c>
      <c r="X170" s="233"/>
      <c r="Y170" s="233">
        <v>15</v>
      </c>
      <c r="Z170" s="233">
        <v>55</v>
      </c>
      <c r="AA170" s="233">
        <v>25</v>
      </c>
      <c r="AB170" s="233"/>
      <c r="AC170" s="233"/>
      <c r="AD170" s="233"/>
      <c r="AE170" s="208"/>
      <c r="AF170" s="208"/>
      <c r="AG170" s="208"/>
      <c r="AH170" s="208"/>
      <c r="AI170" s="208"/>
      <c r="AJ170" s="209"/>
      <c r="AK170" s="209"/>
      <c r="AL170" s="211"/>
      <c r="AM170" s="276">
        <v>43585.416666666657</v>
      </c>
      <c r="AN170" s="210">
        <v>1</v>
      </c>
      <c r="AO170" s="210"/>
    </row>
    <row r="171" spans="1:41">
      <c r="A171" s="1" t="s">
        <v>450</v>
      </c>
      <c r="B171" s="231">
        <v>4</v>
      </c>
      <c r="C171" s="173" t="s">
        <v>1803</v>
      </c>
      <c r="D171" s="173">
        <v>4</v>
      </c>
      <c r="E171" s="173" t="s">
        <v>2494</v>
      </c>
      <c r="F171" s="227" t="s">
        <v>1929</v>
      </c>
      <c r="G171" s="227" t="s">
        <v>2448</v>
      </c>
      <c r="H171" s="173">
        <v>170</v>
      </c>
      <c r="I171" s="206">
        <v>1</v>
      </c>
      <c r="J171" s="207">
        <v>19</v>
      </c>
      <c r="K171" s="207">
        <v>1323</v>
      </c>
      <c r="L171" s="207">
        <v>398</v>
      </c>
      <c r="M171" s="207">
        <v>94</v>
      </c>
      <c r="N171" s="207">
        <v>10</v>
      </c>
      <c r="O171" s="207">
        <v>2.85</v>
      </c>
      <c r="P171" s="207">
        <v>80</v>
      </c>
      <c r="Q171" s="207" t="s">
        <v>2513</v>
      </c>
      <c r="R171" s="207" t="s">
        <v>2514</v>
      </c>
      <c r="S171" s="207" t="s">
        <v>2515</v>
      </c>
      <c r="T171" s="207" t="s">
        <v>2534</v>
      </c>
      <c r="U171" s="207" t="s">
        <v>2513</v>
      </c>
      <c r="V171" s="233">
        <v>10</v>
      </c>
      <c r="W171" s="233">
        <v>24</v>
      </c>
      <c r="X171" s="233"/>
      <c r="Y171" s="233">
        <v>20</v>
      </c>
      <c r="Z171" s="233">
        <v>64</v>
      </c>
      <c r="AA171" s="233">
        <v>25</v>
      </c>
      <c r="AB171" s="233"/>
      <c r="AC171" s="233"/>
      <c r="AD171" s="233"/>
      <c r="AE171" s="208"/>
      <c r="AF171" s="208"/>
      <c r="AG171" s="208"/>
      <c r="AH171" s="208"/>
      <c r="AI171" s="208"/>
      <c r="AJ171" s="209"/>
      <c r="AK171" s="209"/>
      <c r="AL171" s="211"/>
      <c r="AM171" s="276">
        <v>43893.166666666657</v>
      </c>
      <c r="AN171" s="210"/>
      <c r="AO171" s="210"/>
    </row>
    <row r="172" spans="1:41">
      <c r="A172" s="1" t="s">
        <v>449</v>
      </c>
      <c r="B172" s="231">
        <v>4</v>
      </c>
      <c r="C172" s="173" t="s">
        <v>1803</v>
      </c>
      <c r="D172" s="173">
        <v>4</v>
      </c>
      <c r="E172" s="173" t="s">
        <v>2494</v>
      </c>
      <c r="F172" s="229" t="s">
        <v>1930</v>
      </c>
      <c r="G172" s="229" t="s">
        <v>2449</v>
      </c>
      <c r="H172" s="173">
        <v>171</v>
      </c>
      <c r="I172" s="206">
        <v>1</v>
      </c>
      <c r="J172" s="207">
        <v>18</v>
      </c>
      <c r="K172" s="207">
        <v>1170</v>
      </c>
      <c r="L172" s="207">
        <v>455</v>
      </c>
      <c r="M172" s="207">
        <v>97</v>
      </c>
      <c r="N172" s="207">
        <v>0</v>
      </c>
      <c r="O172" s="207">
        <v>2.85</v>
      </c>
      <c r="P172" s="207">
        <v>70</v>
      </c>
      <c r="Q172" s="207" t="s">
        <v>2513</v>
      </c>
      <c r="R172" s="207" t="s">
        <v>2514</v>
      </c>
      <c r="S172" s="207" t="s">
        <v>2515</v>
      </c>
      <c r="T172" s="207" t="s">
        <v>2544</v>
      </c>
      <c r="U172" s="207" t="s">
        <v>2513</v>
      </c>
      <c r="V172" s="233">
        <v>10</v>
      </c>
      <c r="W172" s="233">
        <v>32</v>
      </c>
      <c r="X172" s="233">
        <v>25</v>
      </c>
      <c r="Y172" s="233">
        <v>0</v>
      </c>
      <c r="Z172" s="233">
        <v>19</v>
      </c>
      <c r="AA172" s="233">
        <v>30</v>
      </c>
      <c r="AB172" s="233"/>
      <c r="AC172" s="233"/>
      <c r="AD172" s="233"/>
      <c r="AE172" s="208"/>
      <c r="AF172" s="208"/>
      <c r="AG172" s="208"/>
      <c r="AH172" s="208"/>
      <c r="AI172" s="208"/>
      <c r="AJ172" s="209"/>
      <c r="AK172" s="209"/>
      <c r="AL172" s="211"/>
      <c r="AM172" s="276">
        <v>43704.666666666657</v>
      </c>
      <c r="AN172" s="210"/>
      <c r="AO172" s="210"/>
    </row>
    <row r="173" spans="1:41">
      <c r="A173" s="1" t="s">
        <v>453</v>
      </c>
      <c r="B173" s="231">
        <v>4</v>
      </c>
      <c r="C173" s="173" t="s">
        <v>1806</v>
      </c>
      <c r="D173" s="173">
        <v>5</v>
      </c>
      <c r="E173" s="173" t="s">
        <v>2494</v>
      </c>
      <c r="F173" s="226" t="s">
        <v>1931</v>
      </c>
      <c r="G173" s="226" t="s">
        <v>2450</v>
      </c>
      <c r="H173" s="173">
        <v>172</v>
      </c>
      <c r="I173" s="206">
        <v>1</v>
      </c>
      <c r="J173" s="207">
        <v>14</v>
      </c>
      <c r="K173" s="207">
        <v>930</v>
      </c>
      <c r="L173" s="207">
        <v>458</v>
      </c>
      <c r="M173" s="207">
        <v>80</v>
      </c>
      <c r="N173" s="207">
        <v>15</v>
      </c>
      <c r="O173" s="207">
        <v>1.9</v>
      </c>
      <c r="P173" s="207">
        <v>70</v>
      </c>
      <c r="Q173" s="207" t="s">
        <v>2513</v>
      </c>
      <c r="R173" s="207" t="s">
        <v>2514</v>
      </c>
      <c r="S173" s="207" t="s">
        <v>2550</v>
      </c>
      <c r="T173" s="207" t="s">
        <v>2544</v>
      </c>
      <c r="U173" s="207" t="s">
        <v>2513</v>
      </c>
      <c r="V173" s="233">
        <v>6</v>
      </c>
      <c r="W173" s="233">
        <v>29</v>
      </c>
      <c r="X173" s="233">
        <v>22</v>
      </c>
      <c r="Y173" s="233">
        <v>10</v>
      </c>
      <c r="Z173" s="233">
        <v>29</v>
      </c>
      <c r="AA173" s="233"/>
      <c r="AB173" s="233"/>
      <c r="AC173" s="233"/>
      <c r="AD173" s="233"/>
      <c r="AE173" s="208"/>
      <c r="AF173" s="208"/>
      <c r="AG173" s="208"/>
      <c r="AH173" s="208"/>
      <c r="AI173" s="208"/>
      <c r="AJ173" s="209"/>
      <c r="AK173" s="209"/>
      <c r="AL173" s="211"/>
      <c r="AM173" s="276">
        <v>44000.666666666657</v>
      </c>
      <c r="AN173" s="210"/>
      <c r="AO173" s="210"/>
    </row>
    <row r="174" spans="1:41">
      <c r="A174" s="1" t="s">
        <v>452</v>
      </c>
      <c r="B174" s="231">
        <v>4</v>
      </c>
      <c r="C174" s="173" t="s">
        <v>1806</v>
      </c>
      <c r="D174" s="173">
        <v>5</v>
      </c>
      <c r="E174" s="173" t="s">
        <v>2494</v>
      </c>
      <c r="F174" s="202" t="s">
        <v>1932</v>
      </c>
      <c r="G174" s="202" t="s">
        <v>2451</v>
      </c>
      <c r="H174" s="173">
        <v>173</v>
      </c>
      <c r="I174" s="206">
        <v>1</v>
      </c>
      <c r="J174" s="207">
        <v>14</v>
      </c>
      <c r="K174" s="207">
        <v>964</v>
      </c>
      <c r="L174" s="207">
        <v>448</v>
      </c>
      <c r="M174" s="207">
        <v>85</v>
      </c>
      <c r="N174" s="207">
        <v>15</v>
      </c>
      <c r="O174" s="207">
        <v>1.9</v>
      </c>
      <c r="P174" s="207">
        <v>70</v>
      </c>
      <c r="Q174" s="207" t="s">
        <v>2513</v>
      </c>
      <c r="R174" s="207" t="s">
        <v>2514</v>
      </c>
      <c r="S174" s="207" t="s">
        <v>2550</v>
      </c>
      <c r="T174" s="207" t="s">
        <v>2544</v>
      </c>
      <c r="U174" s="207" t="s">
        <v>2513</v>
      </c>
      <c r="V174" s="233">
        <v>5</v>
      </c>
      <c r="W174" s="233">
        <v>37</v>
      </c>
      <c r="X174" s="233">
        <v>25</v>
      </c>
      <c r="Y174" s="233">
        <v>10</v>
      </c>
      <c r="Z174" s="233">
        <v>48</v>
      </c>
      <c r="AA174" s="233">
        <v>25</v>
      </c>
      <c r="AB174" s="233"/>
      <c r="AC174" s="233"/>
      <c r="AD174" s="233"/>
      <c r="AE174" s="208"/>
      <c r="AF174" s="208"/>
      <c r="AG174" s="208"/>
      <c r="AH174" s="208"/>
      <c r="AI174" s="208"/>
      <c r="AJ174" s="209"/>
      <c r="AK174" s="209"/>
      <c r="AL174" s="211"/>
      <c r="AM174" s="276">
        <v>43585.416666666657</v>
      </c>
      <c r="AN174" s="210">
        <v>4</v>
      </c>
      <c r="AO174" s="210"/>
    </row>
    <row r="175" spans="1:41">
      <c r="A175" s="1" t="s">
        <v>1748</v>
      </c>
      <c r="B175" s="231">
        <v>4</v>
      </c>
      <c r="C175" s="173" t="s">
        <v>1806</v>
      </c>
      <c r="D175" s="173">
        <v>5</v>
      </c>
      <c r="E175" s="173" t="s">
        <v>2493</v>
      </c>
      <c r="F175" s="174"/>
      <c r="G175" s="174" t="s">
        <v>1739</v>
      </c>
      <c r="H175" s="173">
        <v>174</v>
      </c>
      <c r="I175" s="206">
        <v>2</v>
      </c>
      <c r="J175" s="207">
        <v>15</v>
      </c>
      <c r="K175" s="207">
        <v>1976</v>
      </c>
      <c r="L175" s="207">
        <v>479</v>
      </c>
      <c r="M175" s="207">
        <v>384</v>
      </c>
      <c r="N175" s="207">
        <v>0</v>
      </c>
      <c r="O175" s="207">
        <v>1.5</v>
      </c>
      <c r="P175" s="207">
        <v>70</v>
      </c>
      <c r="Q175" s="207" t="s">
        <v>2513</v>
      </c>
      <c r="R175" s="207" t="s">
        <v>2514</v>
      </c>
      <c r="S175" s="207" t="s">
        <v>2563</v>
      </c>
      <c r="T175" s="207" t="s">
        <v>2544</v>
      </c>
      <c r="U175" s="207" t="s">
        <v>2513</v>
      </c>
      <c r="V175" s="233">
        <v>15</v>
      </c>
      <c r="W175" s="233">
        <v>30</v>
      </c>
      <c r="X175" s="233">
        <v>30</v>
      </c>
      <c r="Y175" s="233">
        <v>10</v>
      </c>
      <c r="Z175" s="233">
        <v>35</v>
      </c>
      <c r="AA175" s="233">
        <v>25</v>
      </c>
      <c r="AB175" s="233"/>
      <c r="AC175" s="233"/>
      <c r="AD175" s="233"/>
      <c r="AE175" s="208"/>
      <c r="AF175" s="208"/>
      <c r="AG175" s="208"/>
      <c r="AH175" s="208"/>
      <c r="AI175" s="208"/>
      <c r="AJ175" s="209"/>
      <c r="AK175" s="209"/>
      <c r="AL175" s="211"/>
      <c r="AM175" s="276">
        <v>44456.666666666657</v>
      </c>
      <c r="AN175" s="210"/>
      <c r="AO175" s="210"/>
    </row>
    <row r="176" spans="1:41">
      <c r="A176" s="1" t="s">
        <v>451</v>
      </c>
      <c r="B176" s="231">
        <v>4</v>
      </c>
      <c r="C176" s="173" t="s">
        <v>1806</v>
      </c>
      <c r="D176" s="173">
        <v>5</v>
      </c>
      <c r="E176" s="173" t="s">
        <v>2494</v>
      </c>
      <c r="F176" s="174" t="s">
        <v>1933</v>
      </c>
      <c r="G176" s="174" t="s">
        <v>2452</v>
      </c>
      <c r="H176" s="173">
        <v>175</v>
      </c>
      <c r="I176" s="212">
        <v>1</v>
      </c>
      <c r="J176" s="207">
        <v>10</v>
      </c>
      <c r="K176" s="207">
        <v>1129</v>
      </c>
      <c r="L176" s="207">
        <v>346</v>
      </c>
      <c r="M176" s="207">
        <v>103</v>
      </c>
      <c r="N176" s="207">
        <v>10</v>
      </c>
      <c r="O176" s="207">
        <v>1.6</v>
      </c>
      <c r="P176" s="207">
        <v>70</v>
      </c>
      <c r="Q176" s="207" t="s">
        <v>2513</v>
      </c>
      <c r="R176" s="207" t="s">
        <v>2514</v>
      </c>
      <c r="S176" s="207" t="s">
        <v>2540</v>
      </c>
      <c r="T176" s="207" t="s">
        <v>2534</v>
      </c>
      <c r="U176" s="207" t="s">
        <v>2513</v>
      </c>
      <c r="V176" s="233">
        <v>0</v>
      </c>
      <c r="W176" s="233">
        <v>34</v>
      </c>
      <c r="X176" s="233">
        <v>30</v>
      </c>
      <c r="Y176" s="233">
        <v>50</v>
      </c>
      <c r="Z176" s="233">
        <v>80</v>
      </c>
      <c r="AA176" s="233">
        <v>40</v>
      </c>
      <c r="AB176" s="233"/>
      <c r="AC176" s="233"/>
      <c r="AD176" s="233"/>
      <c r="AE176" s="208"/>
      <c r="AF176" s="208"/>
      <c r="AG176" s="208"/>
      <c r="AH176" s="208"/>
      <c r="AI176" s="208"/>
      <c r="AJ176" s="209"/>
      <c r="AK176" s="209"/>
      <c r="AL176" s="211"/>
      <c r="AM176" s="276">
        <v>43585.416666666657</v>
      </c>
      <c r="AN176" s="210"/>
      <c r="AO176" s="210"/>
    </row>
    <row r="177" spans="1:41">
      <c r="A177" s="1" t="s">
        <v>1976</v>
      </c>
      <c r="B177" s="231">
        <v>4</v>
      </c>
      <c r="C177" s="173" t="s">
        <v>1980</v>
      </c>
      <c r="D177" s="173">
        <v>6</v>
      </c>
      <c r="E177" s="173" t="s">
        <v>2494</v>
      </c>
      <c r="F177" s="174"/>
      <c r="G177" s="174" t="s">
        <v>2453</v>
      </c>
      <c r="H177" s="173">
        <v>176</v>
      </c>
      <c r="I177" s="206">
        <v>1</v>
      </c>
      <c r="J177" s="207">
        <v>31</v>
      </c>
      <c r="K177" s="207">
        <v>1007</v>
      </c>
      <c r="L177" s="207">
        <v>519</v>
      </c>
      <c r="M177" s="207">
        <v>91</v>
      </c>
      <c r="N177" s="207">
        <v>20</v>
      </c>
      <c r="O177" s="207">
        <v>2.2999999999999998</v>
      </c>
      <c r="P177" s="207">
        <v>70</v>
      </c>
      <c r="Q177" s="207" t="s">
        <v>2513</v>
      </c>
      <c r="R177" s="207" t="s">
        <v>2514</v>
      </c>
      <c r="S177" s="207" t="s">
        <v>2515</v>
      </c>
      <c r="T177" s="207" t="s">
        <v>2534</v>
      </c>
      <c r="U177" s="207" t="s">
        <v>2513</v>
      </c>
      <c r="V177" s="233">
        <v>5</v>
      </c>
      <c r="W177" s="233">
        <v>37</v>
      </c>
      <c r="X177" s="233">
        <v>25</v>
      </c>
      <c r="Y177" s="233">
        <v>15</v>
      </c>
      <c r="Z177" s="233">
        <v>39</v>
      </c>
      <c r="AA177" s="233">
        <v>20</v>
      </c>
      <c r="AB177" s="233"/>
      <c r="AC177" s="233"/>
      <c r="AD177" s="233"/>
      <c r="AE177" s="208"/>
      <c r="AF177" s="208"/>
      <c r="AG177" s="208"/>
      <c r="AH177" s="208"/>
      <c r="AI177" s="208"/>
      <c r="AJ177" s="209"/>
      <c r="AK177" s="209"/>
      <c r="AL177" s="211"/>
      <c r="AM177" s="276">
        <v>44501.666666666657</v>
      </c>
      <c r="AN177" s="210"/>
      <c r="AO177" s="210"/>
    </row>
    <row r="178" spans="1:41">
      <c r="A178" s="1" t="s">
        <v>422</v>
      </c>
      <c r="B178" s="231">
        <v>4</v>
      </c>
      <c r="C178" s="173" t="s">
        <v>1810</v>
      </c>
      <c r="D178" s="173">
        <v>6</v>
      </c>
      <c r="E178" s="173" t="s">
        <v>2494</v>
      </c>
      <c r="F178" s="227" t="s">
        <v>1934</v>
      </c>
      <c r="G178" s="227" t="s">
        <v>2454</v>
      </c>
      <c r="H178" s="173">
        <v>177</v>
      </c>
      <c r="I178" s="206">
        <v>1</v>
      </c>
      <c r="J178" s="207">
        <v>32</v>
      </c>
      <c r="K178" s="207">
        <v>1468</v>
      </c>
      <c r="L178" s="207">
        <v>587</v>
      </c>
      <c r="M178" s="207">
        <v>109</v>
      </c>
      <c r="N178" s="207">
        <v>15</v>
      </c>
      <c r="O178" s="207">
        <v>2.9</v>
      </c>
      <c r="P178" s="207">
        <v>70</v>
      </c>
      <c r="Q178" s="207" t="s">
        <v>2513</v>
      </c>
      <c r="R178" s="207" t="s">
        <v>2514</v>
      </c>
      <c r="S178" s="207" t="s">
        <v>2561</v>
      </c>
      <c r="T178" s="207" t="s">
        <v>2534</v>
      </c>
      <c r="U178" s="207" t="s">
        <v>2513</v>
      </c>
      <c r="V178" s="233">
        <v>5</v>
      </c>
      <c r="W178" s="233">
        <v>37</v>
      </c>
      <c r="X178" s="233">
        <v>25</v>
      </c>
      <c r="Y178" s="233">
        <v>0</v>
      </c>
      <c r="Z178" s="233">
        <v>60</v>
      </c>
      <c r="AA178" s="233">
        <v>26</v>
      </c>
      <c r="AB178" s="233"/>
      <c r="AC178" s="233"/>
      <c r="AD178" s="233"/>
      <c r="AE178" s="208"/>
      <c r="AF178" s="208"/>
      <c r="AG178" s="208"/>
      <c r="AH178" s="208"/>
      <c r="AI178" s="208"/>
      <c r="AJ178" s="209"/>
      <c r="AK178" s="209"/>
      <c r="AL178" s="211"/>
      <c r="AM178" s="276">
        <v>43655.666666666657</v>
      </c>
      <c r="AN178" s="210"/>
      <c r="AO178" s="210"/>
    </row>
    <row r="179" spans="1:41">
      <c r="A179" s="1" t="s">
        <v>423</v>
      </c>
      <c r="B179" s="231">
        <v>4</v>
      </c>
      <c r="C179" s="173" t="s">
        <v>1810</v>
      </c>
      <c r="D179" s="173">
        <v>6</v>
      </c>
      <c r="E179" s="173" t="s">
        <v>2494</v>
      </c>
      <c r="F179" s="174" t="s">
        <v>1935</v>
      </c>
      <c r="G179" s="174" t="s">
        <v>2455</v>
      </c>
      <c r="H179" s="173">
        <v>178</v>
      </c>
      <c r="I179" s="206">
        <v>1</v>
      </c>
      <c r="J179" s="207">
        <v>20</v>
      </c>
      <c r="K179" s="207">
        <v>1094</v>
      </c>
      <c r="L179" s="207">
        <v>324</v>
      </c>
      <c r="M179" s="207">
        <v>100</v>
      </c>
      <c r="N179" s="207">
        <v>15</v>
      </c>
      <c r="O179" s="207">
        <v>1.3</v>
      </c>
      <c r="P179" s="207">
        <v>70</v>
      </c>
      <c r="Q179" s="207" t="s">
        <v>2513</v>
      </c>
      <c r="R179" s="207" t="s">
        <v>2514</v>
      </c>
      <c r="S179" s="207" t="s">
        <v>2561</v>
      </c>
      <c r="T179" s="207" t="s">
        <v>2534</v>
      </c>
      <c r="U179" s="207" t="s">
        <v>2513</v>
      </c>
      <c r="V179" s="233">
        <v>5</v>
      </c>
      <c r="W179" s="233">
        <v>37</v>
      </c>
      <c r="X179" s="233">
        <v>25</v>
      </c>
      <c r="Y179" s="233">
        <v>5</v>
      </c>
      <c r="Z179" s="233">
        <v>45</v>
      </c>
      <c r="AA179" s="233">
        <v>25</v>
      </c>
      <c r="AB179" s="233"/>
      <c r="AC179" s="233"/>
      <c r="AD179" s="233"/>
      <c r="AE179" s="208"/>
      <c r="AF179" s="208"/>
      <c r="AG179" s="208"/>
      <c r="AH179" s="208"/>
      <c r="AI179" s="208"/>
      <c r="AJ179" s="209"/>
      <c r="AK179" s="209"/>
      <c r="AL179" s="211"/>
      <c r="AM179" s="276">
        <v>44021.666666666657</v>
      </c>
      <c r="AN179" s="210"/>
      <c r="AO179" s="210"/>
    </row>
    <row r="180" spans="1:41">
      <c r="A180" s="1" t="s">
        <v>424</v>
      </c>
      <c r="B180" s="231">
        <v>4</v>
      </c>
      <c r="C180" s="173" t="s">
        <v>1810</v>
      </c>
      <c r="D180" s="173">
        <v>6</v>
      </c>
      <c r="E180" s="173" t="s">
        <v>2494</v>
      </c>
      <c r="F180" s="174" t="s">
        <v>1661</v>
      </c>
      <c r="G180" s="174" t="s">
        <v>1740</v>
      </c>
      <c r="H180" s="173">
        <v>179</v>
      </c>
      <c r="I180" s="206">
        <v>1</v>
      </c>
      <c r="J180" s="207">
        <v>23</v>
      </c>
      <c r="K180" s="207">
        <v>1162</v>
      </c>
      <c r="L180" s="207">
        <v>1003</v>
      </c>
      <c r="M180" s="207">
        <v>104</v>
      </c>
      <c r="N180" s="207">
        <v>20</v>
      </c>
      <c r="O180" s="207">
        <v>3</v>
      </c>
      <c r="P180" s="207">
        <v>70</v>
      </c>
      <c r="Q180" s="207" t="s">
        <v>2513</v>
      </c>
      <c r="R180" s="207" t="s">
        <v>2514</v>
      </c>
      <c r="S180" s="207" t="s">
        <v>2564</v>
      </c>
      <c r="T180" s="207" t="s">
        <v>2544</v>
      </c>
      <c r="U180" s="207" t="s">
        <v>2513</v>
      </c>
      <c r="V180" s="233">
        <v>5</v>
      </c>
      <c r="W180" s="233">
        <v>19</v>
      </c>
      <c r="X180" s="233">
        <v>4</v>
      </c>
      <c r="Y180" s="233">
        <v>15</v>
      </c>
      <c r="Z180" s="233">
        <v>44</v>
      </c>
      <c r="AA180" s="233">
        <v>20</v>
      </c>
      <c r="AB180" s="233"/>
      <c r="AC180" s="233"/>
      <c r="AD180" s="233"/>
      <c r="AE180" s="208"/>
      <c r="AF180" s="208"/>
      <c r="AG180" s="208"/>
      <c r="AH180" s="208"/>
      <c r="AI180" s="208"/>
      <c r="AJ180" s="209"/>
      <c r="AK180" s="209"/>
      <c r="AL180" s="211"/>
      <c r="AM180" s="276">
        <v>44348.666666666657</v>
      </c>
      <c r="AN180" s="210">
        <v>1</v>
      </c>
      <c r="AO180" s="210"/>
    </row>
    <row r="181" spans="1:41">
      <c r="A181" s="1" t="s">
        <v>420</v>
      </c>
      <c r="B181" s="231">
        <v>4</v>
      </c>
      <c r="C181" s="173" t="s">
        <v>1810</v>
      </c>
      <c r="D181" s="173">
        <v>6</v>
      </c>
      <c r="E181" s="173" t="s">
        <v>2494</v>
      </c>
      <c r="F181" s="174" t="s">
        <v>1936</v>
      </c>
      <c r="G181" s="174" t="s">
        <v>2456</v>
      </c>
      <c r="H181" s="173">
        <v>180</v>
      </c>
      <c r="I181" s="206">
        <v>1</v>
      </c>
      <c r="J181" s="207">
        <v>19</v>
      </c>
      <c r="K181" s="207">
        <v>1150</v>
      </c>
      <c r="L181" s="207">
        <v>543</v>
      </c>
      <c r="M181" s="207">
        <v>98</v>
      </c>
      <c r="N181" s="207">
        <v>15</v>
      </c>
      <c r="O181" s="207">
        <v>1.6</v>
      </c>
      <c r="P181" s="207">
        <v>70</v>
      </c>
      <c r="Q181" s="207" t="s">
        <v>2513</v>
      </c>
      <c r="R181" s="207" t="s">
        <v>2514</v>
      </c>
      <c r="S181" s="207" t="s">
        <v>2565</v>
      </c>
      <c r="T181" s="207" t="s">
        <v>2544</v>
      </c>
      <c r="U181" s="207" t="s">
        <v>2513</v>
      </c>
      <c r="V181" s="233">
        <v>5</v>
      </c>
      <c r="W181" s="233">
        <v>37</v>
      </c>
      <c r="X181" s="233">
        <v>25</v>
      </c>
      <c r="Y181" s="233">
        <v>0</v>
      </c>
      <c r="Z181" s="233">
        <v>30</v>
      </c>
      <c r="AA181" s="233">
        <v>25</v>
      </c>
      <c r="AB181" s="233"/>
      <c r="AC181" s="233"/>
      <c r="AD181" s="233"/>
      <c r="AE181" s="208"/>
      <c r="AF181" s="208"/>
      <c r="AG181" s="208"/>
      <c r="AH181" s="208"/>
      <c r="AI181" s="208"/>
      <c r="AJ181" s="209"/>
      <c r="AK181" s="209"/>
      <c r="AL181" s="211"/>
      <c r="AM181" s="276">
        <v>43585.416666666657</v>
      </c>
      <c r="AN181" s="210"/>
      <c r="AO181" s="210"/>
    </row>
    <row r="182" spans="1:41">
      <c r="A182" s="1" t="s">
        <v>421</v>
      </c>
      <c r="B182" s="231">
        <v>4</v>
      </c>
      <c r="C182" s="173" t="s">
        <v>1810</v>
      </c>
      <c r="D182" s="173">
        <v>6</v>
      </c>
      <c r="E182" s="173" t="s">
        <v>2494</v>
      </c>
      <c r="F182" s="174" t="s">
        <v>1937</v>
      </c>
      <c r="G182" s="174" t="s">
        <v>2457</v>
      </c>
      <c r="H182" s="173">
        <v>181</v>
      </c>
      <c r="I182" s="206">
        <v>1</v>
      </c>
      <c r="J182" s="207">
        <v>32</v>
      </c>
      <c r="K182" s="207">
        <v>1214</v>
      </c>
      <c r="L182" s="207">
        <v>670</v>
      </c>
      <c r="M182" s="207">
        <v>99</v>
      </c>
      <c r="N182" s="207">
        <v>15</v>
      </c>
      <c r="O182" s="207">
        <v>2.9</v>
      </c>
      <c r="P182" s="207">
        <v>70</v>
      </c>
      <c r="Q182" s="207" t="s">
        <v>2513</v>
      </c>
      <c r="R182" s="207" t="s">
        <v>2514</v>
      </c>
      <c r="S182" s="207" t="s">
        <v>2525</v>
      </c>
      <c r="T182" s="207" t="s">
        <v>2544</v>
      </c>
      <c r="U182" s="207" t="s">
        <v>2513</v>
      </c>
      <c r="V182" s="233">
        <v>5</v>
      </c>
      <c r="W182" s="233">
        <v>37</v>
      </c>
      <c r="X182" s="233">
        <v>25</v>
      </c>
      <c r="Y182" s="233">
        <v>50</v>
      </c>
      <c r="Z182" s="233">
        <v>90</v>
      </c>
      <c r="AA182" s="233">
        <v>30</v>
      </c>
      <c r="AB182" s="233"/>
      <c r="AC182" s="233"/>
      <c r="AD182" s="233"/>
      <c r="AE182" s="208"/>
      <c r="AF182" s="208"/>
      <c r="AG182" s="208"/>
      <c r="AH182" s="208"/>
      <c r="AI182" s="208"/>
      <c r="AJ182" s="209"/>
      <c r="AK182" s="209"/>
      <c r="AL182" s="211"/>
      <c r="AM182" s="276">
        <v>43585.416666666657</v>
      </c>
      <c r="AN182" s="210"/>
      <c r="AO182" s="210"/>
    </row>
    <row r="183" spans="1:41">
      <c r="A183" s="1" t="s">
        <v>454</v>
      </c>
      <c r="B183" s="231">
        <v>4</v>
      </c>
      <c r="C183" s="173" t="s">
        <v>1816</v>
      </c>
      <c r="D183" s="173">
        <v>7</v>
      </c>
      <c r="E183" s="173" t="s">
        <v>2493</v>
      </c>
      <c r="F183" s="174" t="s">
        <v>1938</v>
      </c>
      <c r="G183" s="174" t="s">
        <v>2458</v>
      </c>
      <c r="H183" s="173">
        <v>182</v>
      </c>
      <c r="I183" s="206">
        <v>2</v>
      </c>
      <c r="J183" s="207">
        <v>19</v>
      </c>
      <c r="K183" s="207">
        <v>1592</v>
      </c>
      <c r="L183" s="207">
        <v>504</v>
      </c>
      <c r="M183" s="207">
        <v>302</v>
      </c>
      <c r="N183" s="207">
        <v>0</v>
      </c>
      <c r="O183" s="207">
        <v>1.2</v>
      </c>
      <c r="P183" s="207">
        <v>70</v>
      </c>
      <c r="Q183" s="207" t="s">
        <v>2513</v>
      </c>
      <c r="R183" s="207" t="s">
        <v>2514</v>
      </c>
      <c r="S183" s="207" t="s">
        <v>2541</v>
      </c>
      <c r="T183" s="207" t="s">
        <v>2534</v>
      </c>
      <c r="U183" s="207" t="s">
        <v>2513</v>
      </c>
      <c r="V183" s="233">
        <v>0</v>
      </c>
      <c r="W183" s="233">
        <v>6</v>
      </c>
      <c r="X183" s="233"/>
      <c r="Y183" s="233">
        <v>0</v>
      </c>
      <c r="Z183" s="233">
        <v>20</v>
      </c>
      <c r="AA183" s="233"/>
      <c r="AB183" s="233"/>
      <c r="AC183" s="233"/>
      <c r="AD183" s="233"/>
      <c r="AE183" s="208"/>
      <c r="AF183" s="208"/>
      <c r="AG183" s="208"/>
      <c r="AH183" s="208"/>
      <c r="AI183" s="208"/>
      <c r="AJ183" s="209"/>
      <c r="AK183" s="209"/>
      <c r="AL183" s="211"/>
      <c r="AM183" s="276">
        <v>43585.416666666657</v>
      </c>
      <c r="AN183" s="210"/>
      <c r="AO183" s="210"/>
    </row>
    <row r="184" spans="1:41">
      <c r="A184" s="1" t="s">
        <v>456</v>
      </c>
      <c r="B184" s="231">
        <v>4</v>
      </c>
      <c r="C184" s="173" t="s">
        <v>1816</v>
      </c>
      <c r="D184" s="173">
        <v>7</v>
      </c>
      <c r="E184" s="173" t="s">
        <v>2493</v>
      </c>
      <c r="F184" s="174" t="s">
        <v>1939</v>
      </c>
      <c r="G184" s="174" t="s">
        <v>2459</v>
      </c>
      <c r="H184" s="173">
        <v>183</v>
      </c>
      <c r="I184" s="206">
        <v>2</v>
      </c>
      <c r="J184" s="207">
        <v>12</v>
      </c>
      <c r="K184" s="207">
        <v>1307</v>
      </c>
      <c r="L184" s="207">
        <v>582</v>
      </c>
      <c r="M184" s="207">
        <v>336</v>
      </c>
      <c r="N184" s="207">
        <v>0</v>
      </c>
      <c r="O184" s="207">
        <v>1.8</v>
      </c>
      <c r="P184" s="207">
        <v>70</v>
      </c>
      <c r="Q184" s="207" t="s">
        <v>2513</v>
      </c>
      <c r="R184" s="207" t="s">
        <v>2514</v>
      </c>
      <c r="S184" s="207" t="s">
        <v>2543</v>
      </c>
      <c r="T184" s="207" t="s">
        <v>2544</v>
      </c>
      <c r="U184" s="207" t="s">
        <v>2513</v>
      </c>
      <c r="V184" s="233">
        <v>0</v>
      </c>
      <c r="W184" s="233">
        <v>5</v>
      </c>
      <c r="X184" s="233"/>
      <c r="Y184" s="233">
        <v>10</v>
      </c>
      <c r="Z184" s="233">
        <v>19</v>
      </c>
      <c r="AA184" s="233"/>
      <c r="AB184" s="233"/>
      <c r="AC184" s="233"/>
      <c r="AD184" s="233"/>
      <c r="AE184" s="208"/>
      <c r="AF184" s="208"/>
      <c r="AG184" s="208"/>
      <c r="AH184" s="208"/>
      <c r="AI184" s="208"/>
      <c r="AJ184" s="209"/>
      <c r="AK184" s="209"/>
      <c r="AL184" s="211"/>
      <c r="AM184" s="276">
        <v>43585.416666666657</v>
      </c>
      <c r="AN184" s="210"/>
      <c r="AO184" s="210"/>
    </row>
    <row r="185" spans="1:41">
      <c r="A185" s="1" t="s">
        <v>458</v>
      </c>
      <c r="B185" s="231">
        <v>4</v>
      </c>
      <c r="C185" s="173" t="s">
        <v>1816</v>
      </c>
      <c r="D185" s="173">
        <v>7</v>
      </c>
      <c r="E185" s="173" t="s">
        <v>2493</v>
      </c>
      <c r="F185" s="174" t="s">
        <v>1940</v>
      </c>
      <c r="G185" s="174" t="s">
        <v>2460</v>
      </c>
      <c r="H185" s="173">
        <v>184</v>
      </c>
      <c r="I185" s="206">
        <v>1</v>
      </c>
      <c r="J185" s="207">
        <v>7</v>
      </c>
      <c r="K185" s="207">
        <v>2004</v>
      </c>
      <c r="L185" s="207">
        <v>599</v>
      </c>
      <c r="M185" s="207">
        <v>321</v>
      </c>
      <c r="N185" s="207">
        <v>0</v>
      </c>
      <c r="O185" s="207">
        <v>1</v>
      </c>
      <c r="P185" s="207">
        <v>25</v>
      </c>
      <c r="Q185" s="207" t="s">
        <v>2513</v>
      </c>
      <c r="R185" s="207" t="s">
        <v>2557</v>
      </c>
      <c r="S185" s="207" t="s">
        <v>2515</v>
      </c>
      <c r="T185" s="207" t="s">
        <v>2544</v>
      </c>
      <c r="U185" s="207" t="s">
        <v>2513</v>
      </c>
      <c r="V185" s="233">
        <v>0</v>
      </c>
      <c r="W185" s="233">
        <v>6</v>
      </c>
      <c r="X185" s="233"/>
      <c r="Y185" s="233">
        <v>0</v>
      </c>
      <c r="Z185" s="233">
        <v>11</v>
      </c>
      <c r="AA185" s="233"/>
      <c r="AB185" s="233"/>
      <c r="AC185" s="233"/>
      <c r="AD185" s="233"/>
      <c r="AE185" s="208"/>
      <c r="AF185" s="208"/>
      <c r="AG185" s="208"/>
      <c r="AH185" s="208"/>
      <c r="AI185" s="208"/>
      <c r="AJ185" s="209"/>
      <c r="AK185" s="209"/>
      <c r="AL185" s="211"/>
      <c r="AM185" s="276">
        <v>44054.666666666657</v>
      </c>
      <c r="AN185" s="210"/>
      <c r="AO185" s="210"/>
    </row>
    <row r="186" spans="1:41">
      <c r="A186" s="1" t="s">
        <v>455</v>
      </c>
      <c r="B186" s="231">
        <v>4</v>
      </c>
      <c r="C186" s="173" t="s">
        <v>1816</v>
      </c>
      <c r="D186" s="173">
        <v>7</v>
      </c>
      <c r="E186" s="173" t="s">
        <v>2493</v>
      </c>
      <c r="F186" s="174" t="s">
        <v>1941</v>
      </c>
      <c r="G186" s="174" t="s">
        <v>2461</v>
      </c>
      <c r="H186" s="173">
        <v>185</v>
      </c>
      <c r="I186" s="206">
        <v>1</v>
      </c>
      <c r="J186" s="207">
        <v>8</v>
      </c>
      <c r="K186" s="207">
        <v>1407</v>
      </c>
      <c r="L186" s="207">
        <v>352</v>
      </c>
      <c r="M186" s="207">
        <v>281</v>
      </c>
      <c r="N186" s="207">
        <v>0</v>
      </c>
      <c r="O186" s="207">
        <v>0.93</v>
      </c>
      <c r="P186" s="207">
        <v>18</v>
      </c>
      <c r="Q186" s="207" t="s">
        <v>2513</v>
      </c>
      <c r="R186" s="207" t="s">
        <v>2554</v>
      </c>
      <c r="S186" s="207" t="s">
        <v>2538</v>
      </c>
      <c r="T186" s="207" t="s">
        <v>2544</v>
      </c>
      <c r="U186" s="207" t="s">
        <v>2513</v>
      </c>
      <c r="V186" s="233">
        <v>0</v>
      </c>
      <c r="W186" s="233">
        <v>0</v>
      </c>
      <c r="X186" s="233"/>
      <c r="Y186" s="233">
        <v>0</v>
      </c>
      <c r="Z186" s="233">
        <v>0</v>
      </c>
      <c r="AA186" s="233"/>
      <c r="AB186" s="233"/>
      <c r="AC186" s="233"/>
      <c r="AD186" s="233"/>
      <c r="AE186" s="208"/>
      <c r="AF186" s="208"/>
      <c r="AG186" s="208"/>
      <c r="AH186" s="208"/>
      <c r="AI186" s="208"/>
      <c r="AJ186" s="209"/>
      <c r="AK186" s="209"/>
      <c r="AL186" s="211"/>
      <c r="AM186" s="276">
        <v>43585.416666666657</v>
      </c>
      <c r="AN186" s="210"/>
      <c r="AO186" s="210">
        <v>14</v>
      </c>
    </row>
    <row r="187" spans="1:41">
      <c r="A187" s="1" t="s">
        <v>457</v>
      </c>
      <c r="B187" s="231">
        <v>4</v>
      </c>
      <c r="C187" s="173" t="s">
        <v>1816</v>
      </c>
      <c r="D187" s="173">
        <v>7</v>
      </c>
      <c r="E187" s="173" t="s">
        <v>2493</v>
      </c>
      <c r="F187" s="174" t="s">
        <v>1942</v>
      </c>
      <c r="G187" s="174" t="s">
        <v>2462</v>
      </c>
      <c r="H187" s="173">
        <v>186</v>
      </c>
      <c r="I187" s="206">
        <v>0</v>
      </c>
      <c r="J187" s="207">
        <v>19</v>
      </c>
      <c r="K187" s="207">
        <v>1750</v>
      </c>
      <c r="L187" s="207">
        <v>601</v>
      </c>
      <c r="M187" s="207">
        <v>279</v>
      </c>
      <c r="N187" s="207">
        <v>20</v>
      </c>
      <c r="O187" s="207">
        <v>3.5</v>
      </c>
      <c r="P187" s="207">
        <v>70</v>
      </c>
      <c r="Q187" s="207" t="s">
        <v>2513</v>
      </c>
      <c r="R187" s="207" t="s">
        <v>2514</v>
      </c>
      <c r="S187" s="207" t="s">
        <v>2535</v>
      </c>
      <c r="T187" s="207" t="s">
        <v>2534</v>
      </c>
      <c r="U187" s="207" t="s">
        <v>2513</v>
      </c>
      <c r="V187" s="233">
        <v>0</v>
      </c>
      <c r="W187" s="233">
        <v>0</v>
      </c>
      <c r="X187" s="233"/>
      <c r="Y187" s="233">
        <v>0</v>
      </c>
      <c r="Z187" s="233">
        <v>25</v>
      </c>
      <c r="AA187" s="233">
        <v>24</v>
      </c>
      <c r="AB187" s="233"/>
      <c r="AC187" s="233"/>
      <c r="AD187" s="233"/>
      <c r="AE187" s="208"/>
      <c r="AF187" s="208"/>
      <c r="AG187" s="208"/>
      <c r="AH187" s="208"/>
      <c r="AI187" s="208"/>
      <c r="AJ187" s="209"/>
      <c r="AK187" s="209"/>
      <c r="AL187" s="211"/>
      <c r="AM187" s="276">
        <v>43770.166666666657</v>
      </c>
      <c r="AN187" s="210"/>
      <c r="AO187" s="210"/>
    </row>
    <row r="188" spans="1:41">
      <c r="A188" s="1" t="s">
        <v>429</v>
      </c>
      <c r="B188" s="231">
        <v>4</v>
      </c>
      <c r="C188" s="173" t="s">
        <v>1820</v>
      </c>
      <c r="D188" s="173">
        <v>8</v>
      </c>
      <c r="E188" s="173" t="s">
        <v>2494</v>
      </c>
      <c r="F188" s="174" t="s">
        <v>1943</v>
      </c>
      <c r="G188" s="174" t="s">
        <v>2463</v>
      </c>
      <c r="H188" s="173">
        <v>187</v>
      </c>
      <c r="I188" s="206">
        <v>1</v>
      </c>
      <c r="J188" s="207">
        <v>13</v>
      </c>
      <c r="K188" s="207">
        <v>1286</v>
      </c>
      <c r="L188" s="207">
        <v>382</v>
      </c>
      <c r="M188" s="207">
        <v>105</v>
      </c>
      <c r="N188" s="207">
        <v>0</v>
      </c>
      <c r="O188" s="207">
        <v>1</v>
      </c>
      <c r="P188" s="207">
        <v>70</v>
      </c>
      <c r="Q188" s="207" t="s">
        <v>2513</v>
      </c>
      <c r="R188" s="207" t="s">
        <v>2514</v>
      </c>
      <c r="S188" s="207" t="s">
        <v>2540</v>
      </c>
      <c r="T188" s="207" t="s">
        <v>2534</v>
      </c>
      <c r="U188" s="207" t="s">
        <v>2513</v>
      </c>
      <c r="V188" s="233">
        <v>11</v>
      </c>
      <c r="W188" s="233">
        <v>34</v>
      </c>
      <c r="X188" s="233"/>
      <c r="Y188" s="233">
        <v>14</v>
      </c>
      <c r="Z188" s="233">
        <v>44</v>
      </c>
      <c r="AA188" s="233">
        <v>15</v>
      </c>
      <c r="AB188" s="233"/>
      <c r="AC188" s="233"/>
      <c r="AD188" s="233"/>
      <c r="AE188" s="208"/>
      <c r="AF188" s="208"/>
      <c r="AG188" s="208"/>
      <c r="AH188" s="208"/>
      <c r="AI188" s="208"/>
      <c r="AJ188" s="209"/>
      <c r="AK188" s="209"/>
      <c r="AL188" s="211"/>
      <c r="AM188" s="276">
        <v>44201.666666666657</v>
      </c>
      <c r="AN188" s="210">
        <v>10</v>
      </c>
      <c r="AO188" s="210"/>
    </row>
    <row r="189" spans="1:41">
      <c r="A189" s="1" t="s">
        <v>425</v>
      </c>
      <c r="B189" s="231">
        <v>4</v>
      </c>
      <c r="C189" s="173" t="s">
        <v>1820</v>
      </c>
      <c r="D189" s="173">
        <v>8</v>
      </c>
      <c r="E189" s="173" t="s">
        <v>2493</v>
      </c>
      <c r="F189" s="174" t="s">
        <v>1944</v>
      </c>
      <c r="G189" s="174" t="s">
        <v>2464</v>
      </c>
      <c r="H189" s="173">
        <v>188</v>
      </c>
      <c r="I189" s="206">
        <v>1</v>
      </c>
      <c r="J189" s="207">
        <v>11</v>
      </c>
      <c r="K189" s="207">
        <v>1291</v>
      </c>
      <c r="L189" s="207">
        <v>528</v>
      </c>
      <c r="M189" s="207">
        <v>287</v>
      </c>
      <c r="N189" s="207">
        <v>0</v>
      </c>
      <c r="O189" s="207">
        <v>1</v>
      </c>
      <c r="P189" s="207">
        <v>70</v>
      </c>
      <c r="Q189" s="207" t="s">
        <v>2513</v>
      </c>
      <c r="R189" s="207" t="s">
        <v>2514</v>
      </c>
      <c r="S189" s="207" t="s">
        <v>2521</v>
      </c>
      <c r="T189" s="207" t="s">
        <v>2544</v>
      </c>
      <c r="U189" s="207" t="s">
        <v>2513</v>
      </c>
      <c r="V189" s="233">
        <v>5</v>
      </c>
      <c r="W189" s="233">
        <v>37</v>
      </c>
      <c r="X189" s="233">
        <v>25</v>
      </c>
      <c r="Y189" s="233">
        <v>5</v>
      </c>
      <c r="Z189" s="233">
        <v>28</v>
      </c>
      <c r="AA189" s="233">
        <v>25</v>
      </c>
      <c r="AB189" s="233"/>
      <c r="AC189" s="233"/>
      <c r="AD189" s="233"/>
      <c r="AE189" s="208"/>
      <c r="AF189" s="208"/>
      <c r="AG189" s="208"/>
      <c r="AH189" s="208"/>
      <c r="AI189" s="208"/>
      <c r="AJ189" s="209"/>
      <c r="AK189" s="209"/>
      <c r="AL189" s="211"/>
      <c r="AM189" s="276">
        <v>43585.416666666657</v>
      </c>
      <c r="AN189" s="210">
        <v>4</v>
      </c>
      <c r="AO189" s="210"/>
    </row>
    <row r="190" spans="1:41">
      <c r="A190" s="1" t="s">
        <v>426</v>
      </c>
      <c r="B190" s="231">
        <v>4</v>
      </c>
      <c r="C190" s="173" t="s">
        <v>1820</v>
      </c>
      <c r="D190" s="173">
        <v>8</v>
      </c>
      <c r="E190" s="173" t="s">
        <v>2493</v>
      </c>
      <c r="F190" s="174" t="s">
        <v>1945</v>
      </c>
      <c r="G190" s="174" t="s">
        <v>2465</v>
      </c>
      <c r="H190" s="173">
        <v>189</v>
      </c>
      <c r="I190" s="206">
        <v>2</v>
      </c>
      <c r="J190" s="207">
        <v>12</v>
      </c>
      <c r="K190" s="207">
        <v>1284</v>
      </c>
      <c r="L190" s="207">
        <v>445</v>
      </c>
      <c r="M190" s="207">
        <v>255</v>
      </c>
      <c r="N190" s="207">
        <v>0</v>
      </c>
      <c r="O190" s="207">
        <v>1.05</v>
      </c>
      <c r="P190" s="207">
        <v>70</v>
      </c>
      <c r="Q190" s="207" t="s">
        <v>2513</v>
      </c>
      <c r="R190" s="207" t="s">
        <v>2514</v>
      </c>
      <c r="S190" s="207" t="s">
        <v>2520</v>
      </c>
      <c r="T190" s="207" t="s">
        <v>2544</v>
      </c>
      <c r="U190" s="207" t="s">
        <v>2513</v>
      </c>
      <c r="V190" s="233">
        <v>10</v>
      </c>
      <c r="W190" s="233">
        <v>33</v>
      </c>
      <c r="X190" s="233"/>
      <c r="Y190" s="233">
        <v>15</v>
      </c>
      <c r="Z190" s="233">
        <v>34</v>
      </c>
      <c r="AA190" s="233">
        <v>15</v>
      </c>
      <c r="AB190" s="233"/>
      <c r="AC190" s="233"/>
      <c r="AD190" s="233"/>
      <c r="AE190" s="208"/>
      <c r="AF190" s="208"/>
      <c r="AG190" s="208"/>
      <c r="AH190" s="208"/>
      <c r="AI190" s="208"/>
      <c r="AJ190" s="209"/>
      <c r="AK190" s="209"/>
      <c r="AL190" s="211"/>
      <c r="AM190" s="276">
        <v>43585.416666666657</v>
      </c>
      <c r="AN190" s="210">
        <v>2</v>
      </c>
      <c r="AO190" s="210"/>
    </row>
    <row r="191" spans="1:41">
      <c r="A191" s="1" t="s">
        <v>428</v>
      </c>
      <c r="B191" s="231">
        <v>4</v>
      </c>
      <c r="C191" s="173" t="s">
        <v>1820</v>
      </c>
      <c r="D191" s="173">
        <v>8</v>
      </c>
      <c r="E191" s="173" t="s">
        <v>2493</v>
      </c>
      <c r="F191" s="174" t="s">
        <v>1946</v>
      </c>
      <c r="G191" s="174" t="s">
        <v>2466</v>
      </c>
      <c r="H191" s="173">
        <v>190</v>
      </c>
      <c r="I191" s="206">
        <v>1</v>
      </c>
      <c r="J191" s="207">
        <v>10</v>
      </c>
      <c r="K191" s="207">
        <v>1142</v>
      </c>
      <c r="L191" s="207">
        <v>436</v>
      </c>
      <c r="M191" s="207">
        <v>305</v>
      </c>
      <c r="N191" s="207">
        <v>0</v>
      </c>
      <c r="O191" s="207">
        <v>1.3</v>
      </c>
      <c r="P191" s="207">
        <v>70</v>
      </c>
      <c r="Q191" s="207" t="s">
        <v>2513</v>
      </c>
      <c r="R191" s="207" t="s">
        <v>2514</v>
      </c>
      <c r="S191" s="207" t="s">
        <v>2543</v>
      </c>
      <c r="T191" s="207" t="s">
        <v>2544</v>
      </c>
      <c r="U191" s="207" t="s">
        <v>2513</v>
      </c>
      <c r="V191" s="233">
        <v>10</v>
      </c>
      <c r="W191" s="233">
        <v>25</v>
      </c>
      <c r="X191" s="233">
        <v>8</v>
      </c>
      <c r="Y191" s="233">
        <v>7</v>
      </c>
      <c r="Z191" s="233">
        <v>27</v>
      </c>
      <c r="AA191" s="233">
        <v>16</v>
      </c>
      <c r="AB191" s="233"/>
      <c r="AC191" s="233"/>
      <c r="AD191" s="233"/>
      <c r="AE191" s="208"/>
      <c r="AF191" s="208"/>
      <c r="AG191" s="208"/>
      <c r="AH191" s="208"/>
      <c r="AI191" s="208"/>
      <c r="AJ191" s="209"/>
      <c r="AK191" s="209"/>
      <c r="AL191" s="211"/>
      <c r="AM191" s="276">
        <v>43718.666666666657</v>
      </c>
      <c r="AN191" s="210">
        <v>3</v>
      </c>
      <c r="AO191" s="210">
        <v>8</v>
      </c>
    </row>
    <row r="192" spans="1:41">
      <c r="A192" s="1" t="s">
        <v>427</v>
      </c>
      <c r="B192" s="231">
        <v>4</v>
      </c>
      <c r="C192" s="173" t="s">
        <v>1820</v>
      </c>
      <c r="D192" s="173">
        <v>8</v>
      </c>
      <c r="E192" s="173" t="s">
        <v>2493</v>
      </c>
      <c r="F192" s="174" t="s">
        <v>1947</v>
      </c>
      <c r="G192" s="174" t="s">
        <v>2467</v>
      </c>
      <c r="H192" s="173">
        <v>191</v>
      </c>
      <c r="I192" s="206">
        <v>2</v>
      </c>
      <c r="J192" s="207">
        <v>12</v>
      </c>
      <c r="K192" s="207">
        <v>1389</v>
      </c>
      <c r="L192" s="207">
        <v>348</v>
      </c>
      <c r="M192" s="207">
        <v>333</v>
      </c>
      <c r="N192" s="207">
        <v>0</v>
      </c>
      <c r="O192" s="207">
        <v>1.05</v>
      </c>
      <c r="P192" s="207">
        <v>70</v>
      </c>
      <c r="Q192" s="207" t="s">
        <v>2513</v>
      </c>
      <c r="R192" s="207" t="s">
        <v>2514</v>
      </c>
      <c r="S192" s="207" t="s">
        <v>2546</v>
      </c>
      <c r="T192" s="207" t="s">
        <v>2544</v>
      </c>
      <c r="U192" s="207" t="s">
        <v>2513</v>
      </c>
      <c r="V192" s="233">
        <v>10</v>
      </c>
      <c r="W192" s="233">
        <v>33</v>
      </c>
      <c r="X192" s="233"/>
      <c r="Y192" s="233">
        <v>14</v>
      </c>
      <c r="Z192" s="233">
        <v>34</v>
      </c>
      <c r="AA192" s="233">
        <v>15</v>
      </c>
      <c r="AB192" s="233"/>
      <c r="AC192" s="233"/>
      <c r="AD192" s="233"/>
      <c r="AE192" s="208"/>
      <c r="AF192" s="208"/>
      <c r="AG192" s="208"/>
      <c r="AH192" s="208"/>
      <c r="AI192" s="208"/>
      <c r="AJ192" s="209"/>
      <c r="AK192" s="209"/>
      <c r="AL192" s="211"/>
      <c r="AM192" s="276">
        <v>43585.416666666657</v>
      </c>
      <c r="AN192" s="210"/>
      <c r="AO192" s="210"/>
    </row>
    <row r="193" spans="1:41">
      <c r="A193" s="1" t="s">
        <v>467</v>
      </c>
      <c r="B193" s="231">
        <v>3</v>
      </c>
      <c r="C193" s="173" t="s">
        <v>1780</v>
      </c>
      <c r="D193" s="173">
        <v>1</v>
      </c>
      <c r="E193" s="173" t="s">
        <v>2493</v>
      </c>
      <c r="F193" s="174" t="s">
        <v>1948</v>
      </c>
      <c r="G193" s="174" t="s">
        <v>2468</v>
      </c>
      <c r="H193" s="173">
        <v>192</v>
      </c>
      <c r="I193" s="206">
        <v>1</v>
      </c>
      <c r="J193" s="207">
        <v>15</v>
      </c>
      <c r="K193" s="207">
        <v>2745</v>
      </c>
      <c r="L193" s="207">
        <v>803</v>
      </c>
      <c r="M193" s="207">
        <v>155</v>
      </c>
      <c r="N193" s="207">
        <v>0</v>
      </c>
      <c r="O193" s="207">
        <v>1.5</v>
      </c>
      <c r="P193" s="207">
        <v>70</v>
      </c>
      <c r="Q193" s="207" t="s">
        <v>2513</v>
      </c>
      <c r="R193" s="207" t="s">
        <v>2514</v>
      </c>
      <c r="S193" s="207" t="s">
        <v>2520</v>
      </c>
      <c r="T193" s="207" t="s">
        <v>2534</v>
      </c>
      <c r="U193" s="207" t="s">
        <v>2513</v>
      </c>
      <c r="V193" s="233">
        <v>0</v>
      </c>
      <c r="W193" s="233">
        <v>40</v>
      </c>
      <c r="X193" s="233">
        <v>20</v>
      </c>
      <c r="Y193" s="233"/>
      <c r="Z193" s="233"/>
      <c r="AA193" s="233"/>
      <c r="AB193" s="233"/>
      <c r="AC193" s="233"/>
      <c r="AD193" s="233"/>
      <c r="AE193" s="208"/>
      <c r="AF193" s="208"/>
      <c r="AG193" s="208"/>
      <c r="AH193" s="208"/>
      <c r="AI193" s="208"/>
      <c r="AJ193" s="209"/>
      <c r="AK193" s="209"/>
      <c r="AL193" s="211"/>
      <c r="AM193" s="276">
        <v>43585.416666666657</v>
      </c>
      <c r="AN193" s="210"/>
      <c r="AO193" s="210"/>
    </row>
    <row r="194" spans="1:41">
      <c r="A194" s="1" t="s">
        <v>469</v>
      </c>
      <c r="B194" s="231">
        <v>3</v>
      </c>
      <c r="C194" s="173" t="s">
        <v>1780</v>
      </c>
      <c r="D194" s="173">
        <v>1</v>
      </c>
      <c r="E194" s="173" t="s">
        <v>2493</v>
      </c>
      <c r="F194" s="227" t="s">
        <v>1949</v>
      </c>
      <c r="G194" s="227" t="s">
        <v>2469</v>
      </c>
      <c r="H194" s="173">
        <v>193</v>
      </c>
      <c r="I194" s="206">
        <v>2</v>
      </c>
      <c r="J194" s="207">
        <v>19</v>
      </c>
      <c r="K194" s="207">
        <v>1858</v>
      </c>
      <c r="L194" s="207">
        <v>545</v>
      </c>
      <c r="M194" s="207">
        <v>245</v>
      </c>
      <c r="N194" s="207">
        <v>0</v>
      </c>
      <c r="O194" s="207">
        <v>1.2</v>
      </c>
      <c r="P194" s="207">
        <v>70</v>
      </c>
      <c r="Q194" s="207" t="s">
        <v>2513</v>
      </c>
      <c r="R194" s="207" t="s">
        <v>2514</v>
      </c>
      <c r="S194" s="207" t="s">
        <v>2515</v>
      </c>
      <c r="T194" s="207" t="s">
        <v>2544</v>
      </c>
      <c r="U194" s="207" t="s">
        <v>2513</v>
      </c>
      <c r="V194" s="233">
        <v>0</v>
      </c>
      <c r="W194" s="233">
        <v>40</v>
      </c>
      <c r="X194" s="233">
        <v>20</v>
      </c>
      <c r="Y194" s="233"/>
      <c r="Z194" s="233"/>
      <c r="AA194" s="233"/>
      <c r="AB194" s="233"/>
      <c r="AC194" s="233"/>
      <c r="AD194" s="233"/>
      <c r="AE194" s="208"/>
      <c r="AF194" s="208"/>
      <c r="AG194" s="208"/>
      <c r="AH194" s="208"/>
      <c r="AI194" s="208"/>
      <c r="AJ194" s="209"/>
      <c r="AK194" s="209"/>
      <c r="AL194" s="211"/>
      <c r="AM194" s="276">
        <v>43655.666666666657</v>
      </c>
      <c r="AN194" s="210"/>
      <c r="AO194" s="210"/>
    </row>
    <row r="195" spans="1:41">
      <c r="A195" s="1" t="s">
        <v>468</v>
      </c>
      <c r="B195" s="231">
        <v>3</v>
      </c>
      <c r="C195" s="173" t="s">
        <v>1780</v>
      </c>
      <c r="D195" s="173">
        <v>1</v>
      </c>
      <c r="E195" s="173" t="s">
        <v>2493</v>
      </c>
      <c r="F195" s="174" t="s">
        <v>1950</v>
      </c>
      <c r="G195" s="174" t="s">
        <v>2470</v>
      </c>
      <c r="H195" s="173">
        <v>194</v>
      </c>
      <c r="I195" s="206">
        <v>2</v>
      </c>
      <c r="J195" s="207">
        <v>16</v>
      </c>
      <c r="K195" s="207">
        <v>1653</v>
      </c>
      <c r="L195" s="207">
        <v>547</v>
      </c>
      <c r="M195" s="207">
        <v>282</v>
      </c>
      <c r="N195" s="207">
        <v>10</v>
      </c>
      <c r="O195" s="207">
        <v>1.3</v>
      </c>
      <c r="P195" s="207">
        <v>70</v>
      </c>
      <c r="Q195" s="207" t="s">
        <v>2513</v>
      </c>
      <c r="R195" s="207" t="s">
        <v>2514</v>
      </c>
      <c r="S195" s="207" t="s">
        <v>2537</v>
      </c>
      <c r="T195" s="207" t="s">
        <v>2544</v>
      </c>
      <c r="U195" s="207" t="s">
        <v>2513</v>
      </c>
      <c r="V195" s="233">
        <v>30</v>
      </c>
      <c r="W195" s="233">
        <v>70</v>
      </c>
      <c r="X195" s="233">
        <v>40</v>
      </c>
      <c r="Y195" s="233"/>
      <c r="Z195" s="233"/>
      <c r="AA195" s="233"/>
      <c r="AB195" s="233"/>
      <c r="AC195" s="233"/>
      <c r="AD195" s="233"/>
      <c r="AE195" s="208"/>
      <c r="AF195" s="208"/>
      <c r="AG195" s="208"/>
      <c r="AH195" s="208"/>
      <c r="AI195" s="208"/>
      <c r="AJ195" s="209"/>
      <c r="AK195" s="209"/>
      <c r="AL195" s="211"/>
      <c r="AM195" s="276">
        <v>43615.416666666657</v>
      </c>
      <c r="AN195" s="210"/>
      <c r="AO195" s="210"/>
    </row>
    <row r="196" spans="1:41">
      <c r="A196" s="1" t="s">
        <v>459</v>
      </c>
      <c r="B196" s="231">
        <v>3</v>
      </c>
      <c r="C196" s="173" t="s">
        <v>1788</v>
      </c>
      <c r="D196" s="173">
        <v>2</v>
      </c>
      <c r="E196" s="173" t="s">
        <v>2494</v>
      </c>
      <c r="F196" s="174" t="s">
        <v>1951</v>
      </c>
      <c r="G196" s="174" t="s">
        <v>2471</v>
      </c>
      <c r="H196" s="173">
        <v>195</v>
      </c>
      <c r="I196" s="206">
        <v>1</v>
      </c>
      <c r="J196" s="207">
        <v>11</v>
      </c>
      <c r="K196" s="207">
        <v>1080</v>
      </c>
      <c r="L196" s="207">
        <v>415</v>
      </c>
      <c r="M196" s="207">
        <v>134</v>
      </c>
      <c r="N196" s="207">
        <v>0</v>
      </c>
      <c r="O196" s="207">
        <v>1</v>
      </c>
      <c r="P196" s="207">
        <v>70</v>
      </c>
      <c r="Q196" s="207" t="s">
        <v>2513</v>
      </c>
      <c r="R196" s="207" t="s">
        <v>2514</v>
      </c>
      <c r="S196" s="207" t="s">
        <v>2515</v>
      </c>
      <c r="T196" s="207" t="s">
        <v>2534</v>
      </c>
      <c r="U196" s="207" t="s">
        <v>2513</v>
      </c>
      <c r="V196" s="233">
        <v>0</v>
      </c>
      <c r="W196" s="233">
        <v>40</v>
      </c>
      <c r="X196" s="233">
        <v>20</v>
      </c>
      <c r="Y196" s="233"/>
      <c r="Z196" s="233"/>
      <c r="AA196" s="233"/>
      <c r="AB196" s="233"/>
      <c r="AC196" s="233"/>
      <c r="AD196" s="233"/>
      <c r="AE196" s="208"/>
      <c r="AF196" s="208"/>
      <c r="AG196" s="208"/>
      <c r="AH196" s="208"/>
      <c r="AI196" s="208"/>
      <c r="AJ196" s="209"/>
      <c r="AK196" s="209"/>
      <c r="AL196" s="211"/>
      <c r="AM196" s="276">
        <v>43585.416666666657</v>
      </c>
      <c r="AN196" s="210"/>
      <c r="AO196" s="210"/>
    </row>
    <row r="197" spans="1:41">
      <c r="A197" s="1" t="s">
        <v>461</v>
      </c>
      <c r="B197" s="231">
        <v>3</v>
      </c>
      <c r="C197" s="173" t="s">
        <v>1788</v>
      </c>
      <c r="D197" s="173">
        <v>2</v>
      </c>
      <c r="E197" s="173" t="s">
        <v>2494</v>
      </c>
      <c r="F197" s="174" t="s">
        <v>1952</v>
      </c>
      <c r="G197" s="174" t="s">
        <v>2472</v>
      </c>
      <c r="H197" s="173">
        <v>196</v>
      </c>
      <c r="I197" s="206">
        <v>1</v>
      </c>
      <c r="J197" s="207">
        <v>11</v>
      </c>
      <c r="K197" s="207">
        <v>1060</v>
      </c>
      <c r="L197" s="207">
        <v>425</v>
      </c>
      <c r="M197" s="207">
        <v>126</v>
      </c>
      <c r="N197" s="207">
        <v>0</v>
      </c>
      <c r="O197" s="207">
        <v>1</v>
      </c>
      <c r="P197" s="207">
        <v>70</v>
      </c>
      <c r="Q197" s="207" t="s">
        <v>2513</v>
      </c>
      <c r="R197" s="207" t="s">
        <v>2514</v>
      </c>
      <c r="S197" s="207" t="s">
        <v>2550</v>
      </c>
      <c r="T197" s="207" t="s">
        <v>2544</v>
      </c>
      <c r="U197" s="207" t="s">
        <v>2513</v>
      </c>
      <c r="V197" s="233">
        <v>0</v>
      </c>
      <c r="W197" s="233">
        <v>4</v>
      </c>
      <c r="X197" s="233"/>
      <c r="Y197" s="233"/>
      <c r="Z197" s="233"/>
      <c r="AA197" s="233"/>
      <c r="AB197" s="233"/>
      <c r="AC197" s="233"/>
      <c r="AD197" s="233"/>
      <c r="AE197" s="208"/>
      <c r="AF197" s="208"/>
      <c r="AG197" s="208"/>
      <c r="AH197" s="208"/>
      <c r="AI197" s="208"/>
      <c r="AJ197" s="209"/>
      <c r="AK197" s="209"/>
      <c r="AL197" s="211"/>
      <c r="AM197" s="276">
        <v>43585.416666666657</v>
      </c>
      <c r="AN197" s="271"/>
      <c r="AO197" s="210"/>
    </row>
    <row r="198" spans="1:41">
      <c r="A198" s="1" t="s">
        <v>460</v>
      </c>
      <c r="B198" s="231">
        <v>3</v>
      </c>
      <c r="C198" s="173" t="s">
        <v>1788</v>
      </c>
      <c r="D198" s="173">
        <v>2</v>
      </c>
      <c r="E198" s="173" t="s">
        <v>2494</v>
      </c>
      <c r="F198" s="174" t="s">
        <v>1953</v>
      </c>
      <c r="G198" s="174" t="s">
        <v>2473</v>
      </c>
      <c r="H198" s="173">
        <v>197</v>
      </c>
      <c r="I198" s="206">
        <v>1</v>
      </c>
      <c r="J198" s="207">
        <v>23</v>
      </c>
      <c r="K198" s="207">
        <v>1150</v>
      </c>
      <c r="L198" s="207">
        <v>672</v>
      </c>
      <c r="M198" s="207">
        <v>85</v>
      </c>
      <c r="N198" s="207">
        <v>0</v>
      </c>
      <c r="O198" s="207">
        <v>2.8</v>
      </c>
      <c r="P198" s="207">
        <v>70</v>
      </c>
      <c r="Q198" s="207" t="s">
        <v>2513</v>
      </c>
      <c r="R198" s="207" t="s">
        <v>2514</v>
      </c>
      <c r="S198" s="207" t="s">
        <v>2525</v>
      </c>
      <c r="T198" s="207" t="s">
        <v>2534</v>
      </c>
      <c r="U198" s="207" t="s">
        <v>2513</v>
      </c>
      <c r="V198" s="233">
        <v>0</v>
      </c>
      <c r="W198" s="233">
        <v>45</v>
      </c>
      <c r="X198" s="233">
        <v>30</v>
      </c>
      <c r="Y198" s="233"/>
      <c r="Z198" s="233"/>
      <c r="AA198" s="233"/>
      <c r="AB198" s="233"/>
      <c r="AC198" s="233"/>
      <c r="AD198" s="233"/>
      <c r="AE198" s="208"/>
      <c r="AF198" s="208"/>
      <c r="AG198" s="208"/>
      <c r="AH198" s="208"/>
      <c r="AI198" s="208"/>
      <c r="AJ198" s="209"/>
      <c r="AK198" s="209"/>
      <c r="AL198" s="211"/>
      <c r="AM198" s="276">
        <v>43608.416666666657</v>
      </c>
      <c r="AN198" s="271"/>
      <c r="AO198" s="210"/>
    </row>
    <row r="199" spans="1:41">
      <c r="A199" s="1" t="s">
        <v>472</v>
      </c>
      <c r="B199" s="231">
        <v>3</v>
      </c>
      <c r="C199" s="173" t="s">
        <v>1796</v>
      </c>
      <c r="D199" s="173">
        <v>3</v>
      </c>
      <c r="E199" s="173" t="s">
        <v>2493</v>
      </c>
      <c r="F199" s="174" t="s">
        <v>1954</v>
      </c>
      <c r="G199" s="174" t="s">
        <v>2474</v>
      </c>
      <c r="H199" s="173">
        <v>198</v>
      </c>
      <c r="I199" s="206">
        <v>3</v>
      </c>
      <c r="J199" s="207">
        <v>17</v>
      </c>
      <c r="K199" s="207">
        <v>1833</v>
      </c>
      <c r="L199" s="207">
        <v>350</v>
      </c>
      <c r="M199" s="207">
        <v>472</v>
      </c>
      <c r="N199" s="207">
        <v>10</v>
      </c>
      <c r="O199" s="207">
        <v>1.2</v>
      </c>
      <c r="P199" s="207">
        <v>70</v>
      </c>
      <c r="Q199" s="207" t="s">
        <v>2513</v>
      </c>
      <c r="R199" s="207" t="s">
        <v>2514</v>
      </c>
      <c r="S199" s="207" t="s">
        <v>2558</v>
      </c>
      <c r="T199" s="207" t="s">
        <v>2544</v>
      </c>
      <c r="U199" s="207" t="s">
        <v>2513</v>
      </c>
      <c r="V199" s="233">
        <v>25</v>
      </c>
      <c r="W199" s="233">
        <v>40</v>
      </c>
      <c r="X199" s="233">
        <v>25</v>
      </c>
      <c r="Y199" s="233"/>
      <c r="Z199" s="233"/>
      <c r="AA199" s="233"/>
      <c r="AB199" s="233"/>
      <c r="AC199" s="233"/>
      <c r="AD199" s="233"/>
      <c r="AE199" s="208"/>
      <c r="AF199" s="208"/>
      <c r="AG199" s="208"/>
      <c r="AH199" s="208"/>
      <c r="AI199" s="208"/>
      <c r="AJ199" s="209"/>
      <c r="AK199" s="209"/>
      <c r="AL199" s="211"/>
      <c r="AM199" s="276">
        <v>43655.666666666657</v>
      </c>
      <c r="AN199" s="271"/>
      <c r="AO199" s="210"/>
    </row>
    <row r="200" spans="1:41">
      <c r="A200" s="1" t="s">
        <v>470</v>
      </c>
      <c r="B200" s="231">
        <v>3</v>
      </c>
      <c r="C200" s="173" t="s">
        <v>1796</v>
      </c>
      <c r="D200" s="173">
        <v>3</v>
      </c>
      <c r="E200" s="173" t="s">
        <v>2493</v>
      </c>
      <c r="F200" s="226" t="s">
        <v>1955</v>
      </c>
      <c r="G200" s="226" t="s">
        <v>2475</v>
      </c>
      <c r="H200" s="173">
        <v>199</v>
      </c>
      <c r="I200" s="206">
        <v>3</v>
      </c>
      <c r="J200" s="207">
        <v>18</v>
      </c>
      <c r="K200" s="207">
        <v>2430</v>
      </c>
      <c r="L200" s="207">
        <v>305</v>
      </c>
      <c r="M200" s="207">
        <v>475</v>
      </c>
      <c r="N200" s="207">
        <v>0</v>
      </c>
      <c r="O200" s="207">
        <v>1.2</v>
      </c>
      <c r="P200" s="207">
        <v>70</v>
      </c>
      <c r="Q200" s="207" t="s">
        <v>2513</v>
      </c>
      <c r="R200" s="207" t="s">
        <v>2514</v>
      </c>
      <c r="S200" s="207" t="s">
        <v>2542</v>
      </c>
      <c r="T200" s="207" t="s">
        <v>2534</v>
      </c>
      <c r="U200" s="207" t="s">
        <v>2513</v>
      </c>
      <c r="V200" s="233">
        <v>10</v>
      </c>
      <c r="W200" s="233">
        <v>20</v>
      </c>
      <c r="X200" s="233"/>
      <c r="Y200" s="233"/>
      <c r="Z200" s="233"/>
      <c r="AA200" s="233"/>
      <c r="AB200" s="233"/>
      <c r="AC200" s="233"/>
      <c r="AD200" s="233"/>
      <c r="AE200" s="208"/>
      <c r="AF200" s="208"/>
      <c r="AG200" s="208"/>
      <c r="AH200" s="208"/>
      <c r="AI200" s="208"/>
      <c r="AJ200" s="209"/>
      <c r="AK200" s="209"/>
      <c r="AL200" s="211"/>
      <c r="AM200" s="276">
        <v>43585.416666666657</v>
      </c>
      <c r="AN200" s="271"/>
      <c r="AO200" s="210"/>
    </row>
    <row r="201" spans="1:41">
      <c r="A201" s="1" t="s">
        <v>471</v>
      </c>
      <c r="B201" s="231">
        <v>3</v>
      </c>
      <c r="C201" s="173" t="s">
        <v>1796</v>
      </c>
      <c r="D201" s="173">
        <v>3</v>
      </c>
      <c r="E201" s="173" t="s">
        <v>2493</v>
      </c>
      <c r="F201" s="174" t="s">
        <v>1956</v>
      </c>
      <c r="G201" s="174" t="s">
        <v>2476</v>
      </c>
      <c r="H201" s="173">
        <v>200</v>
      </c>
      <c r="I201" s="206">
        <v>3</v>
      </c>
      <c r="J201" s="207">
        <v>18</v>
      </c>
      <c r="K201" s="207">
        <v>2035</v>
      </c>
      <c r="L201" s="207">
        <v>295</v>
      </c>
      <c r="M201" s="207">
        <v>550</v>
      </c>
      <c r="N201" s="207">
        <v>0</v>
      </c>
      <c r="O201" s="207">
        <v>1.2</v>
      </c>
      <c r="P201" s="207">
        <v>70</v>
      </c>
      <c r="Q201" s="207" t="s">
        <v>2513</v>
      </c>
      <c r="R201" s="207" t="s">
        <v>2514</v>
      </c>
      <c r="S201" s="207" t="s">
        <v>2566</v>
      </c>
      <c r="T201" s="207" t="s">
        <v>2534</v>
      </c>
      <c r="U201" s="207" t="s">
        <v>2513</v>
      </c>
      <c r="V201" s="233">
        <v>0</v>
      </c>
      <c r="W201" s="233">
        <v>40</v>
      </c>
      <c r="X201" s="233">
        <v>30</v>
      </c>
      <c r="Y201" s="233"/>
      <c r="Z201" s="233"/>
      <c r="AA201" s="233"/>
      <c r="AB201" s="233"/>
      <c r="AC201" s="233"/>
      <c r="AD201" s="233"/>
      <c r="AE201" s="208"/>
      <c r="AF201" s="208"/>
      <c r="AG201" s="208"/>
      <c r="AH201" s="208"/>
      <c r="AI201" s="208"/>
      <c r="AJ201" s="209"/>
      <c r="AK201" s="209"/>
      <c r="AL201" s="209"/>
      <c r="AM201" s="275">
        <v>43585.416666666657</v>
      </c>
      <c r="AN201" s="217"/>
      <c r="AO201" s="210"/>
    </row>
    <row r="202" spans="1:41">
      <c r="A202" s="1" t="s">
        <v>473</v>
      </c>
      <c r="B202" s="231">
        <v>3</v>
      </c>
      <c r="C202" s="173" t="s">
        <v>1803</v>
      </c>
      <c r="D202" s="173">
        <v>4</v>
      </c>
      <c r="E202" s="173" t="s">
        <v>2494</v>
      </c>
      <c r="F202" s="174" t="s">
        <v>1957</v>
      </c>
      <c r="G202" s="174" t="s">
        <v>2477</v>
      </c>
      <c r="H202" s="173">
        <v>201</v>
      </c>
      <c r="I202" s="206">
        <v>1</v>
      </c>
      <c r="J202" s="207">
        <v>17</v>
      </c>
      <c r="K202" s="207">
        <v>1135</v>
      </c>
      <c r="L202" s="207">
        <v>407</v>
      </c>
      <c r="M202" s="207">
        <v>109</v>
      </c>
      <c r="N202" s="207">
        <v>0</v>
      </c>
      <c r="O202" s="207">
        <v>2.85</v>
      </c>
      <c r="P202" s="207">
        <v>70</v>
      </c>
      <c r="Q202" s="207" t="s">
        <v>2513</v>
      </c>
      <c r="R202" s="207" t="s">
        <v>2514</v>
      </c>
      <c r="S202" s="207" t="s">
        <v>2552</v>
      </c>
      <c r="T202" s="207" t="s">
        <v>2544</v>
      </c>
      <c r="U202" s="207" t="s">
        <v>2513</v>
      </c>
      <c r="V202" s="233">
        <v>10</v>
      </c>
      <c r="W202" s="233">
        <v>35</v>
      </c>
      <c r="X202" s="233">
        <v>25</v>
      </c>
      <c r="Y202" s="233"/>
      <c r="Z202" s="233"/>
      <c r="AA202" s="233"/>
      <c r="AB202" s="233"/>
      <c r="AC202" s="233"/>
      <c r="AD202" s="233"/>
      <c r="AE202" s="208"/>
      <c r="AF202" s="208"/>
      <c r="AG202" s="208"/>
      <c r="AH202" s="208"/>
      <c r="AI202" s="208"/>
      <c r="AJ202" s="209"/>
      <c r="AK202" s="209"/>
      <c r="AL202" s="209"/>
      <c r="AM202" s="275">
        <v>43585.416666666657</v>
      </c>
      <c r="AN202" s="217"/>
      <c r="AO202" s="210"/>
    </row>
    <row r="203" spans="1:41">
      <c r="A203" s="1" t="s">
        <v>474</v>
      </c>
      <c r="B203" s="231">
        <v>3</v>
      </c>
      <c r="C203" s="173" t="s">
        <v>1803</v>
      </c>
      <c r="D203" s="173">
        <v>4</v>
      </c>
      <c r="E203" s="173" t="s">
        <v>2494</v>
      </c>
      <c r="F203" s="229" t="s">
        <v>1958</v>
      </c>
      <c r="G203" s="229" t="s">
        <v>2478</v>
      </c>
      <c r="H203" s="173">
        <v>202</v>
      </c>
      <c r="I203" s="206">
        <v>1</v>
      </c>
      <c r="J203" s="207">
        <v>17</v>
      </c>
      <c r="K203" s="207">
        <v>1220</v>
      </c>
      <c r="L203" s="207">
        <v>390</v>
      </c>
      <c r="M203" s="207">
        <v>110</v>
      </c>
      <c r="N203" s="207">
        <v>0</v>
      </c>
      <c r="O203" s="207">
        <v>2.85</v>
      </c>
      <c r="P203" s="207">
        <v>70</v>
      </c>
      <c r="Q203" s="207" t="s">
        <v>2513</v>
      </c>
      <c r="R203" s="207" t="s">
        <v>2514</v>
      </c>
      <c r="S203" s="207" t="s">
        <v>2560</v>
      </c>
      <c r="T203" s="207" t="s">
        <v>2534</v>
      </c>
      <c r="U203" s="207" t="s">
        <v>2513</v>
      </c>
      <c r="V203" s="233">
        <v>0</v>
      </c>
      <c r="W203" s="233">
        <v>30</v>
      </c>
      <c r="X203" s="233">
        <v>20</v>
      </c>
      <c r="Y203" s="233"/>
      <c r="Z203" s="233"/>
      <c r="AA203" s="233"/>
      <c r="AB203" s="233"/>
      <c r="AC203" s="233"/>
      <c r="AD203" s="233"/>
      <c r="AE203" s="208"/>
      <c r="AF203" s="208"/>
      <c r="AG203" s="208"/>
      <c r="AH203" s="208"/>
      <c r="AI203" s="208"/>
      <c r="AJ203" s="209"/>
      <c r="AK203" s="209"/>
      <c r="AL203" s="209"/>
      <c r="AM203" s="275">
        <v>43585.416666666657</v>
      </c>
      <c r="AN203" s="217">
        <v>1</v>
      </c>
      <c r="AO203" s="210"/>
    </row>
    <row r="204" spans="1:41">
      <c r="A204" s="1" t="s">
        <v>475</v>
      </c>
      <c r="B204" s="231">
        <v>3</v>
      </c>
      <c r="C204" s="173" t="s">
        <v>1806</v>
      </c>
      <c r="D204" s="173">
        <v>5</v>
      </c>
      <c r="E204" s="173" t="s">
        <v>2494</v>
      </c>
      <c r="F204" s="174" t="s">
        <v>1959</v>
      </c>
      <c r="G204" s="174" t="s">
        <v>2479</v>
      </c>
      <c r="H204" s="173">
        <v>203</v>
      </c>
      <c r="I204" s="206">
        <v>1</v>
      </c>
      <c r="J204" s="207">
        <v>12</v>
      </c>
      <c r="K204" s="207">
        <v>935</v>
      </c>
      <c r="L204" s="207">
        <v>418</v>
      </c>
      <c r="M204" s="207">
        <v>83</v>
      </c>
      <c r="N204" s="207">
        <v>15</v>
      </c>
      <c r="O204" s="207">
        <v>1.9</v>
      </c>
      <c r="P204" s="207">
        <v>70</v>
      </c>
      <c r="Q204" s="207" t="s">
        <v>2513</v>
      </c>
      <c r="R204" s="207" t="s">
        <v>2514</v>
      </c>
      <c r="S204" s="207" t="s">
        <v>2551</v>
      </c>
      <c r="T204" s="207" t="s">
        <v>2534</v>
      </c>
      <c r="U204" s="207" t="s">
        <v>2513</v>
      </c>
      <c r="V204" s="233">
        <v>0</v>
      </c>
      <c r="W204" s="233">
        <v>45</v>
      </c>
      <c r="X204" s="233">
        <v>25</v>
      </c>
      <c r="Y204" s="233"/>
      <c r="Z204" s="233"/>
      <c r="AA204" s="233"/>
      <c r="AB204" s="233"/>
      <c r="AC204" s="233"/>
      <c r="AD204" s="233"/>
      <c r="AE204" s="208"/>
      <c r="AF204" s="208"/>
      <c r="AG204" s="208"/>
      <c r="AH204" s="208"/>
      <c r="AI204" s="208"/>
      <c r="AJ204" s="209"/>
      <c r="AK204" s="209"/>
      <c r="AL204" s="209"/>
      <c r="AM204" s="275">
        <v>43585.416666666657</v>
      </c>
      <c r="AN204" s="217"/>
      <c r="AO204" s="210"/>
    </row>
    <row r="205" spans="1:41">
      <c r="A205" s="1" t="s">
        <v>462</v>
      </c>
      <c r="B205" s="231">
        <v>3</v>
      </c>
      <c r="C205" s="173" t="s">
        <v>1810</v>
      </c>
      <c r="D205" s="173">
        <v>6</v>
      </c>
      <c r="E205" s="173" t="s">
        <v>2494</v>
      </c>
      <c r="F205" s="174" t="s">
        <v>1960</v>
      </c>
      <c r="G205" s="174" t="s">
        <v>2480</v>
      </c>
      <c r="H205" s="173">
        <v>204</v>
      </c>
      <c r="I205" s="206">
        <v>1</v>
      </c>
      <c r="J205" s="207">
        <v>18</v>
      </c>
      <c r="K205" s="207">
        <v>1100</v>
      </c>
      <c r="L205" s="207">
        <v>520</v>
      </c>
      <c r="M205" s="207">
        <v>90</v>
      </c>
      <c r="N205" s="207">
        <v>15</v>
      </c>
      <c r="O205" s="207">
        <v>1.6</v>
      </c>
      <c r="P205" s="207">
        <v>70</v>
      </c>
      <c r="Q205" s="207" t="s">
        <v>2513</v>
      </c>
      <c r="R205" s="207" t="s">
        <v>2514</v>
      </c>
      <c r="S205" s="207" t="s">
        <v>2515</v>
      </c>
      <c r="T205" s="207" t="s">
        <v>2534</v>
      </c>
      <c r="U205" s="207" t="s">
        <v>2513</v>
      </c>
      <c r="V205" s="233">
        <v>0</v>
      </c>
      <c r="W205" s="233">
        <v>4</v>
      </c>
      <c r="X205" s="233"/>
      <c r="Y205" s="233"/>
      <c r="Z205" s="233"/>
      <c r="AA205" s="233"/>
      <c r="AB205" s="233"/>
      <c r="AC205" s="233"/>
      <c r="AD205" s="233"/>
      <c r="AE205" s="208"/>
      <c r="AF205" s="208"/>
      <c r="AG205" s="208"/>
      <c r="AH205" s="208"/>
      <c r="AI205" s="208"/>
      <c r="AJ205" s="209"/>
      <c r="AK205" s="209"/>
      <c r="AL205" s="209"/>
      <c r="AM205" s="275">
        <v>43585.416666666657</v>
      </c>
      <c r="AN205" s="217"/>
      <c r="AO205" s="210"/>
    </row>
    <row r="206" spans="1:41">
      <c r="A206" s="2" t="s">
        <v>463</v>
      </c>
      <c r="B206" s="231">
        <v>3</v>
      </c>
      <c r="C206" s="173" t="s">
        <v>1810</v>
      </c>
      <c r="D206" s="173">
        <v>6</v>
      </c>
      <c r="E206" s="173" t="s">
        <v>2494</v>
      </c>
      <c r="F206" s="174" t="s">
        <v>1961</v>
      </c>
      <c r="G206" s="174" t="s">
        <v>2481</v>
      </c>
      <c r="H206" s="173">
        <v>205</v>
      </c>
      <c r="I206" s="218">
        <v>1</v>
      </c>
      <c r="J206" s="219">
        <v>30</v>
      </c>
      <c r="K206" s="219">
        <v>1141</v>
      </c>
      <c r="L206" s="219">
        <v>642</v>
      </c>
      <c r="M206" s="219">
        <v>95</v>
      </c>
      <c r="N206" s="219">
        <v>15</v>
      </c>
      <c r="O206" s="207">
        <v>2.9</v>
      </c>
      <c r="P206" s="207">
        <v>70</v>
      </c>
      <c r="Q206" s="207" t="s">
        <v>2513</v>
      </c>
      <c r="R206" s="207" t="s">
        <v>2514</v>
      </c>
      <c r="S206" s="207" t="s">
        <v>2540</v>
      </c>
      <c r="T206" s="207" t="s">
        <v>2544</v>
      </c>
      <c r="U206" s="207" t="s">
        <v>2513</v>
      </c>
      <c r="V206" s="235">
        <v>0</v>
      </c>
      <c r="W206" s="235">
        <v>40</v>
      </c>
      <c r="X206" s="235">
        <v>20</v>
      </c>
      <c r="Y206" s="235"/>
      <c r="Z206" s="235"/>
      <c r="AA206" s="235"/>
      <c r="AB206" s="235"/>
      <c r="AC206" s="235"/>
      <c r="AD206" s="235"/>
      <c r="AE206" s="208"/>
      <c r="AF206" s="208"/>
      <c r="AG206" s="208"/>
      <c r="AH206" s="208"/>
      <c r="AI206" s="208"/>
      <c r="AJ206" s="209"/>
      <c r="AK206" s="209"/>
      <c r="AL206" s="209"/>
      <c r="AM206" s="275">
        <v>43585.416666666657</v>
      </c>
      <c r="AN206" s="217"/>
      <c r="AO206" s="210"/>
    </row>
    <row r="207" spans="1:41">
      <c r="A207" s="176" t="s">
        <v>466</v>
      </c>
      <c r="B207" s="231">
        <v>3</v>
      </c>
      <c r="C207" s="173" t="s">
        <v>1820</v>
      </c>
      <c r="D207" s="173">
        <v>8</v>
      </c>
      <c r="E207" s="173" t="s">
        <v>2493</v>
      </c>
      <c r="F207" s="174" t="s">
        <v>1962</v>
      </c>
      <c r="G207" s="174" t="s">
        <v>2482</v>
      </c>
      <c r="H207" s="173">
        <v>206</v>
      </c>
      <c r="I207" s="220">
        <v>2</v>
      </c>
      <c r="J207" s="221">
        <v>11</v>
      </c>
      <c r="K207" s="221">
        <v>1325</v>
      </c>
      <c r="L207" s="221">
        <v>325</v>
      </c>
      <c r="M207" s="221">
        <v>310</v>
      </c>
      <c r="N207" s="221">
        <v>0</v>
      </c>
      <c r="O207" s="207">
        <v>1.05</v>
      </c>
      <c r="P207" s="207">
        <v>70</v>
      </c>
      <c r="Q207" s="207" t="s">
        <v>2513</v>
      </c>
      <c r="R207" s="207" t="s">
        <v>2514</v>
      </c>
      <c r="S207" s="207" t="s">
        <v>2562</v>
      </c>
      <c r="T207" s="207" t="s">
        <v>2534</v>
      </c>
      <c r="U207" s="207" t="s">
        <v>2513</v>
      </c>
      <c r="V207" s="236">
        <v>6</v>
      </c>
      <c r="W207" s="236">
        <v>25</v>
      </c>
      <c r="X207" s="236"/>
      <c r="Y207" s="236"/>
      <c r="Z207" s="236"/>
      <c r="AA207" s="236"/>
      <c r="AB207" s="236"/>
      <c r="AC207" s="236"/>
      <c r="AD207" s="236"/>
      <c r="AE207" s="208"/>
      <c r="AF207" s="208"/>
      <c r="AG207" s="208"/>
      <c r="AH207" s="208"/>
      <c r="AI207" s="208"/>
      <c r="AJ207" s="209"/>
      <c r="AK207" s="209"/>
      <c r="AL207" s="209"/>
      <c r="AM207" s="275">
        <v>43585.416666666657</v>
      </c>
      <c r="AN207" s="217"/>
      <c r="AO207" s="210"/>
    </row>
    <row r="208" spans="1:41">
      <c r="A208" s="176" t="s">
        <v>465</v>
      </c>
      <c r="B208" s="231">
        <v>3</v>
      </c>
      <c r="C208" s="173" t="s">
        <v>1820</v>
      </c>
      <c r="D208" s="173">
        <v>8</v>
      </c>
      <c r="E208" s="173" t="s">
        <v>2493</v>
      </c>
      <c r="F208" s="227" t="s">
        <v>1963</v>
      </c>
      <c r="G208" s="227" t="s">
        <v>2483</v>
      </c>
      <c r="H208" s="173">
        <v>207</v>
      </c>
      <c r="I208" s="220">
        <v>1</v>
      </c>
      <c r="J208" s="221">
        <v>10</v>
      </c>
      <c r="K208" s="221">
        <v>1226</v>
      </c>
      <c r="L208" s="221">
        <v>495</v>
      </c>
      <c r="M208" s="221">
        <v>279</v>
      </c>
      <c r="N208" s="221">
        <v>0</v>
      </c>
      <c r="O208" s="207">
        <v>1</v>
      </c>
      <c r="P208" s="207">
        <v>70</v>
      </c>
      <c r="Q208" s="207" t="s">
        <v>2513</v>
      </c>
      <c r="R208" s="207" t="s">
        <v>2514</v>
      </c>
      <c r="S208" s="207" t="s">
        <v>2550</v>
      </c>
      <c r="T208" s="207" t="s">
        <v>2534</v>
      </c>
      <c r="U208" s="207" t="s">
        <v>2513</v>
      </c>
      <c r="V208" s="236">
        <v>0</v>
      </c>
      <c r="W208" s="236">
        <v>45</v>
      </c>
      <c r="X208" s="236">
        <v>25</v>
      </c>
      <c r="Y208" s="236"/>
      <c r="Z208" s="236"/>
      <c r="AA208" s="236"/>
      <c r="AB208" s="236"/>
      <c r="AC208" s="236"/>
      <c r="AD208" s="236"/>
      <c r="AE208" s="208"/>
      <c r="AF208" s="208"/>
      <c r="AG208" s="208"/>
      <c r="AH208" s="208"/>
      <c r="AI208" s="208"/>
      <c r="AJ208" s="209"/>
      <c r="AK208" s="209"/>
      <c r="AL208" s="209"/>
      <c r="AM208" s="275">
        <v>43585.416666666657</v>
      </c>
      <c r="AN208" s="217"/>
      <c r="AO208" s="210"/>
    </row>
    <row r="209" spans="1:41">
      <c r="A209" s="176" t="s">
        <v>464</v>
      </c>
      <c r="B209" s="231">
        <v>3</v>
      </c>
      <c r="C209" s="173" t="s">
        <v>1820</v>
      </c>
      <c r="D209" s="173">
        <v>8</v>
      </c>
      <c r="E209" s="173" t="s">
        <v>2493</v>
      </c>
      <c r="F209" s="174" t="s">
        <v>1964</v>
      </c>
      <c r="G209" s="174" t="s">
        <v>2484</v>
      </c>
      <c r="H209" s="173">
        <v>208</v>
      </c>
      <c r="I209" s="220">
        <v>2</v>
      </c>
      <c r="J209" s="221">
        <v>11</v>
      </c>
      <c r="K209" s="221">
        <v>1270</v>
      </c>
      <c r="L209" s="221">
        <v>405</v>
      </c>
      <c r="M209" s="221">
        <v>240</v>
      </c>
      <c r="N209" s="221">
        <v>0</v>
      </c>
      <c r="O209" s="207">
        <v>1.05</v>
      </c>
      <c r="P209" s="207">
        <v>70</v>
      </c>
      <c r="Q209" s="207" t="s">
        <v>2513</v>
      </c>
      <c r="R209" s="207" t="s">
        <v>2514</v>
      </c>
      <c r="S209" s="207" t="s">
        <v>2552</v>
      </c>
      <c r="T209" s="207" t="s">
        <v>2534</v>
      </c>
      <c r="U209" s="207" t="s">
        <v>2513</v>
      </c>
      <c r="V209" s="236">
        <v>6</v>
      </c>
      <c r="W209" s="236">
        <v>20</v>
      </c>
      <c r="X209" s="236">
        <v>10</v>
      </c>
      <c r="Y209" s="236"/>
      <c r="Z209" s="236"/>
      <c r="AA209" s="236"/>
      <c r="AB209" s="236"/>
      <c r="AC209" s="236"/>
      <c r="AD209" s="236"/>
      <c r="AE209" s="208"/>
      <c r="AF209" s="208"/>
      <c r="AG209" s="208"/>
      <c r="AH209" s="208"/>
      <c r="AI209" s="208"/>
      <c r="AJ209" s="209"/>
      <c r="AK209" s="209"/>
      <c r="AL209" s="209"/>
      <c r="AM209" s="275">
        <v>43585.416666666657</v>
      </c>
      <c r="AN209" s="217"/>
      <c r="AO209" s="210"/>
    </row>
    <row r="210" spans="1:41">
      <c r="A210" s="176" t="s">
        <v>476</v>
      </c>
      <c r="B210" s="231">
        <v>2</v>
      </c>
      <c r="C210" s="173" t="s">
        <v>1788</v>
      </c>
      <c r="D210" s="173">
        <v>2</v>
      </c>
      <c r="E210" s="173" t="s">
        <v>2494</v>
      </c>
      <c r="F210" s="174" t="s">
        <v>1965</v>
      </c>
      <c r="G210" s="174" t="s">
        <v>2485</v>
      </c>
      <c r="H210" s="173">
        <v>209</v>
      </c>
      <c r="I210" s="220">
        <v>1</v>
      </c>
      <c r="J210" s="221">
        <v>7</v>
      </c>
      <c r="K210" s="221">
        <v>780</v>
      </c>
      <c r="L210" s="221">
        <v>299</v>
      </c>
      <c r="M210" s="221">
        <v>66</v>
      </c>
      <c r="N210" s="221">
        <v>0</v>
      </c>
      <c r="O210" s="207">
        <v>1</v>
      </c>
      <c r="P210" s="207">
        <v>70</v>
      </c>
      <c r="Q210" s="207" t="s">
        <v>2513</v>
      </c>
      <c r="R210" s="207" t="s">
        <v>2561</v>
      </c>
      <c r="S210" s="207" t="s">
        <v>2561</v>
      </c>
      <c r="T210" s="207" t="s">
        <v>2567</v>
      </c>
      <c r="U210" s="207" t="s">
        <v>2513</v>
      </c>
      <c r="V210" s="236"/>
      <c r="W210" s="236"/>
      <c r="X210" s="236"/>
      <c r="Y210" s="236"/>
      <c r="Z210" s="236"/>
      <c r="AA210" s="236"/>
      <c r="AB210" s="236"/>
      <c r="AC210" s="236"/>
      <c r="AD210" s="236"/>
      <c r="AE210" s="208"/>
      <c r="AF210" s="208"/>
      <c r="AG210" s="208"/>
      <c r="AH210" s="208"/>
      <c r="AI210" s="208"/>
      <c r="AJ210" s="209"/>
      <c r="AK210" s="209"/>
      <c r="AL210" s="209"/>
      <c r="AM210" s="275">
        <v>43585.416666666657</v>
      </c>
      <c r="AN210" s="217"/>
      <c r="AO210" s="210"/>
    </row>
    <row r="211" spans="1:41">
      <c r="A211" s="176" t="s">
        <v>480</v>
      </c>
      <c r="B211" s="231">
        <v>2</v>
      </c>
      <c r="C211" s="173" t="s">
        <v>1796</v>
      </c>
      <c r="D211" s="173">
        <v>3</v>
      </c>
      <c r="E211" s="173" t="s">
        <v>2493</v>
      </c>
      <c r="F211" s="174" t="s">
        <v>1966</v>
      </c>
      <c r="G211" s="174" t="s">
        <v>2486</v>
      </c>
      <c r="H211" s="173">
        <v>210</v>
      </c>
      <c r="I211" s="220">
        <v>3</v>
      </c>
      <c r="J211" s="221">
        <v>14</v>
      </c>
      <c r="K211" s="221">
        <v>1670</v>
      </c>
      <c r="L211" s="221">
        <v>240</v>
      </c>
      <c r="M211" s="221">
        <v>355</v>
      </c>
      <c r="N211" s="221">
        <v>0</v>
      </c>
      <c r="O211" s="207">
        <v>1.2</v>
      </c>
      <c r="P211" s="207">
        <v>70</v>
      </c>
      <c r="Q211" s="207" t="s">
        <v>2513</v>
      </c>
      <c r="R211" s="207" t="s">
        <v>2568</v>
      </c>
      <c r="S211" s="207" t="s">
        <v>2567</v>
      </c>
      <c r="T211" s="207" t="s">
        <v>2568</v>
      </c>
      <c r="U211" s="207" t="s">
        <v>2513</v>
      </c>
      <c r="V211" s="236"/>
      <c r="W211" s="236"/>
      <c r="X211" s="236"/>
      <c r="Y211" s="236"/>
      <c r="Z211" s="236"/>
      <c r="AA211" s="236"/>
      <c r="AB211" s="236"/>
      <c r="AC211" s="236"/>
      <c r="AD211" s="236"/>
      <c r="AE211" s="208"/>
      <c r="AF211" s="208"/>
      <c r="AG211" s="208"/>
      <c r="AH211" s="208"/>
      <c r="AI211" s="208"/>
      <c r="AJ211" s="209"/>
      <c r="AK211" s="209"/>
      <c r="AL211" s="209"/>
      <c r="AM211" s="275">
        <v>43585.416666666657</v>
      </c>
      <c r="AN211" s="272"/>
      <c r="AO211" s="271"/>
    </row>
    <row r="212" spans="1:41">
      <c r="A212" s="1" t="s">
        <v>477</v>
      </c>
      <c r="B212" s="231">
        <v>2</v>
      </c>
      <c r="C212" s="173" t="s">
        <v>1810</v>
      </c>
      <c r="D212" s="173">
        <v>6</v>
      </c>
      <c r="E212" s="173" t="s">
        <v>2494</v>
      </c>
      <c r="F212" s="204" t="s">
        <v>477</v>
      </c>
      <c r="G212" s="204" t="s">
        <v>477</v>
      </c>
      <c r="H212" s="173">
        <v>211</v>
      </c>
      <c r="I212" s="206">
        <v>1</v>
      </c>
      <c r="J212" s="207">
        <v>24</v>
      </c>
      <c r="K212" s="207">
        <v>1461</v>
      </c>
      <c r="L212" s="207">
        <v>482</v>
      </c>
      <c r="M212" s="207">
        <v>50</v>
      </c>
      <c r="N212" s="207">
        <v>10</v>
      </c>
      <c r="O212" s="207">
        <v>2.9</v>
      </c>
      <c r="P212" s="207">
        <v>70</v>
      </c>
      <c r="Q212" s="207" t="s">
        <v>2513</v>
      </c>
      <c r="R212" s="207" t="s">
        <v>2569</v>
      </c>
      <c r="S212" s="207" t="s">
        <v>2567</v>
      </c>
      <c r="T212" s="207" t="s">
        <v>2569</v>
      </c>
      <c r="U212" s="207" t="s">
        <v>2513</v>
      </c>
      <c r="V212" s="233"/>
      <c r="W212" s="233"/>
      <c r="X212" s="233"/>
      <c r="Y212" s="233"/>
      <c r="Z212" s="233"/>
      <c r="AA212" s="233"/>
      <c r="AB212" s="233"/>
      <c r="AC212" s="233"/>
      <c r="AD212" s="233"/>
      <c r="AE212" s="208"/>
      <c r="AF212" s="208"/>
      <c r="AG212" s="208"/>
      <c r="AH212" s="208"/>
      <c r="AI212" s="208"/>
      <c r="AJ212" s="209"/>
      <c r="AK212" s="209"/>
      <c r="AL212" s="209"/>
      <c r="AM212" s="275">
        <v>43585.416666666657</v>
      </c>
      <c r="AN212" s="272"/>
      <c r="AO212" s="210"/>
    </row>
    <row r="213" spans="1:41">
      <c r="A213" s="1" t="s">
        <v>478</v>
      </c>
      <c r="B213" s="231">
        <v>2</v>
      </c>
      <c r="C213" s="173" t="s">
        <v>1810</v>
      </c>
      <c r="D213" s="173">
        <v>6</v>
      </c>
      <c r="E213" s="173" t="s">
        <v>2494</v>
      </c>
      <c r="F213" s="174" t="s">
        <v>1967</v>
      </c>
      <c r="G213" s="174" t="s">
        <v>2487</v>
      </c>
      <c r="H213" s="173">
        <v>212</v>
      </c>
      <c r="I213" s="206">
        <v>1</v>
      </c>
      <c r="J213" s="207">
        <v>12</v>
      </c>
      <c r="K213" s="207">
        <v>952</v>
      </c>
      <c r="L213" s="207">
        <v>370</v>
      </c>
      <c r="M213" s="207">
        <v>62</v>
      </c>
      <c r="N213" s="207">
        <v>10</v>
      </c>
      <c r="O213" s="207">
        <v>1.6</v>
      </c>
      <c r="P213" s="207">
        <v>70</v>
      </c>
      <c r="Q213" s="207" t="s">
        <v>2513</v>
      </c>
      <c r="R213" s="207" t="s">
        <v>2570</v>
      </c>
      <c r="S213" s="207" t="s">
        <v>2567</v>
      </c>
      <c r="T213" s="207" t="s">
        <v>2570</v>
      </c>
      <c r="U213" s="207" t="s">
        <v>2513</v>
      </c>
      <c r="V213" s="233"/>
      <c r="W213" s="233"/>
      <c r="X213" s="233"/>
      <c r="Y213" s="233"/>
      <c r="Z213" s="233"/>
      <c r="AA213" s="233"/>
      <c r="AB213" s="233"/>
      <c r="AC213" s="233"/>
      <c r="AD213" s="233"/>
      <c r="AE213" s="208"/>
      <c r="AF213" s="208"/>
      <c r="AG213" s="208"/>
      <c r="AH213" s="208"/>
      <c r="AI213" s="208"/>
      <c r="AJ213" s="209"/>
      <c r="AK213" s="209"/>
      <c r="AL213" s="209"/>
      <c r="AM213" s="275">
        <v>43585.416666666657</v>
      </c>
      <c r="AN213" s="272"/>
      <c r="AO213" s="210"/>
    </row>
    <row r="214" spans="1:41">
      <c r="A214" s="1" t="s">
        <v>479</v>
      </c>
      <c r="B214" s="231">
        <v>2</v>
      </c>
      <c r="C214" s="173" t="s">
        <v>1820</v>
      </c>
      <c r="D214" s="173">
        <v>8</v>
      </c>
      <c r="E214" s="173" t="s">
        <v>2493</v>
      </c>
      <c r="F214" s="174" t="s">
        <v>1968</v>
      </c>
      <c r="G214" s="174" t="s">
        <v>2488</v>
      </c>
      <c r="H214" s="173">
        <v>213</v>
      </c>
      <c r="I214" s="206">
        <v>2</v>
      </c>
      <c r="J214" s="207">
        <v>7</v>
      </c>
      <c r="K214" s="207">
        <v>1030</v>
      </c>
      <c r="L214" s="207">
        <v>262</v>
      </c>
      <c r="M214" s="207">
        <v>192</v>
      </c>
      <c r="N214" s="207">
        <v>0</v>
      </c>
      <c r="O214" s="207">
        <v>1.05</v>
      </c>
      <c r="P214" s="207">
        <v>70</v>
      </c>
      <c r="Q214" s="207" t="s">
        <v>2513</v>
      </c>
      <c r="R214" s="207" t="s">
        <v>2567</v>
      </c>
      <c r="S214" s="207" t="s">
        <v>2571</v>
      </c>
      <c r="T214" s="207" t="s">
        <v>2571</v>
      </c>
      <c r="U214" s="207" t="s">
        <v>2513</v>
      </c>
      <c r="V214" s="233"/>
      <c r="W214" s="233"/>
      <c r="X214" s="233"/>
      <c r="Y214" s="233"/>
      <c r="Z214" s="233"/>
      <c r="AA214" s="233"/>
      <c r="AB214" s="233"/>
      <c r="AC214" s="233"/>
      <c r="AD214" s="233"/>
      <c r="AE214" s="208"/>
      <c r="AF214" s="208"/>
      <c r="AG214" s="208"/>
      <c r="AH214" s="208"/>
      <c r="AI214" s="208"/>
      <c r="AJ214" s="209"/>
      <c r="AK214" s="209"/>
      <c r="AL214" s="209"/>
      <c r="AM214" s="275">
        <v>43585.416666666657</v>
      </c>
      <c r="AN214" s="272"/>
      <c r="AO214" s="210"/>
    </row>
    <row r="215" spans="1:41">
      <c r="A215" s="2" t="s">
        <v>481</v>
      </c>
      <c r="B215" s="231">
        <v>1</v>
      </c>
      <c r="C215" s="173" t="s">
        <v>1780</v>
      </c>
      <c r="D215" s="173">
        <v>1</v>
      </c>
      <c r="E215" s="173" t="s">
        <v>2493</v>
      </c>
      <c r="F215" s="174" t="s">
        <v>481</v>
      </c>
      <c r="G215" s="174" t="s">
        <v>481</v>
      </c>
      <c r="H215" s="173">
        <v>214</v>
      </c>
      <c r="I215" s="218">
        <v>1</v>
      </c>
      <c r="J215" s="219">
        <v>3</v>
      </c>
      <c r="K215" s="219">
        <v>1391</v>
      </c>
      <c r="L215" s="219">
        <v>413</v>
      </c>
      <c r="M215" s="219">
        <v>90</v>
      </c>
      <c r="N215" s="219">
        <v>0</v>
      </c>
      <c r="O215" s="207">
        <v>1.5</v>
      </c>
      <c r="P215" s="207">
        <v>200</v>
      </c>
      <c r="Q215" s="207" t="s">
        <v>2572</v>
      </c>
      <c r="R215" s="207" t="s">
        <v>2572</v>
      </c>
      <c r="S215" s="207" t="s">
        <v>2572</v>
      </c>
      <c r="T215" s="207" t="s">
        <v>2572</v>
      </c>
      <c r="U215" s="207" t="s">
        <v>2572</v>
      </c>
      <c r="V215" s="235"/>
      <c r="W215" s="235"/>
      <c r="X215" s="235"/>
      <c r="Y215" s="235"/>
      <c r="Z215" s="235"/>
      <c r="AA215" s="235"/>
      <c r="AB215" s="235"/>
      <c r="AC215" s="235"/>
      <c r="AD215" s="235"/>
      <c r="AE215" s="222"/>
      <c r="AF215" s="222"/>
      <c r="AG215" s="222"/>
      <c r="AH215" s="222"/>
      <c r="AI215" s="222"/>
      <c r="AJ215" s="223"/>
      <c r="AK215" s="223"/>
      <c r="AL215" s="223"/>
      <c r="AM215" s="278">
        <v>43585.416666666657</v>
      </c>
      <c r="AN215" s="224"/>
      <c r="AO215" s="273">
        <v>12</v>
      </c>
    </row>
    <row r="216" spans="1:41">
      <c r="A216" s="1" t="s">
        <v>1977</v>
      </c>
      <c r="B216" s="231">
        <v>1</v>
      </c>
      <c r="C216" s="173" t="s">
        <v>1981</v>
      </c>
      <c r="D216" s="173">
        <v>2</v>
      </c>
      <c r="E216" s="173" t="s">
        <v>2494</v>
      </c>
      <c r="F216" s="202" t="s">
        <v>2491</v>
      </c>
      <c r="G216" s="202" t="s">
        <v>2491</v>
      </c>
      <c r="H216" s="173">
        <v>215</v>
      </c>
      <c r="I216" s="221">
        <v>1</v>
      </c>
      <c r="J216" s="221">
        <v>3</v>
      </c>
      <c r="K216" s="221">
        <v>595</v>
      </c>
      <c r="L216" s="221">
        <v>217</v>
      </c>
      <c r="M216" s="221">
        <v>41</v>
      </c>
      <c r="N216" s="221">
        <v>0</v>
      </c>
      <c r="O216" s="221">
        <v>1</v>
      </c>
      <c r="P216" s="207">
        <v>200</v>
      </c>
      <c r="Q216" s="207" t="s">
        <v>2572</v>
      </c>
      <c r="R216" s="207" t="s">
        <v>2572</v>
      </c>
      <c r="S216" s="207" t="s">
        <v>2572</v>
      </c>
      <c r="T216" s="207" t="s">
        <v>2572</v>
      </c>
      <c r="U216" s="207" t="s">
        <v>2572</v>
      </c>
      <c r="V216" s="236"/>
      <c r="W216" s="236"/>
      <c r="X216" s="236"/>
      <c r="Y216" s="236"/>
      <c r="Z216" s="236"/>
      <c r="AA216" s="236"/>
      <c r="AB216" s="236"/>
      <c r="AC216" s="236"/>
      <c r="AD216" s="236"/>
      <c r="AE216" s="208"/>
      <c r="AF216" s="208"/>
      <c r="AG216" s="208"/>
      <c r="AH216" s="208"/>
      <c r="AI216" s="208"/>
      <c r="AJ216" s="209"/>
      <c r="AK216" s="209"/>
      <c r="AL216" s="209"/>
      <c r="AM216" s="275">
        <v>44501.666666666657</v>
      </c>
      <c r="AN216" s="210"/>
      <c r="AO216" s="210">
        <v>0</v>
      </c>
    </row>
    <row r="217" spans="1:41">
      <c r="A217" s="1" t="s">
        <v>482</v>
      </c>
      <c r="B217" s="231">
        <v>1</v>
      </c>
      <c r="C217" s="173" t="s">
        <v>1803</v>
      </c>
      <c r="D217" s="173">
        <v>4</v>
      </c>
      <c r="E217" s="173" t="s">
        <v>2494</v>
      </c>
      <c r="F217" s="202" t="s">
        <v>482</v>
      </c>
      <c r="G217" s="202" t="s">
        <v>482</v>
      </c>
      <c r="H217" s="173">
        <v>216</v>
      </c>
      <c r="I217" s="221">
        <v>1</v>
      </c>
      <c r="J217" s="221">
        <v>3</v>
      </c>
      <c r="K217" s="221">
        <v>535</v>
      </c>
      <c r="L217" s="221">
        <v>110</v>
      </c>
      <c r="M217" s="221">
        <v>27</v>
      </c>
      <c r="N217" s="221">
        <v>0</v>
      </c>
      <c r="O217" s="221">
        <v>2.85</v>
      </c>
      <c r="P217" s="207">
        <v>200</v>
      </c>
      <c r="Q217" s="207" t="s">
        <v>2572</v>
      </c>
      <c r="R217" s="207" t="s">
        <v>2572</v>
      </c>
      <c r="S217" s="207" t="s">
        <v>2572</v>
      </c>
      <c r="T217" s="207" t="s">
        <v>2572</v>
      </c>
      <c r="U217" s="207" t="s">
        <v>2572</v>
      </c>
      <c r="V217" s="236"/>
      <c r="W217" s="236"/>
      <c r="X217" s="236"/>
      <c r="Y217" s="236"/>
      <c r="Z217" s="236"/>
      <c r="AA217" s="236"/>
      <c r="AB217" s="236"/>
      <c r="AC217" s="236"/>
      <c r="AD217" s="236"/>
      <c r="AE217" s="208"/>
      <c r="AF217" s="208"/>
      <c r="AG217" s="208"/>
      <c r="AH217" s="208"/>
      <c r="AI217" s="208"/>
      <c r="AJ217" s="209"/>
      <c r="AK217" s="209"/>
      <c r="AL217" s="209"/>
      <c r="AM217" s="275">
        <v>43585.416666666657</v>
      </c>
      <c r="AN217" s="210"/>
      <c r="AO217" s="210">
        <v>3</v>
      </c>
    </row>
    <row r="218" spans="1:41">
      <c r="A218" s="1" t="s">
        <v>483</v>
      </c>
      <c r="B218" s="231">
        <v>1</v>
      </c>
      <c r="C218" s="173" t="s">
        <v>1816</v>
      </c>
      <c r="D218" s="173">
        <v>7</v>
      </c>
      <c r="E218" s="173" t="s">
        <v>2493</v>
      </c>
      <c r="F218" s="202" t="s">
        <v>483</v>
      </c>
      <c r="G218" s="202" t="s">
        <v>2489</v>
      </c>
      <c r="H218" s="173">
        <v>217</v>
      </c>
      <c r="I218" s="221">
        <v>0</v>
      </c>
      <c r="J218" s="221">
        <v>3</v>
      </c>
      <c r="K218" s="221">
        <v>1443</v>
      </c>
      <c r="L218" s="221">
        <v>350</v>
      </c>
      <c r="M218" s="221">
        <v>443</v>
      </c>
      <c r="N218" s="221">
        <v>50</v>
      </c>
      <c r="O218" s="221">
        <v>0.93</v>
      </c>
      <c r="P218" s="207">
        <v>200</v>
      </c>
      <c r="Q218" s="207" t="s">
        <v>2572</v>
      </c>
      <c r="R218" s="207" t="s">
        <v>2572</v>
      </c>
      <c r="S218" s="207" t="s">
        <v>2572</v>
      </c>
      <c r="T218" s="207" t="s">
        <v>2572</v>
      </c>
      <c r="U218" s="207" t="s">
        <v>2572</v>
      </c>
      <c r="V218" s="236"/>
      <c r="W218" s="236"/>
      <c r="X218" s="236"/>
      <c r="Y218" s="236"/>
      <c r="Z218" s="236"/>
      <c r="AA218" s="236"/>
      <c r="AB218" s="236"/>
      <c r="AC218" s="236"/>
      <c r="AD218" s="236"/>
      <c r="AE218" s="208"/>
      <c r="AF218" s="208"/>
      <c r="AG218" s="208"/>
      <c r="AH218" s="208"/>
      <c r="AI218" s="208"/>
      <c r="AJ218" s="209"/>
      <c r="AK218" s="209"/>
      <c r="AL218" s="209"/>
      <c r="AM218" s="275">
        <v>43952.666666666657</v>
      </c>
      <c r="AN218" s="210"/>
      <c r="AO218" s="210">
        <v>12</v>
      </c>
    </row>
    <row r="219" spans="1:41">
      <c r="G219" s="175"/>
    </row>
  </sheetData>
  <autoFilter ref="A1:AO215" xr:uid="{A6D98FF0-251B-47BD-8769-023F908CB4D9}">
    <sortState xmlns:xlrd2="http://schemas.microsoft.com/office/spreadsheetml/2017/richdata2" ref="A2:AO218">
      <sortCondition ref="H1:H215"/>
    </sortState>
  </autoFilter>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D60AF-8CCD-4A2A-9330-9210D1BA2EBE}">
  <dimension ref="A1:D120"/>
  <sheetViews>
    <sheetView workbookViewId="0">
      <pane ySplit="1" topLeftCell="A92" activePane="bottomLeft" state="frozen"/>
      <selection pane="bottomLeft" activeCell="B36" sqref="B36"/>
    </sheetView>
  </sheetViews>
  <sheetFormatPr defaultRowHeight="15.6"/>
  <cols>
    <col min="1" max="3" width="20.54296875" customWidth="1"/>
    <col min="4" max="4" width="18.81640625" customWidth="1"/>
  </cols>
  <sheetData>
    <row r="1" spans="1:3">
      <c r="A1" s="78" t="s">
        <v>496</v>
      </c>
      <c r="B1" s="78" t="s">
        <v>497</v>
      </c>
      <c r="C1" s="78" t="s">
        <v>498</v>
      </c>
    </row>
    <row r="2" spans="1:3" s="4" customFormat="1">
      <c r="A2" s="250" t="s">
        <v>703</v>
      </c>
      <c r="B2" s="250"/>
      <c r="C2" s="250"/>
    </row>
    <row r="3" spans="1:3">
      <c r="A3" t="s">
        <v>500</v>
      </c>
      <c r="B3" t="s">
        <v>499</v>
      </c>
      <c r="C3" t="s">
        <v>501</v>
      </c>
    </row>
    <row r="4" spans="1:3">
      <c r="A4" t="s">
        <v>530</v>
      </c>
      <c r="B4" t="s">
        <v>575</v>
      </c>
      <c r="C4" t="s">
        <v>502</v>
      </c>
    </row>
    <row r="5" spans="1:3">
      <c r="A5" t="s">
        <v>531</v>
      </c>
      <c r="B5" t="s">
        <v>576</v>
      </c>
      <c r="C5" t="s">
        <v>507</v>
      </c>
    </row>
    <row r="6" spans="1:3">
      <c r="A6" t="s">
        <v>532</v>
      </c>
      <c r="B6" t="s">
        <v>577</v>
      </c>
      <c r="C6" t="s">
        <v>508</v>
      </c>
    </row>
    <row r="7" spans="1:3">
      <c r="A7" t="s">
        <v>533</v>
      </c>
      <c r="B7" t="s">
        <v>578</v>
      </c>
      <c r="C7" t="s">
        <v>509</v>
      </c>
    </row>
    <row r="8" spans="1:3">
      <c r="A8" t="s">
        <v>534</v>
      </c>
      <c r="B8" t="s">
        <v>579</v>
      </c>
      <c r="C8" t="s">
        <v>510</v>
      </c>
    </row>
    <row r="9" spans="1:3">
      <c r="A9" t="s">
        <v>535</v>
      </c>
      <c r="B9" t="s">
        <v>580</v>
      </c>
      <c r="C9" t="s">
        <v>511</v>
      </c>
    </row>
    <row r="10" spans="1:3">
      <c r="A10" t="s">
        <v>536</v>
      </c>
      <c r="B10" t="s">
        <v>581</v>
      </c>
      <c r="C10" t="s">
        <v>512</v>
      </c>
    </row>
    <row r="11" spans="1:3">
      <c r="A11" t="s">
        <v>537</v>
      </c>
      <c r="B11" t="s">
        <v>542</v>
      </c>
      <c r="C11" t="s">
        <v>513</v>
      </c>
    </row>
    <row r="12" spans="1:3">
      <c r="A12" t="s">
        <v>538</v>
      </c>
      <c r="B12" t="s">
        <v>539</v>
      </c>
      <c r="C12" t="s">
        <v>514</v>
      </c>
    </row>
    <row r="13" spans="1:3">
      <c r="A13" t="s">
        <v>540</v>
      </c>
      <c r="B13" t="s">
        <v>541</v>
      </c>
      <c r="C13" t="s">
        <v>515</v>
      </c>
    </row>
    <row r="14" spans="1:3">
      <c r="A14" t="s">
        <v>543</v>
      </c>
      <c r="B14" t="s">
        <v>544</v>
      </c>
      <c r="C14" t="s">
        <v>516</v>
      </c>
    </row>
    <row r="15" spans="1:3">
      <c r="A15" t="s">
        <v>574</v>
      </c>
      <c r="B15" t="s">
        <v>545</v>
      </c>
      <c r="C15" t="s">
        <v>517</v>
      </c>
    </row>
    <row r="16" spans="1:3">
      <c r="A16" t="s">
        <v>573</v>
      </c>
      <c r="B16" t="s">
        <v>546</v>
      </c>
      <c r="C16" t="s">
        <v>518</v>
      </c>
    </row>
    <row r="17" spans="1:3">
      <c r="A17" t="s">
        <v>572</v>
      </c>
      <c r="B17" t="s">
        <v>547</v>
      </c>
      <c r="C17" t="s">
        <v>519</v>
      </c>
    </row>
    <row r="18" spans="1:3">
      <c r="A18" t="s">
        <v>571</v>
      </c>
      <c r="B18" t="s">
        <v>548</v>
      </c>
      <c r="C18" t="s">
        <v>509</v>
      </c>
    </row>
    <row r="19" spans="1:3">
      <c r="A19" t="s">
        <v>570</v>
      </c>
      <c r="B19" t="s">
        <v>549</v>
      </c>
      <c r="C19" t="s">
        <v>520</v>
      </c>
    </row>
    <row r="20" spans="1:3">
      <c r="A20" t="s">
        <v>569</v>
      </c>
      <c r="B20" t="s">
        <v>550</v>
      </c>
      <c r="C20" t="s">
        <v>521</v>
      </c>
    </row>
    <row r="21" spans="1:3">
      <c r="A21" t="s">
        <v>568</v>
      </c>
      <c r="B21" t="s">
        <v>567</v>
      </c>
      <c r="C21" t="s">
        <v>522</v>
      </c>
    </row>
    <row r="22" spans="1:3">
      <c r="A22" t="s">
        <v>566</v>
      </c>
      <c r="B22" t="s">
        <v>565</v>
      </c>
      <c r="C22" t="s">
        <v>523</v>
      </c>
    </row>
    <row r="23" spans="1:3">
      <c r="A23" t="s">
        <v>563</v>
      </c>
      <c r="B23" t="s">
        <v>564</v>
      </c>
      <c r="C23" t="s">
        <v>524</v>
      </c>
    </row>
    <row r="24" spans="1:3">
      <c r="A24" t="s">
        <v>561</v>
      </c>
      <c r="B24" t="s">
        <v>562</v>
      </c>
      <c r="C24" t="s">
        <v>525</v>
      </c>
    </row>
    <row r="25" spans="1:3">
      <c r="A25" t="s">
        <v>560</v>
      </c>
      <c r="B25" t="s">
        <v>559</v>
      </c>
      <c r="C25" t="s">
        <v>526</v>
      </c>
    </row>
    <row r="26" spans="1:3">
      <c r="A26" t="s">
        <v>558</v>
      </c>
      <c r="B26" t="s">
        <v>557</v>
      </c>
      <c r="C26" t="s">
        <v>527</v>
      </c>
    </row>
    <row r="27" spans="1:3">
      <c r="A27" t="s">
        <v>555</v>
      </c>
      <c r="B27" t="s">
        <v>556</v>
      </c>
      <c r="C27" t="s">
        <v>528</v>
      </c>
    </row>
    <row r="28" spans="1:3">
      <c r="A28" t="s">
        <v>553</v>
      </c>
      <c r="B28" t="s">
        <v>554</v>
      </c>
      <c r="C28" t="s">
        <v>529</v>
      </c>
    </row>
    <row r="29" spans="1:3">
      <c r="A29" t="s">
        <v>552</v>
      </c>
      <c r="B29" t="s">
        <v>551</v>
      </c>
      <c r="C29" t="s">
        <v>506</v>
      </c>
    </row>
    <row r="30" spans="1:3">
      <c r="A30" t="s">
        <v>503</v>
      </c>
      <c r="B30" t="s">
        <v>504</v>
      </c>
      <c r="C30" t="s">
        <v>505</v>
      </c>
    </row>
    <row r="31" spans="1:3">
      <c r="A31" s="250" t="s">
        <v>1566</v>
      </c>
      <c r="B31" s="250"/>
      <c r="C31" s="250"/>
    </row>
    <row r="32" spans="1:3">
      <c r="A32" t="s">
        <v>1575</v>
      </c>
      <c r="B32" s="79" t="s">
        <v>1680</v>
      </c>
    </row>
    <row r="33" spans="1:3" s="4" customFormat="1">
      <c r="A33" s="4" t="s">
        <v>1576</v>
      </c>
      <c r="B33" s="4" t="s">
        <v>1681</v>
      </c>
    </row>
    <row r="34" spans="1:3" s="4" customFormat="1">
      <c r="A34" s="4" t="s">
        <v>1577</v>
      </c>
      <c r="B34" s="4" t="s">
        <v>2001</v>
      </c>
      <c r="C34" s="4" t="s">
        <v>1574</v>
      </c>
    </row>
    <row r="35" spans="1:3" s="4" customFormat="1">
      <c r="A35" s="4" t="s">
        <v>1578</v>
      </c>
    </row>
    <row r="36" spans="1:3" s="144" customFormat="1">
      <c r="A36" s="144" t="s">
        <v>1997</v>
      </c>
      <c r="B36" s="144" t="s">
        <v>2000</v>
      </c>
    </row>
    <row r="37" spans="1:3" s="144" customFormat="1">
      <c r="A37" s="144" t="s">
        <v>1999</v>
      </c>
      <c r="B37" s="144" t="s">
        <v>1998</v>
      </c>
    </row>
    <row r="38" spans="1:3" s="144" customFormat="1">
      <c r="A38" s="144" t="s">
        <v>1996</v>
      </c>
      <c r="B38" s="144" t="s">
        <v>1995</v>
      </c>
    </row>
    <row r="39" spans="1:3" s="4" customFormat="1">
      <c r="A39" s="4" t="s">
        <v>1579</v>
      </c>
      <c r="B39" s="4" t="s">
        <v>1392</v>
      </c>
    </row>
    <row r="40" spans="1:3" s="4" customFormat="1">
      <c r="A40" s="4" t="s">
        <v>1654</v>
      </c>
      <c r="B40" s="4" t="s">
        <v>1469</v>
      </c>
    </row>
    <row r="41" spans="1:3" s="4" customFormat="1">
      <c r="A41" t="s">
        <v>1413</v>
      </c>
      <c r="B41" t="s">
        <v>1423</v>
      </c>
    </row>
    <row r="42" spans="1:3" s="4" customFormat="1">
      <c r="A42" s="4" t="s">
        <v>1432</v>
      </c>
      <c r="B42" s="4" t="s">
        <v>1378</v>
      </c>
    </row>
    <row r="43" spans="1:3" s="79" customFormat="1">
      <c r="A43" s="79" t="s">
        <v>1682</v>
      </c>
      <c r="B43" s="79" t="s">
        <v>1683</v>
      </c>
    </row>
    <row r="44" spans="1:3">
      <c r="A44" s="4" t="s">
        <v>1393</v>
      </c>
      <c r="B44" s="4" t="s">
        <v>699</v>
      </c>
      <c r="C44" s="4" t="s">
        <v>1377</v>
      </c>
    </row>
    <row r="45" spans="1:3">
      <c r="A45" t="s">
        <v>1470</v>
      </c>
      <c r="B45" t="s">
        <v>1468</v>
      </c>
    </row>
    <row r="46" spans="1:3">
      <c r="A46" t="s">
        <v>1642</v>
      </c>
      <c r="B46" t="s">
        <v>1353</v>
      </c>
      <c r="C46" t="s">
        <v>1467</v>
      </c>
    </row>
    <row r="47" spans="1:3" s="79" customFormat="1">
      <c r="A47" s="79" t="s">
        <v>1641</v>
      </c>
      <c r="B47" s="79" t="s">
        <v>1353</v>
      </c>
    </row>
    <row r="48" spans="1:3">
      <c r="A48" t="s">
        <v>1367</v>
      </c>
      <c r="B48" s="4" t="s">
        <v>1366</v>
      </c>
    </row>
    <row r="49" spans="1:3" s="79" customFormat="1">
      <c r="A49" s="79" t="s">
        <v>1567</v>
      </c>
      <c r="B49" s="79" t="s">
        <v>1568</v>
      </c>
    </row>
    <row r="50" spans="1:3" s="79" customFormat="1"/>
    <row r="51" spans="1:3">
      <c r="A51" s="250" t="s">
        <v>1354</v>
      </c>
      <c r="B51" s="250"/>
      <c r="C51" s="250"/>
    </row>
    <row r="52" spans="1:3">
      <c r="A52" t="s">
        <v>700</v>
      </c>
      <c r="B52" s="4" t="s">
        <v>702</v>
      </c>
      <c r="C52" t="s">
        <v>701</v>
      </c>
    </row>
    <row r="53" spans="1:3">
      <c r="A53" t="s">
        <v>1379</v>
      </c>
      <c r="B53" t="s">
        <v>1380</v>
      </c>
    </row>
    <row r="54" spans="1:3">
      <c r="A54" t="s">
        <v>1386</v>
      </c>
      <c r="B54" s="4" t="s">
        <v>1385</v>
      </c>
    </row>
    <row r="55" spans="1:3">
      <c r="A55" t="s">
        <v>1391</v>
      </c>
      <c r="B55" s="4" t="s">
        <v>1389</v>
      </c>
      <c r="C55" t="s">
        <v>1390</v>
      </c>
    </row>
    <row r="56" spans="1:3">
      <c r="A56" t="s">
        <v>484</v>
      </c>
      <c r="B56" t="s">
        <v>1399</v>
      </c>
      <c r="C56" t="s">
        <v>1545</v>
      </c>
    </row>
    <row r="57" spans="1:3">
      <c r="A57" t="s">
        <v>1462</v>
      </c>
      <c r="B57" t="s">
        <v>1461</v>
      </c>
    </row>
    <row r="58" spans="1:3">
      <c r="A58" t="s">
        <v>1463</v>
      </c>
      <c r="B58" t="s">
        <v>1464</v>
      </c>
    </row>
    <row r="59" spans="1:3">
      <c r="A59" t="s">
        <v>1465</v>
      </c>
      <c r="B59" t="s">
        <v>1466</v>
      </c>
    </row>
    <row r="60" spans="1:3">
      <c r="B60" t="s">
        <v>1476</v>
      </c>
    </row>
    <row r="61" spans="1:3">
      <c r="A61" t="s">
        <v>1478</v>
      </c>
      <c r="B61" s="129" t="s">
        <v>1477</v>
      </c>
    </row>
    <row r="62" spans="1:3">
      <c r="A62" t="s">
        <v>1484</v>
      </c>
      <c r="B62" s="129" t="s">
        <v>1479</v>
      </c>
    </row>
    <row r="63" spans="1:3">
      <c r="A63" t="s">
        <v>1485</v>
      </c>
      <c r="B63" s="129" t="s">
        <v>1480</v>
      </c>
    </row>
    <row r="64" spans="1:3">
      <c r="A64" t="s">
        <v>1486</v>
      </c>
      <c r="B64" s="129" t="s">
        <v>1481</v>
      </c>
    </row>
    <row r="65" spans="1:3">
      <c r="A65" t="s">
        <v>1483</v>
      </c>
      <c r="B65" s="4" t="s">
        <v>1482</v>
      </c>
    </row>
    <row r="66" spans="1:3">
      <c r="A66" t="s">
        <v>1488</v>
      </c>
      <c r="B66" t="s">
        <v>1487</v>
      </c>
      <c r="C66" t="s">
        <v>1489</v>
      </c>
    </row>
    <row r="67" spans="1:3">
      <c r="A67" t="s">
        <v>1491</v>
      </c>
      <c r="B67" t="s">
        <v>1490</v>
      </c>
    </row>
    <row r="68" spans="1:3">
      <c r="A68" t="s">
        <v>1493</v>
      </c>
      <c r="B68" t="s">
        <v>1492</v>
      </c>
    </row>
    <row r="69" spans="1:3">
      <c r="A69" t="s">
        <v>1547</v>
      </c>
      <c r="B69" t="s">
        <v>1546</v>
      </c>
    </row>
    <row r="70" spans="1:3">
      <c r="A70" t="s">
        <v>1982</v>
      </c>
      <c r="B70" t="s">
        <v>1548</v>
      </c>
      <c r="C70" t="s">
        <v>1549</v>
      </c>
    </row>
    <row r="71" spans="1:3">
      <c r="A71" t="s">
        <v>1564</v>
      </c>
      <c r="B71" t="s">
        <v>1565</v>
      </c>
    </row>
    <row r="72" spans="1:3">
      <c r="A72" t="s">
        <v>1572</v>
      </c>
      <c r="B72" s="79" t="s">
        <v>1569</v>
      </c>
    </row>
    <row r="73" spans="1:3">
      <c r="A73" t="s">
        <v>1571</v>
      </c>
      <c r="B73" t="s">
        <v>1570</v>
      </c>
    </row>
    <row r="74" spans="1:3">
      <c r="A74" t="s">
        <v>1604</v>
      </c>
      <c r="B74" t="s">
        <v>1573</v>
      </c>
    </row>
    <row r="75" spans="1:3">
      <c r="A75" t="s">
        <v>1644</v>
      </c>
      <c r="B75" s="79" t="s">
        <v>1643</v>
      </c>
    </row>
    <row r="76" spans="1:3" s="79" customFormat="1">
      <c r="A76" t="s">
        <v>1648</v>
      </c>
      <c r="B76" s="79" t="s">
        <v>1647</v>
      </c>
    </row>
    <row r="77" spans="1:3" s="79" customFormat="1">
      <c r="A77" s="79" t="s">
        <v>485</v>
      </c>
      <c r="B77" s="79" t="s">
        <v>1649</v>
      </c>
    </row>
    <row r="78" spans="1:3" s="79" customFormat="1">
      <c r="A78" s="79" t="s">
        <v>1651</v>
      </c>
      <c r="B78" s="79" t="s">
        <v>1650</v>
      </c>
    </row>
    <row r="79" spans="1:3" s="79" customFormat="1">
      <c r="A79" s="79" t="s">
        <v>1655</v>
      </c>
      <c r="B79" s="79" t="s">
        <v>1647</v>
      </c>
    </row>
    <row r="80" spans="1:3" s="79" customFormat="1">
      <c r="A80" s="79" t="s">
        <v>1667</v>
      </c>
      <c r="B80" s="79" t="s">
        <v>1663</v>
      </c>
    </row>
    <row r="81" spans="1:4" s="79" customFormat="1">
      <c r="A81" s="79" t="s">
        <v>1672</v>
      </c>
      <c r="B81" s="79" t="s">
        <v>1670</v>
      </c>
    </row>
    <row r="82" spans="1:4" s="79" customFormat="1">
      <c r="A82" s="79" t="s">
        <v>1673</v>
      </c>
      <c r="B82" s="79" t="s">
        <v>1671</v>
      </c>
    </row>
    <row r="83" spans="1:4" s="79" customFormat="1"/>
    <row r="84" spans="1:4" s="79" customFormat="1"/>
    <row r="86" spans="1:4">
      <c r="A86" s="251" t="s">
        <v>1488</v>
      </c>
      <c r="B86" s="252"/>
      <c r="C86" s="253"/>
      <c r="D86" s="161" t="s">
        <v>1628</v>
      </c>
    </row>
    <row r="87" spans="1:4">
      <c r="A87" s="163" t="s">
        <v>1507</v>
      </c>
      <c r="B87" s="160" t="s">
        <v>1634</v>
      </c>
      <c r="C87" s="160"/>
      <c r="D87" s="162">
        <v>43615.416666666664</v>
      </c>
    </row>
    <row r="88" spans="1:4">
      <c r="A88" s="163" t="s">
        <v>1508</v>
      </c>
      <c r="B88" s="160" t="s">
        <v>1626</v>
      </c>
      <c r="C88" s="160"/>
      <c r="D88" s="162">
        <v>43704.666666666664</v>
      </c>
    </row>
    <row r="89" spans="1:4">
      <c r="A89" s="163" t="s">
        <v>1509</v>
      </c>
      <c r="B89" s="160" t="s">
        <v>1633</v>
      </c>
      <c r="C89" s="160"/>
      <c r="D89" s="162">
        <v>43753.666666666664</v>
      </c>
    </row>
    <row r="90" spans="1:4">
      <c r="A90" s="163" t="s">
        <v>1510</v>
      </c>
      <c r="B90" s="160" t="s">
        <v>1620</v>
      </c>
      <c r="C90" s="160"/>
      <c r="D90" s="162">
        <v>43788.666666666664</v>
      </c>
    </row>
    <row r="91" spans="1:4">
      <c r="A91" s="163" t="s">
        <v>1511</v>
      </c>
      <c r="B91" s="160" t="s">
        <v>1631</v>
      </c>
      <c r="C91" s="160" t="s">
        <v>1632</v>
      </c>
      <c r="D91" s="162">
        <v>43839.166666666664</v>
      </c>
    </row>
    <row r="92" spans="1:4">
      <c r="A92" s="163" t="s">
        <v>1512</v>
      </c>
      <c r="B92" s="160" t="s">
        <v>1630</v>
      </c>
      <c r="C92" s="160"/>
      <c r="D92" s="162">
        <v>43886.666666666664</v>
      </c>
    </row>
    <row r="93" spans="1:4">
      <c r="A93" s="163" t="s">
        <v>1513</v>
      </c>
      <c r="B93" s="160" t="s">
        <v>1605</v>
      </c>
      <c r="C93" s="160"/>
      <c r="D93" s="162">
        <v>43942.666666666664</v>
      </c>
    </row>
    <row r="94" spans="1:4">
      <c r="A94" s="163" t="s">
        <v>1514</v>
      </c>
      <c r="B94" s="160" t="s">
        <v>1629</v>
      </c>
      <c r="C94" s="160"/>
      <c r="D94" s="162">
        <v>44000.666666666664</v>
      </c>
    </row>
    <row r="95" spans="1:4">
      <c r="A95" s="163" t="s">
        <v>1515</v>
      </c>
      <c r="B95" s="160" t="s">
        <v>1615</v>
      </c>
      <c r="C95" s="160"/>
      <c r="D95" s="162">
        <v>44021.666666666664</v>
      </c>
    </row>
    <row r="96" spans="1:4">
      <c r="A96" s="163" t="s">
        <v>1606</v>
      </c>
      <c r="B96" s="160" t="s">
        <v>1625</v>
      </c>
      <c r="C96" s="160"/>
      <c r="D96" s="162">
        <v>44054.666666666664</v>
      </c>
    </row>
    <row r="97" spans="1:4">
      <c r="A97" s="163" t="s">
        <v>1516</v>
      </c>
      <c r="B97" s="160" t="s">
        <v>1624</v>
      </c>
      <c r="C97" s="160"/>
      <c r="D97" s="162">
        <v>44068.666666666664</v>
      </c>
    </row>
    <row r="98" spans="1:4">
      <c r="A98" s="163" t="s">
        <v>1607</v>
      </c>
      <c r="B98" s="160" t="s">
        <v>1623</v>
      </c>
      <c r="C98" s="160"/>
      <c r="D98" s="162">
        <v>44068.666666666664</v>
      </c>
    </row>
    <row r="99" spans="1:4">
      <c r="A99" s="163" t="s">
        <v>1517</v>
      </c>
      <c r="B99" s="160" t="s">
        <v>1622</v>
      </c>
      <c r="C99" s="160"/>
      <c r="D99" s="162">
        <v>44098.666666666664</v>
      </c>
    </row>
    <row r="100" spans="1:4">
      <c r="A100" s="163" t="s">
        <v>1608</v>
      </c>
      <c r="B100" s="160" t="s">
        <v>1627</v>
      </c>
      <c r="C100" s="160"/>
      <c r="D100" s="162">
        <v>44105.666666666664</v>
      </c>
    </row>
    <row r="101" spans="1:4">
      <c r="A101" s="163" t="s">
        <v>1518</v>
      </c>
      <c r="B101" s="160" t="s">
        <v>1621</v>
      </c>
      <c r="C101" s="160"/>
      <c r="D101" s="162">
        <v>44119.666666666664</v>
      </c>
    </row>
    <row r="102" spans="1:4">
      <c r="A102" s="163" t="s">
        <v>1609</v>
      </c>
      <c r="B102" s="160" t="s">
        <v>1638</v>
      </c>
      <c r="C102" s="160"/>
      <c r="D102" s="162">
        <v>44166.666666666664</v>
      </c>
    </row>
    <row r="103" spans="1:4">
      <c r="A103" s="163" t="s">
        <v>1519</v>
      </c>
      <c r="B103" s="160" t="s">
        <v>1619</v>
      </c>
      <c r="C103" s="160"/>
      <c r="D103" s="162">
        <v>44182.666666666664</v>
      </c>
    </row>
    <row r="104" spans="1:4">
      <c r="A104" s="163" t="s">
        <v>1520</v>
      </c>
      <c r="B104" s="160" t="s">
        <v>1618</v>
      </c>
      <c r="C104" s="160"/>
      <c r="D104" s="162">
        <v>44201.666666666664</v>
      </c>
    </row>
    <row r="105" spans="1:4">
      <c r="A105" s="163" t="s">
        <v>1521</v>
      </c>
      <c r="B105" s="160" t="s">
        <v>1617</v>
      </c>
      <c r="C105" s="160"/>
      <c r="D105" s="162">
        <v>44232.666666666664</v>
      </c>
    </row>
    <row r="106" spans="1:4">
      <c r="A106" s="163" t="s">
        <v>1522</v>
      </c>
      <c r="B106" s="160" t="s">
        <v>1635</v>
      </c>
      <c r="C106" s="160" t="s">
        <v>1636</v>
      </c>
      <c r="D106" s="162">
        <v>44264.666666666664</v>
      </c>
    </row>
    <row r="107" spans="1:4">
      <c r="A107" s="163" t="s">
        <v>1523</v>
      </c>
      <c r="B107" s="160" t="s">
        <v>1637</v>
      </c>
      <c r="C107" s="160"/>
      <c r="D107" s="162">
        <v>44264.666666666664</v>
      </c>
    </row>
    <row r="108" spans="1:4">
      <c r="A108" s="163" t="s">
        <v>1610</v>
      </c>
      <c r="B108" s="160" t="s">
        <v>1639</v>
      </c>
      <c r="C108" s="160"/>
      <c r="D108" s="162">
        <v>44285.666666666664</v>
      </c>
    </row>
    <row r="109" spans="1:4">
      <c r="A109" s="163" t="s">
        <v>1524</v>
      </c>
      <c r="B109" s="166" t="s">
        <v>1691</v>
      </c>
      <c r="C109" s="160"/>
      <c r="D109" s="162">
        <v>44301.666666666664</v>
      </c>
    </row>
    <row r="110" spans="1:4">
      <c r="A110" s="163" t="s">
        <v>1525</v>
      </c>
      <c r="B110" s="160" t="s">
        <v>1613</v>
      </c>
      <c r="C110" s="160"/>
      <c r="D110" s="162">
        <v>44317.666666666664</v>
      </c>
    </row>
    <row r="111" spans="1:4">
      <c r="A111" s="163" t="s">
        <v>1526</v>
      </c>
      <c r="B111" s="160" t="s">
        <v>1614</v>
      </c>
      <c r="C111" s="160"/>
      <c r="D111" s="162">
        <v>44348.666666666664</v>
      </c>
    </row>
    <row r="112" spans="1:4">
      <c r="A112" s="163" t="s">
        <v>1611</v>
      </c>
      <c r="B112" s="160" t="s">
        <v>1640</v>
      </c>
      <c r="C112" s="160"/>
      <c r="D112" s="162">
        <v>44364.666666666664</v>
      </c>
    </row>
    <row r="113" spans="1:4">
      <c r="A113" s="163" t="s">
        <v>1616</v>
      </c>
      <c r="B113" s="160" t="s">
        <v>1678</v>
      </c>
      <c r="C113" s="160"/>
      <c r="D113" s="162">
        <v>44379.666666666664</v>
      </c>
    </row>
    <row r="114" spans="1:4">
      <c r="A114" s="163" t="s">
        <v>1528</v>
      </c>
      <c r="B114" s="160" t="s">
        <v>1645</v>
      </c>
      <c r="C114" s="160"/>
      <c r="D114" s="162">
        <v>44390.666666666664</v>
      </c>
    </row>
    <row r="115" spans="1:4">
      <c r="A115" s="163" t="s">
        <v>1612</v>
      </c>
      <c r="B115" s="160" t="s">
        <v>1646</v>
      </c>
      <c r="C115" s="160"/>
      <c r="D115" s="162">
        <v>44411.666666666664</v>
      </c>
    </row>
    <row r="116" spans="1:4">
      <c r="B116" s="79"/>
      <c r="C116" s="79"/>
      <c r="D116" s="79"/>
    </row>
    <row r="117" spans="1:4">
      <c r="B117" s="79"/>
      <c r="C117" s="79"/>
      <c r="D117" s="79"/>
    </row>
    <row r="118" spans="1:4">
      <c r="B118" s="79"/>
      <c r="C118" s="79"/>
      <c r="D118" s="79"/>
    </row>
    <row r="119" spans="1:4">
      <c r="B119" s="79"/>
      <c r="C119" s="79"/>
      <c r="D119" s="79"/>
    </row>
    <row r="120" spans="1:4">
      <c r="B120" s="79"/>
      <c r="C120" s="79"/>
      <c r="D120" s="79"/>
    </row>
  </sheetData>
  <mergeCells count="4">
    <mergeCell ref="A31:C31"/>
    <mergeCell ref="A2:C2"/>
    <mergeCell ref="A51:C51"/>
    <mergeCell ref="A86:C86"/>
  </mergeCells>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AD2F-D6C3-47E3-9DEF-76DB4360A8A1}">
  <dimension ref="A1:D366"/>
  <sheetViews>
    <sheetView topLeftCell="A342" workbookViewId="0">
      <selection activeCell="B361" sqref="B361"/>
    </sheetView>
  </sheetViews>
  <sheetFormatPr defaultRowHeight="15.6"/>
  <cols>
    <col min="1" max="1" width="48.08984375" customWidth="1"/>
    <col min="2" max="2" width="85.7265625" customWidth="1"/>
    <col min="3" max="3" width="25.81640625" style="144" customWidth="1"/>
  </cols>
  <sheetData>
    <row r="1" spans="1:4" ht="16.8">
      <c r="A1" s="260" t="s">
        <v>2002</v>
      </c>
      <c r="B1" s="260"/>
      <c r="C1" s="191"/>
      <c r="D1" s="191"/>
    </row>
    <row r="2" spans="1:4">
      <c r="A2" s="261" t="s">
        <v>2003</v>
      </c>
      <c r="B2" s="261"/>
      <c r="C2" s="191"/>
      <c r="D2" s="191"/>
    </row>
    <row r="3" spans="1:4" ht="16.2" thickBot="1">
      <c r="A3" s="262" t="s">
        <v>2004</v>
      </c>
      <c r="B3" s="262"/>
      <c r="C3" s="191"/>
      <c r="D3" s="191"/>
    </row>
    <row r="4" spans="1:4" ht="16.2" thickBot="1">
      <c r="A4" s="179" t="s">
        <v>2005</v>
      </c>
      <c r="B4" s="180" t="s">
        <v>2006</v>
      </c>
      <c r="C4" s="191"/>
      <c r="D4" s="191"/>
    </row>
    <row r="5" spans="1:4">
      <c r="A5" s="185" t="s">
        <v>2007</v>
      </c>
      <c r="B5" s="182" t="s">
        <v>2009</v>
      </c>
      <c r="C5" s="191"/>
      <c r="D5" s="191"/>
    </row>
    <row r="6" spans="1:4">
      <c r="A6" s="181"/>
      <c r="B6" s="182"/>
      <c r="C6" s="191"/>
      <c r="D6" s="191"/>
    </row>
    <row r="7" spans="1:4" ht="16.2" thickBot="1">
      <c r="A7" s="183" t="s">
        <v>2008</v>
      </c>
      <c r="B7" s="184" t="s">
        <v>2010</v>
      </c>
      <c r="C7" s="191"/>
      <c r="D7" s="191"/>
    </row>
    <row r="8" spans="1:4">
      <c r="A8" s="185" t="s">
        <v>2011</v>
      </c>
      <c r="B8" s="182" t="s">
        <v>2013</v>
      </c>
      <c r="C8" s="191"/>
      <c r="D8" s="191"/>
    </row>
    <row r="9" spans="1:4">
      <c r="A9" s="181"/>
      <c r="B9" s="182"/>
      <c r="C9" s="191"/>
      <c r="D9" s="191"/>
    </row>
    <row r="10" spans="1:4" ht="16.2" thickBot="1">
      <c r="A10" s="183" t="s">
        <v>2012</v>
      </c>
      <c r="B10" s="184" t="s">
        <v>2014</v>
      </c>
      <c r="C10" s="191"/>
      <c r="D10" s="191"/>
    </row>
    <row r="11" spans="1:4">
      <c r="A11" s="185" t="s">
        <v>2015</v>
      </c>
      <c r="B11" s="182" t="s">
        <v>2017</v>
      </c>
      <c r="C11" s="191"/>
      <c r="D11" s="191"/>
    </row>
    <row r="12" spans="1:4">
      <c r="A12" s="181"/>
      <c r="B12" s="182"/>
      <c r="C12" s="191"/>
      <c r="D12" s="191"/>
    </row>
    <row r="13" spans="1:4" ht="16.2" thickBot="1">
      <c r="A13" s="183" t="s">
        <v>2016</v>
      </c>
      <c r="B13" s="184" t="s">
        <v>2018</v>
      </c>
      <c r="C13" s="191"/>
      <c r="D13" s="191"/>
    </row>
    <row r="14" spans="1:4">
      <c r="A14" s="185" t="s">
        <v>2019</v>
      </c>
      <c r="B14" s="182" t="s">
        <v>2021</v>
      </c>
      <c r="C14" s="191"/>
      <c r="D14" s="191"/>
    </row>
    <row r="15" spans="1:4">
      <c r="A15" s="181"/>
      <c r="B15" s="182" t="s">
        <v>2022</v>
      </c>
      <c r="C15" s="191"/>
      <c r="D15" s="191"/>
    </row>
    <row r="16" spans="1:4">
      <c r="A16" s="181" t="s">
        <v>2020</v>
      </c>
      <c r="B16" s="182"/>
      <c r="C16" s="191"/>
      <c r="D16" s="191"/>
    </row>
    <row r="17" spans="1:4" ht="16.2" thickBot="1">
      <c r="A17" s="186"/>
      <c r="B17" s="187" t="s">
        <v>2260</v>
      </c>
      <c r="C17" s="191"/>
      <c r="D17" s="191"/>
    </row>
    <row r="18" spans="1:4">
      <c r="A18" s="185" t="s">
        <v>2023</v>
      </c>
      <c r="B18" s="182" t="s">
        <v>2025</v>
      </c>
      <c r="C18" s="191"/>
      <c r="D18" s="191"/>
    </row>
    <row r="19" spans="1:4">
      <c r="A19" s="181"/>
      <c r="B19" s="182"/>
      <c r="C19" s="191"/>
      <c r="D19" s="191"/>
    </row>
    <row r="20" spans="1:4" ht="16.2" thickBot="1">
      <c r="A20" s="183" t="s">
        <v>2024</v>
      </c>
      <c r="B20" s="184" t="s">
        <v>2026</v>
      </c>
      <c r="C20" s="191"/>
      <c r="D20" s="191"/>
    </row>
    <row r="21" spans="1:4">
      <c r="A21" s="185" t="s">
        <v>2027</v>
      </c>
      <c r="B21" s="182" t="s">
        <v>2028</v>
      </c>
      <c r="C21" s="191"/>
      <c r="D21" s="191"/>
    </row>
    <row r="22" spans="1:4">
      <c r="A22" s="181"/>
      <c r="B22" s="182" t="s">
        <v>2029</v>
      </c>
      <c r="C22" s="191"/>
      <c r="D22" s="191"/>
    </row>
    <row r="23" spans="1:4">
      <c r="A23" s="181" t="s">
        <v>2027</v>
      </c>
      <c r="B23" s="182"/>
      <c r="C23" s="191"/>
      <c r="D23" s="191"/>
    </row>
    <row r="24" spans="1:4" ht="16.2" thickBot="1">
      <c r="A24" s="186"/>
      <c r="B24" s="184" t="s">
        <v>2030</v>
      </c>
      <c r="C24" s="191"/>
      <c r="D24" s="191"/>
    </row>
    <row r="25" spans="1:4">
      <c r="A25" s="185" t="s">
        <v>2031</v>
      </c>
      <c r="B25" s="182" t="s">
        <v>2033</v>
      </c>
      <c r="C25" s="191"/>
      <c r="D25" s="191"/>
    </row>
    <row r="26" spans="1:4">
      <c r="A26" s="181"/>
      <c r="B26" s="182" t="s">
        <v>2034</v>
      </c>
      <c r="C26" s="191"/>
      <c r="D26" s="191"/>
    </row>
    <row r="27" spans="1:4">
      <c r="A27" s="181" t="s">
        <v>2032</v>
      </c>
      <c r="B27" s="182"/>
      <c r="C27" s="191"/>
      <c r="D27" s="191"/>
    </row>
    <row r="28" spans="1:4" ht="16.2" thickBot="1">
      <c r="A28" s="186"/>
      <c r="B28" s="184" t="s">
        <v>2035</v>
      </c>
      <c r="C28" s="191"/>
      <c r="D28" s="191"/>
    </row>
    <row r="29" spans="1:4">
      <c r="A29" s="185" t="s">
        <v>2036</v>
      </c>
      <c r="B29" s="182" t="s">
        <v>2038</v>
      </c>
      <c r="C29" s="191"/>
      <c r="D29" s="191"/>
    </row>
    <row r="30" spans="1:4">
      <c r="A30" s="181"/>
      <c r="B30" s="182"/>
      <c r="C30" s="191"/>
      <c r="D30" s="191"/>
    </row>
    <row r="31" spans="1:4" ht="16.2" thickBot="1">
      <c r="A31" s="183" t="s">
        <v>2037</v>
      </c>
      <c r="B31" s="184" t="s">
        <v>2039</v>
      </c>
      <c r="C31" s="191"/>
      <c r="D31" s="191"/>
    </row>
    <row r="32" spans="1:4">
      <c r="A32" s="185" t="s">
        <v>2040</v>
      </c>
      <c r="B32" s="182" t="s">
        <v>2042</v>
      </c>
      <c r="C32" s="191"/>
      <c r="D32" s="191"/>
    </row>
    <row r="33" spans="1:4">
      <c r="A33" s="181"/>
      <c r="B33" s="182" t="s">
        <v>2034</v>
      </c>
      <c r="C33" s="191"/>
      <c r="D33" s="191"/>
    </row>
    <row r="34" spans="1:4">
      <c r="A34" s="181" t="s">
        <v>2041</v>
      </c>
      <c r="B34" s="182"/>
      <c r="C34" s="191"/>
      <c r="D34" s="191"/>
    </row>
    <row r="35" spans="1:4" ht="16.2" thickBot="1">
      <c r="A35" s="186"/>
      <c r="B35" s="184" t="s">
        <v>2043</v>
      </c>
      <c r="C35" s="191"/>
      <c r="D35" s="191"/>
    </row>
    <row r="36" spans="1:4">
      <c r="A36" s="185" t="s">
        <v>2044</v>
      </c>
      <c r="B36" s="182" t="s">
        <v>2045</v>
      </c>
      <c r="C36" s="191"/>
      <c r="D36" s="191"/>
    </row>
    <row r="37" spans="1:4">
      <c r="A37" s="181"/>
      <c r="B37" s="182"/>
      <c r="C37" s="191"/>
      <c r="D37" s="191"/>
    </row>
    <row r="38" spans="1:4" ht="16.2" thickBot="1">
      <c r="A38" s="183" t="s">
        <v>2044</v>
      </c>
      <c r="B38" s="184" t="s">
        <v>2261</v>
      </c>
      <c r="C38" s="191"/>
      <c r="D38" s="191"/>
    </row>
    <row r="39" spans="1:4">
      <c r="A39" s="185" t="s">
        <v>2046</v>
      </c>
      <c r="B39" s="182" t="s">
        <v>2048</v>
      </c>
      <c r="C39" s="191"/>
      <c r="D39" s="191"/>
    </row>
    <row r="40" spans="1:4">
      <c r="A40" s="181"/>
      <c r="B40" s="182"/>
      <c r="C40" s="191"/>
      <c r="D40" s="191"/>
    </row>
    <row r="41" spans="1:4" ht="16.2" thickBot="1">
      <c r="A41" s="183" t="s">
        <v>2047</v>
      </c>
      <c r="B41" s="184" t="s">
        <v>2262</v>
      </c>
      <c r="C41" s="191"/>
      <c r="D41" s="191"/>
    </row>
    <row r="42" spans="1:4">
      <c r="A42" s="185" t="s">
        <v>2049</v>
      </c>
      <c r="B42" s="182" t="s">
        <v>2051</v>
      </c>
      <c r="C42" s="191"/>
      <c r="D42" s="191"/>
    </row>
    <row r="43" spans="1:4">
      <c r="A43" s="181"/>
      <c r="B43" s="182"/>
      <c r="C43" s="191"/>
      <c r="D43" s="191"/>
    </row>
    <row r="44" spans="1:4" ht="16.2" thickBot="1">
      <c r="A44" s="183" t="s">
        <v>2050</v>
      </c>
      <c r="B44" s="184" t="s">
        <v>2052</v>
      </c>
      <c r="C44" s="191"/>
      <c r="D44" s="191"/>
    </row>
    <row r="45" spans="1:4">
      <c r="A45" s="185" t="s">
        <v>2053</v>
      </c>
      <c r="B45" s="182" t="s">
        <v>2054</v>
      </c>
      <c r="C45" s="191"/>
      <c r="D45" s="191"/>
    </row>
    <row r="46" spans="1:4">
      <c r="A46" s="181"/>
      <c r="B46" s="182" t="s">
        <v>2055</v>
      </c>
      <c r="C46" s="191"/>
      <c r="D46" s="191"/>
    </row>
    <row r="47" spans="1:4">
      <c r="A47" s="181" t="s">
        <v>2053</v>
      </c>
      <c r="B47" s="182" t="s">
        <v>2056</v>
      </c>
      <c r="C47" s="191"/>
      <c r="D47" s="191"/>
    </row>
    <row r="48" spans="1:4">
      <c r="A48" s="188"/>
      <c r="B48" s="182"/>
      <c r="C48" s="191"/>
      <c r="D48" s="191"/>
    </row>
    <row r="49" spans="1:4">
      <c r="A49" s="188"/>
      <c r="B49" s="182" t="s">
        <v>2057</v>
      </c>
      <c r="C49" s="191"/>
      <c r="D49" s="191"/>
    </row>
    <row r="50" spans="1:4">
      <c r="A50" s="188"/>
      <c r="B50" s="182"/>
      <c r="C50" s="191"/>
      <c r="D50" s="191"/>
    </row>
    <row r="51" spans="1:4">
      <c r="A51" s="188"/>
      <c r="B51" s="182" t="s">
        <v>2058</v>
      </c>
      <c r="C51" s="191"/>
      <c r="D51" s="191"/>
    </row>
    <row r="52" spans="1:4">
      <c r="A52" s="188"/>
      <c r="B52" s="189" t="s">
        <v>2059</v>
      </c>
      <c r="C52" s="191"/>
      <c r="D52" s="191"/>
    </row>
    <row r="53" spans="1:4">
      <c r="A53" s="188"/>
      <c r="B53" s="189" t="s">
        <v>2060</v>
      </c>
      <c r="C53" s="191"/>
      <c r="D53" s="191"/>
    </row>
    <row r="54" spans="1:4">
      <c r="A54" s="188"/>
      <c r="B54" s="189" t="s">
        <v>2061</v>
      </c>
      <c r="C54" s="191"/>
      <c r="D54" s="191"/>
    </row>
    <row r="55" spans="1:4" ht="16.2" thickBot="1">
      <c r="A55" s="186"/>
      <c r="B55" s="184" t="s">
        <v>2062</v>
      </c>
      <c r="C55" s="191"/>
      <c r="D55" s="191"/>
    </row>
    <row r="56" spans="1:4">
      <c r="A56" s="190"/>
      <c r="B56" s="191"/>
      <c r="C56" s="191"/>
      <c r="D56" s="191"/>
    </row>
    <row r="57" spans="1:4" ht="16.2" thickBot="1">
      <c r="A57" s="192" t="s">
        <v>2063</v>
      </c>
      <c r="B57" s="191"/>
      <c r="C57" s="191"/>
      <c r="D57" s="191"/>
    </row>
    <row r="58" spans="1:4" ht="16.2" thickBot="1">
      <c r="A58" s="193" t="s">
        <v>2005</v>
      </c>
      <c r="B58" s="194" t="s">
        <v>2006</v>
      </c>
      <c r="C58" s="191"/>
      <c r="D58" s="191"/>
    </row>
    <row r="59" spans="1:4">
      <c r="A59" s="185" t="s">
        <v>2064</v>
      </c>
      <c r="B59" s="182" t="s">
        <v>2066</v>
      </c>
      <c r="C59" s="191"/>
      <c r="D59" s="191"/>
    </row>
    <row r="60" spans="1:4">
      <c r="A60" s="181"/>
      <c r="B60" s="182"/>
      <c r="C60" s="191"/>
      <c r="D60" s="191"/>
    </row>
    <row r="61" spans="1:4" ht="16.2" thickBot="1">
      <c r="A61" s="183" t="s">
        <v>2065</v>
      </c>
      <c r="B61" s="184" t="s">
        <v>2067</v>
      </c>
      <c r="C61" s="191"/>
      <c r="D61" s="191"/>
    </row>
    <row r="62" spans="1:4">
      <c r="A62" s="185" t="s">
        <v>2068</v>
      </c>
      <c r="B62" s="182" t="s">
        <v>2070</v>
      </c>
      <c r="C62" s="191"/>
      <c r="D62" s="191"/>
    </row>
    <row r="63" spans="1:4">
      <c r="A63" s="181"/>
      <c r="B63" s="182" t="s">
        <v>2071</v>
      </c>
      <c r="C63" s="191"/>
      <c r="D63" s="191"/>
    </row>
    <row r="64" spans="1:4">
      <c r="A64" s="181" t="s">
        <v>2069</v>
      </c>
      <c r="B64" s="182" t="s">
        <v>2072</v>
      </c>
      <c r="C64" s="191"/>
      <c r="D64" s="191"/>
    </row>
    <row r="65" spans="1:4">
      <c r="A65" s="188"/>
      <c r="B65" s="182"/>
      <c r="C65" s="191"/>
      <c r="D65" s="191"/>
    </row>
    <row r="66" spans="1:4">
      <c r="A66" s="188"/>
      <c r="B66" s="182" t="s">
        <v>2073</v>
      </c>
      <c r="C66" s="191"/>
      <c r="D66" s="191"/>
    </row>
    <row r="67" spans="1:4">
      <c r="A67" s="188"/>
      <c r="B67" s="182" t="s">
        <v>2074</v>
      </c>
      <c r="C67" s="191"/>
      <c r="D67" s="191"/>
    </row>
    <row r="68" spans="1:4">
      <c r="A68" s="188"/>
      <c r="B68" s="182" t="s">
        <v>2075</v>
      </c>
      <c r="C68" s="191"/>
      <c r="D68" s="191"/>
    </row>
    <row r="69" spans="1:4">
      <c r="A69" s="188"/>
      <c r="B69" s="182"/>
      <c r="C69" s="191"/>
      <c r="D69" s="191"/>
    </row>
    <row r="70" spans="1:4" ht="16.2" thickBot="1">
      <c r="A70" s="186"/>
      <c r="B70" s="184" t="s">
        <v>2076</v>
      </c>
      <c r="C70" s="191"/>
      <c r="D70" s="191"/>
    </row>
    <row r="71" spans="1:4">
      <c r="A71" s="185" t="s">
        <v>2077</v>
      </c>
      <c r="B71" s="182" t="s">
        <v>2079</v>
      </c>
      <c r="C71" s="191"/>
      <c r="D71" s="191"/>
    </row>
    <row r="72" spans="1:4">
      <c r="A72" s="181"/>
      <c r="B72" s="182" t="s">
        <v>2080</v>
      </c>
      <c r="C72" s="191"/>
      <c r="D72" s="191"/>
    </row>
    <row r="73" spans="1:4">
      <c r="A73" s="181" t="s">
        <v>2078</v>
      </c>
      <c r="B73" s="182"/>
      <c r="C73" s="191"/>
      <c r="D73" s="191"/>
    </row>
    <row r="74" spans="1:4">
      <c r="A74" s="188"/>
      <c r="B74" s="182" t="s">
        <v>2081</v>
      </c>
      <c r="C74" s="191"/>
      <c r="D74" s="191"/>
    </row>
    <row r="75" spans="1:4" ht="16.2" thickBot="1">
      <c r="A75" s="186"/>
      <c r="B75" s="184" t="s">
        <v>2082</v>
      </c>
      <c r="C75" s="191"/>
      <c r="D75" s="191"/>
    </row>
    <row r="76" spans="1:4">
      <c r="A76" s="190"/>
      <c r="B76" s="191"/>
      <c r="C76" s="191"/>
      <c r="D76" s="191"/>
    </row>
    <row r="77" spans="1:4" ht="16.2" thickBot="1">
      <c r="A77" s="192" t="s">
        <v>2083</v>
      </c>
      <c r="B77" s="191"/>
      <c r="C77" s="191"/>
      <c r="D77" s="191"/>
    </row>
    <row r="78" spans="1:4" ht="16.2" thickBot="1">
      <c r="A78" s="193" t="s">
        <v>2005</v>
      </c>
      <c r="B78" s="194" t="s">
        <v>2006</v>
      </c>
      <c r="C78" s="191"/>
      <c r="D78" s="191"/>
    </row>
    <row r="79" spans="1:4">
      <c r="A79" s="185" t="s">
        <v>2084</v>
      </c>
      <c r="B79" s="182" t="s">
        <v>2086</v>
      </c>
      <c r="C79" s="191"/>
      <c r="D79" s="191"/>
    </row>
    <row r="80" spans="1:4">
      <c r="A80" s="181"/>
      <c r="B80" s="182" t="s">
        <v>2087</v>
      </c>
      <c r="C80" s="191"/>
      <c r="D80" s="191"/>
    </row>
    <row r="81" spans="1:4">
      <c r="A81" s="181" t="s">
        <v>2085</v>
      </c>
      <c r="B81" s="182" t="s">
        <v>2088</v>
      </c>
      <c r="C81" s="191"/>
      <c r="D81" s="191"/>
    </row>
    <row r="82" spans="1:4">
      <c r="A82" s="188"/>
      <c r="B82" s="182"/>
      <c r="C82" s="191"/>
      <c r="D82" s="191"/>
    </row>
    <row r="83" spans="1:4">
      <c r="A83" s="188"/>
      <c r="B83" s="182" t="s">
        <v>2263</v>
      </c>
      <c r="C83" s="191"/>
      <c r="D83" s="191"/>
    </row>
    <row r="84" spans="1:4">
      <c r="A84" s="188"/>
      <c r="B84" s="182"/>
      <c r="C84" s="191"/>
      <c r="D84" s="191"/>
    </row>
    <row r="85" spans="1:4">
      <c r="A85" s="188"/>
      <c r="B85" s="182" t="s">
        <v>2089</v>
      </c>
      <c r="C85" s="191"/>
      <c r="D85" s="191"/>
    </row>
    <row r="86" spans="1:4">
      <c r="A86" s="188"/>
      <c r="B86" s="182" t="s">
        <v>2090</v>
      </c>
      <c r="C86" s="191"/>
      <c r="D86" s="191"/>
    </row>
    <row r="87" spans="1:4" ht="16.2" thickBot="1">
      <c r="A87" s="186"/>
      <c r="B87" s="184" t="s">
        <v>2091</v>
      </c>
      <c r="C87" s="191"/>
      <c r="D87" s="191"/>
    </row>
    <row r="88" spans="1:4">
      <c r="A88" s="185" t="s">
        <v>2092</v>
      </c>
      <c r="B88" s="182" t="s">
        <v>2094</v>
      </c>
      <c r="C88" s="191"/>
      <c r="D88" s="191"/>
    </row>
    <row r="89" spans="1:4">
      <c r="A89" s="181"/>
      <c r="B89" s="182" t="s">
        <v>2095</v>
      </c>
      <c r="C89" s="191"/>
      <c r="D89" s="191"/>
    </row>
    <row r="90" spans="1:4">
      <c r="A90" s="181" t="s">
        <v>2093</v>
      </c>
      <c r="B90" s="182" t="s">
        <v>2096</v>
      </c>
      <c r="C90" s="191"/>
      <c r="D90" s="191"/>
    </row>
    <row r="91" spans="1:4">
      <c r="A91" s="188"/>
      <c r="B91" s="182" t="s">
        <v>2097</v>
      </c>
      <c r="C91" s="191"/>
      <c r="D91" s="191"/>
    </row>
    <row r="92" spans="1:4">
      <c r="A92" s="188"/>
      <c r="B92" s="182"/>
      <c r="C92" s="191"/>
      <c r="D92" s="191"/>
    </row>
    <row r="93" spans="1:4">
      <c r="A93" s="188"/>
      <c r="B93" s="182" t="s">
        <v>2098</v>
      </c>
      <c r="C93" s="191"/>
      <c r="D93" s="191"/>
    </row>
    <row r="94" spans="1:4">
      <c r="A94" s="188"/>
      <c r="B94" s="182" t="s">
        <v>2099</v>
      </c>
      <c r="C94" s="191"/>
      <c r="D94" s="191"/>
    </row>
    <row r="95" spans="1:4">
      <c r="A95" s="188"/>
      <c r="B95" s="182" t="s">
        <v>2100</v>
      </c>
      <c r="C95" s="191"/>
      <c r="D95" s="191"/>
    </row>
    <row r="96" spans="1:4">
      <c r="A96" s="188"/>
      <c r="B96" s="182" t="s">
        <v>2101</v>
      </c>
      <c r="C96" s="191"/>
      <c r="D96" s="191"/>
    </row>
    <row r="97" spans="1:4" ht="16.2" thickBot="1">
      <c r="A97" s="186"/>
      <c r="B97" s="184" t="s">
        <v>2102</v>
      </c>
      <c r="C97" s="191"/>
      <c r="D97" s="191"/>
    </row>
    <row r="98" spans="1:4">
      <c r="A98" s="190"/>
      <c r="B98" s="191"/>
      <c r="C98" s="191"/>
      <c r="D98" s="191"/>
    </row>
    <row r="99" spans="1:4" ht="16.2" thickBot="1">
      <c r="A99" s="192" t="s">
        <v>2103</v>
      </c>
      <c r="B99" s="191"/>
      <c r="C99" s="191"/>
      <c r="D99" s="191"/>
    </row>
    <row r="100" spans="1:4" ht="16.2" thickBot="1">
      <c r="A100" s="193" t="s">
        <v>2005</v>
      </c>
      <c r="B100" s="194" t="s">
        <v>2006</v>
      </c>
      <c r="C100" s="191"/>
      <c r="D100" s="191"/>
    </row>
    <row r="101" spans="1:4">
      <c r="A101" s="181" t="s">
        <v>2104</v>
      </c>
      <c r="B101" s="254">
        <v>-1</v>
      </c>
      <c r="C101" s="191"/>
      <c r="D101" s="191"/>
    </row>
    <row r="102" spans="1:4">
      <c r="A102" s="181"/>
      <c r="B102" s="263"/>
      <c r="C102" s="191"/>
      <c r="D102" s="191"/>
    </row>
    <row r="103" spans="1:4" ht="16.2" thickBot="1">
      <c r="A103" s="183" t="s">
        <v>2105</v>
      </c>
      <c r="B103" s="255"/>
      <c r="C103" s="191"/>
      <c r="D103" s="191"/>
    </row>
    <row r="104" spans="1:4">
      <c r="A104" s="181" t="s">
        <v>2106</v>
      </c>
      <c r="B104" s="254">
        <v>0</v>
      </c>
      <c r="C104" s="191"/>
      <c r="D104" s="191"/>
    </row>
    <row r="105" spans="1:4">
      <c r="A105" s="181"/>
      <c r="B105" s="263"/>
      <c r="C105" s="191"/>
      <c r="D105" s="191"/>
    </row>
    <row r="106" spans="1:4" ht="16.2" thickBot="1">
      <c r="A106" s="183" t="s">
        <v>2107</v>
      </c>
      <c r="B106" s="255"/>
      <c r="C106" s="191"/>
      <c r="D106" s="191"/>
    </row>
    <row r="107" spans="1:4">
      <c r="A107" s="181" t="s">
        <v>2108</v>
      </c>
      <c r="B107" s="254">
        <v>1</v>
      </c>
      <c r="C107" s="191"/>
      <c r="D107" s="191"/>
    </row>
    <row r="108" spans="1:4">
      <c r="A108" s="181"/>
      <c r="B108" s="263"/>
      <c r="C108" s="191"/>
      <c r="D108" s="191"/>
    </row>
    <row r="109" spans="1:4" ht="16.2" thickBot="1">
      <c r="A109" s="183" t="s">
        <v>2109</v>
      </c>
      <c r="B109" s="255"/>
      <c r="C109" s="191"/>
      <c r="D109" s="191"/>
    </row>
    <row r="110" spans="1:4">
      <c r="A110" s="181" t="s">
        <v>2110</v>
      </c>
      <c r="B110" s="254">
        <v>2</v>
      </c>
      <c r="C110" s="191"/>
      <c r="D110" s="191"/>
    </row>
    <row r="111" spans="1:4">
      <c r="A111" s="181"/>
      <c r="B111" s="263"/>
      <c r="C111" s="191"/>
      <c r="D111" s="191"/>
    </row>
    <row r="112" spans="1:4" ht="16.2" thickBot="1">
      <c r="A112" s="183" t="s">
        <v>2111</v>
      </c>
      <c r="B112" s="255"/>
      <c r="C112" s="191"/>
      <c r="D112" s="191"/>
    </row>
    <row r="113" spans="1:4">
      <c r="A113" s="181" t="s">
        <v>2112</v>
      </c>
      <c r="B113" s="254">
        <v>3</v>
      </c>
      <c r="C113" s="191"/>
      <c r="D113" s="191"/>
    </row>
    <row r="114" spans="1:4">
      <c r="A114" s="181"/>
      <c r="B114" s="263"/>
      <c r="C114" s="191"/>
      <c r="D114" s="191"/>
    </row>
    <row r="115" spans="1:4" ht="16.2" thickBot="1">
      <c r="A115" s="183" t="s">
        <v>2113</v>
      </c>
      <c r="B115" s="255"/>
      <c r="C115" s="191"/>
      <c r="D115" s="191"/>
    </row>
    <row r="116" spans="1:4">
      <c r="A116" s="190"/>
      <c r="B116" s="191"/>
      <c r="C116" s="191"/>
      <c r="D116" s="191"/>
    </row>
    <row r="117" spans="1:4" ht="16.2" thickBot="1">
      <c r="A117" s="192" t="s">
        <v>2114</v>
      </c>
      <c r="B117" s="191"/>
      <c r="C117" s="191"/>
      <c r="D117" s="191"/>
    </row>
    <row r="118" spans="1:4" ht="28.2" thickBot="1">
      <c r="A118" s="193" t="s">
        <v>2115</v>
      </c>
      <c r="B118" s="194" t="s">
        <v>2116</v>
      </c>
      <c r="C118" s="194" t="s">
        <v>2117</v>
      </c>
      <c r="D118" s="194" t="s">
        <v>2118</v>
      </c>
    </row>
    <row r="119" spans="1:4" ht="28.2" thickBot="1">
      <c r="A119" s="183" t="s">
        <v>2119</v>
      </c>
      <c r="B119" s="184">
        <v>1.7</v>
      </c>
      <c r="C119" s="184" t="s">
        <v>2120</v>
      </c>
      <c r="D119" s="184" t="s">
        <v>2311</v>
      </c>
    </row>
    <row r="120" spans="1:4" ht="16.2" thickBot="1">
      <c r="A120" s="183" t="s">
        <v>2121</v>
      </c>
      <c r="B120" s="184">
        <v>1.3</v>
      </c>
      <c r="C120" s="184" t="s">
        <v>2121</v>
      </c>
      <c r="D120" s="184" t="s">
        <v>2312</v>
      </c>
    </row>
    <row r="121" spans="1:4" ht="16.2" thickBot="1">
      <c r="A121" s="183" t="s">
        <v>2119</v>
      </c>
      <c r="B121" s="184">
        <v>1</v>
      </c>
      <c r="C121" s="184" t="s">
        <v>2120</v>
      </c>
      <c r="D121" s="184" t="s">
        <v>2313</v>
      </c>
    </row>
    <row r="122" spans="1:4" ht="28.2" thickBot="1">
      <c r="A122" s="183" t="s">
        <v>2122</v>
      </c>
      <c r="B122" s="184">
        <v>0.9</v>
      </c>
      <c r="C122" s="184" t="s">
        <v>2123</v>
      </c>
      <c r="D122" s="184" t="s">
        <v>2314</v>
      </c>
    </row>
    <row r="123" spans="1:4" ht="16.2" thickBot="1">
      <c r="A123" s="183" t="s">
        <v>2124</v>
      </c>
      <c r="B123" s="184">
        <v>0.5</v>
      </c>
      <c r="C123" s="184" t="s">
        <v>2123</v>
      </c>
      <c r="D123" s="184" t="s">
        <v>2315</v>
      </c>
    </row>
    <row r="124" spans="1:4" ht="16.2" thickBot="1">
      <c r="A124" s="183" t="s">
        <v>2122</v>
      </c>
      <c r="B124" s="184">
        <v>0.5</v>
      </c>
      <c r="C124" s="184" t="s">
        <v>2123</v>
      </c>
      <c r="D124" s="184" t="s">
        <v>2316</v>
      </c>
    </row>
    <row r="125" spans="1:4" ht="27.6">
      <c r="A125" s="254" t="s">
        <v>2122</v>
      </c>
      <c r="B125" s="254">
        <v>0.4</v>
      </c>
      <c r="C125" s="254" t="s">
        <v>2123</v>
      </c>
      <c r="D125" s="182" t="s">
        <v>2317</v>
      </c>
    </row>
    <row r="126" spans="1:4" ht="28.2" thickBot="1">
      <c r="A126" s="255"/>
      <c r="B126" s="255"/>
      <c r="C126" s="255"/>
      <c r="D126" s="184" t="s">
        <v>2279</v>
      </c>
    </row>
    <row r="127" spans="1:4" ht="28.2" thickBot="1">
      <c r="A127" s="183" t="s">
        <v>2119</v>
      </c>
      <c r="B127" s="184">
        <v>0.4</v>
      </c>
      <c r="C127" s="184" t="s">
        <v>2123</v>
      </c>
      <c r="D127" s="184" t="s">
        <v>2318</v>
      </c>
    </row>
    <row r="128" spans="1:4" ht="16.2" thickBot="1">
      <c r="A128" s="183" t="s">
        <v>2122</v>
      </c>
      <c r="B128" s="184">
        <v>0.2</v>
      </c>
      <c r="C128" s="184" t="s">
        <v>2123</v>
      </c>
      <c r="D128" s="184" t="s">
        <v>2319</v>
      </c>
    </row>
    <row r="129" spans="1:4" ht="16.2" thickBot="1">
      <c r="A129" s="183" t="s">
        <v>2125</v>
      </c>
      <c r="B129" s="184">
        <v>-0.1</v>
      </c>
      <c r="C129" s="184" t="s">
        <v>2126</v>
      </c>
      <c r="D129" s="184" t="s">
        <v>2320</v>
      </c>
    </row>
    <row r="130" spans="1:4" ht="16.2" thickBot="1">
      <c r="A130" s="183" t="s">
        <v>2127</v>
      </c>
      <c r="B130" s="184">
        <v>-0.16</v>
      </c>
      <c r="C130" s="184" t="s">
        <v>2128</v>
      </c>
      <c r="D130" s="184" t="s">
        <v>2320</v>
      </c>
    </row>
    <row r="131" spans="1:4" ht="28.2" thickBot="1">
      <c r="A131" s="183" t="s">
        <v>2125</v>
      </c>
      <c r="B131" s="184">
        <v>-0.2</v>
      </c>
      <c r="C131" s="184" t="s">
        <v>2126</v>
      </c>
      <c r="D131" s="184" t="s">
        <v>2321</v>
      </c>
    </row>
    <row r="132" spans="1:4" ht="16.2" thickBot="1">
      <c r="A132" s="183" t="s">
        <v>2129</v>
      </c>
      <c r="B132" s="184">
        <v>-0.22</v>
      </c>
      <c r="C132" s="184" t="s">
        <v>2130</v>
      </c>
      <c r="D132" s="184" t="s">
        <v>2320</v>
      </c>
    </row>
    <row r="133" spans="1:4" ht="30.6" thickBot="1">
      <c r="A133" s="183" t="s">
        <v>2131</v>
      </c>
      <c r="B133" s="184">
        <v>-0.4</v>
      </c>
      <c r="C133" s="184"/>
      <c r="D133" s="199" t="s">
        <v>2132</v>
      </c>
    </row>
    <row r="134" spans="1:4" ht="28.2" thickBot="1">
      <c r="A134" s="183" t="s">
        <v>2127</v>
      </c>
      <c r="B134" s="184">
        <v>-0.5</v>
      </c>
      <c r="C134" s="184" t="s">
        <v>2128</v>
      </c>
      <c r="D134" s="184" t="s">
        <v>2321</v>
      </c>
    </row>
    <row r="135" spans="1:4" ht="30.6" thickBot="1">
      <c r="A135" s="183" t="s">
        <v>2133</v>
      </c>
      <c r="B135" s="184">
        <v>-0.6</v>
      </c>
      <c r="C135" s="184"/>
      <c r="D135" s="199" t="s">
        <v>2132</v>
      </c>
    </row>
    <row r="136" spans="1:4" ht="28.2" thickBot="1">
      <c r="A136" s="183" t="s">
        <v>2129</v>
      </c>
      <c r="B136" s="184">
        <v>-0.7</v>
      </c>
      <c r="C136" s="184" t="s">
        <v>2130</v>
      </c>
      <c r="D136" s="184" t="s">
        <v>2321</v>
      </c>
    </row>
    <row r="137" spans="1:4" ht="16.2" thickBot="1">
      <c r="A137" s="183" t="s">
        <v>2131</v>
      </c>
      <c r="B137" s="184" t="s">
        <v>2134</v>
      </c>
      <c r="C137" s="184"/>
      <c r="D137" s="199" t="s">
        <v>2135</v>
      </c>
    </row>
    <row r="138" spans="1:4" ht="30.6" thickBot="1">
      <c r="A138" s="183" t="s">
        <v>2136</v>
      </c>
      <c r="B138" s="184">
        <v>-0.8</v>
      </c>
      <c r="C138" s="184"/>
      <c r="D138" s="199" t="s">
        <v>2132</v>
      </c>
    </row>
    <row r="139" spans="1:4" ht="28.2" thickBot="1">
      <c r="A139" s="183" t="s">
        <v>2133</v>
      </c>
      <c r="B139" s="184">
        <v>-0.8</v>
      </c>
      <c r="C139" s="184" t="s">
        <v>2130</v>
      </c>
      <c r="D139" s="184" t="s">
        <v>2322</v>
      </c>
    </row>
    <row r="140" spans="1:4" ht="27.6">
      <c r="A140" s="254" t="s">
        <v>2136</v>
      </c>
      <c r="B140" s="254">
        <v>-0.9</v>
      </c>
      <c r="C140" s="254" t="s">
        <v>2137</v>
      </c>
      <c r="D140" s="182" t="s">
        <v>2321</v>
      </c>
    </row>
    <row r="141" spans="1:4" ht="28.2" thickBot="1">
      <c r="A141" s="255"/>
      <c r="B141" s="255"/>
      <c r="C141" s="255"/>
      <c r="D141" s="184" t="s">
        <v>2322</v>
      </c>
    </row>
    <row r="142" spans="1:4" ht="28.2" thickBot="1">
      <c r="A142" s="183" t="s">
        <v>2138</v>
      </c>
      <c r="B142" s="184">
        <v>-1</v>
      </c>
      <c r="C142" s="184" t="s">
        <v>2139</v>
      </c>
      <c r="D142" s="184" t="s">
        <v>2322</v>
      </c>
    </row>
    <row r="143" spans="1:4" ht="28.2" thickBot="1">
      <c r="A143" s="183" t="s">
        <v>2138</v>
      </c>
      <c r="B143" s="184">
        <v>-1.1000000000000001</v>
      </c>
      <c r="C143" s="184" t="s">
        <v>2139</v>
      </c>
      <c r="D143" s="184" t="s">
        <v>2323</v>
      </c>
    </row>
    <row r="144" spans="1:4" ht="30.6" thickBot="1">
      <c r="A144" s="183" t="s">
        <v>2138</v>
      </c>
      <c r="B144" s="184">
        <v>-1.1000000000000001</v>
      </c>
      <c r="C144" s="184"/>
      <c r="D144" s="199" t="s">
        <v>2132</v>
      </c>
    </row>
    <row r="145" spans="1:4" ht="28.2" thickBot="1">
      <c r="A145" s="183" t="s">
        <v>2140</v>
      </c>
      <c r="B145" s="184">
        <v>-1.1000000000000001</v>
      </c>
      <c r="C145" s="184" t="s">
        <v>2141</v>
      </c>
      <c r="D145" s="184" t="s">
        <v>2322</v>
      </c>
    </row>
    <row r="146" spans="1:4" ht="16.2" thickBot="1">
      <c r="A146" s="183" t="s">
        <v>2133</v>
      </c>
      <c r="B146" s="184" t="s">
        <v>2142</v>
      </c>
      <c r="C146" s="184"/>
      <c r="D146" s="199" t="s">
        <v>2135</v>
      </c>
    </row>
    <row r="147" spans="1:4" ht="16.2" thickBot="1">
      <c r="A147" s="183" t="s">
        <v>2136</v>
      </c>
      <c r="B147" s="184" t="s">
        <v>2143</v>
      </c>
      <c r="C147" s="184"/>
      <c r="D147" s="199" t="s">
        <v>2135</v>
      </c>
    </row>
    <row r="148" spans="1:4" ht="28.2" thickBot="1">
      <c r="A148" s="183" t="s">
        <v>2133</v>
      </c>
      <c r="B148" s="184">
        <v>-1.65</v>
      </c>
      <c r="C148" s="184" t="s">
        <v>2130</v>
      </c>
      <c r="D148" s="184" t="s">
        <v>2324</v>
      </c>
    </row>
    <row r="149" spans="1:4" ht="28.2" thickBot="1">
      <c r="A149" s="183" t="s">
        <v>2136</v>
      </c>
      <c r="B149" s="184">
        <v>-1.8</v>
      </c>
      <c r="C149" s="184" t="s">
        <v>2137</v>
      </c>
      <c r="D149" s="184" t="s">
        <v>2324</v>
      </c>
    </row>
    <row r="150" spans="1:4" ht="28.2" thickBot="1">
      <c r="A150" s="183" t="s">
        <v>2138</v>
      </c>
      <c r="B150" s="184">
        <v>-1.9</v>
      </c>
      <c r="C150" s="184" t="s">
        <v>2139</v>
      </c>
      <c r="D150" s="184" t="s">
        <v>2324</v>
      </c>
    </row>
    <row r="151" spans="1:4" ht="28.2" thickBot="1">
      <c r="A151" s="183" t="s">
        <v>2144</v>
      </c>
      <c r="B151" s="184">
        <v>-2.1</v>
      </c>
      <c r="C151" s="184" t="s">
        <v>2141</v>
      </c>
      <c r="D151" s="184" t="s">
        <v>2324</v>
      </c>
    </row>
    <row r="152" spans="1:4" ht="16.2" thickBot="1">
      <c r="A152" s="190"/>
      <c r="B152" s="191"/>
      <c r="C152" s="191"/>
      <c r="D152" s="191"/>
    </row>
    <row r="153" spans="1:4" ht="28.2" thickBot="1">
      <c r="A153" s="193" t="s">
        <v>2115</v>
      </c>
      <c r="B153" s="194" t="s">
        <v>2116</v>
      </c>
      <c r="C153" s="194" t="s">
        <v>2117</v>
      </c>
      <c r="D153" s="194" t="s">
        <v>2118</v>
      </c>
    </row>
    <row r="154" spans="1:4" ht="28.2" thickBot="1">
      <c r="A154" s="183" t="s">
        <v>2119</v>
      </c>
      <c r="B154" s="195">
        <v>2.2000000000000002</v>
      </c>
      <c r="C154" s="184" t="s">
        <v>2120</v>
      </c>
      <c r="D154" s="184" t="s">
        <v>2280</v>
      </c>
    </row>
    <row r="155" spans="1:4" ht="27.6">
      <c r="A155" s="254" t="s">
        <v>2119</v>
      </c>
      <c r="B155" s="256">
        <v>0.7</v>
      </c>
      <c r="C155" s="254" t="s">
        <v>2120</v>
      </c>
      <c r="D155" s="182" t="s">
        <v>2325</v>
      </c>
    </row>
    <row r="156" spans="1:4" ht="27.6">
      <c r="A156" s="263"/>
      <c r="B156" s="264"/>
      <c r="C156" s="263"/>
      <c r="D156" s="182" t="s">
        <v>2326</v>
      </c>
    </row>
    <row r="157" spans="1:4" ht="16.2" thickBot="1">
      <c r="A157" s="255"/>
      <c r="B157" s="257"/>
      <c r="C157" s="255"/>
      <c r="D157" s="184" t="s">
        <v>2327</v>
      </c>
    </row>
    <row r="158" spans="1:4" ht="16.2" thickBot="1">
      <c r="A158" s="183" t="s">
        <v>2119</v>
      </c>
      <c r="B158" s="195">
        <v>0.65</v>
      </c>
      <c r="C158" s="184" t="s">
        <v>2120</v>
      </c>
      <c r="D158" s="184" t="s">
        <v>2328</v>
      </c>
    </row>
    <row r="159" spans="1:4" ht="16.2" thickBot="1">
      <c r="A159" s="183" t="s">
        <v>2122</v>
      </c>
      <c r="B159" s="195">
        <v>0.5</v>
      </c>
      <c r="C159" s="184" t="s">
        <v>2123</v>
      </c>
      <c r="D159" s="184" t="s">
        <v>2329</v>
      </c>
    </row>
    <row r="160" spans="1:4" ht="30">
      <c r="A160" s="254" t="s">
        <v>2119</v>
      </c>
      <c r="B160" s="256">
        <v>0.5</v>
      </c>
      <c r="C160" s="254" t="s">
        <v>2120</v>
      </c>
      <c r="D160" s="189" t="s">
        <v>2145</v>
      </c>
    </row>
    <row r="161" spans="1:4">
      <c r="A161" s="263"/>
      <c r="B161" s="264"/>
      <c r="C161" s="263"/>
      <c r="D161" s="182" t="s">
        <v>2330</v>
      </c>
    </row>
    <row r="162" spans="1:4" ht="30.6" thickBot="1">
      <c r="A162" s="255"/>
      <c r="B162" s="257"/>
      <c r="C162" s="255"/>
      <c r="D162" s="199" t="s">
        <v>2146</v>
      </c>
    </row>
    <row r="163" spans="1:4">
      <c r="A163" s="254" t="s">
        <v>2119</v>
      </c>
      <c r="B163" s="256">
        <v>0.4</v>
      </c>
      <c r="C163" s="254" t="s">
        <v>2120</v>
      </c>
      <c r="D163" s="182" t="s">
        <v>2331</v>
      </c>
    </row>
    <row r="164" spans="1:4" ht="28.2" thickBot="1">
      <c r="A164" s="255"/>
      <c r="B164" s="257"/>
      <c r="C164" s="255"/>
      <c r="D164" s="184" t="s">
        <v>2332</v>
      </c>
    </row>
    <row r="165" spans="1:4" ht="30.6" thickBot="1">
      <c r="A165" s="183" t="s">
        <v>2147</v>
      </c>
      <c r="B165" s="195">
        <v>0.3</v>
      </c>
      <c r="C165" s="184" t="s">
        <v>2123</v>
      </c>
      <c r="D165" s="199" t="s">
        <v>2148</v>
      </c>
    </row>
    <row r="166" spans="1:4" ht="30.6" thickBot="1">
      <c r="A166" s="183" t="s">
        <v>2125</v>
      </c>
      <c r="B166" s="195">
        <v>-0.2</v>
      </c>
      <c r="C166" s="184" t="s">
        <v>2126</v>
      </c>
      <c r="D166" s="199" t="s">
        <v>2149</v>
      </c>
    </row>
    <row r="167" spans="1:4" ht="28.2" thickBot="1">
      <c r="A167" s="183" t="s">
        <v>2133</v>
      </c>
      <c r="B167" s="195">
        <v>-0.2</v>
      </c>
      <c r="C167" s="184" t="s">
        <v>2130</v>
      </c>
      <c r="D167" s="184" t="s">
        <v>2274</v>
      </c>
    </row>
    <row r="168" spans="1:4" ht="30.6" thickBot="1">
      <c r="A168" s="183" t="s">
        <v>2131</v>
      </c>
      <c r="B168" s="184" t="s">
        <v>2150</v>
      </c>
      <c r="C168" s="184"/>
      <c r="D168" s="199" t="s">
        <v>2151</v>
      </c>
    </row>
    <row r="169" spans="1:4" ht="16.2" thickBot="1">
      <c r="A169" s="183" t="s">
        <v>2131</v>
      </c>
      <c r="B169" s="184" t="s">
        <v>2152</v>
      </c>
      <c r="C169" s="184" t="s">
        <v>2128</v>
      </c>
      <c r="D169" s="184" t="s">
        <v>2306</v>
      </c>
    </row>
    <row r="170" spans="1:4" ht="30.6" thickBot="1">
      <c r="A170" s="183" t="s">
        <v>2125</v>
      </c>
      <c r="B170" s="184" t="s">
        <v>2152</v>
      </c>
      <c r="C170" s="184"/>
      <c r="D170" s="199" t="s">
        <v>2151</v>
      </c>
    </row>
    <row r="171" spans="1:4" ht="30.6" thickBot="1">
      <c r="A171" s="183" t="s">
        <v>2131</v>
      </c>
      <c r="B171" s="195">
        <v>-0.3</v>
      </c>
      <c r="C171" s="184" t="s">
        <v>2128</v>
      </c>
      <c r="D171" s="199" t="s">
        <v>2149</v>
      </c>
    </row>
    <row r="172" spans="1:4" ht="16.2" thickBot="1">
      <c r="A172" s="183" t="s">
        <v>2131</v>
      </c>
      <c r="B172" s="195">
        <v>-0.3</v>
      </c>
      <c r="C172" s="184"/>
      <c r="D172" s="199" t="s">
        <v>2153</v>
      </c>
    </row>
    <row r="173" spans="1:4" ht="28.2" thickBot="1">
      <c r="A173" s="183" t="s">
        <v>2133</v>
      </c>
      <c r="B173" s="195">
        <v>-0.3</v>
      </c>
      <c r="C173" s="184" t="s">
        <v>2130</v>
      </c>
      <c r="D173" s="184" t="s">
        <v>2333</v>
      </c>
    </row>
    <row r="174" spans="1:4" ht="30.6" thickBot="1">
      <c r="A174" s="183" t="s">
        <v>2129</v>
      </c>
      <c r="B174" s="184" t="s">
        <v>2154</v>
      </c>
      <c r="C174" s="184"/>
      <c r="D174" s="199" t="s">
        <v>2151</v>
      </c>
    </row>
    <row r="175" spans="1:4" ht="16.2" thickBot="1">
      <c r="A175" s="183" t="s">
        <v>2155</v>
      </c>
      <c r="B175" s="195">
        <v>-0.35</v>
      </c>
      <c r="C175" s="184"/>
      <c r="D175" s="199" t="s">
        <v>2153</v>
      </c>
    </row>
    <row r="176" spans="1:4" ht="16.2" thickBot="1">
      <c r="A176" s="183" t="s">
        <v>2133</v>
      </c>
      <c r="B176" s="184" t="s">
        <v>2156</v>
      </c>
      <c r="C176" s="184" t="s">
        <v>2130</v>
      </c>
      <c r="D176" s="184" t="s">
        <v>2306</v>
      </c>
    </row>
    <row r="177" spans="1:4" ht="30.6" thickBot="1">
      <c r="A177" s="183" t="s">
        <v>2133</v>
      </c>
      <c r="B177" s="184" t="s">
        <v>2156</v>
      </c>
      <c r="C177" s="184"/>
      <c r="D177" s="199" t="s">
        <v>2151</v>
      </c>
    </row>
    <row r="178" spans="1:4" ht="30.6" thickBot="1">
      <c r="A178" s="183" t="s">
        <v>2133</v>
      </c>
      <c r="B178" s="195">
        <v>-0.4</v>
      </c>
      <c r="C178" s="184" t="s">
        <v>2130</v>
      </c>
      <c r="D178" s="199" t="s">
        <v>2149</v>
      </c>
    </row>
    <row r="179" spans="1:4" ht="16.2" thickBot="1">
      <c r="A179" s="183" t="s">
        <v>2133</v>
      </c>
      <c r="B179" s="195">
        <v>-0.4</v>
      </c>
      <c r="C179" s="184"/>
      <c r="D179" s="199" t="s">
        <v>2153</v>
      </c>
    </row>
    <row r="180" spans="1:4" ht="30.6" thickBot="1">
      <c r="A180" s="183" t="s">
        <v>2133</v>
      </c>
      <c r="B180" s="195">
        <v>-0.5</v>
      </c>
      <c r="C180" s="184" t="s">
        <v>2130</v>
      </c>
      <c r="D180" s="199" t="s">
        <v>2145</v>
      </c>
    </row>
    <row r="181" spans="1:4" ht="28.2" thickBot="1">
      <c r="A181" s="183" t="s">
        <v>2157</v>
      </c>
      <c r="B181" s="195">
        <v>-0.5</v>
      </c>
      <c r="C181" s="184" t="s">
        <v>2130</v>
      </c>
      <c r="D181" s="184" t="s">
        <v>2305</v>
      </c>
    </row>
    <row r="182" spans="1:4">
      <c r="A182" s="254" t="s">
        <v>2136</v>
      </c>
      <c r="B182" s="256">
        <v>-0.5</v>
      </c>
      <c r="C182" s="254" t="s">
        <v>2137</v>
      </c>
      <c r="D182" s="258" t="s">
        <v>2149</v>
      </c>
    </row>
    <row r="183" spans="1:4" ht="16.2" thickBot="1">
      <c r="A183" s="255"/>
      <c r="B183" s="257"/>
      <c r="C183" s="255"/>
      <c r="D183" s="259"/>
    </row>
    <row r="184" spans="1:4" ht="16.2" thickBot="1">
      <c r="A184" s="183" t="s">
        <v>2136</v>
      </c>
      <c r="B184" s="195">
        <v>-0.5</v>
      </c>
      <c r="C184" s="184"/>
      <c r="D184" s="199" t="s">
        <v>2153</v>
      </c>
    </row>
    <row r="185" spans="1:4" ht="28.2" thickBot="1">
      <c r="A185" s="183" t="s">
        <v>2158</v>
      </c>
      <c r="B185" s="195">
        <v>-0.55000000000000004</v>
      </c>
      <c r="C185" s="184" t="s">
        <v>2137</v>
      </c>
      <c r="D185" s="184" t="s">
        <v>2305</v>
      </c>
    </row>
    <row r="186" spans="1:4" ht="28.2" thickBot="1">
      <c r="A186" s="183" t="s">
        <v>2159</v>
      </c>
      <c r="B186" s="195">
        <v>-0.6</v>
      </c>
      <c r="C186" s="184" t="s">
        <v>2139</v>
      </c>
      <c r="D186" s="184" t="s">
        <v>2305</v>
      </c>
    </row>
    <row r="187" spans="1:4" ht="16.2" thickBot="1">
      <c r="A187" s="183" t="s">
        <v>2136</v>
      </c>
      <c r="B187" s="184" t="s">
        <v>2160</v>
      </c>
      <c r="C187" s="184" t="s">
        <v>2137</v>
      </c>
      <c r="D187" s="184" t="s">
        <v>2306</v>
      </c>
    </row>
    <row r="188" spans="1:4" ht="30.6" thickBot="1">
      <c r="A188" s="183" t="s">
        <v>2133</v>
      </c>
      <c r="B188" s="184" t="s">
        <v>2160</v>
      </c>
      <c r="C188" s="184"/>
      <c r="D188" s="199" t="s">
        <v>2161</v>
      </c>
    </row>
    <row r="189" spans="1:4" ht="16.2" thickBot="1">
      <c r="A189" s="183" t="s">
        <v>2138</v>
      </c>
      <c r="B189" s="184" t="s">
        <v>2162</v>
      </c>
      <c r="C189" s="184" t="s">
        <v>2139</v>
      </c>
      <c r="D189" s="184" t="s">
        <v>2306</v>
      </c>
    </row>
    <row r="190" spans="1:4" ht="16.2" thickBot="1">
      <c r="A190" s="183" t="s">
        <v>2144</v>
      </c>
      <c r="B190" s="184" t="s">
        <v>2163</v>
      </c>
      <c r="C190" s="184" t="s">
        <v>2141</v>
      </c>
      <c r="D190" s="184" t="s">
        <v>2306</v>
      </c>
    </row>
    <row r="191" spans="1:4" ht="30.6" thickBot="1">
      <c r="A191" s="183" t="s">
        <v>2136</v>
      </c>
      <c r="B191" s="184" t="s">
        <v>2163</v>
      </c>
      <c r="C191" s="184"/>
      <c r="D191" s="199" t="s">
        <v>2161</v>
      </c>
    </row>
    <row r="192" spans="1:4" ht="30.6" thickBot="1">
      <c r="A192" s="183" t="s">
        <v>2138</v>
      </c>
      <c r="B192" s="184" t="s">
        <v>2164</v>
      </c>
      <c r="C192" s="184"/>
      <c r="D192" s="199" t="s">
        <v>2161</v>
      </c>
    </row>
    <row r="193" spans="1:4" ht="16.2" thickBot="1">
      <c r="A193" s="183" t="s">
        <v>2138</v>
      </c>
      <c r="B193" s="195">
        <v>-0.8</v>
      </c>
      <c r="C193" s="184" t="s">
        <v>2139</v>
      </c>
      <c r="D193" s="184" t="s">
        <v>2307</v>
      </c>
    </row>
    <row r="194" spans="1:4" ht="30.6" thickBot="1">
      <c r="A194" s="183" t="s">
        <v>2138</v>
      </c>
      <c r="B194" s="195">
        <v>-0.8</v>
      </c>
      <c r="C194" s="184"/>
      <c r="D194" s="199" t="s">
        <v>2151</v>
      </c>
    </row>
    <row r="195" spans="1:4" ht="16.2" thickBot="1">
      <c r="A195" s="183" t="s">
        <v>2138</v>
      </c>
      <c r="B195" s="184" t="s">
        <v>2165</v>
      </c>
      <c r="C195" s="184" t="s">
        <v>2139</v>
      </c>
      <c r="D195" s="184" t="s">
        <v>2269</v>
      </c>
    </row>
    <row r="196" spans="1:4" ht="16.2" thickBot="1">
      <c r="A196" s="183" t="s">
        <v>2138</v>
      </c>
      <c r="B196" s="195">
        <v>-0.85</v>
      </c>
      <c r="C196" s="184" t="s">
        <v>2139</v>
      </c>
      <c r="D196" s="184" t="s">
        <v>2308</v>
      </c>
    </row>
    <row r="197" spans="1:4" ht="28.2" thickBot="1">
      <c r="A197" s="183" t="s">
        <v>2140</v>
      </c>
      <c r="B197" s="184" t="s">
        <v>2166</v>
      </c>
      <c r="C197" s="184" t="s">
        <v>2141</v>
      </c>
      <c r="D197" s="184" t="s">
        <v>2309</v>
      </c>
    </row>
    <row r="198" spans="1:4" ht="28.2" thickBot="1">
      <c r="A198" s="183" t="s">
        <v>2138</v>
      </c>
      <c r="B198" s="184" t="s">
        <v>2167</v>
      </c>
      <c r="C198" s="184" t="s">
        <v>2139</v>
      </c>
      <c r="D198" s="184" t="s">
        <v>2310</v>
      </c>
    </row>
    <row r="199" spans="1:4">
      <c r="A199" s="190"/>
      <c r="B199" s="191"/>
      <c r="C199" s="191"/>
      <c r="D199" s="191"/>
    </row>
    <row r="200" spans="1:4">
      <c r="A200" s="196" t="s">
        <v>2168</v>
      </c>
      <c r="B200" s="191"/>
      <c r="C200" s="191"/>
      <c r="D200" s="191"/>
    </row>
    <row r="201" spans="1:4" ht="16.2" thickBot="1">
      <c r="A201" s="192" t="s">
        <v>2169</v>
      </c>
      <c r="B201" s="191"/>
      <c r="C201" s="191"/>
      <c r="D201" s="191"/>
    </row>
    <row r="202" spans="1:4" ht="16.2" thickBot="1">
      <c r="A202" s="197" t="s">
        <v>2005</v>
      </c>
      <c r="B202" s="198" t="s">
        <v>2006</v>
      </c>
      <c r="C202" s="191"/>
      <c r="D202" s="191"/>
    </row>
    <row r="203" spans="1:4">
      <c r="A203" s="185" t="s">
        <v>2170</v>
      </c>
      <c r="B203" s="182" t="s">
        <v>2171</v>
      </c>
      <c r="C203" s="191"/>
      <c r="D203" s="191"/>
    </row>
    <row r="204" spans="1:4">
      <c r="A204" s="181"/>
      <c r="B204" s="182" t="s">
        <v>2172</v>
      </c>
      <c r="C204" s="191"/>
      <c r="D204" s="191"/>
    </row>
    <row r="205" spans="1:4">
      <c r="A205" s="181" t="s">
        <v>2170</v>
      </c>
      <c r="B205" s="189" t="s">
        <v>2173</v>
      </c>
      <c r="C205" s="191"/>
      <c r="D205" s="191"/>
    </row>
    <row r="206" spans="1:4" ht="16.2" thickBot="1">
      <c r="A206" s="186"/>
      <c r="B206" s="199" t="s">
        <v>2145</v>
      </c>
      <c r="C206" s="191"/>
      <c r="D206" s="191"/>
    </row>
    <row r="207" spans="1:4">
      <c r="A207" s="185" t="s">
        <v>2174</v>
      </c>
      <c r="B207" s="182" t="s">
        <v>2171</v>
      </c>
      <c r="C207" s="191"/>
      <c r="D207" s="191"/>
    </row>
    <row r="208" spans="1:4">
      <c r="A208" s="181"/>
      <c r="B208" s="182" t="s">
        <v>2172</v>
      </c>
      <c r="C208" s="191"/>
      <c r="D208" s="191"/>
    </row>
    <row r="209" spans="1:4">
      <c r="A209" s="181" t="s">
        <v>2175</v>
      </c>
      <c r="B209" s="189" t="s">
        <v>2173</v>
      </c>
      <c r="C209" s="191"/>
      <c r="D209" s="191"/>
    </row>
    <row r="210" spans="1:4" ht="16.2" thickBot="1">
      <c r="A210" s="186"/>
      <c r="B210" s="199" t="s">
        <v>2145</v>
      </c>
      <c r="C210" s="191"/>
      <c r="D210" s="191"/>
    </row>
    <row r="211" spans="1:4">
      <c r="A211" s="185" t="s">
        <v>2176</v>
      </c>
      <c r="B211" s="182" t="s">
        <v>2178</v>
      </c>
      <c r="C211" s="191"/>
      <c r="D211" s="191"/>
    </row>
    <row r="212" spans="1:4">
      <c r="A212" s="181"/>
      <c r="B212" s="182" t="s">
        <v>2171</v>
      </c>
      <c r="C212" s="191"/>
      <c r="D212" s="191"/>
    </row>
    <row r="213" spans="1:4">
      <c r="A213" s="181" t="s">
        <v>2177</v>
      </c>
      <c r="B213" s="182" t="s">
        <v>2172</v>
      </c>
      <c r="C213" s="191"/>
      <c r="D213" s="191"/>
    </row>
    <row r="214" spans="1:4">
      <c r="A214" s="188"/>
      <c r="B214" s="182"/>
      <c r="C214" s="191"/>
      <c r="D214" s="191"/>
    </row>
    <row r="215" spans="1:4">
      <c r="A215" s="188"/>
      <c r="B215" s="182" t="s">
        <v>2264</v>
      </c>
      <c r="C215" s="191"/>
      <c r="D215" s="191"/>
    </row>
    <row r="216" spans="1:4">
      <c r="A216" s="188"/>
      <c r="B216" s="189" t="s">
        <v>2173</v>
      </c>
      <c r="C216" s="191"/>
      <c r="D216" s="191"/>
    </row>
    <row r="217" spans="1:4" ht="16.2" thickBot="1">
      <c r="A217" s="186"/>
      <c r="B217" s="199" t="s">
        <v>2145</v>
      </c>
      <c r="C217" s="191"/>
      <c r="D217" s="191"/>
    </row>
    <row r="218" spans="1:4">
      <c r="A218" s="185" t="s">
        <v>2179</v>
      </c>
      <c r="B218" s="182" t="s">
        <v>2181</v>
      </c>
      <c r="C218" s="191"/>
      <c r="D218" s="191"/>
    </row>
    <row r="219" spans="1:4">
      <c r="A219" s="181"/>
      <c r="B219" s="182" t="s">
        <v>2171</v>
      </c>
      <c r="C219" s="191"/>
      <c r="D219" s="191"/>
    </row>
    <row r="220" spans="1:4">
      <c r="A220" s="181" t="s">
        <v>2180</v>
      </c>
      <c r="B220" s="182" t="s">
        <v>2182</v>
      </c>
      <c r="C220" s="191"/>
      <c r="D220" s="191"/>
    </row>
    <row r="221" spans="1:4">
      <c r="A221" s="188"/>
      <c r="B221" s="182"/>
      <c r="C221" s="191"/>
      <c r="D221" s="191"/>
    </row>
    <row r="222" spans="1:4">
      <c r="A222" s="188"/>
      <c r="B222" s="182" t="s">
        <v>2265</v>
      </c>
      <c r="C222" s="191"/>
      <c r="D222" s="191"/>
    </row>
    <row r="223" spans="1:4">
      <c r="A223" s="188"/>
      <c r="B223" s="189" t="s">
        <v>2173</v>
      </c>
      <c r="C223" s="191"/>
      <c r="D223" s="191"/>
    </row>
    <row r="224" spans="1:4">
      <c r="A224" s="188"/>
      <c r="B224" s="182" t="s">
        <v>2266</v>
      </c>
      <c r="C224" s="191"/>
      <c r="D224" s="191"/>
    </row>
    <row r="225" spans="1:4">
      <c r="A225" s="188"/>
      <c r="B225" s="182" t="s">
        <v>2267</v>
      </c>
      <c r="C225" s="191"/>
      <c r="D225" s="191"/>
    </row>
    <row r="226" spans="1:4">
      <c r="A226" s="188"/>
      <c r="B226" s="182" t="s">
        <v>2268</v>
      </c>
      <c r="C226" s="191"/>
      <c r="D226" s="191"/>
    </row>
    <row r="227" spans="1:4" ht="16.2" thickBot="1">
      <c r="A227" s="186"/>
      <c r="B227" s="184" t="s">
        <v>2269</v>
      </c>
      <c r="C227" s="191"/>
      <c r="D227" s="191"/>
    </row>
    <row r="228" spans="1:4">
      <c r="A228" s="185" t="s">
        <v>2183</v>
      </c>
      <c r="B228" s="182" t="s">
        <v>2171</v>
      </c>
      <c r="C228" s="191"/>
      <c r="D228" s="191"/>
    </row>
    <row r="229" spans="1:4">
      <c r="A229" s="181"/>
      <c r="B229" s="182" t="s">
        <v>2185</v>
      </c>
      <c r="C229" s="191"/>
      <c r="D229" s="191"/>
    </row>
    <row r="230" spans="1:4">
      <c r="A230" s="181" t="s">
        <v>2184</v>
      </c>
      <c r="B230" s="189" t="s">
        <v>2173</v>
      </c>
      <c r="C230" s="191"/>
      <c r="D230" s="191"/>
    </row>
    <row r="231" spans="1:4">
      <c r="A231" s="188"/>
      <c r="B231" s="182" t="s">
        <v>2267</v>
      </c>
      <c r="C231" s="191"/>
      <c r="D231" s="191"/>
    </row>
    <row r="232" spans="1:4" ht="16.2" thickBot="1">
      <c r="A232" s="186"/>
      <c r="B232" s="184" t="s">
        <v>2270</v>
      </c>
      <c r="C232" s="191"/>
      <c r="D232" s="191"/>
    </row>
    <row r="233" spans="1:4">
      <c r="A233" s="185" t="s">
        <v>2186</v>
      </c>
      <c r="B233" s="182" t="s">
        <v>2171</v>
      </c>
      <c r="C233" s="191"/>
      <c r="D233" s="191"/>
    </row>
    <row r="234" spans="1:4">
      <c r="A234" s="181"/>
      <c r="B234" s="182" t="s">
        <v>2188</v>
      </c>
      <c r="C234" s="191"/>
      <c r="D234" s="191"/>
    </row>
    <row r="235" spans="1:4">
      <c r="A235" s="181" t="s">
        <v>2187</v>
      </c>
      <c r="B235" s="189" t="s">
        <v>2173</v>
      </c>
      <c r="C235" s="191"/>
      <c r="D235" s="191"/>
    </row>
    <row r="236" spans="1:4" ht="16.2" thickBot="1">
      <c r="A236" s="186"/>
      <c r="B236" s="184" t="s">
        <v>2271</v>
      </c>
      <c r="C236" s="191"/>
      <c r="D236" s="191"/>
    </row>
    <row r="237" spans="1:4">
      <c r="A237" s="185" t="s">
        <v>2189</v>
      </c>
      <c r="B237" s="182" t="s">
        <v>2171</v>
      </c>
      <c r="C237" s="191"/>
      <c r="D237" s="191"/>
    </row>
    <row r="238" spans="1:4">
      <c r="A238" s="181"/>
      <c r="B238" s="182" t="s">
        <v>373</v>
      </c>
      <c r="C238" s="191"/>
      <c r="D238" s="191"/>
    </row>
    <row r="239" spans="1:4">
      <c r="A239" s="181" t="s">
        <v>2190</v>
      </c>
      <c r="B239" s="189" t="s">
        <v>2173</v>
      </c>
      <c r="C239" s="191"/>
      <c r="D239" s="191"/>
    </row>
    <row r="240" spans="1:4" ht="16.2" thickBot="1">
      <c r="A240" s="186"/>
      <c r="B240" s="184" t="s">
        <v>2272</v>
      </c>
      <c r="C240" s="191"/>
      <c r="D240" s="191"/>
    </row>
    <row r="241" spans="1:4">
      <c r="A241" s="185" t="s">
        <v>2191</v>
      </c>
      <c r="B241" s="182" t="s">
        <v>2193</v>
      </c>
      <c r="C241" s="191"/>
      <c r="D241" s="191"/>
    </row>
    <row r="242" spans="1:4">
      <c r="A242" s="181"/>
      <c r="B242" s="182" t="s">
        <v>2194</v>
      </c>
      <c r="C242" s="191"/>
      <c r="D242" s="191"/>
    </row>
    <row r="243" spans="1:4">
      <c r="A243" s="181" t="s">
        <v>2192</v>
      </c>
      <c r="B243" s="182" t="s">
        <v>390</v>
      </c>
      <c r="C243" s="191"/>
      <c r="D243" s="191"/>
    </row>
    <row r="244" spans="1:4">
      <c r="A244" s="188"/>
      <c r="B244" s="182"/>
      <c r="C244" s="191"/>
      <c r="D244" s="191"/>
    </row>
    <row r="245" spans="1:4">
      <c r="A245" s="188"/>
      <c r="B245" s="182" t="s">
        <v>2273</v>
      </c>
      <c r="C245" s="191"/>
      <c r="D245" s="191"/>
    </row>
    <row r="246" spans="1:4">
      <c r="A246" s="188"/>
      <c r="B246" s="189" t="s">
        <v>2173</v>
      </c>
      <c r="C246" s="191"/>
      <c r="D246" s="191"/>
    </row>
    <row r="247" spans="1:4" ht="16.2" thickBot="1">
      <c r="A247" s="186"/>
      <c r="B247" s="184" t="s">
        <v>2274</v>
      </c>
      <c r="C247" s="191"/>
      <c r="D247" s="191"/>
    </row>
    <row r="248" spans="1:4">
      <c r="A248" s="185" t="s">
        <v>2195</v>
      </c>
      <c r="B248" s="182" t="s">
        <v>2193</v>
      </c>
      <c r="C248" s="191"/>
      <c r="D248" s="191"/>
    </row>
    <row r="249" spans="1:4">
      <c r="A249" s="181"/>
      <c r="B249" s="182" t="s">
        <v>2171</v>
      </c>
      <c r="C249" s="191"/>
      <c r="D249" s="191"/>
    </row>
    <row r="250" spans="1:4">
      <c r="A250" s="181" t="s">
        <v>2196</v>
      </c>
      <c r="B250" s="182" t="s">
        <v>351</v>
      </c>
      <c r="C250" s="191"/>
      <c r="D250" s="191"/>
    </row>
    <row r="251" spans="1:4">
      <c r="A251" s="188"/>
      <c r="B251" s="182"/>
      <c r="C251" s="191"/>
      <c r="D251" s="191"/>
    </row>
    <row r="252" spans="1:4">
      <c r="A252" s="188"/>
      <c r="B252" s="182" t="s">
        <v>2273</v>
      </c>
      <c r="C252" s="191"/>
      <c r="D252" s="191"/>
    </row>
    <row r="253" spans="1:4">
      <c r="A253" s="188"/>
      <c r="B253" s="189" t="s">
        <v>2173</v>
      </c>
      <c r="C253" s="191"/>
      <c r="D253" s="191"/>
    </row>
    <row r="254" spans="1:4" ht="16.2" thickBot="1">
      <c r="A254" s="186"/>
      <c r="B254" s="184" t="s">
        <v>2269</v>
      </c>
      <c r="C254" s="191"/>
      <c r="D254" s="191"/>
    </row>
    <row r="255" spans="1:4">
      <c r="A255" s="190"/>
      <c r="B255" s="191"/>
      <c r="C255" s="191"/>
      <c r="D255" s="191"/>
    </row>
    <row r="256" spans="1:4" ht="16.2" thickBot="1">
      <c r="A256" s="192" t="s">
        <v>2197</v>
      </c>
      <c r="B256" s="191"/>
      <c r="C256" s="191"/>
      <c r="D256" s="191"/>
    </row>
    <row r="257" spans="1:4" ht="16.2" thickBot="1">
      <c r="A257" s="193" t="s">
        <v>2005</v>
      </c>
      <c r="B257" s="194" t="s">
        <v>2006</v>
      </c>
      <c r="C257" s="191"/>
      <c r="D257" s="191"/>
    </row>
    <row r="258" spans="1:4">
      <c r="A258" s="185" t="s">
        <v>2198</v>
      </c>
      <c r="B258" s="182" t="s">
        <v>2171</v>
      </c>
      <c r="C258" s="191"/>
      <c r="D258" s="191"/>
    </row>
    <row r="259" spans="1:4">
      <c r="A259" s="181"/>
      <c r="B259" s="182" t="s">
        <v>416</v>
      </c>
      <c r="C259" s="191"/>
      <c r="D259" s="191"/>
    </row>
    <row r="260" spans="1:4">
      <c r="A260" s="181" t="s">
        <v>2199</v>
      </c>
      <c r="B260" s="189" t="s">
        <v>2173</v>
      </c>
      <c r="C260" s="191"/>
      <c r="D260" s="191"/>
    </row>
    <row r="261" spans="1:4" ht="16.2" thickBot="1">
      <c r="A261" s="186"/>
      <c r="B261" s="184" t="s">
        <v>2275</v>
      </c>
      <c r="C261" s="191"/>
      <c r="D261" s="191"/>
    </row>
    <row r="262" spans="1:4">
      <c r="A262" s="185" t="s">
        <v>2200</v>
      </c>
      <c r="B262" s="182" t="s">
        <v>2171</v>
      </c>
      <c r="C262" s="191"/>
      <c r="D262" s="191"/>
    </row>
    <row r="263" spans="1:4">
      <c r="A263" s="181"/>
      <c r="B263" s="182" t="s">
        <v>404</v>
      </c>
      <c r="C263" s="191"/>
      <c r="D263" s="191"/>
    </row>
    <row r="264" spans="1:4">
      <c r="A264" s="181" t="s">
        <v>2201</v>
      </c>
      <c r="B264" s="189" t="s">
        <v>2173</v>
      </c>
      <c r="C264" s="191"/>
      <c r="D264" s="191"/>
    </row>
    <row r="265" spans="1:4" ht="16.2" thickBot="1">
      <c r="A265" s="186"/>
      <c r="B265" s="184" t="s">
        <v>2276</v>
      </c>
      <c r="C265" s="191"/>
      <c r="D265" s="191"/>
    </row>
    <row r="266" spans="1:4">
      <c r="A266" s="185" t="s">
        <v>2202</v>
      </c>
      <c r="B266" s="182" t="s">
        <v>2171</v>
      </c>
      <c r="C266" s="191"/>
      <c r="D266" s="191"/>
    </row>
    <row r="267" spans="1:4">
      <c r="A267" s="181"/>
      <c r="B267" s="182" t="s">
        <v>2204</v>
      </c>
      <c r="C267" s="191"/>
      <c r="D267" s="191"/>
    </row>
    <row r="268" spans="1:4">
      <c r="A268" s="181" t="s">
        <v>2203</v>
      </c>
      <c r="B268" s="189" t="s">
        <v>2173</v>
      </c>
      <c r="C268" s="191"/>
      <c r="D268" s="191"/>
    </row>
    <row r="269" spans="1:4">
      <c r="A269" s="188"/>
      <c r="B269" s="189" t="s">
        <v>2205</v>
      </c>
      <c r="C269" s="191"/>
      <c r="D269" s="191"/>
    </row>
    <row r="270" spans="1:4">
      <c r="A270" s="188"/>
      <c r="B270" s="189" t="s">
        <v>2149</v>
      </c>
      <c r="C270" s="191"/>
      <c r="D270" s="191"/>
    </row>
    <row r="271" spans="1:4">
      <c r="A271" s="188"/>
      <c r="B271" s="182" t="s">
        <v>2206</v>
      </c>
      <c r="C271" s="191"/>
      <c r="D271" s="191"/>
    </row>
    <row r="272" spans="1:4" ht="16.2" thickBot="1">
      <c r="A272" s="186"/>
      <c r="B272" s="184" t="s">
        <v>2207</v>
      </c>
      <c r="C272" s="191"/>
      <c r="D272" s="191"/>
    </row>
    <row r="273" spans="1:4">
      <c r="A273" s="185" t="s">
        <v>2208</v>
      </c>
      <c r="B273" s="182" t="s">
        <v>2171</v>
      </c>
      <c r="C273" s="191"/>
      <c r="D273" s="191"/>
    </row>
    <row r="274" spans="1:4">
      <c r="A274" s="181"/>
      <c r="B274" s="182" t="s">
        <v>317</v>
      </c>
      <c r="C274" s="191"/>
      <c r="D274" s="191"/>
    </row>
    <row r="275" spans="1:4">
      <c r="A275" s="181" t="s">
        <v>2277</v>
      </c>
      <c r="B275" s="189" t="s">
        <v>2173</v>
      </c>
      <c r="C275" s="191"/>
      <c r="D275" s="191"/>
    </row>
    <row r="276" spans="1:4">
      <c r="A276" s="188"/>
      <c r="B276" s="182" t="s">
        <v>2278</v>
      </c>
      <c r="C276" s="191"/>
      <c r="D276" s="191"/>
    </row>
    <row r="277" spans="1:4" ht="16.2" thickBot="1">
      <c r="A277" s="186"/>
      <c r="B277" s="184" t="s">
        <v>2279</v>
      </c>
      <c r="C277" s="191"/>
      <c r="D277" s="191"/>
    </row>
    <row r="278" spans="1:4">
      <c r="A278" s="185" t="s">
        <v>2209</v>
      </c>
      <c r="B278" s="182" t="s">
        <v>2171</v>
      </c>
      <c r="C278" s="191"/>
      <c r="D278" s="191"/>
    </row>
    <row r="279" spans="1:4">
      <c r="A279" s="181"/>
      <c r="B279" s="182" t="s">
        <v>328</v>
      </c>
      <c r="C279" s="191"/>
      <c r="D279" s="191"/>
    </row>
    <row r="280" spans="1:4">
      <c r="A280" s="181" t="s">
        <v>2210</v>
      </c>
      <c r="B280" s="182"/>
      <c r="C280" s="191"/>
      <c r="D280" s="191"/>
    </row>
    <row r="281" spans="1:4">
      <c r="A281" s="188"/>
      <c r="B281" s="182" t="s">
        <v>2173</v>
      </c>
      <c r="C281" s="191"/>
      <c r="D281" s="191"/>
    </row>
    <row r="282" spans="1:4" ht="16.2" thickBot="1">
      <c r="A282" s="186"/>
      <c r="B282" s="184" t="s">
        <v>2280</v>
      </c>
      <c r="C282" s="191"/>
      <c r="D282" s="191"/>
    </row>
    <row r="283" spans="1:4">
      <c r="A283" s="185" t="s">
        <v>2211</v>
      </c>
      <c r="B283" s="182" t="s">
        <v>2213</v>
      </c>
      <c r="C283" s="191"/>
      <c r="D283" s="191"/>
    </row>
    <row r="284" spans="1:4">
      <c r="A284" s="181"/>
      <c r="B284" s="182" t="s">
        <v>2214</v>
      </c>
      <c r="C284" s="191"/>
      <c r="D284" s="191"/>
    </row>
    <row r="285" spans="1:4">
      <c r="A285" s="181" t="s">
        <v>2212</v>
      </c>
      <c r="B285" s="182"/>
      <c r="C285" s="191"/>
      <c r="D285" s="191"/>
    </row>
    <row r="286" spans="1:4" ht="16.2" thickBot="1">
      <c r="A286" s="186"/>
      <c r="B286" s="184" t="s">
        <v>2215</v>
      </c>
      <c r="C286" s="191"/>
      <c r="D286" s="191"/>
    </row>
    <row r="287" spans="1:4">
      <c r="A287" s="190"/>
      <c r="B287" s="191"/>
      <c r="C287" s="191"/>
      <c r="D287" s="191"/>
    </row>
    <row r="288" spans="1:4" ht="16.2" thickBot="1">
      <c r="A288" s="192" t="s">
        <v>2216</v>
      </c>
      <c r="B288" s="191"/>
      <c r="C288" s="191"/>
      <c r="D288" s="191"/>
    </row>
    <row r="289" spans="1:4" ht="16.2" thickBot="1">
      <c r="A289" s="193" t="s">
        <v>2005</v>
      </c>
      <c r="B289" s="194" t="s">
        <v>2217</v>
      </c>
      <c r="C289" s="191"/>
      <c r="D289" s="191"/>
    </row>
    <row r="290" spans="1:4">
      <c r="A290" s="185" t="s">
        <v>2218</v>
      </c>
      <c r="B290" s="182" t="s">
        <v>2220</v>
      </c>
      <c r="C290" s="191"/>
      <c r="D290" s="191"/>
    </row>
    <row r="291" spans="1:4">
      <c r="A291" s="181"/>
      <c r="B291" s="182" t="s">
        <v>2221</v>
      </c>
      <c r="C291" s="191"/>
      <c r="D291" s="191"/>
    </row>
    <row r="292" spans="1:4">
      <c r="A292" s="181" t="s">
        <v>2219</v>
      </c>
      <c r="B292" s="182" t="s">
        <v>411</v>
      </c>
      <c r="C292" s="191"/>
      <c r="D292" s="191"/>
    </row>
    <row r="293" spans="1:4">
      <c r="A293" s="188"/>
      <c r="B293" s="182"/>
      <c r="C293" s="191"/>
      <c r="D293" s="191"/>
    </row>
    <row r="294" spans="1:4">
      <c r="A294" s="188"/>
      <c r="B294" s="182" t="s">
        <v>2281</v>
      </c>
      <c r="C294" s="191"/>
      <c r="D294" s="191"/>
    </row>
    <row r="295" spans="1:4">
      <c r="A295" s="188"/>
      <c r="B295" s="189" t="s">
        <v>2222</v>
      </c>
      <c r="C295" s="191"/>
      <c r="D295" s="191"/>
    </row>
    <row r="296" spans="1:4" ht="16.2" thickBot="1">
      <c r="A296" s="186"/>
      <c r="B296" s="199" t="s">
        <v>2223</v>
      </c>
      <c r="C296" s="191"/>
      <c r="D296" s="191"/>
    </row>
    <row r="297" spans="1:4">
      <c r="A297" s="190"/>
      <c r="B297" s="191"/>
      <c r="C297" s="191"/>
      <c r="D297" s="191"/>
    </row>
    <row r="298" spans="1:4" ht="16.2" thickBot="1">
      <c r="A298" s="192" t="s">
        <v>2224</v>
      </c>
      <c r="B298" s="191"/>
      <c r="C298" s="191"/>
      <c r="D298" s="191"/>
    </row>
    <row r="299" spans="1:4" ht="16.2" thickBot="1">
      <c r="A299" s="193" t="s">
        <v>2005</v>
      </c>
      <c r="B299" s="194" t="s">
        <v>2006</v>
      </c>
      <c r="C299" s="191"/>
      <c r="D299" s="191"/>
    </row>
    <row r="300" spans="1:4">
      <c r="A300" s="185" t="s">
        <v>2225</v>
      </c>
      <c r="B300" s="182" t="s">
        <v>2227</v>
      </c>
      <c r="C300" s="191"/>
      <c r="D300" s="191"/>
    </row>
    <row r="301" spans="1:4">
      <c r="A301" s="181"/>
      <c r="B301" s="182" t="s">
        <v>2228</v>
      </c>
      <c r="C301" s="191"/>
      <c r="D301" s="191"/>
    </row>
    <row r="302" spans="1:4">
      <c r="A302" s="181" t="s">
        <v>2226</v>
      </c>
      <c r="B302" s="182"/>
      <c r="C302" s="191"/>
      <c r="D302" s="191"/>
    </row>
    <row r="303" spans="1:4">
      <c r="A303" s="188"/>
      <c r="B303" s="189" t="s">
        <v>2229</v>
      </c>
      <c r="C303" s="191"/>
      <c r="D303" s="191"/>
    </row>
    <row r="304" spans="1:4">
      <c r="A304" s="188"/>
      <c r="B304" s="182" t="s">
        <v>2282</v>
      </c>
      <c r="C304" s="191"/>
      <c r="D304" s="191"/>
    </row>
    <row r="305" spans="1:4">
      <c r="A305" s="188"/>
      <c r="B305" s="182" t="s">
        <v>2283</v>
      </c>
      <c r="C305" s="191"/>
      <c r="D305" s="191"/>
    </row>
    <row r="306" spans="1:4" ht="16.2" thickBot="1">
      <c r="A306" s="186"/>
      <c r="B306" s="184" t="s">
        <v>2284</v>
      </c>
      <c r="C306" s="191"/>
      <c r="D306" s="191"/>
    </row>
    <row r="307" spans="1:4">
      <c r="A307" s="185" t="s">
        <v>2230</v>
      </c>
      <c r="B307" s="182" t="s">
        <v>2227</v>
      </c>
      <c r="C307" s="191"/>
      <c r="D307" s="191"/>
    </row>
    <row r="308" spans="1:4">
      <c r="A308" s="181"/>
      <c r="B308" s="182" t="s">
        <v>2232</v>
      </c>
      <c r="C308" s="191"/>
      <c r="D308" s="191"/>
    </row>
    <row r="309" spans="1:4">
      <c r="A309" s="181" t="s">
        <v>2231</v>
      </c>
      <c r="B309" s="182"/>
      <c r="C309" s="191"/>
      <c r="D309" s="191"/>
    </row>
    <row r="310" spans="1:4">
      <c r="A310" s="188"/>
      <c r="B310" s="189" t="s">
        <v>2229</v>
      </c>
      <c r="C310" s="191"/>
      <c r="D310" s="191"/>
    </row>
    <row r="311" spans="1:4">
      <c r="A311" s="188"/>
      <c r="B311" s="182" t="s">
        <v>2285</v>
      </c>
      <c r="C311" s="191"/>
      <c r="D311" s="191"/>
    </row>
    <row r="312" spans="1:4">
      <c r="A312" s="188"/>
      <c r="B312" s="182" t="s">
        <v>2286</v>
      </c>
      <c r="C312" s="191"/>
      <c r="D312" s="191"/>
    </row>
    <row r="313" spans="1:4" ht="16.2" thickBot="1">
      <c r="A313" s="186"/>
      <c r="B313" s="184" t="s">
        <v>2276</v>
      </c>
      <c r="C313" s="191"/>
      <c r="D313" s="191"/>
    </row>
    <row r="314" spans="1:4">
      <c r="A314" s="185" t="s">
        <v>2233</v>
      </c>
      <c r="B314" s="182" t="s">
        <v>2227</v>
      </c>
      <c r="C314" s="191"/>
      <c r="D314" s="191"/>
    </row>
    <row r="315" spans="1:4">
      <c r="A315" s="181"/>
      <c r="B315" s="182" t="s">
        <v>2235</v>
      </c>
      <c r="C315" s="191"/>
      <c r="D315" s="191"/>
    </row>
    <row r="316" spans="1:4">
      <c r="A316" s="181" t="s">
        <v>2234</v>
      </c>
      <c r="B316" s="182"/>
      <c r="C316" s="191"/>
      <c r="D316" s="191"/>
    </row>
    <row r="317" spans="1:4">
      <c r="A317" s="188"/>
      <c r="B317" s="189" t="s">
        <v>2229</v>
      </c>
      <c r="C317" s="191"/>
      <c r="D317" s="191"/>
    </row>
    <row r="318" spans="1:4">
      <c r="A318" s="188"/>
      <c r="B318" s="182" t="s">
        <v>2287</v>
      </c>
      <c r="C318" s="191"/>
      <c r="D318" s="191"/>
    </row>
    <row r="319" spans="1:4">
      <c r="A319" s="188"/>
      <c r="B319" s="182" t="s">
        <v>2288</v>
      </c>
      <c r="C319" s="191"/>
      <c r="D319" s="191"/>
    </row>
    <row r="320" spans="1:4">
      <c r="A320" s="188"/>
      <c r="B320" s="182" t="s">
        <v>2289</v>
      </c>
      <c r="C320" s="191"/>
      <c r="D320" s="191"/>
    </row>
    <row r="321" spans="1:4" ht="16.2" thickBot="1">
      <c r="A321" s="186"/>
      <c r="B321" s="184" t="s">
        <v>2290</v>
      </c>
      <c r="C321" s="191"/>
      <c r="D321" s="191"/>
    </row>
    <row r="322" spans="1:4">
      <c r="A322" s="185" t="s">
        <v>2236</v>
      </c>
      <c r="B322" s="182" t="s">
        <v>2227</v>
      </c>
      <c r="C322" s="191"/>
      <c r="D322" s="191"/>
    </row>
    <row r="323" spans="1:4">
      <c r="A323" s="181"/>
      <c r="B323" s="182" t="s">
        <v>2238</v>
      </c>
      <c r="C323" s="191"/>
      <c r="D323" s="191"/>
    </row>
    <row r="324" spans="1:4">
      <c r="A324" s="181" t="s">
        <v>2237</v>
      </c>
      <c r="B324" s="182"/>
      <c r="C324" s="191"/>
      <c r="D324" s="191"/>
    </row>
    <row r="325" spans="1:4">
      <c r="A325" s="188"/>
      <c r="B325" s="189" t="s">
        <v>2229</v>
      </c>
      <c r="C325" s="191"/>
      <c r="D325" s="191"/>
    </row>
    <row r="326" spans="1:4">
      <c r="A326" s="188"/>
      <c r="B326" s="182" t="s">
        <v>2291</v>
      </c>
      <c r="C326" s="191"/>
      <c r="D326" s="191"/>
    </row>
    <row r="327" spans="1:4">
      <c r="A327" s="188"/>
      <c r="B327" s="182" t="s">
        <v>2292</v>
      </c>
      <c r="C327" s="191"/>
      <c r="D327" s="191"/>
    </row>
    <row r="328" spans="1:4">
      <c r="A328" s="188"/>
      <c r="B328" s="182" t="s">
        <v>2293</v>
      </c>
      <c r="C328" s="191"/>
      <c r="D328" s="191"/>
    </row>
    <row r="329" spans="1:4" ht="16.2" thickBot="1">
      <c r="A329" s="186"/>
      <c r="B329" s="184" t="s">
        <v>2294</v>
      </c>
      <c r="C329" s="191"/>
      <c r="D329" s="191"/>
    </row>
    <row r="330" spans="1:4">
      <c r="A330" s="185" t="s">
        <v>2239</v>
      </c>
      <c r="B330" s="182" t="s">
        <v>2227</v>
      </c>
      <c r="C330" s="191"/>
      <c r="D330" s="191"/>
    </row>
    <row r="331" spans="1:4">
      <c r="A331" s="181"/>
      <c r="B331" s="182" t="s">
        <v>2241</v>
      </c>
      <c r="C331" s="191"/>
      <c r="D331" s="191"/>
    </row>
    <row r="332" spans="1:4">
      <c r="A332" s="181" t="s">
        <v>2240</v>
      </c>
      <c r="B332" s="182"/>
      <c r="C332" s="191"/>
      <c r="D332" s="191"/>
    </row>
    <row r="333" spans="1:4">
      <c r="A333" s="188"/>
      <c r="B333" s="189" t="s">
        <v>2229</v>
      </c>
      <c r="C333" s="191"/>
      <c r="D333" s="191"/>
    </row>
    <row r="334" spans="1:4">
      <c r="A334" s="188"/>
      <c r="B334" s="189" t="s">
        <v>2243</v>
      </c>
      <c r="C334" s="191"/>
      <c r="D334" s="191"/>
    </row>
    <row r="335" spans="1:4" ht="16.2" thickBot="1">
      <c r="A335" s="186"/>
      <c r="B335" s="199" t="s">
        <v>2242</v>
      </c>
      <c r="C335" s="191"/>
      <c r="D335" s="191"/>
    </row>
    <row r="336" spans="1:4">
      <c r="A336" s="185" t="s">
        <v>2244</v>
      </c>
      <c r="B336" s="182" t="s">
        <v>2227</v>
      </c>
      <c r="C336" s="191"/>
      <c r="D336" s="191"/>
    </row>
    <row r="337" spans="1:4">
      <c r="A337" s="181"/>
      <c r="B337" s="182" t="s">
        <v>2246</v>
      </c>
      <c r="C337" s="191"/>
      <c r="D337" s="191"/>
    </row>
    <row r="338" spans="1:4">
      <c r="A338" s="181" t="s">
        <v>2245</v>
      </c>
      <c r="B338" s="182"/>
      <c r="C338" s="191"/>
      <c r="D338" s="191"/>
    </row>
    <row r="339" spans="1:4">
      <c r="A339" s="188"/>
      <c r="B339" s="189" t="s">
        <v>2229</v>
      </c>
      <c r="C339" s="191"/>
      <c r="D339" s="191"/>
    </row>
    <row r="340" spans="1:4">
      <c r="A340" s="188"/>
      <c r="B340" s="182" t="s">
        <v>2295</v>
      </c>
      <c r="C340" s="191"/>
      <c r="D340" s="191"/>
    </row>
    <row r="341" spans="1:4">
      <c r="A341" s="188"/>
      <c r="B341" s="182" t="s">
        <v>2296</v>
      </c>
      <c r="C341" s="191"/>
      <c r="D341" s="191"/>
    </row>
    <row r="342" spans="1:4">
      <c r="A342" s="188"/>
      <c r="B342" s="182" t="s">
        <v>2297</v>
      </c>
      <c r="C342" s="191"/>
      <c r="D342" s="191"/>
    </row>
    <row r="343" spans="1:4" ht="16.2" thickBot="1">
      <c r="A343" s="186"/>
      <c r="B343" s="184" t="s">
        <v>2298</v>
      </c>
      <c r="C343" s="191"/>
      <c r="D343" s="191"/>
    </row>
    <row r="344" spans="1:4">
      <c r="A344" s="190"/>
      <c r="B344" s="191"/>
      <c r="C344" s="191"/>
      <c r="D344" s="191"/>
    </row>
    <row r="345" spans="1:4" ht="16.2" thickBot="1">
      <c r="A345" s="192" t="s">
        <v>2247</v>
      </c>
      <c r="B345" s="191"/>
      <c r="C345" s="191"/>
      <c r="D345" s="191"/>
    </row>
    <row r="346" spans="1:4" ht="16.2" thickBot="1">
      <c r="A346" s="193" t="s">
        <v>2005</v>
      </c>
      <c r="B346" s="194" t="s">
        <v>2006</v>
      </c>
      <c r="C346" s="191"/>
      <c r="D346" s="191"/>
    </row>
    <row r="347" spans="1:4">
      <c r="A347" s="185" t="s">
        <v>2248</v>
      </c>
      <c r="B347" s="182" t="s">
        <v>2250</v>
      </c>
      <c r="C347" s="191"/>
      <c r="D347" s="191"/>
    </row>
    <row r="348" spans="1:4">
      <c r="A348" s="181"/>
      <c r="B348" s="182" t="s">
        <v>2251</v>
      </c>
      <c r="C348" s="191"/>
      <c r="D348" s="191"/>
    </row>
    <row r="349" spans="1:4">
      <c r="A349" s="181" t="s">
        <v>2249</v>
      </c>
      <c r="B349" s="182" t="s">
        <v>2252</v>
      </c>
      <c r="C349" s="191"/>
      <c r="D349" s="191"/>
    </row>
    <row r="350" spans="1:4">
      <c r="A350" s="188"/>
      <c r="B350" s="182"/>
      <c r="C350" s="191"/>
      <c r="D350" s="191"/>
    </row>
    <row r="351" spans="1:4">
      <c r="A351" s="188"/>
      <c r="B351" s="182" t="s">
        <v>2299</v>
      </c>
      <c r="C351" s="191"/>
      <c r="D351" s="191"/>
    </row>
    <row r="352" spans="1:4">
      <c r="A352" s="188"/>
      <c r="B352" s="182" t="s">
        <v>2300</v>
      </c>
      <c r="C352" s="191"/>
      <c r="D352" s="191"/>
    </row>
    <row r="353" spans="1:4" ht="16.2" thickBot="1">
      <c r="A353" s="186"/>
      <c r="B353" s="184" t="s">
        <v>2301</v>
      </c>
      <c r="C353" s="191"/>
      <c r="D353" s="191"/>
    </row>
    <row r="354" spans="1:4">
      <c r="A354" s="185" t="s">
        <v>2248</v>
      </c>
      <c r="B354" s="182" t="s">
        <v>2250</v>
      </c>
      <c r="C354" s="191"/>
      <c r="D354" s="191"/>
    </row>
    <row r="355" spans="1:4">
      <c r="A355" s="181"/>
      <c r="B355" s="182" t="s">
        <v>2253</v>
      </c>
      <c r="C355" s="191"/>
      <c r="D355" s="191"/>
    </row>
    <row r="356" spans="1:4">
      <c r="A356" s="181" t="s">
        <v>2249</v>
      </c>
      <c r="B356" s="182" t="s">
        <v>2254</v>
      </c>
      <c r="C356" s="191"/>
      <c r="D356" s="191"/>
    </row>
    <row r="357" spans="1:4">
      <c r="A357" s="188"/>
      <c r="B357" s="182"/>
      <c r="C357" s="191"/>
      <c r="D357" s="191"/>
    </row>
    <row r="358" spans="1:4">
      <c r="A358" s="188"/>
      <c r="B358" s="182" t="s">
        <v>2299</v>
      </c>
      <c r="C358" s="191"/>
      <c r="D358" s="191"/>
    </row>
    <row r="359" spans="1:4">
      <c r="A359" s="188"/>
      <c r="B359" s="182" t="s">
        <v>2302</v>
      </c>
      <c r="C359" s="191"/>
      <c r="D359" s="191"/>
    </row>
    <row r="360" spans="1:4" ht="16.2" thickBot="1">
      <c r="A360" s="186"/>
      <c r="B360" s="184" t="s">
        <v>2303</v>
      </c>
      <c r="C360" s="191"/>
      <c r="D360" s="191"/>
    </row>
    <row r="361" spans="1:4">
      <c r="A361" s="185" t="s">
        <v>2255</v>
      </c>
      <c r="B361" s="182" t="s">
        <v>2257</v>
      </c>
      <c r="C361" s="191"/>
      <c r="D361" s="191"/>
    </row>
    <row r="362" spans="1:4">
      <c r="A362" s="181"/>
      <c r="B362" s="182" t="s">
        <v>2258</v>
      </c>
      <c r="C362" s="191"/>
      <c r="D362" s="191"/>
    </row>
    <row r="363" spans="1:4">
      <c r="A363" s="181" t="s">
        <v>2256</v>
      </c>
      <c r="B363" s="182"/>
      <c r="C363" s="191"/>
      <c r="D363" s="191"/>
    </row>
    <row r="364" spans="1:4">
      <c r="A364" s="188"/>
      <c r="B364" s="200" t="s">
        <v>2304</v>
      </c>
      <c r="C364" s="191"/>
      <c r="D364" s="191"/>
    </row>
    <row r="365" spans="1:4" ht="16.2">
      <c r="A365" s="188"/>
      <c r="B365" s="205" t="s">
        <v>2335</v>
      </c>
      <c r="C365" s="191"/>
      <c r="D365" s="191"/>
    </row>
    <row r="366" spans="1:4" ht="16.2" thickBot="1">
      <c r="A366" s="186"/>
      <c r="B366" s="184" t="s">
        <v>2259</v>
      </c>
      <c r="C366" s="191"/>
      <c r="D366" s="191"/>
    </row>
  </sheetData>
  <mergeCells count="27">
    <mergeCell ref="C140:C141"/>
    <mergeCell ref="A155:A157"/>
    <mergeCell ref="B155:B157"/>
    <mergeCell ref="C155:C157"/>
    <mergeCell ref="B101:B103"/>
    <mergeCell ref="B104:B106"/>
    <mergeCell ref="B107:B109"/>
    <mergeCell ref="B110:B112"/>
    <mergeCell ref="B113:B115"/>
    <mergeCell ref="A125:A126"/>
    <mergeCell ref="B125:B126"/>
    <mergeCell ref="A182:A183"/>
    <mergeCell ref="B182:B183"/>
    <mergeCell ref="C182:C183"/>
    <mergeCell ref="D182:D183"/>
    <mergeCell ref="A1:B1"/>
    <mergeCell ref="A2:B2"/>
    <mergeCell ref="A3:B3"/>
    <mergeCell ref="A160:A162"/>
    <mergeCell ref="B160:B162"/>
    <mergeCell ref="C160:C162"/>
    <mergeCell ref="A163:A164"/>
    <mergeCell ref="B163:B164"/>
    <mergeCell ref="C163:C164"/>
    <mergeCell ref="C125:C126"/>
    <mergeCell ref="A140:A141"/>
    <mergeCell ref="B140:B141"/>
  </mergeCells>
  <phoneticPr fontId="5" type="noConversion"/>
  <hyperlinks>
    <hyperlink ref="B52" r:id="rId1" display="https://wiki3.jp/arknightsjp/page/155" xr:uid="{6A8AC55A-06B2-455F-9003-C30AF7462D15}"/>
    <hyperlink ref="B53:B54" r:id="rId2" display="https://wiki3.jp/arknightsjp/page/657" xr:uid="{B85F7AF9-4D41-4872-831C-CD2FF7B054B4}"/>
    <hyperlink ref="D133" r:id="rId3" display="https://wiki3.jp/arknightsjp/page/668" xr:uid="{D1761E72-245A-4F4C-9A6C-A67F0CFB68A7}"/>
    <hyperlink ref="D135" r:id="rId4" display="https://wiki3.jp/arknightsjp/page/668" xr:uid="{FDD4EC3E-77F3-4B29-AA2D-3B8D365FAFD8}"/>
    <hyperlink ref="D137" r:id="rId5" display="https://wiki3.jp/arknightsjp/page/685" xr:uid="{B5A5EF5D-3770-4E33-995A-BE5C2782EF8B}"/>
    <hyperlink ref="D138" r:id="rId6" display="https://wiki3.jp/arknightsjp/page/668" xr:uid="{5CC39F00-3642-4D88-AE79-68B994B2FF6B}"/>
    <hyperlink ref="D144" r:id="rId7" display="https://wiki3.jp/arknightsjp/page/668" xr:uid="{33E8A902-6218-48F9-9E5E-D690A1B28A95}"/>
    <hyperlink ref="D146" r:id="rId8" display="https://wiki3.jp/arknightsjp/page/685" xr:uid="{B171A40B-F95D-4B7D-AF47-97DBFF5B9E40}"/>
    <hyperlink ref="D147" r:id="rId9" display="https://wiki3.jp/arknightsjp/page/685" xr:uid="{DCFE26D9-1624-4059-A9C6-10550702D43F}"/>
    <hyperlink ref="D160" r:id="rId10" display="https://wiki3.jp/arknightsjp/page/516" xr:uid="{0139354A-4D28-4AA7-A829-6AF2FB94DD59}"/>
    <hyperlink ref="D162" r:id="rId11" display="https://wiki3.jp/arknightsjp/page/652" xr:uid="{6DDFD5C0-FAF9-4591-A44A-EC30994425F8}"/>
    <hyperlink ref="D165" r:id="rId12" display="https://wiki3.jp/arknightsjp/page/621" xr:uid="{51E79D37-D71B-4063-865B-71C31482AD70}"/>
    <hyperlink ref="D166" r:id="rId13" display="https://wiki3.jp/arknightsjp/page/625" xr:uid="{E90A0219-9FBF-4065-8039-5E42838B11BB}"/>
    <hyperlink ref="D168" r:id="rId14" display="https://wiki3.jp/arknightsjp/page/663" xr:uid="{033419D6-6F06-405F-A2D5-2E2F1FC73A01}"/>
    <hyperlink ref="D170" r:id="rId15" display="https://wiki3.jp/arknightsjp/page/663" xr:uid="{0F2F6882-5380-4B3E-8A1B-9E5355970124}"/>
    <hyperlink ref="D171" r:id="rId16" display="https://wiki3.jp/arknightsjp/page/625" xr:uid="{7BEDE53D-CD9C-41F2-98E8-C7758D99B47E}"/>
    <hyperlink ref="D172" r:id="rId17" display="https://wiki3.jp/arknightsjp/page/687" xr:uid="{808CFB50-D37B-428F-9C1F-1C1BF60C3B26}"/>
    <hyperlink ref="D174" r:id="rId18" display="https://wiki3.jp/arknightsjp/page/663" xr:uid="{97BB021E-B302-4CAC-A067-FEB3FF4D427E}"/>
    <hyperlink ref="D175" r:id="rId19" display="https://wiki3.jp/arknightsjp/page/687" xr:uid="{FE69A64C-4B29-4898-A4BF-E1EB7187ED95}"/>
    <hyperlink ref="D177" r:id="rId20" display="https://wiki3.jp/arknightsjp/page/663" xr:uid="{ADDA86D7-7A3C-43C9-985B-23B273AF338C}"/>
    <hyperlink ref="D178" r:id="rId21" display="https://wiki3.jp/arknightsjp/page/625" xr:uid="{77666457-0D0C-4F12-9154-73AA672FCDD5}"/>
    <hyperlink ref="D179" r:id="rId22" display="https://wiki3.jp/arknightsjp/page/687" xr:uid="{667CC8F7-B2E4-4648-89CB-9CCF1A2C3008}"/>
    <hyperlink ref="D180" r:id="rId23" display="https://wiki3.jp/arknightsjp/page/516" xr:uid="{D6485B0F-FD22-4A42-B034-C50DF895655A}"/>
    <hyperlink ref="D182" r:id="rId24" display="https://wiki3.jp/arknightsjp/page/625" xr:uid="{6263E924-4CA4-46AA-B210-BCA6BDF07FFC}"/>
    <hyperlink ref="D184" r:id="rId25" display="https://wiki3.jp/arknightsjp/page/687" xr:uid="{A6EA81F1-25A7-4F9B-8837-7A8DFD762520}"/>
    <hyperlink ref="D188" r:id="rId26" display="https://wiki3.jp/arknightsjp/page/710" xr:uid="{E7EFD6C7-B6D0-4CFA-953D-E6535A68A9F3}"/>
    <hyperlink ref="D191" r:id="rId27" display="https://wiki3.jp/arknightsjp/page/710" xr:uid="{FD700E15-36AD-4CAD-8D9C-DA50F43A556C}"/>
    <hyperlink ref="D192" r:id="rId28" display="https://wiki3.jp/arknightsjp/page/710" xr:uid="{5BAFB92F-BE2F-4A08-9209-468B9C22AEC0}"/>
    <hyperlink ref="D194" r:id="rId29" display="https://wiki3.jp/arknightsjp/page/663" xr:uid="{DFB8C34C-E3DF-4EC5-92DF-BAFA93AC498A}"/>
    <hyperlink ref="B205" r:id="rId30" display="https://wiki3.jp/arknightsjp/page/516" xr:uid="{ACB1F715-0E3C-49DC-BD86-81E655B9C23F}"/>
    <hyperlink ref="B206" r:id="rId31" display="https://wiki3.jp/arknightsjp/page/516" xr:uid="{D294F3C5-9480-4265-A990-F6D576BD3907}"/>
    <hyperlink ref="B209" r:id="rId32" display="https://wiki3.jp/arknightsjp/page/516" xr:uid="{BDA656B5-CA8D-46E8-8ACE-028AAC13758E}"/>
    <hyperlink ref="B210" r:id="rId33" display="https://wiki3.jp/arknightsjp/page/516" xr:uid="{92C96775-826F-4095-B158-2AB91B80C050}"/>
    <hyperlink ref="B216" r:id="rId34" display="https://wiki3.jp/arknightsjp/page/516" xr:uid="{A126A71D-1B84-40D4-BB6C-6F2DDE3A2EA3}"/>
    <hyperlink ref="B217" r:id="rId35" display="https://wiki3.jp/arknightsjp/page/516" xr:uid="{DBC7BF91-4A9A-4B5C-BB37-E263A3438D59}"/>
    <hyperlink ref="B223" r:id="rId36" display="https://wiki3.jp/arknightsjp/page/516" xr:uid="{54322001-4A09-402F-BA28-B8994FE13858}"/>
    <hyperlink ref="B230" r:id="rId37" display="https://wiki3.jp/arknightsjp/page/591" xr:uid="{3DCDA86C-CA93-4800-9D52-7C3D3E575D2F}"/>
    <hyperlink ref="B235" r:id="rId38" display="https://wiki3.jp/arknightsjp/page/612" xr:uid="{E74EEB7B-8A71-474A-9B90-1BCC9AE912E8}"/>
    <hyperlink ref="B239" r:id="rId39" display="https://wiki3.jp/arknightsjp/page/607" xr:uid="{B1BC514E-281A-4FD8-90CD-98C8460BADBD}"/>
    <hyperlink ref="B246" r:id="rId40" display="https://wiki3.jp/arknightsjp/page/518" xr:uid="{A43CF6FD-E8D7-49D1-B1D5-D35EBBC39B0D}"/>
    <hyperlink ref="B253" r:id="rId41" display="https://wiki3.jp/arknightsjp/page/564" xr:uid="{59C1EB0B-8CF0-4907-988B-4015A4C1B0D7}"/>
    <hyperlink ref="B260" r:id="rId42" display="https://wiki3.jp/arknightsjp/page/204" xr:uid="{CF5CE10F-EDD4-4E4C-83A5-56F4FD932CC0}"/>
    <hyperlink ref="B264" r:id="rId43" display="https://wiki3.jp/arknightsjp/page/232" xr:uid="{E2542824-F8B7-45A1-B28F-A5D259250EBA}"/>
    <hyperlink ref="B268" r:id="rId44" display="https://wiki3.jp/arknightsjp/page/493" xr:uid="{A258F361-ADC7-49A6-9FB5-629B9B47DB8E}"/>
    <hyperlink ref="B269:B270" r:id="rId45" display="https://wiki3.jp/arknightsjp/page/625" xr:uid="{B1A86DC1-3617-4AB9-9993-EDD3D931FD8C}"/>
    <hyperlink ref="B275" r:id="rId46" display="https://wiki3.jp/arknightsjp/page/416" xr:uid="{47AD904D-63F1-4482-8962-4E42B4BB70C9}"/>
    <hyperlink ref="B295" r:id="rId47" display="https://wiki3.jp/arknightsjp/page/666" xr:uid="{909613E2-BC78-47DE-9798-98E9A4E399A8}"/>
    <hyperlink ref="B296" r:id="rId48" display="https://wiki3.jp/arknightsjp/page/666" xr:uid="{F591A37A-477E-4E04-9898-0C105D7B5C17}"/>
    <hyperlink ref="B303" r:id="rId49" display="https://wiki3.jp/arknightsjp/page/131" xr:uid="{09236AF2-DB6B-485A-92B7-895CB27440CE}"/>
    <hyperlink ref="B310" r:id="rId50" display="https://wiki3.jp/arknightsjp/page/411" xr:uid="{0EDFC25C-E6D1-454B-9F85-6F469B3D029A}"/>
    <hyperlink ref="B317" r:id="rId51" display="https://wiki3.jp/arknightsjp/page/429" xr:uid="{DAEAF877-5ABD-4FAC-89A4-7C3D889E787E}"/>
    <hyperlink ref="B325" r:id="rId52" display="https://wiki3.jp/arknightsjp/page/612" xr:uid="{1827345C-BB34-4546-844D-A038F1181A86}"/>
    <hyperlink ref="B333" r:id="rId53" display="https://wiki3.jp/arknightsjp/page/576" xr:uid="{1BE2BEC8-28FA-4BE6-A183-11FEC1912329}"/>
    <hyperlink ref="B334:B335" r:id="rId54" display="https://wiki3.jp/arknightsjp/page/657" xr:uid="{AC5DB0B8-B023-4164-B283-561AB82567C3}"/>
    <hyperlink ref="B339" r:id="rId55" display="https://wiki3.jp/arknightsjp/page/652" xr:uid="{258C5151-1872-45BA-B838-74D55A60210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325F-9E5C-4BA3-AE1D-AEDA1408D913}">
  <dimension ref="A1:F43"/>
  <sheetViews>
    <sheetView zoomScale="85" zoomScaleNormal="85" workbookViewId="0">
      <selection activeCell="A41" sqref="A41"/>
    </sheetView>
  </sheetViews>
  <sheetFormatPr defaultRowHeight="15.6"/>
  <cols>
    <col min="1" max="1" width="18.453125" style="7" customWidth="1"/>
    <col min="2" max="2" width="27.54296875" style="155" customWidth="1"/>
    <col min="3" max="3" width="20.54296875" style="4" customWidth="1"/>
    <col min="4" max="4" width="20.54296875" customWidth="1"/>
    <col min="5" max="5" width="31.7265625" customWidth="1"/>
  </cols>
  <sheetData>
    <row r="1" spans="1:6">
      <c r="A1" s="78" t="s">
        <v>1360</v>
      </c>
      <c r="B1" s="88" t="s">
        <v>1355</v>
      </c>
      <c r="C1" s="68" t="s">
        <v>1359</v>
      </c>
      <c r="D1" s="68" t="s">
        <v>1356</v>
      </c>
      <c r="E1" s="146" t="s">
        <v>1373</v>
      </c>
      <c r="F1" s="68" t="s">
        <v>1599</v>
      </c>
    </row>
    <row r="2" spans="1:6">
      <c r="A2" s="106" t="s">
        <v>1433</v>
      </c>
      <c r="B2" s="151">
        <v>1553</v>
      </c>
      <c r="C2" s="107" t="s">
        <v>1364</v>
      </c>
      <c r="D2" s="107" t="s">
        <v>1357</v>
      </c>
      <c r="E2" s="147"/>
      <c r="F2" s="145" t="s">
        <v>1584</v>
      </c>
    </row>
    <row r="3" spans="1:6">
      <c r="A3" s="106" t="s">
        <v>1434</v>
      </c>
      <c r="B3" s="151">
        <v>1553</v>
      </c>
      <c r="C3" s="107" t="s">
        <v>1363</v>
      </c>
      <c r="D3" s="107" t="s">
        <v>1358</v>
      </c>
      <c r="E3" s="147" t="s">
        <v>1365</v>
      </c>
      <c r="F3" s="145" t="s">
        <v>1584</v>
      </c>
    </row>
    <row r="4" spans="1:6">
      <c r="A4" s="106" t="s">
        <v>1435</v>
      </c>
      <c r="B4" s="151" t="s">
        <v>1369</v>
      </c>
      <c r="C4" s="107" t="s">
        <v>1370</v>
      </c>
      <c r="D4" s="108" t="s">
        <v>1371</v>
      </c>
      <c r="E4" s="147" t="s">
        <v>1372</v>
      </c>
      <c r="F4" s="145" t="s">
        <v>1584</v>
      </c>
    </row>
    <row r="5" spans="1:6">
      <c r="A5" s="106" t="s">
        <v>1443</v>
      </c>
      <c r="B5" s="158" t="s">
        <v>1581</v>
      </c>
      <c r="C5" s="107" t="s">
        <v>1408</v>
      </c>
      <c r="D5" s="107"/>
      <c r="E5" s="147"/>
      <c r="F5" s="145" t="s">
        <v>1584</v>
      </c>
    </row>
    <row r="6" spans="1:6">
      <c r="A6" s="106" t="s">
        <v>1436</v>
      </c>
      <c r="B6" s="151" t="s">
        <v>1394</v>
      </c>
      <c r="C6" s="107" t="s">
        <v>1368</v>
      </c>
      <c r="D6" s="107" t="s">
        <v>1376</v>
      </c>
      <c r="E6" s="147"/>
      <c r="F6" s="145" t="s">
        <v>1585</v>
      </c>
    </row>
    <row r="7" spans="1:6">
      <c r="A7" s="106" t="s">
        <v>1437</v>
      </c>
      <c r="B7" s="151">
        <v>1604</v>
      </c>
      <c r="C7" s="107" t="s">
        <v>1381</v>
      </c>
      <c r="D7" s="107" t="s">
        <v>1382</v>
      </c>
      <c r="E7" s="147"/>
      <c r="F7" s="145" t="s">
        <v>1585</v>
      </c>
    </row>
    <row r="8" spans="1:6">
      <c r="A8" s="106" t="s">
        <v>1438</v>
      </c>
      <c r="B8" s="151" t="s">
        <v>1407</v>
      </c>
      <c r="C8" s="107" t="s">
        <v>1383</v>
      </c>
      <c r="D8" s="107"/>
      <c r="E8" s="147"/>
      <c r="F8" s="145" t="s">
        <v>1585</v>
      </c>
    </row>
    <row r="9" spans="1:6">
      <c r="A9" s="106" t="s">
        <v>1439</v>
      </c>
      <c r="B9" s="151" t="s">
        <v>1459</v>
      </c>
      <c r="C9" s="108" t="s">
        <v>1388</v>
      </c>
      <c r="D9" s="107"/>
      <c r="E9" s="147"/>
      <c r="F9" s="145" t="s">
        <v>1585</v>
      </c>
    </row>
    <row r="10" spans="1:6">
      <c r="A10" s="106" t="s">
        <v>1441</v>
      </c>
      <c r="B10" s="151" t="s">
        <v>1594</v>
      </c>
      <c r="C10" s="107" t="s">
        <v>1401</v>
      </c>
      <c r="D10" s="107"/>
      <c r="E10" s="147"/>
      <c r="F10" s="145" t="s">
        <v>1585</v>
      </c>
    </row>
    <row r="11" spans="1:6">
      <c r="A11" s="104" t="s">
        <v>1448</v>
      </c>
      <c r="B11" s="112" t="s">
        <v>1414</v>
      </c>
      <c r="C11" s="110" t="s">
        <v>1460</v>
      </c>
      <c r="D11" s="110" t="s">
        <v>1424</v>
      </c>
      <c r="E11" s="149"/>
      <c r="F11" s="145" t="s">
        <v>1585</v>
      </c>
    </row>
    <row r="12" spans="1:6">
      <c r="A12" s="104" t="s">
        <v>1451</v>
      </c>
      <c r="B12" s="112" t="s">
        <v>1595</v>
      </c>
      <c r="C12" s="87" t="s">
        <v>1428</v>
      </c>
      <c r="D12" s="145"/>
      <c r="E12" s="149" t="s">
        <v>1419</v>
      </c>
      <c r="F12" s="145" t="s">
        <v>1585</v>
      </c>
    </row>
    <row r="13" spans="1:6">
      <c r="A13" s="104" t="s">
        <v>1580</v>
      </c>
      <c r="B13" s="154">
        <v>2704</v>
      </c>
      <c r="C13" s="110" t="s">
        <v>1582</v>
      </c>
      <c r="D13" s="110" t="s">
        <v>1583</v>
      </c>
      <c r="E13" s="149"/>
      <c r="F13" s="145" t="s">
        <v>1585</v>
      </c>
    </row>
    <row r="14" spans="1:6">
      <c r="A14" s="104" t="s">
        <v>1589</v>
      </c>
      <c r="B14" s="154">
        <v>1553</v>
      </c>
      <c r="C14" s="110" t="s">
        <v>1590</v>
      </c>
      <c r="D14" s="145"/>
      <c r="E14" s="149"/>
      <c r="F14" s="145" t="s">
        <v>1585</v>
      </c>
    </row>
    <row r="15" spans="1:6">
      <c r="A15" s="104" t="s">
        <v>1592</v>
      </c>
      <c r="B15" s="159" t="s">
        <v>1593</v>
      </c>
      <c r="C15" s="110" t="s">
        <v>1591</v>
      </c>
      <c r="D15" s="145"/>
      <c r="E15" s="149"/>
      <c r="F15" s="145" t="s">
        <v>1585</v>
      </c>
    </row>
    <row r="16" spans="1:6">
      <c r="A16" s="104" t="s">
        <v>1596</v>
      </c>
      <c r="B16" s="112" t="s">
        <v>1598</v>
      </c>
      <c r="C16" s="110" t="s">
        <v>1597</v>
      </c>
      <c r="D16" s="145"/>
      <c r="E16" s="149"/>
      <c r="F16" s="145" t="s">
        <v>1585</v>
      </c>
    </row>
    <row r="17" spans="1:6">
      <c r="A17" s="157" t="s">
        <v>1600</v>
      </c>
      <c r="B17" s="152" t="s">
        <v>1414</v>
      </c>
      <c r="C17" s="87" t="s">
        <v>1601</v>
      </c>
      <c r="D17" s="103"/>
      <c r="E17" s="103"/>
      <c r="F17" s="145" t="s">
        <v>1585</v>
      </c>
    </row>
    <row r="18" spans="1:6">
      <c r="A18" s="104" t="s">
        <v>1586</v>
      </c>
      <c r="B18" s="154">
        <v>2704</v>
      </c>
      <c r="C18" s="110" t="s">
        <v>1587</v>
      </c>
      <c r="D18" s="110" t="s">
        <v>1588</v>
      </c>
      <c r="E18" s="149"/>
      <c r="F18" s="145" t="s">
        <v>1585</v>
      </c>
    </row>
    <row r="19" spans="1:6">
      <c r="A19" s="106" t="s">
        <v>1375</v>
      </c>
      <c r="B19" s="151" t="s">
        <v>1362</v>
      </c>
      <c r="C19" s="107" t="s">
        <v>1361</v>
      </c>
      <c r="D19" s="110" t="s">
        <v>1457</v>
      </c>
      <c r="E19" s="147" t="s">
        <v>1374</v>
      </c>
      <c r="F19" s="145"/>
    </row>
    <row r="20" spans="1:6">
      <c r="A20" s="106" t="s">
        <v>1384</v>
      </c>
      <c r="B20" s="151" t="s">
        <v>1395</v>
      </c>
      <c r="C20" s="110" t="s">
        <v>1458</v>
      </c>
      <c r="D20" s="107" t="s">
        <v>1387</v>
      </c>
      <c r="E20" s="147"/>
      <c r="F20" s="145"/>
    </row>
    <row r="21" spans="1:6">
      <c r="A21" s="106" t="s">
        <v>1398</v>
      </c>
      <c r="B21" s="151" t="s">
        <v>1404</v>
      </c>
      <c r="C21" s="108" t="s">
        <v>1396</v>
      </c>
      <c r="D21" s="107" t="s">
        <v>1397</v>
      </c>
      <c r="E21" s="147"/>
      <c r="F21" s="145"/>
    </row>
    <row r="22" spans="1:6">
      <c r="A22" s="106" t="s">
        <v>1440</v>
      </c>
      <c r="B22" s="151">
        <v>2704</v>
      </c>
      <c r="C22" s="110" t="s">
        <v>1602</v>
      </c>
      <c r="D22" s="107" t="s">
        <v>1400</v>
      </c>
      <c r="E22" s="147"/>
      <c r="F22" s="145"/>
    </row>
    <row r="23" spans="1:6">
      <c r="A23" s="106" t="s">
        <v>1442</v>
      </c>
      <c r="B23" s="151" t="s">
        <v>1403</v>
      </c>
      <c r="C23" s="107" t="s">
        <v>1402</v>
      </c>
      <c r="D23" s="107"/>
      <c r="E23" s="147"/>
      <c r="F23" s="145"/>
    </row>
    <row r="24" spans="1:6">
      <c r="A24" s="106" t="s">
        <v>1409</v>
      </c>
      <c r="B24" s="151" t="s">
        <v>1603</v>
      </c>
      <c r="C24" s="107" t="s">
        <v>1410</v>
      </c>
      <c r="D24" s="107" t="s">
        <v>1411</v>
      </c>
      <c r="E24" s="147" t="s">
        <v>1412</v>
      </c>
      <c r="F24" s="145"/>
    </row>
    <row r="25" spans="1:6">
      <c r="A25" s="156" t="s">
        <v>1444</v>
      </c>
      <c r="B25" s="154" t="s">
        <v>1414</v>
      </c>
      <c r="C25" s="111" t="s">
        <v>1415</v>
      </c>
      <c r="D25" s="105"/>
      <c r="E25" s="148"/>
      <c r="F25" s="145"/>
    </row>
    <row r="26" spans="1:6">
      <c r="A26" s="109" t="s">
        <v>1445</v>
      </c>
      <c r="B26" s="153" t="s">
        <v>1416</v>
      </c>
      <c r="C26" s="110" t="s">
        <v>1426</v>
      </c>
      <c r="D26" s="105"/>
      <c r="E26" s="148"/>
      <c r="F26" s="145"/>
    </row>
    <row r="27" spans="1:6">
      <c r="A27" s="109" t="s">
        <v>1446</v>
      </c>
      <c r="B27" s="153" t="s">
        <v>1421</v>
      </c>
      <c r="C27" s="111" t="s">
        <v>1417</v>
      </c>
      <c r="D27" s="110" t="s">
        <v>1422</v>
      </c>
      <c r="E27" s="148"/>
      <c r="F27" s="145"/>
    </row>
    <row r="28" spans="1:6" s="79" customFormat="1">
      <c r="A28" s="104" t="s">
        <v>1447</v>
      </c>
      <c r="B28" s="112" t="s">
        <v>1420</v>
      </c>
      <c r="C28" s="110" t="s">
        <v>1418</v>
      </c>
      <c r="D28" s="145"/>
      <c r="E28" s="149" t="s">
        <v>1419</v>
      </c>
      <c r="F28" s="145"/>
    </row>
    <row r="29" spans="1:6">
      <c r="A29" s="104" t="s">
        <v>1449</v>
      </c>
      <c r="B29" s="112" t="s">
        <v>1420</v>
      </c>
      <c r="C29" s="110" t="s">
        <v>1425</v>
      </c>
      <c r="D29" s="145"/>
      <c r="E29" s="149" t="s">
        <v>1419</v>
      </c>
      <c r="F29" s="145"/>
    </row>
    <row r="30" spans="1:6">
      <c r="A30" s="104" t="s">
        <v>1450</v>
      </c>
      <c r="B30" s="112" t="s">
        <v>1420</v>
      </c>
      <c r="C30" s="110" t="s">
        <v>1427</v>
      </c>
      <c r="D30" s="145"/>
      <c r="E30" s="149" t="s">
        <v>1419</v>
      </c>
      <c r="F30" s="145"/>
    </row>
    <row r="31" spans="1:6">
      <c r="A31" s="104" t="s">
        <v>1452</v>
      </c>
      <c r="B31" s="112" t="s">
        <v>1429</v>
      </c>
      <c r="C31" s="110" t="s">
        <v>1430</v>
      </c>
      <c r="D31" s="110" t="s">
        <v>1454</v>
      </c>
      <c r="E31" s="149"/>
      <c r="F31" s="145"/>
    </row>
    <row r="32" spans="1:6" ht="16.8">
      <c r="A32" s="104" t="s">
        <v>1453</v>
      </c>
      <c r="B32" s="112"/>
      <c r="C32" s="110" t="s">
        <v>1431</v>
      </c>
      <c r="D32" s="145"/>
      <c r="E32" s="145" t="s">
        <v>1419</v>
      </c>
      <c r="F32" s="145"/>
    </row>
    <row r="33" spans="1:6">
      <c r="A33" s="104" t="s">
        <v>1456</v>
      </c>
      <c r="B33" s="112"/>
      <c r="C33" s="110" t="s">
        <v>1455</v>
      </c>
      <c r="D33" s="145"/>
      <c r="E33" s="145"/>
      <c r="F33" s="145"/>
    </row>
    <row r="36" spans="1:6">
      <c r="A36" s="250" t="s">
        <v>1550</v>
      </c>
      <c r="B36" s="250"/>
      <c r="C36" s="250"/>
      <c r="D36" s="250"/>
      <c r="E36" s="250"/>
    </row>
    <row r="37" spans="1:6">
      <c r="A37" s="78" t="s">
        <v>1360</v>
      </c>
      <c r="B37" s="150" t="s">
        <v>1355</v>
      </c>
      <c r="C37" s="144" t="s">
        <v>1563</v>
      </c>
    </row>
    <row r="38" spans="1:6">
      <c r="A38" s="139" t="s">
        <v>1551</v>
      </c>
      <c r="C38" s="139" t="s">
        <v>1552</v>
      </c>
    </row>
    <row r="39" spans="1:6">
      <c r="A39" s="140" t="s">
        <v>1553</v>
      </c>
      <c r="C39" s="141" t="s">
        <v>1554</v>
      </c>
    </row>
    <row r="40" spans="1:6">
      <c r="A40" s="140" t="s">
        <v>1555</v>
      </c>
      <c r="C40" s="141" t="s">
        <v>1556</v>
      </c>
    </row>
    <row r="41" spans="1:6">
      <c r="A41" s="142" t="s">
        <v>1557</v>
      </c>
      <c r="C41" s="141" t="s">
        <v>1558</v>
      </c>
    </row>
    <row r="42" spans="1:6">
      <c r="A42" s="142" t="s">
        <v>1559</v>
      </c>
      <c r="C42" s="141" t="s">
        <v>1560</v>
      </c>
    </row>
    <row r="43" spans="1:6">
      <c r="A43" s="143" t="s">
        <v>1561</v>
      </c>
      <c r="C43" s="141" t="s">
        <v>1562</v>
      </c>
    </row>
  </sheetData>
  <autoFilter ref="A1:F33" xr:uid="{D547325F-9E5C-4BA3-AE1D-AEDA1408D913}">
    <sortState xmlns:xlrd2="http://schemas.microsoft.com/office/spreadsheetml/2017/richdata2" ref="A2:F33">
      <sortCondition ref="F1:F33"/>
    </sortState>
  </autoFilter>
  <mergeCells count="1">
    <mergeCell ref="A36:E36"/>
  </mergeCells>
  <phoneticPr fontId="5" type="noConversion"/>
  <hyperlinks>
    <hyperlink ref="C19" r:id="rId1" display="https://twitter.com/D78890477" xr:uid="{B78608F6-BB0A-440D-9889-666EBCBD5E53}"/>
    <hyperlink ref="D2" r:id="rId2" xr:uid="{3C5F31FF-6734-42E9-93D5-EBB99FF93227}"/>
    <hyperlink ref="D3" r:id="rId3" xr:uid="{9356D04B-8B64-44D0-805B-1B8549CF1EB3}"/>
    <hyperlink ref="C3" r:id="rId4" display="https://twitter.com/podenco_Fl" xr:uid="{0AAFBED0-7061-4A09-B321-69EAD8247307}"/>
    <hyperlink ref="C2" r:id="rId5" display="https://twitter.com/junsx43us1" xr:uid="{D7A3E474-A5FB-4BB5-A6B3-47E7936335CE}"/>
    <hyperlink ref="E3" r:id="rId6" display="https://www.youtube.com/watch?v=aKJNins9-Gw&amp;ab_channel=%E3%82%B5%E3%83%B3%E3%83%80%E3%83%BC" xr:uid="{50D2E878-9C7A-4751-B506-F4596DC0F03B}"/>
    <hyperlink ref="C4" r:id="rId7" xr:uid="{BDA9394D-D3CD-4A9B-9E8F-238A76CE1352}"/>
    <hyperlink ref="D4" r:id="rId8" xr:uid="{84C7F107-2B29-41E3-BEB9-2FAD43E270EC}"/>
    <hyperlink ref="C6" r:id="rId9" display="https://twitter.com/saka_ark" xr:uid="{4AD2A481-0CF5-4F92-A8E5-E0E71F33D798}"/>
    <hyperlink ref="D6" r:id="rId10" display="https://www.youtube.com/channel/UCmGKCgXJkMn5l1oYh2MKTOw" xr:uid="{BD41AB8B-CD85-467C-9418-BE315A6B97B5}"/>
    <hyperlink ref="C7" r:id="rId11" display="https://twitter.com/ManticoreLOVE" xr:uid="{209EDEFB-6B76-48BC-BC49-C87EC3FB1D25}"/>
    <hyperlink ref="D7" r:id="rId12" display="https://www.youtube.com/channel/UC5QOLnK7O0mN2qNsDeNS1cQ/videos" xr:uid="{C2298266-F950-4773-BA7B-C530D2E9298E}"/>
    <hyperlink ref="C8" r:id="rId13" display="https://twitter.com/7bitm" xr:uid="{5FC64997-A9C2-465C-B0F7-053FE8930AB2}"/>
    <hyperlink ref="D20" r:id="rId14" display="https://www.youtube.com/c/higanKZBS/videos" xr:uid="{655FA26A-913C-425F-B56D-CD0C61E92E58}"/>
    <hyperlink ref="C9" r:id="rId15" display="https://twitter.com/agon_doc" xr:uid="{254231C1-71F9-43F4-BA8B-2498F327508A}"/>
    <hyperlink ref="C21" r:id="rId16" display="https://twitter.com/jun_0473" xr:uid="{EEF3F04E-CB93-4360-8F9D-B78E410FA180}"/>
    <hyperlink ref="D21" r:id="rId17" display="https://www.youtube.com/channel/UCIBgC82pmxSwDRLDYGeqEkw" xr:uid="{20C6210C-6A33-4E10-B18D-6119E0E3D627}"/>
    <hyperlink ref="D22" r:id="rId18" display="https://www.youtube.com/channel/UCkV3Dq6bBZTTJn0e4yqj2EQ" xr:uid="{6018C1EE-95EA-4BA4-9917-6B8D55772D73}"/>
    <hyperlink ref="C10" r:id="rId19" display="https://twitter.com/schwarzkatze78" xr:uid="{125E9851-0E04-4FA5-8688-86BED21A9B06}"/>
    <hyperlink ref="C23" r:id="rId20" display="https://twitter.com/ta_karon" xr:uid="{0D105CAB-AE18-4E42-AEA5-B8B82AB492DA}"/>
    <hyperlink ref="C5" r:id="rId21" display="https://twitter.com/hyakunitisoul" xr:uid="{02E9C9C5-87AD-4251-B7F7-16C389451C49}"/>
    <hyperlink ref="C24" r:id="rId22" xr:uid="{25842FA0-1A42-4D70-8418-BAE0D5B49A2F}"/>
    <hyperlink ref="D24" r:id="rId23" display="https://www.youtube.com/c/shodomei2" xr:uid="{AE2B2524-AC94-4342-8E5B-1A379475420E}"/>
    <hyperlink ref="E24" r:id="rId24" display="https://www.youtube.com/watch?v=pauYRGt3WcM&amp;ab_channel=Show_ty%E3%81%97%E3%82%87%E5%90%8C%E7%9B%9F" xr:uid="{3F9545F3-CA50-4C91-8EC7-182CA3B84E2D}"/>
    <hyperlink ref="C25" r:id="rId25" display="https://twitter.com/WoPDiKBy5rtarVO" xr:uid="{A8C510C0-96DE-4EC8-B010-E3465963E34F}"/>
    <hyperlink ref="C27" r:id="rId26" display="https://twitter.com/DrQupp" xr:uid="{AD766162-B64C-4365-8DD3-BA2D372F6791}"/>
    <hyperlink ref="C28" r:id="rId27" display="https://twitter.com/hanzou1412" xr:uid="{5BBDCC9E-1C5C-419F-98B6-1AF1159866DF}"/>
    <hyperlink ref="D27" r:id="rId28" display="https://www.youtube.com/channel/UC9lTDZQTi3PiXxCELKFLzXQ" xr:uid="{6D0C5A02-1EC9-4C26-BD0F-DBCDAC60903D}"/>
    <hyperlink ref="D11" r:id="rId29" display="https://www.youtube.com/channel/UCx75rqjchrFvYy4TLEUSlCg" xr:uid="{4CF13C61-7ECF-4625-AE7C-D69EBDAE9DDD}"/>
    <hyperlink ref="C29" r:id="rId30" display="https://twitter.com/RF09619518" xr:uid="{BCE25CA6-CECA-4F27-A5B4-C7F8E09054B4}"/>
    <hyperlink ref="C26" r:id="rId31" display="https://twitter.com/panoramaaaaaa" xr:uid="{AEBF2178-A1F1-499B-9B65-1696FA0C2379}"/>
    <hyperlink ref="C30" r:id="rId32" display="https://twitter.com/cocoaman10" xr:uid="{E62E844A-B5EB-43B9-9F06-57A597E98D8E}"/>
    <hyperlink ref="C12" r:id="rId33" display="https://twitter.com/Dr_yuusha" xr:uid="{50819C94-8EDC-4684-B058-C1CBAF3973FC}"/>
    <hyperlink ref="C31" r:id="rId34" display="https://twitter.com/pengimperial920" xr:uid="{821D35B6-C4B1-4E28-996A-790F37ABAA44}"/>
    <hyperlink ref="C32" r:id="rId35" display="https://twitter.com/Dr__KITTEN__" xr:uid="{43688331-2BD6-4961-9CB2-5E356C2C8FAE}"/>
    <hyperlink ref="A5" r:id="rId36" xr:uid="{033D0C47-9EB1-42BD-824F-44B4A9FD2694}"/>
    <hyperlink ref="A24" r:id="rId37" xr:uid="{B9D19D3A-4659-400D-AA80-CF223FB2D6A1}"/>
    <hyperlink ref="D31" r:id="rId38" display="https://www.youtube.com/channel/UCT3u_GCmp_d0QzLCrPkqSXg" xr:uid="{F9D0351D-7B4D-4492-B1E1-445E65D5C9D5}"/>
    <hyperlink ref="C33" r:id="rId39" display="https://twitter.com/Valkyrie0609" xr:uid="{FC700F30-4076-42F2-901D-F3E965182FB4}"/>
    <hyperlink ref="D19" r:id="rId40" display="https://www.youtube.com/channel/UC1iyj9gXcfHveDEFV0iOKUQ" xr:uid="{038DAE1C-231E-4DAD-9734-BD3EC14F5F9D}"/>
    <hyperlink ref="C20" r:id="rId41" display="https://twitter.com/kzbs_rh" xr:uid="{6FF6871F-73CD-429E-9FAC-2445D0DAFEB0}"/>
    <hyperlink ref="C11" r:id="rId42" display="https://twitter.com/freemizunyu_" xr:uid="{8445F7F8-1D5D-4024-9038-8402624B89CF}"/>
    <hyperlink ref="C39" r:id="rId43" xr:uid="{C8376F3C-735D-4D22-9E04-FF9BD676AAAA}"/>
    <hyperlink ref="C40" r:id="rId44" xr:uid="{339A5487-B5C5-4004-A265-D0BA79630C02}"/>
    <hyperlink ref="C41" r:id="rId45" xr:uid="{3160B55F-6F80-4D7D-A923-68721C18606D}"/>
    <hyperlink ref="C42" r:id="rId46" xr:uid="{1202FE39-F9FC-49A5-910C-7FC358BB6D62}"/>
    <hyperlink ref="C43" r:id="rId47" xr:uid="{CD54E01C-E44B-4DDB-B58B-205A5CE62654}"/>
    <hyperlink ref="C13" r:id="rId48" display="https://twitter.com/kussatta" xr:uid="{AC6E9821-4F1C-4E9B-9626-A43D00642915}"/>
    <hyperlink ref="D13" r:id="rId49" display="https://www.youtube.com/channel/UCTuf1CB7E9bBz2r05O-zwLw" xr:uid="{454D68A5-B21C-4731-9D18-A93A5964FA8D}"/>
    <hyperlink ref="C18" r:id="rId50" display="https://twitter.com/torikawaiii" xr:uid="{70BC3877-2890-4560-8847-17CA293D0D93}"/>
    <hyperlink ref="D18" r:id="rId51" display="https://www.youtube.com/channel/UC7SzxbjPhQc8exSWYB5RhTg" xr:uid="{37B19DCD-0ED6-4570-9D6C-0F6997D3D2A4}"/>
    <hyperlink ref="C14" r:id="rId52" display="https://twitter.com/CoolPumpkinA1" xr:uid="{BA56F1FD-6422-4F2F-96D8-2FF7FED68C68}"/>
    <hyperlink ref="C15" r:id="rId53" display="https://twitter.com/s1nights_agetti" xr:uid="{D41FEA53-5645-4D2F-BE47-4ADC5D60D8FD}"/>
    <hyperlink ref="C16" r:id="rId54" display="https://twitter.com/korokkedaisuke" xr:uid="{FDB1EC11-B9B8-4FC6-85EB-1FB8E8974D1E}"/>
    <hyperlink ref="C17" r:id="rId55" display="https://twitter.com/gin_patu_love" xr:uid="{7FDC00AA-0561-4A00-BD00-07EE0D8C6C9F}"/>
    <hyperlink ref="C22" r:id="rId56" display="https://twitter.com/Void87470854" xr:uid="{401EC3F7-5C71-4EA3-BE6A-736C4BFB7EFD}"/>
  </hyperlinks>
  <pageMargins left="0.7" right="0.7" top="0.75" bottom="0.75" header="0.3" footer="0.3"/>
  <pageSetup paperSize="9" orientation="portrait"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8ADD7-709E-4AF7-A422-0BFBFB8DE117}">
  <dimension ref="A1:H34"/>
  <sheetViews>
    <sheetView topLeftCell="A11" zoomScale="130" zoomScaleNormal="130" workbookViewId="0">
      <selection activeCell="J30" sqref="J30"/>
    </sheetView>
  </sheetViews>
  <sheetFormatPr defaultColWidth="8.7265625" defaultRowHeight="15.6"/>
  <cols>
    <col min="1" max="1" width="11.54296875" style="79" customWidth="1"/>
    <col min="2" max="2" width="6" style="79" customWidth="1"/>
    <col min="3" max="8" width="11.54296875" style="79" customWidth="1"/>
    <col min="9" max="16384" width="8.7265625" style="79"/>
  </cols>
  <sheetData>
    <row r="1" spans="1:8">
      <c r="A1" s="267" t="s">
        <v>750</v>
      </c>
      <c r="B1" s="267"/>
      <c r="C1" s="267"/>
      <c r="D1" s="267"/>
      <c r="E1" s="267"/>
      <c r="F1" s="267"/>
      <c r="G1" s="267"/>
      <c r="H1" s="267"/>
    </row>
    <row r="2" spans="1:8">
      <c r="A2" s="265" t="s">
        <v>749</v>
      </c>
      <c r="B2" s="265"/>
      <c r="C2" s="265"/>
      <c r="D2" s="265"/>
      <c r="E2" s="265"/>
      <c r="F2" s="265"/>
      <c r="G2" s="265"/>
      <c r="H2" s="265"/>
    </row>
    <row r="3" spans="1:8">
      <c r="A3" s="265" t="s">
        <v>748</v>
      </c>
      <c r="B3" s="265"/>
      <c r="C3" s="265"/>
      <c r="D3" s="265"/>
      <c r="E3" s="265"/>
      <c r="F3" s="265"/>
      <c r="G3" s="265"/>
      <c r="H3" s="265"/>
    </row>
    <row r="4" spans="1:8">
      <c r="A4" s="265" t="s">
        <v>747</v>
      </c>
      <c r="B4" s="265"/>
      <c r="C4" s="265"/>
      <c r="D4" s="265"/>
      <c r="E4" s="265"/>
      <c r="F4" s="265"/>
      <c r="G4" s="265"/>
      <c r="H4" s="265"/>
    </row>
    <row r="5" spans="1:8">
      <c r="A5" s="265" t="s">
        <v>746</v>
      </c>
      <c r="B5" s="265"/>
      <c r="C5" s="265"/>
      <c r="D5" s="265"/>
      <c r="E5" s="265"/>
      <c r="F5" s="265"/>
      <c r="G5" s="265"/>
      <c r="H5" s="265"/>
    </row>
    <row r="6" spans="1:8">
      <c r="A6" s="265" t="s">
        <v>745</v>
      </c>
      <c r="B6" s="265"/>
      <c r="C6" s="265"/>
      <c r="D6" s="265"/>
      <c r="E6" s="265"/>
      <c r="F6" s="265"/>
      <c r="G6" s="265"/>
      <c r="H6" s="265"/>
    </row>
    <row r="7" spans="1:8">
      <c r="A7" s="265" t="s">
        <v>744</v>
      </c>
      <c r="B7" s="265"/>
      <c r="C7" s="265"/>
      <c r="D7" s="265"/>
      <c r="E7" s="265"/>
      <c r="F7" s="265"/>
      <c r="G7" s="265"/>
      <c r="H7" s="265"/>
    </row>
    <row r="8" spans="1:8">
      <c r="A8" s="80" t="s">
        <v>743</v>
      </c>
      <c r="B8" s="80" t="s">
        <v>742</v>
      </c>
      <c r="C8" s="80" t="s">
        <v>741</v>
      </c>
      <c r="D8" s="80" t="s">
        <v>740</v>
      </c>
      <c r="E8" s="267" t="s">
        <v>739</v>
      </c>
      <c r="F8" s="267"/>
      <c r="G8" s="267"/>
      <c r="H8" s="267"/>
    </row>
    <row r="9" spans="1:8">
      <c r="A9" s="167">
        <v>2907</v>
      </c>
      <c r="B9" s="168" t="s">
        <v>736</v>
      </c>
      <c r="C9" s="168" t="s">
        <v>738</v>
      </c>
      <c r="D9" s="168"/>
      <c r="E9" s="265" t="s">
        <v>737</v>
      </c>
      <c r="F9" s="265"/>
      <c r="G9" s="168"/>
      <c r="H9" s="168"/>
    </row>
    <row r="10" spans="1:8">
      <c r="A10" s="167">
        <v>2704</v>
      </c>
      <c r="B10" s="168" t="s">
        <v>736</v>
      </c>
      <c r="C10" s="168" t="s">
        <v>735</v>
      </c>
      <c r="D10" s="168" t="s">
        <v>723</v>
      </c>
      <c r="E10" s="168" t="s">
        <v>734</v>
      </c>
      <c r="F10" s="168"/>
      <c r="G10" s="168"/>
      <c r="H10" s="168"/>
    </row>
    <row r="11" spans="1:8">
      <c r="A11" s="167">
        <v>1806</v>
      </c>
      <c r="B11" s="169" t="s">
        <v>724</v>
      </c>
      <c r="C11" s="169" t="s">
        <v>733</v>
      </c>
      <c r="D11" s="169"/>
      <c r="E11" s="169" t="s">
        <v>732</v>
      </c>
      <c r="F11" s="169"/>
      <c r="G11" s="169"/>
      <c r="H11" s="168"/>
    </row>
    <row r="12" spans="1:8">
      <c r="A12" s="167">
        <v>1306</v>
      </c>
      <c r="B12" s="169" t="s">
        <v>724</v>
      </c>
      <c r="C12" s="168" t="s">
        <v>731</v>
      </c>
      <c r="D12" s="168"/>
      <c r="E12" s="168"/>
      <c r="F12" s="168"/>
      <c r="G12" s="168"/>
      <c r="H12" s="168"/>
    </row>
    <row r="13" spans="1:8">
      <c r="A13" s="167">
        <v>1604</v>
      </c>
      <c r="B13" s="169" t="s">
        <v>724</v>
      </c>
      <c r="C13" s="168" t="s">
        <v>730</v>
      </c>
      <c r="D13" s="168" t="s">
        <v>723</v>
      </c>
      <c r="E13" s="265" t="s">
        <v>729</v>
      </c>
      <c r="F13" s="265"/>
      <c r="G13" s="168"/>
      <c r="H13" s="168"/>
    </row>
    <row r="14" spans="1:8">
      <c r="A14" s="167">
        <v>1016</v>
      </c>
      <c r="B14" s="169" t="s">
        <v>724</v>
      </c>
      <c r="C14" s="168" t="s">
        <v>716</v>
      </c>
      <c r="D14" s="168"/>
      <c r="E14" s="168" t="s">
        <v>728</v>
      </c>
      <c r="F14" s="168"/>
      <c r="G14" s="168"/>
      <c r="H14" s="168"/>
    </row>
    <row r="15" spans="1:8">
      <c r="A15" s="167">
        <v>1553</v>
      </c>
      <c r="B15" s="169" t="s">
        <v>724</v>
      </c>
      <c r="C15" s="168" t="s">
        <v>727</v>
      </c>
      <c r="D15" s="168" t="s">
        <v>726</v>
      </c>
      <c r="E15" s="265" t="s">
        <v>725</v>
      </c>
      <c r="F15" s="265"/>
      <c r="G15" s="168"/>
      <c r="H15" s="168"/>
    </row>
    <row r="16" spans="1:8">
      <c r="A16" s="167">
        <v>1014</v>
      </c>
      <c r="B16" s="169" t="s">
        <v>724</v>
      </c>
      <c r="C16" s="168" t="s">
        <v>716</v>
      </c>
      <c r="D16" s="168" t="s">
        <v>723</v>
      </c>
      <c r="E16" s="168"/>
      <c r="F16" s="168"/>
      <c r="G16" s="168"/>
      <c r="H16" s="168"/>
    </row>
    <row r="17" spans="1:8">
      <c r="A17" s="170" t="s">
        <v>722</v>
      </c>
      <c r="B17" s="168" t="s">
        <v>717</v>
      </c>
      <c r="C17" s="168" t="s">
        <v>721</v>
      </c>
      <c r="D17" s="168"/>
      <c r="E17" s="168" t="s">
        <v>720</v>
      </c>
      <c r="F17" s="168" t="s">
        <v>719</v>
      </c>
      <c r="G17" s="168"/>
      <c r="H17" s="168"/>
    </row>
    <row r="18" spans="1:8">
      <c r="A18" s="170" t="s">
        <v>718</v>
      </c>
      <c r="B18" s="168" t="s">
        <v>717</v>
      </c>
      <c r="C18" s="168" t="s">
        <v>716</v>
      </c>
      <c r="D18" s="168"/>
      <c r="E18" s="265" t="s">
        <v>715</v>
      </c>
      <c r="F18" s="265"/>
      <c r="G18" s="168" t="s">
        <v>714</v>
      </c>
      <c r="H18" s="168" t="s">
        <v>713</v>
      </c>
    </row>
    <row r="19" spans="1:8">
      <c r="A19" s="266" t="s">
        <v>712</v>
      </c>
      <c r="B19" s="266"/>
      <c r="C19" s="266"/>
      <c r="D19" s="266"/>
      <c r="E19" s="266"/>
      <c r="F19" s="266"/>
      <c r="G19" s="266"/>
      <c r="H19" s="266"/>
    </row>
    <row r="20" spans="1:8">
      <c r="A20" s="265" t="s">
        <v>711</v>
      </c>
      <c r="B20" s="265"/>
      <c r="C20" s="265"/>
      <c r="D20" s="265"/>
      <c r="E20" s="265"/>
      <c r="F20" s="265"/>
      <c r="G20" s="265"/>
      <c r="H20" s="265"/>
    </row>
    <row r="21" spans="1:8">
      <c r="A21" s="265" t="s">
        <v>710</v>
      </c>
      <c r="B21" s="265"/>
      <c r="C21" s="265"/>
      <c r="D21" s="265"/>
      <c r="E21" s="265"/>
      <c r="F21" s="265"/>
      <c r="G21" s="265"/>
      <c r="H21" s="265"/>
    </row>
    <row r="22" spans="1:8">
      <c r="A22" s="265" t="s">
        <v>709</v>
      </c>
      <c r="B22" s="265"/>
      <c r="C22" s="265"/>
      <c r="D22" s="265"/>
      <c r="E22" s="265"/>
      <c r="F22" s="265"/>
      <c r="G22" s="265"/>
      <c r="H22" s="265"/>
    </row>
    <row r="23" spans="1:8">
      <c r="A23" s="265" t="s">
        <v>708</v>
      </c>
      <c r="B23" s="265"/>
      <c r="C23" s="265"/>
      <c r="D23" s="265"/>
      <c r="E23" s="265"/>
      <c r="F23" s="265"/>
      <c r="G23" s="265"/>
      <c r="H23" s="265"/>
    </row>
    <row r="24" spans="1:8">
      <c r="A24" s="265" t="s">
        <v>707</v>
      </c>
      <c r="B24" s="265"/>
      <c r="C24" s="265"/>
      <c r="D24" s="265"/>
      <c r="E24" s="265"/>
      <c r="F24" s="265"/>
      <c r="G24" s="265"/>
      <c r="H24" s="265"/>
    </row>
    <row r="25" spans="1:8">
      <c r="A25" s="265" t="s">
        <v>706</v>
      </c>
      <c r="B25" s="265"/>
      <c r="C25" s="265"/>
      <c r="D25" s="265"/>
      <c r="E25" s="265"/>
      <c r="F25" s="265"/>
      <c r="G25" s="265"/>
      <c r="H25" s="265"/>
    </row>
    <row r="26" spans="1:8">
      <c r="A26" s="265" t="s">
        <v>705</v>
      </c>
      <c r="B26" s="265"/>
      <c r="C26" s="265"/>
      <c r="D26" s="265"/>
      <c r="E26" s="265"/>
      <c r="F26" s="265"/>
      <c r="G26" s="265"/>
      <c r="H26" s="265"/>
    </row>
    <row r="27" spans="1:8">
      <c r="A27" s="266" t="s">
        <v>704</v>
      </c>
      <c r="B27" s="266"/>
      <c r="C27" s="266"/>
      <c r="D27" s="266"/>
      <c r="E27" s="266"/>
      <c r="F27" s="266"/>
      <c r="G27" s="266"/>
      <c r="H27" s="266"/>
    </row>
    <row r="28" spans="1:8">
      <c r="A28" s="265"/>
      <c r="B28" s="265"/>
      <c r="C28" s="265"/>
      <c r="D28" s="265"/>
      <c r="E28" s="265"/>
      <c r="F28" s="265"/>
      <c r="G28" s="265"/>
      <c r="H28" s="265"/>
    </row>
    <row r="29" spans="1:8">
      <c r="A29" s="265"/>
      <c r="B29" s="265"/>
      <c r="C29" s="265"/>
      <c r="D29" s="265"/>
      <c r="E29" s="265"/>
      <c r="F29" s="265"/>
      <c r="G29" s="265"/>
      <c r="H29" s="265"/>
    </row>
    <row r="30" spans="1:8">
      <c r="A30" s="265"/>
      <c r="B30" s="265"/>
      <c r="C30" s="265"/>
      <c r="D30" s="265"/>
      <c r="E30" s="265"/>
      <c r="F30" s="265"/>
      <c r="G30" s="265"/>
      <c r="H30" s="265"/>
    </row>
    <row r="31" spans="1:8">
      <c r="A31" s="265"/>
      <c r="B31" s="265"/>
      <c r="C31" s="265"/>
      <c r="D31" s="265"/>
      <c r="E31" s="265"/>
      <c r="F31" s="265"/>
      <c r="G31" s="265"/>
      <c r="H31" s="265"/>
    </row>
    <row r="32" spans="1:8">
      <c r="A32" s="265"/>
      <c r="B32" s="265"/>
      <c r="C32" s="265"/>
      <c r="D32" s="265"/>
      <c r="E32" s="265"/>
      <c r="F32" s="265"/>
      <c r="G32" s="265"/>
      <c r="H32" s="265"/>
    </row>
    <row r="33" spans="1:8">
      <c r="A33" s="265"/>
      <c r="B33" s="265"/>
      <c r="C33" s="265"/>
      <c r="D33" s="265"/>
      <c r="E33" s="265"/>
      <c r="F33" s="265"/>
      <c r="G33" s="265"/>
      <c r="H33" s="265"/>
    </row>
    <row r="34" spans="1:8">
      <c r="A34" s="265"/>
      <c r="B34" s="265"/>
      <c r="C34" s="265"/>
      <c r="D34" s="265"/>
      <c r="E34" s="265"/>
      <c r="F34" s="265"/>
      <c r="G34" s="265"/>
      <c r="H34" s="265"/>
    </row>
  </sheetData>
  <mergeCells count="28">
    <mergeCell ref="A32:H32"/>
    <mergeCell ref="A33:H33"/>
    <mergeCell ref="A34:H34"/>
    <mergeCell ref="A5:H5"/>
    <mergeCell ref="A27:H27"/>
    <mergeCell ref="A28:H28"/>
    <mergeCell ref="A29:H29"/>
    <mergeCell ref="A30:H30"/>
    <mergeCell ref="A31:H31"/>
    <mergeCell ref="A7:H7"/>
    <mergeCell ref="E8:H8"/>
    <mergeCell ref="E15:F15"/>
    <mergeCell ref="E9:F9"/>
    <mergeCell ref="E18:F18"/>
    <mergeCell ref="A23:H23"/>
    <mergeCell ref="A26:H26"/>
    <mergeCell ref="A1:H1"/>
    <mergeCell ref="A3:H3"/>
    <mergeCell ref="A4:H4"/>
    <mergeCell ref="A6:H6"/>
    <mergeCell ref="A2:H2"/>
    <mergeCell ref="A25:H25"/>
    <mergeCell ref="A24:H24"/>
    <mergeCell ref="E13:F13"/>
    <mergeCell ref="A19:H19"/>
    <mergeCell ref="A20:H20"/>
    <mergeCell ref="A21:H21"/>
    <mergeCell ref="A22:H22"/>
  </mergeCells>
  <phoneticPr fontId="5" type="noConversion"/>
  <hyperlinks>
    <hyperlink ref="E9" r:id="rId1" xr:uid="{9A022E7B-F7FF-4A86-A939-9073E1C0E80A}"/>
    <hyperlink ref="E11" r:id="rId2" xr:uid="{3B67A8D8-14CB-4D26-BE8D-DC71A1EEDA75}"/>
    <hyperlink ref="H18" r:id="rId3" xr:uid="{8CE7E645-B063-4A7C-9ECC-E718BF6C1BE6}"/>
    <hyperlink ref="E14" r:id="rId4" xr:uid="{6C3D59E1-4280-4FEA-840F-3757880B1548}"/>
    <hyperlink ref="E15" r:id="rId5" xr:uid="{C11F103F-DA6D-4EEB-9A93-C8653ADA31F1}"/>
    <hyperlink ref="E17" r:id="rId6" xr:uid="{9BF1A3CE-9627-470B-9567-CA7BAA3660F2}"/>
    <hyperlink ref="E18" r:id="rId7" xr:uid="{DE4BBF4B-9075-4A4E-9655-2EF6698DA218}"/>
    <hyperlink ref="G18" r:id="rId8" xr:uid="{80C0B57D-4626-459F-AD2C-9FA2EBB7D7BA}"/>
    <hyperlink ref="E13" r:id="rId9" xr:uid="{09AFEA63-0940-4286-8559-39BA7D37ACB6}"/>
    <hyperlink ref="E10" r:id="rId10" xr:uid="{141D898C-F82C-45D2-96FA-BDB3901EF11B}"/>
    <hyperlink ref="E15:F15" r:id="rId11" display="三星队极限统计合集" xr:uid="{2D2780C6-C7C4-437F-B2FE-05B36F8CC6DB}"/>
    <hyperlink ref="F17" r:id="rId12" display="https://space.bilibili.com/384048064" xr:uid="{56FFD373-089D-4163-9C98-74FCE053515C}"/>
  </hyperlinks>
  <pageMargins left="0.7" right="0.7" top="0.75" bottom="0.75" header="0.3" footer="0.3"/>
  <pageSetup paperSize="9" orientation="portrait" r:id="rId1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02FEF-D728-499F-8B1A-800C52E08062}">
  <dimension ref="A1:I761"/>
  <sheetViews>
    <sheetView zoomScale="115" zoomScaleNormal="115" workbookViewId="0">
      <pane ySplit="1" topLeftCell="A724" activePane="bottomLeft" state="frozen"/>
      <selection pane="bottomLeft" activeCell="H769" sqref="H769"/>
    </sheetView>
  </sheetViews>
  <sheetFormatPr defaultColWidth="8.7265625" defaultRowHeight="15.6"/>
  <cols>
    <col min="1" max="1" width="11.54296875" style="82" customWidth="1"/>
    <col min="2" max="9" width="6" style="81" customWidth="1"/>
    <col min="10" max="16384" width="8.7265625" style="79"/>
  </cols>
  <sheetData>
    <row r="1" spans="1:9">
      <c r="A1" s="77" t="s">
        <v>495</v>
      </c>
      <c r="B1" s="134" t="s">
        <v>1529</v>
      </c>
      <c r="C1" s="131" t="s">
        <v>1530</v>
      </c>
      <c r="D1" s="131" t="s">
        <v>1531</v>
      </c>
      <c r="E1" s="131" t="s">
        <v>1532</v>
      </c>
      <c r="F1" s="131" t="s">
        <v>1533</v>
      </c>
      <c r="G1" s="131" t="s">
        <v>1534</v>
      </c>
      <c r="H1" s="131" t="s">
        <v>1494</v>
      </c>
      <c r="I1" s="131" t="s">
        <v>1495</v>
      </c>
    </row>
    <row r="2" spans="1:9">
      <c r="A2" s="132" t="s">
        <v>1496</v>
      </c>
      <c r="B2" s="133"/>
      <c r="C2" s="133"/>
      <c r="D2" s="133"/>
      <c r="E2" s="132"/>
      <c r="F2" s="133"/>
      <c r="G2" s="133"/>
      <c r="H2" s="133"/>
      <c r="I2" s="133"/>
    </row>
    <row r="3" spans="1:9">
      <c r="A3" s="115" t="s">
        <v>1338</v>
      </c>
      <c r="B3" s="113">
        <v>1</v>
      </c>
      <c r="C3" s="113"/>
      <c r="D3" s="113"/>
      <c r="E3" s="113"/>
      <c r="F3" s="113"/>
      <c r="G3" s="113">
        <v>1</v>
      </c>
      <c r="H3" s="113"/>
      <c r="I3" s="113">
        <v>1</v>
      </c>
    </row>
    <row r="4" spans="1:9">
      <c r="A4" s="114" t="s">
        <v>1337</v>
      </c>
      <c r="B4" s="113">
        <v>1</v>
      </c>
      <c r="C4" s="113"/>
      <c r="D4" s="113"/>
      <c r="E4" s="113"/>
      <c r="F4" s="113"/>
      <c r="G4" s="113">
        <v>1</v>
      </c>
      <c r="H4" s="113"/>
      <c r="I4" s="113"/>
    </row>
    <row r="5" spans="1:9">
      <c r="A5" s="115" t="s">
        <v>1336</v>
      </c>
      <c r="B5" s="113">
        <v>1</v>
      </c>
      <c r="C5" s="113"/>
      <c r="D5" s="113"/>
      <c r="E5" s="113"/>
      <c r="F5" s="113"/>
      <c r="G5" s="113">
        <v>1</v>
      </c>
      <c r="H5" s="113"/>
      <c r="I5" s="113">
        <v>1</v>
      </c>
    </row>
    <row r="6" spans="1:9">
      <c r="A6" s="114" t="s">
        <v>1335</v>
      </c>
      <c r="B6" s="113">
        <v>1</v>
      </c>
      <c r="C6" s="113"/>
      <c r="D6" s="113"/>
      <c r="E6" s="113"/>
      <c r="F6" s="113"/>
      <c r="G6" s="113">
        <v>1</v>
      </c>
      <c r="H6" s="113"/>
      <c r="I6" s="113"/>
    </row>
    <row r="7" spans="1:9">
      <c r="A7" s="115" t="s">
        <v>1334</v>
      </c>
      <c r="B7" s="113">
        <v>1</v>
      </c>
      <c r="C7" s="113"/>
      <c r="D7" s="113"/>
      <c r="E7" s="113"/>
      <c r="F7" s="113"/>
      <c r="G7" s="113">
        <v>1</v>
      </c>
      <c r="H7" s="113"/>
      <c r="I7" s="113">
        <v>2</v>
      </c>
    </row>
    <row r="8" spans="1:9">
      <c r="A8" s="114" t="s">
        <v>1333</v>
      </c>
      <c r="B8" s="113">
        <v>1</v>
      </c>
      <c r="C8" s="113"/>
      <c r="D8" s="113"/>
      <c r="E8" s="113"/>
      <c r="F8" s="113"/>
      <c r="G8" s="113">
        <v>1</v>
      </c>
      <c r="H8" s="113"/>
      <c r="I8" s="113"/>
    </row>
    <row r="9" spans="1:9">
      <c r="A9" s="115" t="s">
        <v>1332</v>
      </c>
      <c r="B9" s="113">
        <v>1</v>
      </c>
      <c r="C9" s="113"/>
      <c r="D9" s="113"/>
      <c r="E9" s="113"/>
      <c r="F9" s="113"/>
      <c r="G9" s="113">
        <v>1</v>
      </c>
      <c r="H9" s="113"/>
      <c r="I9" s="113">
        <v>2</v>
      </c>
    </row>
    <row r="10" spans="1:9">
      <c r="A10" s="114" t="s">
        <v>1331</v>
      </c>
      <c r="B10" s="113">
        <v>1</v>
      </c>
      <c r="C10" s="113"/>
      <c r="D10" s="113"/>
      <c r="E10" s="113"/>
      <c r="F10" s="113"/>
      <c r="G10" s="113">
        <v>1</v>
      </c>
      <c r="H10" s="113"/>
      <c r="I10" s="113"/>
    </row>
    <row r="11" spans="1:9">
      <c r="A11" s="115" t="s">
        <v>1330</v>
      </c>
      <c r="B11" s="113">
        <v>1</v>
      </c>
      <c r="C11" s="113"/>
      <c r="D11" s="113"/>
      <c r="E11" s="113"/>
      <c r="F11" s="113"/>
      <c r="G11" s="113">
        <v>1</v>
      </c>
      <c r="H11" s="113"/>
      <c r="I11" s="113">
        <v>2</v>
      </c>
    </row>
    <row r="12" spans="1:9">
      <c r="A12" s="114" t="s">
        <v>1329</v>
      </c>
      <c r="B12" s="113">
        <v>1</v>
      </c>
      <c r="C12" s="113"/>
      <c r="D12" s="113"/>
      <c r="E12" s="113"/>
      <c r="F12" s="113"/>
      <c r="G12" s="113">
        <v>1</v>
      </c>
      <c r="H12" s="113"/>
      <c r="I12" s="113"/>
    </row>
    <row r="13" spans="1:9">
      <c r="A13" s="115" t="s">
        <v>1328</v>
      </c>
      <c r="B13" s="113">
        <v>1</v>
      </c>
      <c r="C13" s="113"/>
      <c r="D13" s="113"/>
      <c r="E13" s="113"/>
      <c r="F13" s="113"/>
      <c r="G13" s="113">
        <v>1</v>
      </c>
      <c r="H13" s="113"/>
      <c r="I13" s="113">
        <v>2</v>
      </c>
    </row>
    <row r="14" spans="1:9">
      <c r="A14" s="114" t="s">
        <v>1327</v>
      </c>
      <c r="B14" s="113">
        <v>1</v>
      </c>
      <c r="C14" s="113"/>
      <c r="D14" s="113"/>
      <c r="E14" s="113">
        <v>1</v>
      </c>
      <c r="F14" s="113"/>
      <c r="G14" s="113"/>
      <c r="H14" s="113"/>
      <c r="I14" s="113"/>
    </row>
    <row r="15" spans="1:9">
      <c r="A15" s="115" t="s">
        <v>1326</v>
      </c>
      <c r="B15" s="113">
        <v>1</v>
      </c>
      <c r="C15" s="113"/>
      <c r="D15" s="113"/>
      <c r="E15" s="113"/>
      <c r="F15" s="113"/>
      <c r="G15" s="113">
        <v>1</v>
      </c>
      <c r="H15" s="113"/>
      <c r="I15" s="113">
        <v>2</v>
      </c>
    </row>
    <row r="16" spans="1:9">
      <c r="A16" s="114" t="s">
        <v>1325</v>
      </c>
      <c r="B16" s="113">
        <v>1</v>
      </c>
      <c r="C16" s="113"/>
      <c r="D16" s="113"/>
      <c r="E16" s="113"/>
      <c r="F16" s="113"/>
      <c r="G16" s="113">
        <v>1</v>
      </c>
      <c r="H16" s="113"/>
      <c r="I16" s="113"/>
    </row>
    <row r="17" spans="1:9">
      <c r="A17" s="115" t="s">
        <v>1324</v>
      </c>
      <c r="B17" s="113">
        <v>1</v>
      </c>
      <c r="C17" s="113"/>
      <c r="D17" s="113"/>
      <c r="E17" s="113"/>
      <c r="F17" s="113"/>
      <c r="G17" s="113">
        <v>1</v>
      </c>
      <c r="H17" s="113"/>
      <c r="I17" s="113">
        <v>2</v>
      </c>
    </row>
    <row r="18" spans="1:9">
      <c r="A18" s="114" t="s">
        <v>1323</v>
      </c>
      <c r="B18" s="113">
        <v>1</v>
      </c>
      <c r="C18" s="113"/>
      <c r="D18" s="113"/>
      <c r="E18" s="113"/>
      <c r="F18" s="113"/>
      <c r="G18" s="113"/>
      <c r="H18" s="113"/>
      <c r="I18" s="113"/>
    </row>
    <row r="19" spans="1:9">
      <c r="A19" s="115" t="s">
        <v>1322</v>
      </c>
      <c r="B19" s="113">
        <v>1</v>
      </c>
      <c r="C19" s="113"/>
      <c r="D19" s="113"/>
      <c r="E19" s="113"/>
      <c r="F19" s="113"/>
      <c r="G19" s="113">
        <v>1</v>
      </c>
      <c r="H19" s="113"/>
      <c r="I19" s="113">
        <v>2</v>
      </c>
    </row>
    <row r="20" spans="1:9">
      <c r="A20" s="114" t="s">
        <v>1321</v>
      </c>
      <c r="B20" s="113">
        <v>1</v>
      </c>
      <c r="C20" s="113"/>
      <c r="D20" s="113"/>
      <c r="E20" s="113"/>
      <c r="F20" s="113"/>
      <c r="G20" s="113"/>
      <c r="H20" s="113"/>
      <c r="I20" s="113"/>
    </row>
    <row r="21" spans="1:9">
      <c r="A21" s="115" t="s">
        <v>1320</v>
      </c>
      <c r="B21" s="113">
        <v>1</v>
      </c>
      <c r="C21" s="113"/>
      <c r="D21" s="113"/>
      <c r="E21" s="113"/>
      <c r="F21" s="113"/>
      <c r="G21" s="113">
        <v>1</v>
      </c>
      <c r="H21" s="113"/>
      <c r="I21" s="113">
        <v>3</v>
      </c>
    </row>
    <row r="22" spans="1:9">
      <c r="A22" s="114" t="s">
        <v>1319</v>
      </c>
      <c r="B22" s="113">
        <v>1</v>
      </c>
      <c r="C22" s="113"/>
      <c r="D22" s="113"/>
      <c r="E22" s="113"/>
      <c r="F22" s="113"/>
      <c r="G22" s="113"/>
      <c r="H22" s="113"/>
      <c r="I22" s="113"/>
    </row>
    <row r="23" spans="1:9">
      <c r="A23" s="115" t="s">
        <v>1318</v>
      </c>
      <c r="B23" s="113">
        <v>1</v>
      </c>
      <c r="C23" s="113"/>
      <c r="D23" s="113"/>
      <c r="E23" s="113"/>
      <c r="F23" s="113"/>
      <c r="G23" s="113">
        <v>1</v>
      </c>
      <c r="H23" s="113"/>
      <c r="I23" s="113">
        <v>4</v>
      </c>
    </row>
    <row r="24" spans="1:9">
      <c r="A24" s="115" t="s">
        <v>1317</v>
      </c>
      <c r="B24" s="113">
        <v>1</v>
      </c>
      <c r="C24" s="113"/>
      <c r="D24" s="113"/>
      <c r="E24" s="113"/>
      <c r="F24" s="113"/>
      <c r="G24" s="113"/>
      <c r="H24" s="113"/>
      <c r="I24" s="113"/>
    </row>
    <row r="25" spans="1:9">
      <c r="A25" s="132" t="s">
        <v>1497</v>
      </c>
      <c r="B25" s="133"/>
      <c r="C25" s="133"/>
      <c r="D25" s="133"/>
      <c r="E25" s="132"/>
      <c r="F25" s="133"/>
      <c r="G25" s="133"/>
      <c r="H25" s="133"/>
      <c r="I25" s="133"/>
    </row>
    <row r="26" spans="1:9">
      <c r="A26" s="115" t="s">
        <v>1316</v>
      </c>
      <c r="B26" s="113">
        <v>1</v>
      </c>
      <c r="C26" s="113"/>
      <c r="D26" s="113"/>
      <c r="E26" s="113">
        <v>1</v>
      </c>
      <c r="F26" s="113"/>
      <c r="G26" s="113"/>
      <c r="H26" s="113"/>
      <c r="I26" s="113">
        <v>2</v>
      </c>
    </row>
    <row r="27" spans="1:9">
      <c r="A27" s="114" t="s">
        <v>1306</v>
      </c>
      <c r="B27" s="113">
        <v>1</v>
      </c>
      <c r="C27" s="113"/>
      <c r="D27" s="113"/>
      <c r="E27" s="113">
        <v>1</v>
      </c>
      <c r="F27" s="113"/>
      <c r="G27" s="113"/>
      <c r="H27" s="113"/>
      <c r="I27" s="113"/>
    </row>
    <row r="28" spans="1:9">
      <c r="A28" s="115" t="s">
        <v>1315</v>
      </c>
      <c r="B28" s="113">
        <v>1</v>
      </c>
      <c r="C28" s="113"/>
      <c r="D28" s="113"/>
      <c r="E28" s="113">
        <v>2</v>
      </c>
      <c r="F28" s="113"/>
      <c r="G28" s="113"/>
      <c r="H28" s="113"/>
      <c r="I28" s="113">
        <v>2</v>
      </c>
    </row>
    <row r="29" spans="1:9">
      <c r="A29" s="114" t="s">
        <v>1306</v>
      </c>
      <c r="B29" s="113">
        <v>1</v>
      </c>
      <c r="C29" s="113"/>
      <c r="D29" s="113"/>
      <c r="E29" s="113">
        <v>2</v>
      </c>
      <c r="F29" s="113"/>
      <c r="G29" s="113"/>
      <c r="H29" s="113"/>
      <c r="I29" s="113"/>
    </row>
    <row r="30" spans="1:9">
      <c r="A30" s="115" t="s">
        <v>1314</v>
      </c>
      <c r="B30" s="113">
        <v>1</v>
      </c>
      <c r="C30" s="113"/>
      <c r="D30" s="113"/>
      <c r="E30" s="113">
        <v>1</v>
      </c>
      <c r="F30" s="113"/>
      <c r="G30" s="113"/>
      <c r="H30" s="113"/>
      <c r="I30" s="113">
        <v>4</v>
      </c>
    </row>
    <row r="31" spans="1:9">
      <c r="A31" s="114" t="s">
        <v>1306</v>
      </c>
      <c r="B31" s="113">
        <v>1</v>
      </c>
      <c r="C31" s="113"/>
      <c r="D31" s="113"/>
      <c r="E31" s="113">
        <v>2</v>
      </c>
      <c r="F31" s="113"/>
      <c r="G31" s="113"/>
      <c r="H31" s="113"/>
      <c r="I31" s="113"/>
    </row>
    <row r="32" spans="1:9">
      <c r="A32" s="115" t="s">
        <v>1313</v>
      </c>
      <c r="B32" s="113">
        <v>1</v>
      </c>
      <c r="C32" s="113"/>
      <c r="D32" s="113"/>
      <c r="E32" s="113">
        <v>2</v>
      </c>
      <c r="F32" s="113"/>
      <c r="G32" s="113"/>
      <c r="H32" s="113"/>
      <c r="I32" s="113">
        <v>4</v>
      </c>
    </row>
    <row r="33" spans="1:9">
      <c r="A33" s="114" t="s">
        <v>1306</v>
      </c>
      <c r="B33" s="113">
        <v>2</v>
      </c>
      <c r="C33" s="113"/>
      <c r="D33" s="113"/>
      <c r="E33" s="113">
        <v>2</v>
      </c>
      <c r="F33" s="113"/>
      <c r="G33" s="113"/>
      <c r="H33" s="113"/>
      <c r="I33" s="113"/>
    </row>
    <row r="34" spans="1:9">
      <c r="A34" s="115" t="s">
        <v>1312</v>
      </c>
      <c r="B34" s="113">
        <v>1</v>
      </c>
      <c r="C34" s="113"/>
      <c r="D34" s="113"/>
      <c r="E34" s="113">
        <v>1</v>
      </c>
      <c r="F34" s="113"/>
      <c r="G34" s="113">
        <v>1</v>
      </c>
      <c r="H34" s="113"/>
      <c r="I34" s="113">
        <v>3</v>
      </c>
    </row>
    <row r="35" spans="1:9">
      <c r="A35" s="114" t="s">
        <v>1306</v>
      </c>
      <c r="B35" s="113">
        <v>1</v>
      </c>
      <c r="C35" s="113"/>
      <c r="D35" s="113"/>
      <c r="E35" s="113">
        <v>1</v>
      </c>
      <c r="F35" s="113"/>
      <c r="G35" s="113"/>
      <c r="H35" s="113"/>
      <c r="I35" s="113"/>
    </row>
    <row r="36" spans="1:9">
      <c r="A36" s="115" t="s">
        <v>1311</v>
      </c>
      <c r="B36" s="113">
        <v>1</v>
      </c>
      <c r="C36" s="113"/>
      <c r="D36" s="113"/>
      <c r="E36" s="113">
        <v>1</v>
      </c>
      <c r="F36" s="113"/>
      <c r="G36" s="113">
        <v>1</v>
      </c>
      <c r="H36" s="113"/>
      <c r="I36" s="113">
        <v>2</v>
      </c>
    </row>
    <row r="37" spans="1:9">
      <c r="A37" s="114" t="s">
        <v>1306</v>
      </c>
      <c r="B37" s="113">
        <v>1</v>
      </c>
      <c r="C37" s="113"/>
      <c r="D37" s="113"/>
      <c r="E37" s="113">
        <v>1</v>
      </c>
      <c r="F37" s="113"/>
      <c r="G37" s="113"/>
      <c r="H37" s="113"/>
      <c r="I37" s="113"/>
    </row>
    <row r="38" spans="1:9">
      <c r="A38" s="115" t="s">
        <v>1310</v>
      </c>
      <c r="B38" s="113">
        <v>1</v>
      </c>
      <c r="C38" s="113"/>
      <c r="D38" s="113"/>
      <c r="E38" s="113">
        <v>2</v>
      </c>
      <c r="F38" s="113"/>
      <c r="G38" s="113"/>
      <c r="H38" s="113"/>
      <c r="I38" s="113">
        <v>4</v>
      </c>
    </row>
    <row r="39" spans="1:9">
      <c r="A39" s="114" t="s">
        <v>1306</v>
      </c>
      <c r="B39" s="113">
        <v>1</v>
      </c>
      <c r="C39" s="113"/>
      <c r="D39" s="113"/>
      <c r="E39" s="113">
        <v>2</v>
      </c>
      <c r="F39" s="113"/>
      <c r="G39" s="113"/>
      <c r="H39" s="113"/>
      <c r="I39" s="113"/>
    </row>
    <row r="40" spans="1:9">
      <c r="A40" s="115" t="s">
        <v>1309</v>
      </c>
      <c r="B40" s="113">
        <v>1</v>
      </c>
      <c r="C40" s="113"/>
      <c r="D40" s="113"/>
      <c r="E40" s="113">
        <v>1</v>
      </c>
      <c r="F40" s="113"/>
      <c r="G40" s="113"/>
      <c r="H40" s="113"/>
      <c r="I40" s="113">
        <v>3</v>
      </c>
    </row>
    <row r="41" spans="1:9">
      <c r="A41" s="114" t="s">
        <v>1306</v>
      </c>
      <c r="B41" s="113">
        <v>1</v>
      </c>
      <c r="C41" s="113"/>
      <c r="D41" s="113"/>
      <c r="E41" s="113">
        <v>1</v>
      </c>
      <c r="F41" s="113"/>
      <c r="G41" s="113"/>
      <c r="H41" s="113"/>
      <c r="I41" s="113"/>
    </row>
    <row r="42" spans="1:9">
      <c r="A42" s="115" t="s">
        <v>1308</v>
      </c>
      <c r="B42" s="113">
        <v>1</v>
      </c>
      <c r="C42" s="113"/>
      <c r="D42" s="113"/>
      <c r="E42" s="113">
        <v>2</v>
      </c>
      <c r="F42" s="113"/>
      <c r="G42" s="113"/>
      <c r="H42" s="113"/>
      <c r="I42" s="113">
        <v>3</v>
      </c>
    </row>
    <row r="43" spans="1:9">
      <c r="A43" s="114" t="s">
        <v>1306</v>
      </c>
      <c r="B43" s="113">
        <v>1</v>
      </c>
      <c r="C43" s="113"/>
      <c r="D43" s="113"/>
      <c r="E43" s="113">
        <v>2</v>
      </c>
      <c r="F43" s="113"/>
      <c r="G43" s="113"/>
      <c r="H43" s="113"/>
      <c r="I43" s="113"/>
    </row>
    <row r="44" spans="1:9">
      <c r="A44" s="115" t="s">
        <v>1307</v>
      </c>
      <c r="B44" s="113">
        <v>1</v>
      </c>
      <c r="C44" s="113"/>
      <c r="D44" s="113"/>
      <c r="E44" s="113">
        <v>1</v>
      </c>
      <c r="F44" s="113"/>
      <c r="G44" s="113"/>
      <c r="H44" s="113"/>
      <c r="I44" s="113">
        <v>3</v>
      </c>
    </row>
    <row r="45" spans="1:9">
      <c r="A45" s="115" t="s">
        <v>1306</v>
      </c>
      <c r="B45" s="113">
        <v>1</v>
      </c>
      <c r="C45" s="113"/>
      <c r="D45" s="113"/>
      <c r="E45" s="113">
        <v>2</v>
      </c>
      <c r="F45" s="113"/>
      <c r="G45" s="113"/>
      <c r="H45" s="113"/>
      <c r="I45" s="113"/>
    </row>
    <row r="46" spans="1:9">
      <c r="A46" s="132" t="s">
        <v>1498</v>
      </c>
      <c r="B46" s="133"/>
      <c r="C46" s="133"/>
      <c r="D46" s="133"/>
      <c r="E46" s="132"/>
      <c r="F46" s="133"/>
      <c r="G46" s="133"/>
      <c r="H46" s="133"/>
      <c r="I46" s="133"/>
    </row>
    <row r="47" spans="1:9">
      <c r="A47" s="115" t="s">
        <v>1305</v>
      </c>
      <c r="B47" s="113">
        <v>1</v>
      </c>
      <c r="C47" s="113"/>
      <c r="D47" s="113"/>
      <c r="E47" s="113">
        <v>1</v>
      </c>
      <c r="F47" s="113"/>
      <c r="G47" s="113"/>
      <c r="H47" s="113"/>
      <c r="I47" s="113">
        <v>3</v>
      </c>
    </row>
    <row r="48" spans="1:9">
      <c r="A48" s="114" t="s">
        <v>1304</v>
      </c>
      <c r="B48" s="113">
        <v>1</v>
      </c>
      <c r="C48" s="113"/>
      <c r="D48" s="113"/>
      <c r="E48" s="113">
        <v>2</v>
      </c>
      <c r="F48" s="113"/>
      <c r="G48" s="113"/>
      <c r="H48" s="113"/>
      <c r="I48" s="113"/>
    </row>
    <row r="49" spans="1:9">
      <c r="A49" s="115" t="s">
        <v>1303</v>
      </c>
      <c r="B49" s="113">
        <v>1</v>
      </c>
      <c r="C49" s="113"/>
      <c r="D49" s="113"/>
      <c r="E49" s="113">
        <v>2</v>
      </c>
      <c r="F49" s="113"/>
      <c r="G49" s="113"/>
      <c r="H49" s="113"/>
      <c r="I49" s="113">
        <v>4</v>
      </c>
    </row>
    <row r="50" spans="1:9">
      <c r="A50" s="114" t="s">
        <v>1302</v>
      </c>
      <c r="B50" s="113">
        <v>1</v>
      </c>
      <c r="C50" s="113"/>
      <c r="D50" s="113"/>
      <c r="E50" s="113">
        <v>2</v>
      </c>
      <c r="F50" s="113"/>
      <c r="G50" s="113"/>
      <c r="H50" s="113"/>
      <c r="I50" s="113"/>
    </row>
    <row r="51" spans="1:9">
      <c r="A51" s="115" t="s">
        <v>1301</v>
      </c>
      <c r="B51" s="113">
        <v>1</v>
      </c>
      <c r="C51" s="113"/>
      <c r="D51" s="113"/>
      <c r="E51" s="113">
        <v>2</v>
      </c>
      <c r="F51" s="113"/>
      <c r="G51" s="113"/>
      <c r="H51" s="113"/>
      <c r="I51" s="113">
        <v>5</v>
      </c>
    </row>
    <row r="52" spans="1:9">
      <c r="A52" s="114" t="s">
        <v>1300</v>
      </c>
      <c r="B52" s="113">
        <v>1</v>
      </c>
      <c r="C52" s="113"/>
      <c r="D52" s="113"/>
      <c r="E52" s="113">
        <v>2</v>
      </c>
      <c r="F52" s="113"/>
      <c r="G52" s="113"/>
      <c r="H52" s="113"/>
      <c r="I52" s="113"/>
    </row>
    <row r="53" spans="1:9">
      <c r="A53" s="115" t="s">
        <v>1299</v>
      </c>
      <c r="B53" s="113">
        <v>1</v>
      </c>
      <c r="C53" s="113"/>
      <c r="D53" s="113"/>
      <c r="E53" s="113">
        <v>1</v>
      </c>
      <c r="F53" s="113"/>
      <c r="G53" s="113"/>
      <c r="H53" s="113"/>
      <c r="I53" s="113">
        <v>3</v>
      </c>
    </row>
    <row r="54" spans="1:9">
      <c r="A54" s="114" t="s">
        <v>1298</v>
      </c>
      <c r="B54" s="113">
        <v>1</v>
      </c>
      <c r="C54" s="113"/>
      <c r="D54" s="113"/>
      <c r="E54" s="113"/>
      <c r="F54" s="113"/>
      <c r="G54" s="113"/>
      <c r="H54" s="113"/>
      <c r="I54" s="113"/>
    </row>
    <row r="55" spans="1:9">
      <c r="A55" s="115" t="s">
        <v>1297</v>
      </c>
      <c r="B55" s="113">
        <v>1</v>
      </c>
      <c r="C55" s="113"/>
      <c r="D55" s="113"/>
      <c r="E55" s="113">
        <v>2</v>
      </c>
      <c r="F55" s="113"/>
      <c r="G55" s="113"/>
      <c r="H55" s="113"/>
      <c r="I55" s="113">
        <v>4</v>
      </c>
    </row>
    <row r="56" spans="1:9">
      <c r="A56" s="114" t="s">
        <v>1296</v>
      </c>
      <c r="B56" s="113">
        <v>1</v>
      </c>
      <c r="C56" s="113"/>
      <c r="D56" s="113"/>
      <c r="E56" s="113"/>
      <c r="F56" s="113"/>
      <c r="G56" s="113"/>
      <c r="H56" s="113"/>
      <c r="I56" s="113">
        <v>12</v>
      </c>
    </row>
    <row r="57" spans="1:9">
      <c r="A57" s="115" t="s">
        <v>1295</v>
      </c>
      <c r="B57" s="113">
        <v>1</v>
      </c>
      <c r="C57" s="113"/>
      <c r="D57" s="113"/>
      <c r="E57" s="113">
        <v>2</v>
      </c>
      <c r="F57" s="113"/>
      <c r="G57" s="113"/>
      <c r="H57" s="113"/>
      <c r="I57" s="113">
        <v>7</v>
      </c>
    </row>
    <row r="58" spans="1:9">
      <c r="A58" s="114" t="s">
        <v>1294</v>
      </c>
      <c r="B58" s="113">
        <v>1</v>
      </c>
      <c r="C58" s="113"/>
      <c r="D58" s="113"/>
      <c r="E58" s="113"/>
      <c r="F58" s="113"/>
      <c r="G58" s="113"/>
      <c r="H58" s="113"/>
      <c r="I58" s="113">
        <v>12</v>
      </c>
    </row>
    <row r="59" spans="1:9">
      <c r="A59" s="115" t="s">
        <v>1293</v>
      </c>
      <c r="B59" s="113">
        <v>1</v>
      </c>
      <c r="C59" s="113"/>
      <c r="D59" s="113"/>
      <c r="E59" s="113">
        <v>2</v>
      </c>
      <c r="F59" s="113"/>
      <c r="G59" s="113"/>
      <c r="H59" s="113"/>
      <c r="I59" s="113">
        <v>6</v>
      </c>
    </row>
    <row r="60" spans="1:9">
      <c r="A60" s="114" t="s">
        <v>1292</v>
      </c>
      <c r="B60" s="113">
        <v>1</v>
      </c>
      <c r="C60" s="113"/>
      <c r="D60" s="113"/>
      <c r="E60" s="113"/>
      <c r="F60" s="113"/>
      <c r="G60" s="113"/>
      <c r="H60" s="113"/>
      <c r="I60" s="113">
        <v>12</v>
      </c>
    </row>
    <row r="61" spans="1:9">
      <c r="A61" s="115" t="s">
        <v>1291</v>
      </c>
      <c r="B61" s="113">
        <v>1</v>
      </c>
      <c r="C61" s="113"/>
      <c r="D61" s="113"/>
      <c r="E61" s="113">
        <v>3</v>
      </c>
      <c r="F61" s="113"/>
      <c r="G61" s="113"/>
      <c r="H61" s="113"/>
      <c r="I61" s="113">
        <v>5</v>
      </c>
    </row>
    <row r="62" spans="1:9">
      <c r="A62" s="114" t="s">
        <v>1290</v>
      </c>
      <c r="B62" s="113">
        <v>1</v>
      </c>
      <c r="C62" s="113"/>
      <c r="D62" s="113"/>
      <c r="E62" s="113"/>
      <c r="F62" s="113"/>
      <c r="G62" s="113"/>
      <c r="H62" s="113"/>
      <c r="I62" s="113">
        <v>12</v>
      </c>
    </row>
    <row r="63" spans="1:9">
      <c r="A63" s="115" t="s">
        <v>1289</v>
      </c>
      <c r="B63" s="113">
        <v>1</v>
      </c>
      <c r="C63" s="113"/>
      <c r="D63" s="113"/>
      <c r="E63" s="113">
        <v>3</v>
      </c>
      <c r="F63" s="113"/>
      <c r="G63" s="113"/>
      <c r="H63" s="113"/>
      <c r="I63" s="113">
        <v>6</v>
      </c>
    </row>
    <row r="64" spans="1:9">
      <c r="A64" s="114" t="s">
        <v>1288</v>
      </c>
      <c r="B64" s="113">
        <v>1</v>
      </c>
      <c r="C64" s="113"/>
      <c r="D64" s="113"/>
      <c r="E64" s="113"/>
      <c r="F64" s="113"/>
      <c r="G64" s="113"/>
      <c r="H64" s="113"/>
      <c r="I64" s="113">
        <v>12</v>
      </c>
    </row>
    <row r="65" spans="1:9">
      <c r="A65" s="115" t="s">
        <v>1287</v>
      </c>
      <c r="B65" s="113">
        <v>1</v>
      </c>
      <c r="C65" s="113"/>
      <c r="D65" s="113"/>
      <c r="E65" s="113">
        <v>2</v>
      </c>
      <c r="F65" s="113"/>
      <c r="G65" s="113"/>
      <c r="H65" s="113"/>
      <c r="I65" s="113">
        <v>6</v>
      </c>
    </row>
    <row r="66" spans="1:9">
      <c r="A66" s="114" t="s">
        <v>1286</v>
      </c>
      <c r="B66" s="113">
        <v>1</v>
      </c>
      <c r="C66" s="113"/>
      <c r="D66" s="113"/>
      <c r="E66" s="113"/>
      <c r="F66" s="113"/>
      <c r="G66" s="113"/>
      <c r="H66" s="113"/>
      <c r="I66" s="113">
        <v>12</v>
      </c>
    </row>
    <row r="67" spans="1:9">
      <c r="A67" s="127" t="s">
        <v>1285</v>
      </c>
      <c r="B67" s="113">
        <v>1</v>
      </c>
      <c r="C67" s="113"/>
      <c r="D67" s="113"/>
      <c r="E67" s="113">
        <v>2</v>
      </c>
      <c r="F67" s="113"/>
      <c r="G67" s="113"/>
      <c r="H67" s="113"/>
      <c r="I67" s="113"/>
    </row>
    <row r="68" spans="1:9">
      <c r="A68" s="116" t="s">
        <v>1284</v>
      </c>
      <c r="B68" s="113">
        <v>1</v>
      </c>
      <c r="C68" s="113"/>
      <c r="D68" s="113"/>
      <c r="E68" s="113">
        <v>2</v>
      </c>
      <c r="F68" s="113"/>
      <c r="G68" s="113"/>
      <c r="H68" s="113"/>
      <c r="I68" s="113"/>
    </row>
    <row r="69" spans="1:9">
      <c r="A69" s="116" t="s">
        <v>1283</v>
      </c>
      <c r="B69" s="113">
        <v>1</v>
      </c>
      <c r="C69" s="113"/>
      <c r="D69" s="113"/>
      <c r="E69" s="113"/>
      <c r="F69" s="113"/>
      <c r="G69" s="113">
        <v>1</v>
      </c>
      <c r="H69" s="113"/>
      <c r="I69" s="113"/>
    </row>
    <row r="70" spans="1:9">
      <c r="A70" s="116" t="s">
        <v>1282</v>
      </c>
      <c r="B70" s="113">
        <v>1</v>
      </c>
      <c r="C70" s="113"/>
      <c r="D70" s="113"/>
      <c r="E70" s="113">
        <v>2</v>
      </c>
      <c r="F70" s="113"/>
      <c r="G70" s="113"/>
      <c r="H70" s="113"/>
      <c r="I70" s="113"/>
    </row>
    <row r="71" spans="1:9">
      <c r="A71" s="116" t="s">
        <v>1281</v>
      </c>
      <c r="B71" s="113">
        <v>1</v>
      </c>
      <c r="C71" s="113"/>
      <c r="D71" s="113"/>
      <c r="E71" s="113">
        <v>1</v>
      </c>
      <c r="F71" s="113"/>
      <c r="G71" s="113"/>
      <c r="H71" s="113"/>
      <c r="I71" s="113"/>
    </row>
    <row r="72" spans="1:9">
      <c r="A72" s="116" t="s">
        <v>1280</v>
      </c>
      <c r="B72" s="113">
        <v>1</v>
      </c>
      <c r="C72" s="113"/>
      <c r="D72" s="113"/>
      <c r="E72" s="113">
        <v>2</v>
      </c>
      <c r="F72" s="113"/>
      <c r="G72" s="113"/>
      <c r="H72" s="113"/>
      <c r="I72" s="113"/>
    </row>
    <row r="73" spans="1:9">
      <c r="A73" s="116" t="s">
        <v>1279</v>
      </c>
      <c r="B73" s="113">
        <v>1</v>
      </c>
      <c r="C73" s="113"/>
      <c r="D73" s="113"/>
      <c r="E73" s="113">
        <v>2</v>
      </c>
      <c r="F73" s="113"/>
      <c r="G73" s="113"/>
      <c r="H73" s="113"/>
      <c r="I73" s="113"/>
    </row>
    <row r="74" spans="1:9">
      <c r="A74" s="116" t="s">
        <v>1278</v>
      </c>
      <c r="B74" s="113">
        <v>1</v>
      </c>
      <c r="C74" s="113"/>
      <c r="D74" s="113"/>
      <c r="E74" s="113">
        <v>2</v>
      </c>
      <c r="F74" s="113"/>
      <c r="G74" s="113"/>
      <c r="H74" s="113"/>
      <c r="I74" s="113"/>
    </row>
    <row r="75" spans="1:9">
      <c r="A75" s="116" t="s">
        <v>1277</v>
      </c>
      <c r="B75" s="113">
        <v>1</v>
      </c>
      <c r="C75" s="113"/>
      <c r="D75" s="113"/>
      <c r="E75" s="113">
        <v>2</v>
      </c>
      <c r="F75" s="113"/>
      <c r="G75" s="113"/>
      <c r="H75" s="113"/>
      <c r="I75" s="113"/>
    </row>
    <row r="76" spans="1:9">
      <c r="A76" s="116" t="s">
        <v>1276</v>
      </c>
      <c r="B76" s="113">
        <v>1</v>
      </c>
      <c r="C76" s="113"/>
      <c r="D76" s="113"/>
      <c r="E76" s="113">
        <v>2</v>
      </c>
      <c r="F76" s="113"/>
      <c r="G76" s="113"/>
      <c r="H76" s="113"/>
      <c r="I76" s="113"/>
    </row>
    <row r="77" spans="1:9">
      <c r="A77" s="116" t="s">
        <v>1275</v>
      </c>
      <c r="B77" s="113">
        <v>1</v>
      </c>
      <c r="C77" s="113"/>
      <c r="D77" s="113"/>
      <c r="E77" s="113">
        <v>2</v>
      </c>
      <c r="F77" s="113"/>
      <c r="G77" s="113"/>
      <c r="H77" s="113"/>
      <c r="I77" s="113"/>
    </row>
    <row r="78" spans="1:9">
      <c r="A78" s="115" t="s">
        <v>1274</v>
      </c>
      <c r="B78" s="113">
        <v>1</v>
      </c>
      <c r="C78" s="113"/>
      <c r="D78" s="113"/>
      <c r="E78" s="113"/>
      <c r="F78" s="113"/>
      <c r="G78" s="113">
        <v>3</v>
      </c>
      <c r="H78" s="113"/>
      <c r="I78" s="113"/>
    </row>
    <row r="79" spans="1:9">
      <c r="A79" s="132" t="s">
        <v>1499</v>
      </c>
      <c r="B79" s="132"/>
      <c r="C79" s="132"/>
      <c r="D79" s="132"/>
      <c r="E79" s="132"/>
      <c r="F79" s="132"/>
      <c r="G79" s="132"/>
      <c r="H79" s="132"/>
      <c r="I79" s="132"/>
    </row>
    <row r="80" spans="1:9">
      <c r="A80" s="115" t="s">
        <v>1273</v>
      </c>
      <c r="B80" s="113">
        <v>1</v>
      </c>
      <c r="C80" s="113"/>
      <c r="D80" s="113"/>
      <c r="E80" s="113"/>
      <c r="F80" s="113"/>
      <c r="G80" s="113">
        <v>3</v>
      </c>
      <c r="H80" s="113"/>
      <c r="I80" s="113">
        <v>6</v>
      </c>
    </row>
    <row r="81" spans="1:9">
      <c r="A81" s="114" t="s">
        <v>1272</v>
      </c>
      <c r="B81" s="113">
        <v>1</v>
      </c>
      <c r="C81" s="113"/>
      <c r="D81" s="113"/>
      <c r="E81" s="113">
        <v>2</v>
      </c>
      <c r="F81" s="113"/>
      <c r="G81" s="113">
        <v>3</v>
      </c>
      <c r="H81" s="113"/>
      <c r="I81" s="113">
        <v>11</v>
      </c>
    </row>
    <row r="82" spans="1:9">
      <c r="A82" s="115" t="s">
        <v>1271</v>
      </c>
      <c r="B82" s="113">
        <v>1</v>
      </c>
      <c r="C82" s="113"/>
      <c r="D82" s="113"/>
      <c r="E82" s="113">
        <v>2</v>
      </c>
      <c r="F82" s="113"/>
      <c r="G82" s="113">
        <v>3</v>
      </c>
      <c r="H82" s="113"/>
      <c r="I82" s="113">
        <v>6</v>
      </c>
    </row>
    <row r="83" spans="1:9">
      <c r="A83" s="114" t="s">
        <v>1270</v>
      </c>
      <c r="B83" s="113">
        <v>1</v>
      </c>
      <c r="C83" s="113"/>
      <c r="D83" s="113"/>
      <c r="E83" s="113">
        <v>2</v>
      </c>
      <c r="F83" s="113"/>
      <c r="G83" s="113">
        <v>4</v>
      </c>
      <c r="H83" s="113"/>
      <c r="I83" s="113">
        <v>12</v>
      </c>
    </row>
    <row r="84" spans="1:9">
      <c r="A84" s="115" t="s">
        <v>1269</v>
      </c>
      <c r="B84" s="113">
        <v>1</v>
      </c>
      <c r="C84" s="113"/>
      <c r="D84" s="113"/>
      <c r="E84" s="113">
        <v>3</v>
      </c>
      <c r="F84" s="113"/>
      <c r="G84" s="113">
        <v>4</v>
      </c>
      <c r="H84" s="113"/>
      <c r="I84" s="113">
        <v>8</v>
      </c>
    </row>
    <row r="85" spans="1:9">
      <c r="A85" s="114" t="s">
        <v>1268</v>
      </c>
      <c r="B85" s="113">
        <v>1</v>
      </c>
      <c r="C85" s="113"/>
      <c r="D85" s="113"/>
      <c r="E85" s="113">
        <v>3</v>
      </c>
      <c r="F85" s="113"/>
      <c r="G85" s="113">
        <v>4</v>
      </c>
      <c r="H85" s="113"/>
      <c r="I85" s="113">
        <v>12</v>
      </c>
    </row>
    <row r="86" spans="1:9">
      <c r="A86" s="115" t="s">
        <v>1267</v>
      </c>
      <c r="B86" s="113">
        <v>2</v>
      </c>
      <c r="C86" s="113"/>
      <c r="D86" s="113"/>
      <c r="E86" s="113">
        <v>3</v>
      </c>
      <c r="F86" s="113"/>
      <c r="G86" s="113">
        <v>4</v>
      </c>
      <c r="H86" s="113"/>
      <c r="I86" s="113">
        <v>7</v>
      </c>
    </row>
    <row r="87" spans="1:9">
      <c r="A87" s="114" t="s">
        <v>1266</v>
      </c>
      <c r="B87" s="113">
        <v>2</v>
      </c>
      <c r="C87" s="113"/>
      <c r="D87" s="113"/>
      <c r="E87" s="113">
        <v>4</v>
      </c>
      <c r="F87" s="113"/>
      <c r="G87" s="113">
        <v>5</v>
      </c>
      <c r="H87" s="113"/>
      <c r="I87" s="113">
        <v>13</v>
      </c>
    </row>
    <row r="88" spans="1:9">
      <c r="A88" s="115" t="s">
        <v>1265</v>
      </c>
      <c r="B88" s="113">
        <v>1</v>
      </c>
      <c r="C88" s="113"/>
      <c r="D88" s="113"/>
      <c r="E88" s="113">
        <v>2</v>
      </c>
      <c r="F88" s="113"/>
      <c r="G88" s="113">
        <v>4</v>
      </c>
      <c r="H88" s="113"/>
      <c r="I88" s="113">
        <v>7</v>
      </c>
    </row>
    <row r="89" spans="1:9">
      <c r="A89" s="114" t="s">
        <v>1264</v>
      </c>
      <c r="B89" s="113">
        <v>2</v>
      </c>
      <c r="C89" s="113"/>
      <c r="D89" s="113"/>
      <c r="E89" s="113">
        <v>3</v>
      </c>
      <c r="F89" s="113"/>
      <c r="G89" s="113">
        <v>5</v>
      </c>
      <c r="H89" s="113"/>
      <c r="I89" s="113">
        <v>12</v>
      </c>
    </row>
    <row r="90" spans="1:9">
      <c r="A90" s="115" t="s">
        <v>1263</v>
      </c>
      <c r="B90" s="113">
        <v>1</v>
      </c>
      <c r="C90" s="113"/>
      <c r="D90" s="113"/>
      <c r="E90" s="113">
        <v>2</v>
      </c>
      <c r="F90" s="113"/>
      <c r="G90" s="113">
        <v>3</v>
      </c>
      <c r="H90" s="113"/>
      <c r="I90" s="113">
        <v>7</v>
      </c>
    </row>
    <row r="91" spans="1:9">
      <c r="A91" s="114" t="s">
        <v>1262</v>
      </c>
      <c r="B91" s="113">
        <v>1</v>
      </c>
      <c r="C91" s="113"/>
      <c r="D91" s="113"/>
      <c r="E91" s="113">
        <v>2</v>
      </c>
      <c r="F91" s="113"/>
      <c r="G91" s="113">
        <v>4</v>
      </c>
      <c r="H91" s="113"/>
      <c r="I91" s="113">
        <v>12</v>
      </c>
    </row>
    <row r="92" spans="1:9">
      <c r="A92" s="115" t="s">
        <v>1261</v>
      </c>
      <c r="B92" s="113">
        <v>1</v>
      </c>
      <c r="C92" s="113"/>
      <c r="D92" s="113"/>
      <c r="E92" s="113">
        <v>2</v>
      </c>
      <c r="F92" s="113"/>
      <c r="G92" s="113">
        <v>3</v>
      </c>
      <c r="H92" s="113"/>
      <c r="I92" s="113">
        <v>8</v>
      </c>
    </row>
    <row r="93" spans="1:9">
      <c r="A93" s="114" t="s">
        <v>1260</v>
      </c>
      <c r="B93" s="113">
        <v>1</v>
      </c>
      <c r="C93" s="113"/>
      <c r="D93" s="113"/>
      <c r="E93" s="113">
        <v>2</v>
      </c>
      <c r="F93" s="113"/>
      <c r="G93" s="113">
        <v>4</v>
      </c>
      <c r="H93" s="113"/>
      <c r="I93" s="113">
        <v>12</v>
      </c>
    </row>
    <row r="94" spans="1:9">
      <c r="A94" s="115" t="s">
        <v>1259</v>
      </c>
      <c r="B94" s="113">
        <v>2</v>
      </c>
      <c r="C94" s="113"/>
      <c r="D94" s="113"/>
      <c r="E94" s="113">
        <v>3</v>
      </c>
      <c r="F94" s="113"/>
      <c r="G94" s="113">
        <v>5</v>
      </c>
      <c r="H94" s="113"/>
      <c r="I94" s="113">
        <v>8</v>
      </c>
    </row>
    <row r="95" spans="1:9">
      <c r="A95" s="114" t="s">
        <v>1258</v>
      </c>
      <c r="B95" s="113">
        <v>2</v>
      </c>
      <c r="C95" s="113"/>
      <c r="D95" s="113"/>
      <c r="E95" s="113">
        <v>5</v>
      </c>
      <c r="F95" s="113"/>
      <c r="G95" s="113">
        <v>7</v>
      </c>
      <c r="H95" s="113"/>
      <c r="I95" s="113"/>
    </row>
    <row r="96" spans="1:9">
      <c r="A96" s="127" t="s">
        <v>1257</v>
      </c>
      <c r="B96" s="113">
        <v>1</v>
      </c>
      <c r="C96" s="113"/>
      <c r="D96" s="113"/>
      <c r="E96" s="113">
        <v>2</v>
      </c>
      <c r="F96" s="113"/>
      <c r="G96" s="113">
        <v>3</v>
      </c>
      <c r="H96" s="113"/>
      <c r="I96" s="113"/>
    </row>
    <row r="97" spans="1:9">
      <c r="A97" s="116" t="s">
        <v>1256</v>
      </c>
      <c r="B97" s="113">
        <v>1</v>
      </c>
      <c r="C97" s="113"/>
      <c r="D97" s="113"/>
      <c r="E97" s="113">
        <v>2</v>
      </c>
      <c r="F97" s="113"/>
      <c r="G97" s="113">
        <v>4</v>
      </c>
      <c r="H97" s="113"/>
      <c r="I97" s="113"/>
    </row>
    <row r="98" spans="1:9">
      <c r="A98" s="116" t="s">
        <v>1255</v>
      </c>
      <c r="B98" s="113">
        <v>1</v>
      </c>
      <c r="C98" s="113"/>
      <c r="D98" s="113"/>
      <c r="E98" s="113">
        <v>2</v>
      </c>
      <c r="F98" s="113"/>
      <c r="G98" s="113">
        <v>3</v>
      </c>
      <c r="H98" s="113"/>
      <c r="I98" s="113"/>
    </row>
    <row r="99" spans="1:9">
      <c r="A99" s="116" t="s">
        <v>1254</v>
      </c>
      <c r="B99" s="113">
        <v>1</v>
      </c>
      <c r="C99" s="113"/>
      <c r="D99" s="113"/>
      <c r="E99" s="113">
        <v>4</v>
      </c>
      <c r="F99" s="113"/>
      <c r="G99" s="113">
        <v>5</v>
      </c>
      <c r="H99" s="113"/>
      <c r="I99" s="113"/>
    </row>
    <row r="100" spans="1:9">
      <c r="A100" s="116" t="s">
        <v>1253</v>
      </c>
      <c r="B100" s="113">
        <v>1</v>
      </c>
      <c r="C100" s="113"/>
      <c r="D100" s="113"/>
      <c r="E100" s="113">
        <v>2</v>
      </c>
      <c r="F100" s="113"/>
      <c r="G100" s="113">
        <v>3</v>
      </c>
      <c r="H100" s="113"/>
      <c r="I100" s="113"/>
    </row>
    <row r="101" spans="1:9">
      <c r="A101" s="116" t="s">
        <v>1252</v>
      </c>
      <c r="B101" s="113">
        <v>1</v>
      </c>
      <c r="C101" s="113"/>
      <c r="D101" s="113"/>
      <c r="E101" s="113">
        <v>2</v>
      </c>
      <c r="F101" s="113"/>
      <c r="G101" s="113">
        <v>3</v>
      </c>
      <c r="H101" s="113"/>
      <c r="I101" s="113">
        <v>6</v>
      </c>
    </row>
    <row r="102" spans="1:9">
      <c r="A102" s="115" t="s">
        <v>1251</v>
      </c>
      <c r="B102" s="113">
        <v>2</v>
      </c>
      <c r="C102" s="113"/>
      <c r="D102" s="113"/>
      <c r="E102" s="113">
        <v>2</v>
      </c>
      <c r="F102" s="113"/>
      <c r="G102" s="113">
        <v>3</v>
      </c>
      <c r="H102" s="113"/>
      <c r="I102" s="113">
        <v>5</v>
      </c>
    </row>
    <row r="103" spans="1:9">
      <c r="A103" s="132" t="s">
        <v>1500</v>
      </c>
      <c r="B103" s="133"/>
      <c r="C103" s="133"/>
      <c r="D103" s="133"/>
      <c r="E103" s="132"/>
      <c r="F103" s="133"/>
      <c r="G103" s="133"/>
      <c r="H103" s="133"/>
      <c r="I103" s="133"/>
    </row>
    <row r="104" spans="1:9">
      <c r="A104" s="115" t="s">
        <v>1250</v>
      </c>
      <c r="B104" s="113">
        <v>1</v>
      </c>
      <c r="C104" s="113"/>
      <c r="D104" s="113"/>
      <c r="E104" s="113">
        <v>3</v>
      </c>
      <c r="F104" s="113"/>
      <c r="G104" s="113">
        <v>4</v>
      </c>
      <c r="H104" s="113"/>
      <c r="I104" s="113">
        <v>7</v>
      </c>
    </row>
    <row r="105" spans="1:9">
      <c r="A105" s="114" t="s">
        <v>1249</v>
      </c>
      <c r="B105" s="113">
        <v>1</v>
      </c>
      <c r="C105" s="113"/>
      <c r="D105" s="113"/>
      <c r="E105" s="113">
        <v>4</v>
      </c>
      <c r="F105" s="113"/>
      <c r="G105" s="113">
        <v>4</v>
      </c>
      <c r="H105" s="113">
        <v>5</v>
      </c>
      <c r="I105" s="113">
        <v>13</v>
      </c>
    </row>
    <row r="106" spans="1:9">
      <c r="A106" s="115" t="s">
        <v>1248</v>
      </c>
      <c r="B106" s="113">
        <v>1</v>
      </c>
      <c r="C106" s="113"/>
      <c r="D106" s="113"/>
      <c r="E106" s="113">
        <v>2</v>
      </c>
      <c r="F106" s="113"/>
      <c r="G106" s="113">
        <v>3</v>
      </c>
      <c r="H106" s="113"/>
      <c r="I106" s="113">
        <v>8</v>
      </c>
    </row>
    <row r="107" spans="1:9">
      <c r="A107" s="114" t="s">
        <v>1247</v>
      </c>
      <c r="B107" s="113">
        <v>1</v>
      </c>
      <c r="C107" s="113"/>
      <c r="D107" s="113"/>
      <c r="E107" s="113">
        <v>3</v>
      </c>
      <c r="F107" s="113"/>
      <c r="G107" s="113">
        <v>4</v>
      </c>
      <c r="H107" s="113">
        <v>5</v>
      </c>
      <c r="I107" s="113">
        <v>13</v>
      </c>
    </row>
    <row r="108" spans="1:9">
      <c r="A108" s="115" t="s">
        <v>1246</v>
      </c>
      <c r="B108" s="113">
        <v>1</v>
      </c>
      <c r="C108" s="113"/>
      <c r="D108" s="113"/>
      <c r="E108" s="113">
        <v>3</v>
      </c>
      <c r="F108" s="113"/>
      <c r="G108" s="113">
        <v>4</v>
      </c>
      <c r="H108" s="113"/>
      <c r="I108" s="113">
        <v>8</v>
      </c>
    </row>
    <row r="109" spans="1:9">
      <c r="A109" s="114" t="s">
        <v>1245</v>
      </c>
      <c r="B109" s="113">
        <v>2</v>
      </c>
      <c r="C109" s="113"/>
      <c r="D109" s="113"/>
      <c r="E109" s="113">
        <v>6</v>
      </c>
      <c r="F109" s="113"/>
      <c r="G109" s="113">
        <v>6</v>
      </c>
      <c r="H109" s="113">
        <v>7</v>
      </c>
      <c r="I109" s="113"/>
    </row>
    <row r="110" spans="1:9">
      <c r="A110" s="114" t="s">
        <v>1244</v>
      </c>
      <c r="B110" s="113">
        <v>1</v>
      </c>
      <c r="C110" s="113"/>
      <c r="D110" s="113"/>
      <c r="E110" s="113">
        <v>2</v>
      </c>
      <c r="F110" s="113"/>
      <c r="G110" s="113">
        <v>3</v>
      </c>
      <c r="H110" s="113">
        <v>5</v>
      </c>
      <c r="I110" s="113">
        <v>12</v>
      </c>
    </row>
    <row r="111" spans="1:9">
      <c r="A111" s="115" t="s">
        <v>1243</v>
      </c>
      <c r="B111" s="113">
        <v>1</v>
      </c>
      <c r="C111" s="113"/>
      <c r="D111" s="113"/>
      <c r="E111" s="113">
        <v>2</v>
      </c>
      <c r="F111" s="113"/>
      <c r="G111" s="113">
        <v>4</v>
      </c>
      <c r="H111" s="113"/>
      <c r="I111" s="113">
        <v>12</v>
      </c>
    </row>
    <row r="112" spans="1:9">
      <c r="A112" s="114" t="s">
        <v>1242</v>
      </c>
      <c r="B112" s="113">
        <v>2</v>
      </c>
      <c r="C112" s="113">
        <v>2</v>
      </c>
      <c r="D112" s="113"/>
      <c r="E112" s="113">
        <v>5</v>
      </c>
      <c r="F112" s="113"/>
      <c r="G112" s="113">
        <v>5</v>
      </c>
      <c r="H112" s="113">
        <v>7</v>
      </c>
      <c r="I112" s="113"/>
    </row>
    <row r="113" spans="1:9">
      <c r="A113" s="115" t="s">
        <v>1241</v>
      </c>
      <c r="B113" s="113">
        <v>1</v>
      </c>
      <c r="C113" s="113"/>
      <c r="D113" s="113"/>
      <c r="E113" s="113">
        <v>2</v>
      </c>
      <c r="F113" s="113"/>
      <c r="G113" s="113">
        <v>4</v>
      </c>
      <c r="H113" s="113"/>
      <c r="I113" s="113">
        <v>13</v>
      </c>
    </row>
    <row r="114" spans="1:9">
      <c r="A114" s="114" t="s">
        <v>1240</v>
      </c>
      <c r="B114" s="113">
        <v>1</v>
      </c>
      <c r="C114" s="113">
        <v>2</v>
      </c>
      <c r="D114" s="113"/>
      <c r="E114" s="113">
        <v>3</v>
      </c>
      <c r="F114" s="113"/>
      <c r="G114" s="113">
        <v>5</v>
      </c>
      <c r="H114" s="113">
        <v>7</v>
      </c>
      <c r="I114" s="113"/>
    </row>
    <row r="115" spans="1:9">
      <c r="A115" s="115" t="s">
        <v>1239</v>
      </c>
      <c r="B115" s="113">
        <v>1</v>
      </c>
      <c r="C115" s="113"/>
      <c r="D115" s="113"/>
      <c r="E115" s="113"/>
      <c r="F115" s="113"/>
      <c r="G115" s="113">
        <v>5</v>
      </c>
      <c r="H115" s="113"/>
      <c r="I115" s="113">
        <v>12</v>
      </c>
    </row>
    <row r="116" spans="1:9">
      <c r="A116" s="114" t="s">
        <v>1238</v>
      </c>
      <c r="B116" s="113">
        <v>1</v>
      </c>
      <c r="C116" s="113">
        <v>3</v>
      </c>
      <c r="D116" s="113"/>
      <c r="E116" s="113">
        <v>3</v>
      </c>
      <c r="F116" s="113"/>
      <c r="G116" s="113">
        <v>6</v>
      </c>
      <c r="H116" s="113">
        <v>8</v>
      </c>
      <c r="I116" s="113"/>
    </row>
    <row r="117" spans="1:9">
      <c r="A117" s="115" t="s">
        <v>1237</v>
      </c>
      <c r="B117" s="113">
        <v>1</v>
      </c>
      <c r="C117" s="113"/>
      <c r="D117" s="113"/>
      <c r="E117" s="113">
        <v>4</v>
      </c>
      <c r="F117" s="113"/>
      <c r="G117" s="113">
        <v>6</v>
      </c>
      <c r="H117" s="113"/>
      <c r="I117" s="113">
        <v>8</v>
      </c>
    </row>
    <row r="118" spans="1:9">
      <c r="A118" s="114" t="s">
        <v>1236</v>
      </c>
      <c r="B118" s="113">
        <v>2</v>
      </c>
      <c r="C118" s="113">
        <v>3</v>
      </c>
      <c r="D118" s="113"/>
      <c r="E118" s="113"/>
      <c r="F118" s="113"/>
      <c r="G118" s="113">
        <v>7</v>
      </c>
      <c r="H118" s="113">
        <v>7</v>
      </c>
      <c r="I118" s="113"/>
    </row>
    <row r="119" spans="1:9">
      <c r="A119" s="115" t="s">
        <v>1235</v>
      </c>
      <c r="B119" s="113">
        <v>2</v>
      </c>
      <c r="C119" s="113">
        <v>3</v>
      </c>
      <c r="D119" s="113">
        <v>4</v>
      </c>
      <c r="E119" s="113">
        <v>5</v>
      </c>
      <c r="F119" s="113"/>
      <c r="G119" s="113">
        <v>7</v>
      </c>
      <c r="H119" s="113"/>
      <c r="I119" s="113">
        <v>11</v>
      </c>
    </row>
    <row r="120" spans="1:9">
      <c r="A120" s="114" t="s">
        <v>1234</v>
      </c>
      <c r="B120" s="113">
        <v>2</v>
      </c>
      <c r="C120" s="113">
        <v>4</v>
      </c>
      <c r="D120" s="113"/>
      <c r="E120" s="113"/>
      <c r="F120" s="113"/>
      <c r="G120" s="113">
        <v>8</v>
      </c>
      <c r="H120" s="113">
        <v>8</v>
      </c>
      <c r="I120" s="113">
        <v>13</v>
      </c>
    </row>
    <row r="121" spans="1:9">
      <c r="A121" s="115" t="s">
        <v>1233</v>
      </c>
      <c r="B121" s="113">
        <v>1</v>
      </c>
      <c r="C121" s="113"/>
      <c r="D121" s="113"/>
      <c r="E121" s="113">
        <v>3</v>
      </c>
      <c r="F121" s="113">
        <v>5</v>
      </c>
      <c r="G121" s="113">
        <v>4</v>
      </c>
      <c r="H121" s="113"/>
      <c r="I121" s="113">
        <v>10</v>
      </c>
    </row>
    <row r="122" spans="1:9">
      <c r="A122" s="114" t="s">
        <v>1232</v>
      </c>
      <c r="B122" s="113">
        <v>2</v>
      </c>
      <c r="C122" s="113">
        <v>3</v>
      </c>
      <c r="D122" s="113">
        <v>3</v>
      </c>
      <c r="E122" s="113"/>
      <c r="F122" s="113"/>
      <c r="G122" s="113">
        <v>7</v>
      </c>
      <c r="H122" s="113">
        <v>8</v>
      </c>
      <c r="I122" s="113">
        <v>13</v>
      </c>
    </row>
    <row r="123" spans="1:9">
      <c r="A123" s="127" t="s">
        <v>1231</v>
      </c>
      <c r="B123" s="113">
        <v>1</v>
      </c>
      <c r="C123" s="113"/>
      <c r="D123" s="113"/>
      <c r="E123" s="113">
        <v>2</v>
      </c>
      <c r="F123" s="113"/>
      <c r="G123" s="113">
        <v>3</v>
      </c>
      <c r="H123" s="113"/>
      <c r="I123" s="113"/>
    </row>
    <row r="124" spans="1:9">
      <c r="A124" s="116" t="s">
        <v>1230</v>
      </c>
      <c r="B124" s="113">
        <v>1</v>
      </c>
      <c r="C124" s="113"/>
      <c r="D124" s="113"/>
      <c r="E124" s="113">
        <v>2</v>
      </c>
      <c r="F124" s="113"/>
      <c r="G124" s="113">
        <v>3</v>
      </c>
      <c r="H124" s="113"/>
      <c r="I124" s="113"/>
    </row>
    <row r="125" spans="1:9">
      <c r="A125" s="116" t="s">
        <v>1229</v>
      </c>
      <c r="B125" s="113">
        <v>1</v>
      </c>
      <c r="C125" s="113">
        <v>2</v>
      </c>
      <c r="D125" s="113"/>
      <c r="E125" s="113">
        <v>3</v>
      </c>
      <c r="F125" s="113"/>
      <c r="G125" s="113">
        <v>4</v>
      </c>
      <c r="H125" s="113"/>
      <c r="I125" s="113">
        <v>12</v>
      </c>
    </row>
    <row r="126" spans="1:9">
      <c r="A126" s="116" t="s">
        <v>1228</v>
      </c>
      <c r="B126" s="113">
        <v>1</v>
      </c>
      <c r="C126" s="113"/>
      <c r="D126" s="113"/>
      <c r="E126" s="113">
        <v>2</v>
      </c>
      <c r="F126" s="113"/>
      <c r="G126" s="113">
        <v>4</v>
      </c>
      <c r="H126" s="113"/>
      <c r="I126" s="113">
        <v>13</v>
      </c>
    </row>
    <row r="127" spans="1:9">
      <c r="A127" s="116" t="s">
        <v>1227</v>
      </c>
      <c r="B127" s="113">
        <v>1</v>
      </c>
      <c r="C127" s="113"/>
      <c r="D127" s="113"/>
      <c r="E127" s="113">
        <v>2</v>
      </c>
      <c r="F127" s="113"/>
      <c r="G127" s="113">
        <v>4</v>
      </c>
      <c r="H127" s="113"/>
      <c r="I127" s="113">
        <v>12</v>
      </c>
    </row>
    <row r="128" spans="1:9">
      <c r="A128" s="116" t="s">
        <v>1226</v>
      </c>
      <c r="B128" s="113">
        <v>1</v>
      </c>
      <c r="C128" s="113">
        <v>2</v>
      </c>
      <c r="D128" s="113"/>
      <c r="E128" s="113">
        <v>2</v>
      </c>
      <c r="F128" s="113"/>
      <c r="G128" s="113">
        <v>3</v>
      </c>
      <c r="H128" s="113"/>
      <c r="I128" s="113">
        <v>12</v>
      </c>
    </row>
    <row r="129" spans="1:9">
      <c r="A129" s="116" t="s">
        <v>1225</v>
      </c>
      <c r="B129" s="113">
        <v>2</v>
      </c>
      <c r="C129" s="113"/>
      <c r="D129" s="113"/>
      <c r="E129" s="113">
        <v>4</v>
      </c>
      <c r="F129" s="113"/>
      <c r="G129" s="113">
        <v>5</v>
      </c>
      <c r="H129" s="113"/>
      <c r="I129" s="113">
        <v>12</v>
      </c>
    </row>
    <row r="130" spans="1:9">
      <c r="A130" s="116" t="s">
        <v>1224</v>
      </c>
      <c r="B130" s="113">
        <v>1</v>
      </c>
      <c r="C130" s="113"/>
      <c r="D130" s="113"/>
      <c r="E130" s="113">
        <v>3</v>
      </c>
      <c r="F130" s="113"/>
      <c r="G130" s="113">
        <v>5</v>
      </c>
      <c r="H130" s="113"/>
      <c r="I130" s="113">
        <v>12</v>
      </c>
    </row>
    <row r="131" spans="1:9">
      <c r="A131" s="116" t="s">
        <v>1223</v>
      </c>
      <c r="B131" s="113">
        <v>2</v>
      </c>
      <c r="C131" s="113"/>
      <c r="D131" s="113">
        <v>3</v>
      </c>
      <c r="E131" s="113">
        <v>4</v>
      </c>
      <c r="F131" s="113"/>
      <c r="G131" s="113">
        <v>6</v>
      </c>
      <c r="H131" s="113"/>
      <c r="I131" s="113">
        <v>11</v>
      </c>
    </row>
    <row r="132" spans="1:9">
      <c r="A132" s="115" t="s">
        <v>1222</v>
      </c>
      <c r="B132" s="113">
        <v>2</v>
      </c>
      <c r="C132" s="113">
        <v>3</v>
      </c>
      <c r="D132" s="113">
        <v>3</v>
      </c>
      <c r="E132" s="113">
        <v>4</v>
      </c>
      <c r="F132" s="113"/>
      <c r="G132" s="113">
        <v>7</v>
      </c>
      <c r="H132" s="113"/>
      <c r="I132" s="113">
        <v>10</v>
      </c>
    </row>
    <row r="133" spans="1:9">
      <c r="A133" s="132" t="s">
        <v>1501</v>
      </c>
      <c r="B133" s="133"/>
      <c r="C133" s="133"/>
      <c r="D133" s="133"/>
      <c r="E133" s="132"/>
      <c r="F133" s="133"/>
      <c r="G133" s="133"/>
      <c r="H133" s="133"/>
      <c r="I133" s="133"/>
    </row>
    <row r="134" spans="1:9">
      <c r="A134" s="115" t="s">
        <v>1221</v>
      </c>
      <c r="B134" s="113">
        <v>1</v>
      </c>
      <c r="C134" s="113"/>
      <c r="D134" s="113">
        <v>2</v>
      </c>
      <c r="E134" s="113">
        <v>3</v>
      </c>
      <c r="F134" s="113"/>
      <c r="G134" s="113">
        <v>4</v>
      </c>
      <c r="H134" s="113"/>
      <c r="I134" s="113">
        <v>10</v>
      </c>
    </row>
    <row r="135" spans="1:9">
      <c r="A135" s="114" t="s">
        <v>1220</v>
      </c>
      <c r="B135" s="113">
        <v>2</v>
      </c>
      <c r="C135" s="113">
        <v>3</v>
      </c>
      <c r="D135" s="113">
        <v>3</v>
      </c>
      <c r="E135" s="113"/>
      <c r="F135" s="113"/>
      <c r="G135" s="113">
        <v>6</v>
      </c>
      <c r="H135" s="113">
        <v>12</v>
      </c>
      <c r="I135" s="113">
        <v>11</v>
      </c>
    </row>
    <row r="136" spans="1:9">
      <c r="A136" s="115" t="s">
        <v>1219</v>
      </c>
      <c r="B136" s="113">
        <v>1</v>
      </c>
      <c r="C136" s="113"/>
      <c r="D136" s="113">
        <v>2</v>
      </c>
      <c r="E136" s="113">
        <v>3</v>
      </c>
      <c r="F136" s="113"/>
      <c r="G136" s="113">
        <v>5</v>
      </c>
      <c r="H136" s="113"/>
      <c r="I136" s="113">
        <v>8</v>
      </c>
    </row>
    <row r="137" spans="1:9">
      <c r="A137" s="114" t="s">
        <v>1218</v>
      </c>
      <c r="B137" s="113">
        <v>2</v>
      </c>
      <c r="C137" s="113">
        <v>3</v>
      </c>
      <c r="D137" s="113">
        <v>3</v>
      </c>
      <c r="E137" s="113">
        <v>4</v>
      </c>
      <c r="F137" s="113"/>
      <c r="G137" s="113">
        <v>6</v>
      </c>
      <c r="H137" s="113">
        <v>11</v>
      </c>
      <c r="I137" s="113">
        <v>13</v>
      </c>
    </row>
    <row r="138" spans="1:9">
      <c r="A138" s="115" t="s">
        <v>1217</v>
      </c>
      <c r="B138" s="113">
        <v>1</v>
      </c>
      <c r="C138" s="113"/>
      <c r="D138" s="113">
        <v>3</v>
      </c>
      <c r="E138" s="113">
        <v>4</v>
      </c>
      <c r="F138" s="113"/>
      <c r="G138" s="113">
        <v>5</v>
      </c>
      <c r="H138" s="113"/>
      <c r="I138" s="113">
        <v>13</v>
      </c>
    </row>
    <row r="139" spans="1:9">
      <c r="A139" s="114" t="s">
        <v>582</v>
      </c>
      <c r="B139" s="113">
        <v>2</v>
      </c>
      <c r="C139" s="113">
        <v>3</v>
      </c>
      <c r="D139" s="113">
        <v>3</v>
      </c>
      <c r="E139" s="113">
        <v>5</v>
      </c>
      <c r="F139" s="113">
        <v>5</v>
      </c>
      <c r="G139" s="113">
        <v>8</v>
      </c>
      <c r="H139" s="113"/>
      <c r="I139" s="113"/>
    </row>
    <row r="140" spans="1:9">
      <c r="A140" s="115" t="s">
        <v>1216</v>
      </c>
      <c r="B140" s="113">
        <v>2</v>
      </c>
      <c r="C140" s="113"/>
      <c r="D140" s="113">
        <v>3</v>
      </c>
      <c r="E140" s="113">
        <v>4</v>
      </c>
      <c r="F140" s="113"/>
      <c r="G140" s="113">
        <v>5</v>
      </c>
      <c r="H140" s="113"/>
      <c r="I140" s="113">
        <v>12</v>
      </c>
    </row>
    <row r="141" spans="1:9">
      <c r="A141" s="114" t="s">
        <v>1215</v>
      </c>
      <c r="B141" s="113">
        <v>2</v>
      </c>
      <c r="C141" s="113">
        <v>3</v>
      </c>
      <c r="D141" s="113">
        <v>3</v>
      </c>
      <c r="E141" s="113"/>
      <c r="F141" s="113"/>
      <c r="G141" s="113">
        <v>6</v>
      </c>
      <c r="H141" s="113">
        <v>9</v>
      </c>
      <c r="I141" s="113">
        <v>12</v>
      </c>
    </row>
    <row r="142" spans="1:9">
      <c r="A142" s="115" t="s">
        <v>1214</v>
      </c>
      <c r="B142" s="113">
        <v>1</v>
      </c>
      <c r="C142" s="113"/>
      <c r="D142" s="113">
        <v>3</v>
      </c>
      <c r="E142" s="113">
        <v>3</v>
      </c>
      <c r="F142" s="113"/>
      <c r="G142" s="113">
        <v>6</v>
      </c>
      <c r="H142" s="113"/>
      <c r="I142" s="113">
        <v>12</v>
      </c>
    </row>
    <row r="143" spans="1:9">
      <c r="A143" s="114" t="s">
        <v>1213</v>
      </c>
      <c r="B143" s="113">
        <v>2</v>
      </c>
      <c r="C143" s="113">
        <v>3</v>
      </c>
      <c r="D143" s="113">
        <v>3</v>
      </c>
      <c r="E143" s="113"/>
      <c r="F143" s="113"/>
      <c r="G143" s="113">
        <v>7</v>
      </c>
      <c r="H143" s="113">
        <v>12</v>
      </c>
      <c r="I143" s="113">
        <v>13</v>
      </c>
    </row>
    <row r="144" spans="1:9">
      <c r="A144" s="115" t="s">
        <v>1212</v>
      </c>
      <c r="B144" s="113">
        <v>2</v>
      </c>
      <c r="C144" s="113"/>
      <c r="D144" s="113">
        <v>3</v>
      </c>
      <c r="E144" s="113">
        <v>5</v>
      </c>
      <c r="F144" s="113"/>
      <c r="G144" s="113">
        <v>6</v>
      </c>
      <c r="H144" s="113"/>
      <c r="I144" s="113">
        <v>13</v>
      </c>
    </row>
    <row r="145" spans="1:9">
      <c r="A145" s="114" t="s">
        <v>1211</v>
      </c>
      <c r="B145" s="113">
        <v>2</v>
      </c>
      <c r="C145" s="113">
        <v>3</v>
      </c>
      <c r="D145" s="113">
        <v>3</v>
      </c>
      <c r="E145" s="113">
        <v>6</v>
      </c>
      <c r="F145" s="113">
        <v>6</v>
      </c>
      <c r="G145" s="113">
        <v>8</v>
      </c>
      <c r="H145" s="113">
        <v>12</v>
      </c>
      <c r="I145" s="113"/>
    </row>
    <row r="146" spans="1:9">
      <c r="A146" s="115" t="s">
        <v>1210</v>
      </c>
      <c r="B146" s="113">
        <v>2</v>
      </c>
      <c r="C146" s="113">
        <v>3</v>
      </c>
      <c r="D146" s="113">
        <v>4</v>
      </c>
      <c r="E146" s="113">
        <v>4</v>
      </c>
      <c r="F146" s="113"/>
      <c r="G146" s="113">
        <v>7</v>
      </c>
      <c r="H146" s="113"/>
      <c r="I146" s="113">
        <v>13</v>
      </c>
    </row>
    <row r="147" spans="1:9">
      <c r="A147" s="114" t="s">
        <v>583</v>
      </c>
      <c r="B147" s="113">
        <v>2</v>
      </c>
      <c r="C147" s="113">
        <v>4</v>
      </c>
      <c r="D147" s="113">
        <v>4</v>
      </c>
      <c r="E147" s="113">
        <v>6</v>
      </c>
      <c r="F147" s="113">
        <v>7</v>
      </c>
      <c r="G147" s="113">
        <v>12</v>
      </c>
      <c r="H147" s="113">
        <v>10</v>
      </c>
      <c r="I147" s="113"/>
    </row>
    <row r="148" spans="1:9">
      <c r="A148" s="115" t="s">
        <v>1209</v>
      </c>
      <c r="B148" s="113">
        <v>1</v>
      </c>
      <c r="C148" s="113"/>
      <c r="D148" s="113">
        <v>2</v>
      </c>
      <c r="E148" s="113">
        <v>3</v>
      </c>
      <c r="F148" s="113"/>
      <c r="G148" s="113">
        <v>5</v>
      </c>
      <c r="H148" s="113"/>
      <c r="I148" s="113">
        <v>13</v>
      </c>
    </row>
    <row r="149" spans="1:9">
      <c r="A149" s="114" t="s">
        <v>1208</v>
      </c>
      <c r="B149" s="113">
        <v>2</v>
      </c>
      <c r="C149" s="113">
        <v>3</v>
      </c>
      <c r="D149" s="113">
        <v>3</v>
      </c>
      <c r="E149" s="113"/>
      <c r="F149" s="113"/>
      <c r="G149" s="113">
        <v>5</v>
      </c>
      <c r="H149" s="113">
        <v>10</v>
      </c>
      <c r="I149" s="113">
        <v>13</v>
      </c>
    </row>
    <row r="150" spans="1:9">
      <c r="A150" s="115" t="s">
        <v>1207</v>
      </c>
      <c r="B150" s="113">
        <v>2</v>
      </c>
      <c r="C150" s="113"/>
      <c r="D150" s="113">
        <v>3</v>
      </c>
      <c r="E150" s="113"/>
      <c r="F150" s="113"/>
      <c r="G150" s="113">
        <v>6</v>
      </c>
      <c r="H150" s="113"/>
      <c r="I150" s="113">
        <v>12</v>
      </c>
    </row>
    <row r="151" spans="1:9">
      <c r="A151" s="114" t="s">
        <v>1206</v>
      </c>
      <c r="B151" s="113">
        <v>2</v>
      </c>
      <c r="C151" s="113">
        <v>4</v>
      </c>
      <c r="D151" s="113">
        <v>3</v>
      </c>
      <c r="E151" s="113">
        <v>5</v>
      </c>
      <c r="F151" s="113"/>
      <c r="G151" s="113">
        <v>8</v>
      </c>
      <c r="H151" s="113">
        <v>13</v>
      </c>
      <c r="I151" s="113"/>
    </row>
    <row r="152" spans="1:9">
      <c r="A152" s="115" t="s">
        <v>584</v>
      </c>
      <c r="B152" s="113">
        <v>2</v>
      </c>
      <c r="C152" s="113">
        <v>3</v>
      </c>
      <c r="D152" s="113">
        <v>3</v>
      </c>
      <c r="E152" s="113">
        <v>5</v>
      </c>
      <c r="F152" s="113">
        <v>6</v>
      </c>
      <c r="G152" s="113">
        <v>7</v>
      </c>
      <c r="H152" s="113">
        <v>10</v>
      </c>
      <c r="I152" s="113"/>
    </row>
    <row r="153" spans="1:9">
      <c r="A153" s="114" t="s">
        <v>585</v>
      </c>
      <c r="B153" s="113">
        <v>2</v>
      </c>
      <c r="C153" s="113">
        <v>5</v>
      </c>
      <c r="D153" s="113">
        <v>5</v>
      </c>
      <c r="E153" s="113">
        <v>7</v>
      </c>
      <c r="F153" s="113">
        <v>7</v>
      </c>
      <c r="G153" s="113"/>
      <c r="H153" s="113">
        <v>13</v>
      </c>
      <c r="I153" s="113"/>
    </row>
    <row r="154" spans="1:9">
      <c r="A154" s="127" t="s">
        <v>1205</v>
      </c>
      <c r="B154" s="113">
        <v>1</v>
      </c>
      <c r="C154" s="113"/>
      <c r="D154" s="113">
        <v>2</v>
      </c>
      <c r="E154" s="113">
        <v>2</v>
      </c>
      <c r="F154" s="113"/>
      <c r="G154" s="113">
        <v>4</v>
      </c>
      <c r="H154" s="113"/>
      <c r="I154" s="113">
        <v>12</v>
      </c>
    </row>
    <row r="155" spans="1:9">
      <c r="A155" s="116" t="s">
        <v>1204</v>
      </c>
      <c r="B155" s="113">
        <v>1</v>
      </c>
      <c r="C155" s="113"/>
      <c r="D155" s="113">
        <v>2</v>
      </c>
      <c r="E155" s="113">
        <v>3</v>
      </c>
      <c r="F155" s="113"/>
      <c r="G155" s="113">
        <v>4</v>
      </c>
      <c r="H155" s="113"/>
      <c r="I155" s="113">
        <v>11</v>
      </c>
    </row>
    <row r="156" spans="1:9">
      <c r="A156" s="116" t="s">
        <v>1203</v>
      </c>
      <c r="B156" s="113">
        <v>1</v>
      </c>
      <c r="C156" s="113"/>
      <c r="D156" s="113">
        <v>3</v>
      </c>
      <c r="E156" s="113">
        <v>4</v>
      </c>
      <c r="F156" s="113"/>
      <c r="G156" s="113">
        <v>5</v>
      </c>
      <c r="H156" s="113"/>
      <c r="I156" s="113">
        <v>13</v>
      </c>
    </row>
    <row r="157" spans="1:9">
      <c r="A157" s="116" t="s">
        <v>1202</v>
      </c>
      <c r="B157" s="113">
        <v>1</v>
      </c>
      <c r="C157" s="113"/>
      <c r="D157" s="113">
        <v>2</v>
      </c>
      <c r="E157" s="113">
        <v>2</v>
      </c>
      <c r="F157" s="113"/>
      <c r="G157" s="113">
        <v>5</v>
      </c>
      <c r="H157" s="113"/>
      <c r="I157" s="113">
        <v>12</v>
      </c>
    </row>
    <row r="158" spans="1:9">
      <c r="A158" s="116" t="s">
        <v>1201</v>
      </c>
      <c r="B158" s="113">
        <v>2</v>
      </c>
      <c r="C158" s="113">
        <v>2</v>
      </c>
      <c r="D158" s="113">
        <v>2</v>
      </c>
      <c r="E158" s="113"/>
      <c r="F158" s="113"/>
      <c r="G158" s="113">
        <v>5</v>
      </c>
      <c r="H158" s="113"/>
      <c r="I158" s="113">
        <v>12</v>
      </c>
    </row>
    <row r="159" spans="1:9">
      <c r="A159" s="116" t="s">
        <v>1200</v>
      </c>
      <c r="B159" s="113">
        <v>1</v>
      </c>
      <c r="C159" s="113">
        <v>2</v>
      </c>
      <c r="D159" s="113">
        <v>3</v>
      </c>
      <c r="E159" s="113"/>
      <c r="F159" s="113"/>
      <c r="G159" s="113">
        <v>4</v>
      </c>
      <c r="H159" s="113"/>
      <c r="I159" s="113">
        <v>11</v>
      </c>
    </row>
    <row r="160" spans="1:9">
      <c r="A160" s="116" t="s">
        <v>1199</v>
      </c>
      <c r="B160" s="113">
        <v>1</v>
      </c>
      <c r="C160" s="113">
        <v>2</v>
      </c>
      <c r="D160" s="113">
        <v>2</v>
      </c>
      <c r="E160" s="113">
        <v>3</v>
      </c>
      <c r="F160" s="113"/>
      <c r="G160" s="113">
        <v>4</v>
      </c>
      <c r="H160" s="113"/>
      <c r="I160" s="113">
        <v>10</v>
      </c>
    </row>
    <row r="161" spans="1:9">
      <c r="A161" s="116" t="s">
        <v>1198</v>
      </c>
      <c r="B161" s="113">
        <v>2</v>
      </c>
      <c r="C161" s="113">
        <v>2</v>
      </c>
      <c r="D161" s="113">
        <v>3</v>
      </c>
      <c r="E161" s="113">
        <v>4</v>
      </c>
      <c r="F161" s="113"/>
      <c r="G161" s="113">
        <v>6</v>
      </c>
      <c r="H161" s="113"/>
      <c r="I161" s="113">
        <v>13</v>
      </c>
    </row>
    <row r="162" spans="1:9">
      <c r="A162" s="116" t="s">
        <v>1197</v>
      </c>
      <c r="B162" s="113">
        <v>2</v>
      </c>
      <c r="C162" s="113">
        <v>2</v>
      </c>
      <c r="D162" s="113">
        <v>3</v>
      </c>
      <c r="E162" s="113">
        <v>3</v>
      </c>
      <c r="F162" s="113"/>
      <c r="G162" s="113">
        <v>6</v>
      </c>
      <c r="H162" s="113"/>
      <c r="I162" s="113"/>
    </row>
    <row r="163" spans="1:9">
      <c r="A163" s="116" t="s">
        <v>586</v>
      </c>
      <c r="B163" s="113">
        <v>1</v>
      </c>
      <c r="C163" s="113">
        <v>3</v>
      </c>
      <c r="D163" s="113">
        <v>3</v>
      </c>
      <c r="E163" s="113">
        <v>5</v>
      </c>
      <c r="F163" s="113">
        <v>5</v>
      </c>
      <c r="G163" s="113">
        <v>6</v>
      </c>
      <c r="H163" s="113">
        <v>12</v>
      </c>
      <c r="I163" s="113">
        <v>13</v>
      </c>
    </row>
    <row r="164" spans="1:9">
      <c r="A164" s="116" t="s">
        <v>587</v>
      </c>
      <c r="B164" s="113">
        <v>2</v>
      </c>
      <c r="C164" s="113">
        <v>3</v>
      </c>
      <c r="D164" s="113">
        <v>3</v>
      </c>
      <c r="E164" s="113">
        <v>6</v>
      </c>
      <c r="F164" s="113">
        <v>6</v>
      </c>
      <c r="G164" s="113">
        <v>11</v>
      </c>
      <c r="H164" s="113">
        <v>13</v>
      </c>
      <c r="I164" s="113"/>
    </row>
    <row r="165" spans="1:9">
      <c r="A165" s="116" t="s">
        <v>588</v>
      </c>
      <c r="B165" s="113">
        <v>3</v>
      </c>
      <c r="C165" s="113">
        <v>4</v>
      </c>
      <c r="D165" s="113">
        <v>5</v>
      </c>
      <c r="E165" s="113">
        <v>7</v>
      </c>
      <c r="F165" s="113">
        <v>7</v>
      </c>
      <c r="G165" s="113">
        <v>13</v>
      </c>
      <c r="H165" s="113"/>
      <c r="I165" s="113"/>
    </row>
    <row r="166" spans="1:9">
      <c r="A166" s="115" t="s">
        <v>589</v>
      </c>
      <c r="B166" s="113">
        <v>3</v>
      </c>
      <c r="C166" s="113">
        <v>4</v>
      </c>
      <c r="D166" s="113">
        <v>5</v>
      </c>
      <c r="E166" s="113">
        <v>7</v>
      </c>
      <c r="F166" s="113">
        <v>6</v>
      </c>
      <c r="G166" s="113">
        <v>12</v>
      </c>
      <c r="H166" s="113"/>
      <c r="I166" s="113"/>
    </row>
    <row r="167" spans="1:9">
      <c r="A167" s="132" t="s">
        <v>1502</v>
      </c>
      <c r="B167" s="133"/>
      <c r="C167" s="133"/>
      <c r="D167" s="133"/>
      <c r="E167" s="132"/>
      <c r="F167" s="133"/>
      <c r="G167" s="133"/>
      <c r="H167" s="133"/>
      <c r="I167" s="133"/>
    </row>
    <row r="168" spans="1:9">
      <c r="A168" s="115" t="s">
        <v>1196</v>
      </c>
      <c r="B168" s="113">
        <v>2</v>
      </c>
      <c r="C168" s="113"/>
      <c r="D168" s="113">
        <v>3</v>
      </c>
      <c r="E168" s="113">
        <v>3</v>
      </c>
      <c r="F168" s="113"/>
      <c r="G168" s="113">
        <v>5</v>
      </c>
      <c r="H168" s="113"/>
      <c r="I168" s="113">
        <v>9</v>
      </c>
    </row>
    <row r="169" spans="1:9">
      <c r="A169" s="114" t="s">
        <v>590</v>
      </c>
      <c r="B169" s="113">
        <v>2</v>
      </c>
      <c r="C169" s="113"/>
      <c r="D169" s="113">
        <v>3</v>
      </c>
      <c r="E169" s="113">
        <v>4</v>
      </c>
      <c r="F169" s="113">
        <v>5</v>
      </c>
      <c r="G169" s="113">
        <v>6</v>
      </c>
      <c r="H169" s="113"/>
      <c r="I169" s="113"/>
    </row>
    <row r="170" spans="1:9">
      <c r="A170" s="115" t="s">
        <v>1195</v>
      </c>
      <c r="B170" s="113">
        <v>2</v>
      </c>
      <c r="C170" s="113"/>
      <c r="D170" s="113">
        <v>2</v>
      </c>
      <c r="E170" s="113">
        <v>3</v>
      </c>
      <c r="F170" s="113"/>
      <c r="G170" s="113">
        <v>5</v>
      </c>
      <c r="H170" s="113"/>
      <c r="I170" s="113">
        <v>12</v>
      </c>
    </row>
    <row r="171" spans="1:9">
      <c r="A171" s="114" t="s">
        <v>591</v>
      </c>
      <c r="B171" s="113">
        <v>2</v>
      </c>
      <c r="C171" s="113">
        <v>3</v>
      </c>
      <c r="D171" s="113">
        <v>3</v>
      </c>
      <c r="E171" s="113">
        <v>4</v>
      </c>
      <c r="F171" s="113">
        <v>7</v>
      </c>
      <c r="G171" s="113">
        <v>6</v>
      </c>
      <c r="H171" s="113"/>
      <c r="I171" s="113"/>
    </row>
    <row r="172" spans="1:9">
      <c r="A172" s="115" t="s">
        <v>1194</v>
      </c>
      <c r="B172" s="113">
        <v>1</v>
      </c>
      <c r="C172" s="113"/>
      <c r="D172" s="113">
        <v>2</v>
      </c>
      <c r="E172" s="113"/>
      <c r="F172" s="113"/>
      <c r="G172" s="113">
        <v>3</v>
      </c>
      <c r="H172" s="113"/>
      <c r="I172" s="113"/>
    </row>
    <row r="173" spans="1:9">
      <c r="A173" s="114" t="s">
        <v>592</v>
      </c>
      <c r="B173" s="113">
        <v>2</v>
      </c>
      <c r="C173" s="113">
        <v>2</v>
      </c>
      <c r="D173" s="113">
        <v>2</v>
      </c>
      <c r="E173" s="113">
        <v>3</v>
      </c>
      <c r="F173" s="113">
        <v>3</v>
      </c>
      <c r="G173" s="113">
        <v>4</v>
      </c>
      <c r="H173" s="113">
        <v>5</v>
      </c>
      <c r="I173" s="113">
        <v>9</v>
      </c>
    </row>
    <row r="174" spans="1:9">
      <c r="A174" s="115" t="s">
        <v>1193</v>
      </c>
      <c r="B174" s="113">
        <v>2</v>
      </c>
      <c r="C174" s="113"/>
      <c r="D174" s="113">
        <v>2</v>
      </c>
      <c r="E174" s="113">
        <v>4</v>
      </c>
      <c r="F174" s="113"/>
      <c r="G174" s="113">
        <v>5</v>
      </c>
      <c r="H174" s="113"/>
      <c r="I174" s="113">
        <v>11</v>
      </c>
    </row>
    <row r="175" spans="1:9">
      <c r="A175" s="115" t="s">
        <v>593</v>
      </c>
      <c r="B175" s="113">
        <v>1</v>
      </c>
      <c r="C175" s="113">
        <v>3</v>
      </c>
      <c r="D175" s="113">
        <v>3</v>
      </c>
      <c r="E175" s="113">
        <v>4</v>
      </c>
      <c r="F175" s="113">
        <v>6</v>
      </c>
      <c r="G175" s="113">
        <v>6</v>
      </c>
      <c r="H175" s="113">
        <v>10</v>
      </c>
      <c r="I175" s="113"/>
    </row>
    <row r="176" spans="1:9">
      <c r="A176" s="118" t="s">
        <v>1192</v>
      </c>
      <c r="B176" s="113">
        <v>2</v>
      </c>
      <c r="C176" s="113"/>
      <c r="D176" s="113">
        <v>3</v>
      </c>
      <c r="E176" s="113">
        <v>4</v>
      </c>
      <c r="F176" s="113"/>
      <c r="G176" s="113">
        <v>9</v>
      </c>
      <c r="H176" s="113"/>
      <c r="I176" s="113"/>
    </row>
    <row r="177" spans="1:9">
      <c r="A177" s="115" t="s">
        <v>594</v>
      </c>
      <c r="B177" s="113">
        <v>2</v>
      </c>
      <c r="C177" s="113">
        <v>4</v>
      </c>
      <c r="D177" s="113">
        <v>5</v>
      </c>
      <c r="E177" s="113">
        <v>7</v>
      </c>
      <c r="F177" s="113">
        <v>7</v>
      </c>
      <c r="G177" s="113"/>
      <c r="H177" s="113"/>
      <c r="I177" s="113"/>
    </row>
    <row r="178" spans="1:9">
      <c r="A178" s="119" t="s">
        <v>1191</v>
      </c>
      <c r="B178" s="113">
        <v>1</v>
      </c>
      <c r="C178" s="113"/>
      <c r="D178" s="113">
        <v>2</v>
      </c>
      <c r="E178" s="113">
        <v>2</v>
      </c>
      <c r="F178" s="113"/>
      <c r="G178" s="113">
        <v>3</v>
      </c>
      <c r="H178" s="113"/>
      <c r="I178" s="113"/>
    </row>
    <row r="179" spans="1:9">
      <c r="A179" s="117" t="s">
        <v>595</v>
      </c>
      <c r="B179" s="113">
        <v>2</v>
      </c>
      <c r="C179" s="113"/>
      <c r="D179" s="113">
        <v>2</v>
      </c>
      <c r="E179" s="113">
        <v>3</v>
      </c>
      <c r="F179" s="113">
        <v>8</v>
      </c>
      <c r="G179" s="113">
        <v>4</v>
      </c>
      <c r="H179" s="113">
        <v>7</v>
      </c>
      <c r="I179" s="113">
        <v>10</v>
      </c>
    </row>
    <row r="180" spans="1:9">
      <c r="A180" s="115" t="s">
        <v>1190</v>
      </c>
      <c r="B180" s="113">
        <v>1</v>
      </c>
      <c r="C180" s="113"/>
      <c r="D180" s="113">
        <v>3</v>
      </c>
      <c r="E180" s="113"/>
      <c r="F180" s="113"/>
      <c r="G180" s="113">
        <v>5</v>
      </c>
      <c r="H180" s="113"/>
      <c r="I180" s="113">
        <v>10</v>
      </c>
    </row>
    <row r="181" spans="1:9">
      <c r="A181" s="114" t="s">
        <v>1189</v>
      </c>
      <c r="B181" s="113">
        <v>1</v>
      </c>
      <c r="C181" s="113"/>
      <c r="D181" s="113">
        <v>3</v>
      </c>
      <c r="E181" s="113">
        <v>4</v>
      </c>
      <c r="F181" s="113"/>
      <c r="G181" s="113">
        <v>7</v>
      </c>
      <c r="H181" s="113">
        <v>8</v>
      </c>
      <c r="I181" s="113">
        <v>11</v>
      </c>
    </row>
    <row r="182" spans="1:9">
      <c r="A182" s="115" t="s">
        <v>1188</v>
      </c>
      <c r="B182" s="113">
        <v>1</v>
      </c>
      <c r="C182" s="113"/>
      <c r="D182" s="113"/>
      <c r="E182" s="113">
        <v>3</v>
      </c>
      <c r="F182" s="113"/>
      <c r="G182" s="113">
        <v>4</v>
      </c>
      <c r="H182" s="113"/>
      <c r="I182" s="113">
        <v>9</v>
      </c>
    </row>
    <row r="183" spans="1:9">
      <c r="A183" s="114" t="s">
        <v>596</v>
      </c>
      <c r="B183" s="113">
        <v>2</v>
      </c>
      <c r="C183" s="113">
        <v>3</v>
      </c>
      <c r="D183" s="113">
        <v>3</v>
      </c>
      <c r="E183" s="113">
        <v>4</v>
      </c>
      <c r="F183" s="113">
        <v>8</v>
      </c>
      <c r="G183" s="113">
        <v>5</v>
      </c>
      <c r="H183" s="113">
        <v>10</v>
      </c>
      <c r="I183" s="113"/>
    </row>
    <row r="184" spans="1:9">
      <c r="A184" s="114" t="s">
        <v>1187</v>
      </c>
      <c r="B184" s="113">
        <v>1</v>
      </c>
      <c r="C184" s="113">
        <v>3</v>
      </c>
      <c r="D184" s="113">
        <v>2</v>
      </c>
      <c r="E184" s="113">
        <v>4</v>
      </c>
      <c r="F184" s="113"/>
      <c r="G184" s="113">
        <v>5</v>
      </c>
      <c r="H184" s="113"/>
      <c r="I184" s="113">
        <v>11</v>
      </c>
    </row>
    <row r="185" spans="1:9">
      <c r="A185" s="114" t="s">
        <v>1186</v>
      </c>
      <c r="B185" s="113">
        <v>2</v>
      </c>
      <c r="C185" s="113"/>
      <c r="D185" s="113">
        <v>3</v>
      </c>
      <c r="E185" s="113">
        <v>4</v>
      </c>
      <c r="F185" s="113"/>
      <c r="G185" s="113">
        <v>6</v>
      </c>
      <c r="H185" s="113"/>
      <c r="I185" s="113">
        <v>9</v>
      </c>
    </row>
    <row r="186" spans="1:9">
      <c r="A186" s="115" t="s">
        <v>1185</v>
      </c>
      <c r="B186" s="113">
        <v>2</v>
      </c>
      <c r="C186" s="113"/>
      <c r="D186" s="113"/>
      <c r="E186" s="113">
        <v>6</v>
      </c>
      <c r="F186" s="113"/>
      <c r="G186" s="113">
        <v>8</v>
      </c>
      <c r="H186" s="113"/>
      <c r="I186" s="113"/>
    </row>
    <row r="187" spans="1:9">
      <c r="A187" s="114" t="s">
        <v>597</v>
      </c>
      <c r="B187" s="113">
        <v>2</v>
      </c>
      <c r="C187" s="113">
        <v>4</v>
      </c>
      <c r="D187" s="113">
        <v>4</v>
      </c>
      <c r="E187" s="113">
        <v>6</v>
      </c>
      <c r="F187" s="113">
        <v>6</v>
      </c>
      <c r="G187" s="113">
        <v>9</v>
      </c>
      <c r="H187" s="113"/>
      <c r="I187" s="113"/>
    </row>
    <row r="188" spans="1:9">
      <c r="A188" s="115" t="s">
        <v>1184</v>
      </c>
      <c r="B188" s="113">
        <v>2</v>
      </c>
      <c r="C188" s="113"/>
      <c r="D188" s="113"/>
      <c r="E188" s="113">
        <v>4</v>
      </c>
      <c r="F188" s="113"/>
      <c r="G188" s="113">
        <v>6</v>
      </c>
      <c r="H188" s="113"/>
      <c r="I188" s="113">
        <v>12</v>
      </c>
    </row>
    <row r="189" spans="1:9">
      <c r="A189" s="114" t="s">
        <v>598</v>
      </c>
      <c r="B189" s="113">
        <v>2</v>
      </c>
      <c r="C189" s="113">
        <v>3</v>
      </c>
      <c r="D189" s="113">
        <v>3</v>
      </c>
      <c r="E189" s="113">
        <v>5</v>
      </c>
      <c r="F189" s="113">
        <v>7</v>
      </c>
      <c r="G189" s="113">
        <v>6</v>
      </c>
      <c r="H189" s="113"/>
      <c r="I189" s="113">
        <v>10</v>
      </c>
    </row>
    <row r="190" spans="1:9">
      <c r="A190" s="115" t="s">
        <v>1183</v>
      </c>
      <c r="B190" s="113">
        <v>2</v>
      </c>
      <c r="C190" s="113"/>
      <c r="D190" s="113"/>
      <c r="E190" s="113">
        <v>4</v>
      </c>
      <c r="F190" s="113"/>
      <c r="G190" s="113">
        <v>6</v>
      </c>
      <c r="H190" s="113"/>
      <c r="I190" s="113">
        <v>10</v>
      </c>
    </row>
    <row r="191" spans="1:9">
      <c r="A191" s="114" t="s">
        <v>599</v>
      </c>
      <c r="B191" s="113">
        <v>2</v>
      </c>
      <c r="C191" s="113">
        <v>4</v>
      </c>
      <c r="D191" s="113">
        <v>3</v>
      </c>
      <c r="E191" s="113">
        <v>5</v>
      </c>
      <c r="F191" s="113">
        <v>10</v>
      </c>
      <c r="G191" s="113">
        <v>6</v>
      </c>
      <c r="H191" s="113"/>
      <c r="I191" s="113">
        <v>12</v>
      </c>
    </row>
    <row r="192" spans="1:9">
      <c r="A192" s="115" t="s">
        <v>1182</v>
      </c>
      <c r="B192" s="113">
        <v>2</v>
      </c>
      <c r="C192" s="113"/>
      <c r="D192" s="113">
        <v>3</v>
      </c>
      <c r="E192" s="113">
        <v>4</v>
      </c>
      <c r="F192" s="113"/>
      <c r="G192" s="113">
        <v>6</v>
      </c>
      <c r="H192" s="113"/>
      <c r="I192" s="113">
        <v>9</v>
      </c>
    </row>
    <row r="193" spans="1:9">
      <c r="A193" s="114" t="s">
        <v>600</v>
      </c>
      <c r="B193" s="113">
        <v>2</v>
      </c>
      <c r="C193" s="113"/>
      <c r="D193" s="113">
        <v>3</v>
      </c>
      <c r="E193" s="113">
        <v>4</v>
      </c>
      <c r="F193" s="113">
        <v>9</v>
      </c>
      <c r="G193" s="113">
        <v>7</v>
      </c>
      <c r="H193" s="113"/>
      <c r="I193" s="113">
        <v>11</v>
      </c>
    </row>
    <row r="194" spans="1:9">
      <c r="A194" s="114" t="s">
        <v>1181</v>
      </c>
      <c r="B194" s="113">
        <v>1</v>
      </c>
      <c r="C194" s="113">
        <v>2</v>
      </c>
      <c r="D194" s="113">
        <v>3</v>
      </c>
      <c r="E194" s="113">
        <v>4</v>
      </c>
      <c r="F194" s="113"/>
      <c r="G194" s="113">
        <v>6</v>
      </c>
      <c r="H194" s="113"/>
      <c r="I194" s="113">
        <v>13</v>
      </c>
    </row>
    <row r="195" spans="1:9">
      <c r="A195" s="115" t="s">
        <v>1180</v>
      </c>
      <c r="B195" s="113">
        <v>1</v>
      </c>
      <c r="C195" s="113">
        <v>2</v>
      </c>
      <c r="D195" s="113">
        <v>2</v>
      </c>
      <c r="E195" s="113">
        <v>4</v>
      </c>
      <c r="F195" s="113"/>
      <c r="G195" s="113">
        <v>5</v>
      </c>
      <c r="H195" s="113"/>
      <c r="I195" s="113">
        <v>10</v>
      </c>
    </row>
    <row r="196" spans="1:9">
      <c r="A196" s="118" t="s">
        <v>1503</v>
      </c>
      <c r="B196" s="113">
        <v>2</v>
      </c>
      <c r="C196" s="113"/>
      <c r="D196" s="113"/>
      <c r="E196" s="113">
        <v>7</v>
      </c>
      <c r="F196" s="113"/>
      <c r="G196" s="113">
        <v>10</v>
      </c>
      <c r="H196" s="113"/>
      <c r="I196" s="113">
        <v>12</v>
      </c>
    </row>
    <row r="197" spans="1:9">
      <c r="A197" s="114" t="s">
        <v>601</v>
      </c>
      <c r="B197" s="113">
        <v>2</v>
      </c>
      <c r="C197" s="113">
        <v>4</v>
      </c>
      <c r="D197" s="113">
        <v>5</v>
      </c>
      <c r="E197" s="113">
        <v>8</v>
      </c>
      <c r="F197" s="113">
        <v>8</v>
      </c>
      <c r="G197" s="113">
        <v>12</v>
      </c>
      <c r="H197" s="113">
        <v>13</v>
      </c>
      <c r="I197" s="113"/>
    </row>
    <row r="198" spans="1:9">
      <c r="A198" s="114" t="s">
        <v>602</v>
      </c>
      <c r="B198" s="113">
        <v>2</v>
      </c>
      <c r="C198" s="113">
        <v>5</v>
      </c>
      <c r="D198" s="113">
        <v>5</v>
      </c>
      <c r="E198" s="113">
        <v>10</v>
      </c>
      <c r="F198" s="113">
        <v>7</v>
      </c>
      <c r="G198" s="113"/>
      <c r="H198" s="113"/>
      <c r="I198" s="113"/>
    </row>
    <row r="199" spans="1:9">
      <c r="A199" s="114" t="s">
        <v>603</v>
      </c>
      <c r="B199" s="113">
        <v>2</v>
      </c>
      <c r="C199" s="113">
        <v>3</v>
      </c>
      <c r="D199" s="113">
        <v>3</v>
      </c>
      <c r="E199" s="113">
        <v>5</v>
      </c>
      <c r="F199" s="113">
        <v>6</v>
      </c>
      <c r="G199" s="113">
        <v>12</v>
      </c>
      <c r="H199" s="113"/>
      <c r="I199" s="113">
        <v>10</v>
      </c>
    </row>
    <row r="200" spans="1:9">
      <c r="A200" s="114" t="s">
        <v>604</v>
      </c>
      <c r="B200" s="113">
        <v>2</v>
      </c>
      <c r="C200" s="113">
        <v>6</v>
      </c>
      <c r="D200" s="113">
        <v>6</v>
      </c>
      <c r="E200" s="113">
        <v>9</v>
      </c>
      <c r="F200" s="113">
        <v>10</v>
      </c>
      <c r="G200" s="113"/>
      <c r="H200" s="113"/>
      <c r="I200" s="113"/>
    </row>
    <row r="201" spans="1:9">
      <c r="A201" s="115" t="s">
        <v>605</v>
      </c>
      <c r="B201" s="113">
        <v>3</v>
      </c>
      <c r="C201" s="113">
        <v>6</v>
      </c>
      <c r="D201" s="113">
        <v>8</v>
      </c>
      <c r="E201" s="113">
        <v>11</v>
      </c>
      <c r="F201" s="113">
        <v>10</v>
      </c>
      <c r="G201" s="113"/>
      <c r="H201" s="113"/>
      <c r="I201" s="113"/>
    </row>
    <row r="202" spans="1:9">
      <c r="A202" s="132" t="s">
        <v>1504</v>
      </c>
      <c r="B202" s="133"/>
      <c r="C202" s="133"/>
      <c r="D202" s="133"/>
      <c r="E202" s="132"/>
      <c r="F202" s="133"/>
      <c r="G202" s="133"/>
      <c r="H202" s="133"/>
      <c r="I202" s="133"/>
    </row>
    <row r="203" spans="1:9">
      <c r="A203" s="115" t="s">
        <v>1179</v>
      </c>
      <c r="B203" s="113">
        <v>2</v>
      </c>
      <c r="C203" s="113"/>
      <c r="D203" s="113">
        <v>2</v>
      </c>
      <c r="E203" s="113">
        <v>3</v>
      </c>
      <c r="F203" s="113"/>
      <c r="G203" s="113">
        <v>5</v>
      </c>
      <c r="H203" s="113"/>
      <c r="I203" s="113">
        <v>12</v>
      </c>
    </row>
    <row r="204" spans="1:9">
      <c r="A204" s="114" t="s">
        <v>606</v>
      </c>
      <c r="B204" s="113">
        <v>2</v>
      </c>
      <c r="C204" s="113">
        <v>3</v>
      </c>
      <c r="D204" s="113">
        <v>3</v>
      </c>
      <c r="E204" s="113">
        <v>4</v>
      </c>
      <c r="F204" s="113">
        <v>6</v>
      </c>
      <c r="G204" s="113">
        <v>7</v>
      </c>
      <c r="H204" s="113"/>
      <c r="I204" s="113"/>
    </row>
    <row r="205" spans="1:9">
      <c r="A205" s="115" t="s">
        <v>1178</v>
      </c>
      <c r="B205" s="113">
        <v>1</v>
      </c>
      <c r="C205" s="113"/>
      <c r="D205" s="113">
        <v>2</v>
      </c>
      <c r="E205" s="113">
        <v>3</v>
      </c>
      <c r="F205" s="113"/>
      <c r="G205" s="113">
        <v>6</v>
      </c>
      <c r="H205" s="113"/>
      <c r="I205" s="113">
        <v>12</v>
      </c>
    </row>
    <row r="206" spans="1:9">
      <c r="A206" s="114" t="s">
        <v>607</v>
      </c>
      <c r="B206" s="113">
        <v>1</v>
      </c>
      <c r="C206" s="113">
        <v>2</v>
      </c>
      <c r="D206" s="113">
        <v>3</v>
      </c>
      <c r="E206" s="113">
        <v>5</v>
      </c>
      <c r="F206" s="113">
        <v>9</v>
      </c>
      <c r="G206" s="113">
        <v>8</v>
      </c>
      <c r="H206" s="113"/>
      <c r="I206" s="113">
        <v>12</v>
      </c>
    </row>
    <row r="207" spans="1:9">
      <c r="A207" s="115" t="s">
        <v>608</v>
      </c>
      <c r="B207" s="113">
        <v>2</v>
      </c>
      <c r="C207" s="113"/>
      <c r="D207" s="113">
        <v>4</v>
      </c>
      <c r="E207" s="113">
        <v>5</v>
      </c>
      <c r="F207" s="113">
        <v>6</v>
      </c>
      <c r="G207" s="113">
        <v>8</v>
      </c>
      <c r="H207" s="113">
        <v>12</v>
      </c>
      <c r="I207" s="113">
        <v>13</v>
      </c>
    </row>
    <row r="208" spans="1:9">
      <c r="A208" s="114" t="s">
        <v>609</v>
      </c>
      <c r="B208" s="113">
        <v>2</v>
      </c>
      <c r="C208" s="113">
        <v>4</v>
      </c>
      <c r="D208" s="113">
        <v>4</v>
      </c>
      <c r="E208" s="113">
        <v>6</v>
      </c>
      <c r="F208" s="113">
        <v>10</v>
      </c>
      <c r="G208" s="113">
        <v>10</v>
      </c>
      <c r="H208" s="113">
        <v>13</v>
      </c>
      <c r="I208" s="113"/>
    </row>
    <row r="209" spans="1:9">
      <c r="A209" s="115" t="s">
        <v>1177</v>
      </c>
      <c r="B209" s="113">
        <v>2</v>
      </c>
      <c r="C209" s="113"/>
      <c r="D209" s="113">
        <v>3</v>
      </c>
      <c r="E209" s="113">
        <v>5</v>
      </c>
      <c r="F209" s="113"/>
      <c r="G209" s="113">
        <v>6</v>
      </c>
      <c r="H209" s="113">
        <v>9</v>
      </c>
      <c r="I209" s="113">
        <v>13</v>
      </c>
    </row>
    <row r="210" spans="1:9">
      <c r="A210" s="114" t="s">
        <v>610</v>
      </c>
      <c r="B210" s="113">
        <v>2</v>
      </c>
      <c r="C210" s="113">
        <v>3</v>
      </c>
      <c r="D210" s="113">
        <v>3</v>
      </c>
      <c r="E210" s="113">
        <v>6</v>
      </c>
      <c r="F210" s="113">
        <v>8</v>
      </c>
      <c r="G210" s="113">
        <v>8</v>
      </c>
      <c r="H210" s="113"/>
      <c r="I210" s="113"/>
    </row>
    <row r="211" spans="1:9">
      <c r="A211" s="115" t="s">
        <v>611</v>
      </c>
      <c r="B211" s="113">
        <v>1</v>
      </c>
      <c r="C211" s="113">
        <v>2</v>
      </c>
      <c r="D211" s="113">
        <v>3</v>
      </c>
      <c r="E211" s="113">
        <v>4</v>
      </c>
      <c r="F211" s="113">
        <v>4</v>
      </c>
      <c r="G211" s="113">
        <v>5</v>
      </c>
      <c r="H211" s="113">
        <v>7</v>
      </c>
      <c r="I211" s="113">
        <v>13</v>
      </c>
    </row>
    <row r="212" spans="1:9">
      <c r="A212" s="114" t="s">
        <v>612</v>
      </c>
      <c r="B212" s="113">
        <v>2</v>
      </c>
      <c r="C212" s="113">
        <v>3</v>
      </c>
      <c r="D212" s="113">
        <v>3</v>
      </c>
      <c r="E212" s="113">
        <v>6</v>
      </c>
      <c r="F212" s="113">
        <v>8</v>
      </c>
      <c r="G212" s="113">
        <v>7</v>
      </c>
      <c r="H212" s="113"/>
      <c r="I212" s="113"/>
    </row>
    <row r="213" spans="1:9">
      <c r="A213" s="115" t="s">
        <v>1176</v>
      </c>
      <c r="B213" s="113">
        <v>2</v>
      </c>
      <c r="C213" s="113"/>
      <c r="D213" s="113">
        <v>2</v>
      </c>
      <c r="E213" s="113">
        <v>3</v>
      </c>
      <c r="F213" s="113"/>
      <c r="G213" s="113">
        <v>5</v>
      </c>
      <c r="H213" s="113">
        <v>10</v>
      </c>
      <c r="I213" s="113">
        <v>9</v>
      </c>
    </row>
    <row r="214" spans="1:9">
      <c r="A214" s="114" t="s">
        <v>613</v>
      </c>
      <c r="B214" s="113">
        <v>2</v>
      </c>
      <c r="C214" s="113">
        <v>3</v>
      </c>
      <c r="D214" s="113">
        <v>3</v>
      </c>
      <c r="E214" s="113">
        <v>5</v>
      </c>
      <c r="F214" s="113">
        <v>8</v>
      </c>
      <c r="G214" s="113">
        <v>7</v>
      </c>
      <c r="H214" s="113"/>
      <c r="I214" s="113">
        <v>12</v>
      </c>
    </row>
    <row r="215" spans="1:9">
      <c r="A215" s="115" t="s">
        <v>1175</v>
      </c>
      <c r="B215" s="113">
        <v>2</v>
      </c>
      <c r="C215" s="113"/>
      <c r="D215" s="113">
        <v>4</v>
      </c>
      <c r="E215" s="113">
        <v>6</v>
      </c>
      <c r="F215" s="113"/>
      <c r="G215" s="113">
        <v>9</v>
      </c>
      <c r="H215" s="113">
        <v>13</v>
      </c>
      <c r="I215" s="113"/>
    </row>
    <row r="216" spans="1:9">
      <c r="A216" s="114" t="s">
        <v>614</v>
      </c>
      <c r="B216" s="113">
        <v>2</v>
      </c>
      <c r="C216" s="113">
        <v>5</v>
      </c>
      <c r="D216" s="113">
        <v>4</v>
      </c>
      <c r="E216" s="113">
        <v>9</v>
      </c>
      <c r="F216" s="113">
        <v>11</v>
      </c>
      <c r="G216" s="113">
        <v>13</v>
      </c>
      <c r="H216" s="113"/>
      <c r="I216" s="113"/>
    </row>
    <row r="217" spans="1:9">
      <c r="A217" s="115" t="s">
        <v>1174</v>
      </c>
      <c r="B217" s="113">
        <v>1</v>
      </c>
      <c r="C217" s="113">
        <v>1</v>
      </c>
      <c r="D217" s="113">
        <v>2</v>
      </c>
      <c r="E217" s="113">
        <v>3</v>
      </c>
      <c r="F217" s="113"/>
      <c r="G217" s="113">
        <v>6</v>
      </c>
      <c r="H217" s="113">
        <v>6</v>
      </c>
      <c r="I217" s="113">
        <v>12</v>
      </c>
    </row>
    <row r="218" spans="1:9">
      <c r="A218" s="114" t="s">
        <v>615</v>
      </c>
      <c r="B218" s="113">
        <v>2</v>
      </c>
      <c r="C218" s="113">
        <v>2</v>
      </c>
      <c r="D218" s="113">
        <v>3</v>
      </c>
      <c r="E218" s="113">
        <v>5</v>
      </c>
      <c r="F218" s="113">
        <v>6</v>
      </c>
      <c r="G218" s="113">
        <v>10</v>
      </c>
      <c r="H218" s="113">
        <v>12</v>
      </c>
      <c r="I218" s="113"/>
    </row>
    <row r="219" spans="1:9">
      <c r="A219" s="115" t="s">
        <v>1173</v>
      </c>
      <c r="B219" s="113">
        <v>1</v>
      </c>
      <c r="C219" s="113">
        <v>2</v>
      </c>
      <c r="D219" s="113">
        <v>1</v>
      </c>
      <c r="E219" s="113">
        <v>4</v>
      </c>
      <c r="F219" s="113"/>
      <c r="G219" s="113">
        <v>5</v>
      </c>
      <c r="H219" s="113">
        <v>8</v>
      </c>
      <c r="I219" s="113">
        <v>9</v>
      </c>
    </row>
    <row r="220" spans="1:9">
      <c r="A220" s="114" t="s">
        <v>616</v>
      </c>
      <c r="B220" s="113">
        <v>1</v>
      </c>
      <c r="C220" s="113">
        <v>3</v>
      </c>
      <c r="D220" s="113">
        <v>3</v>
      </c>
      <c r="E220" s="113">
        <v>6</v>
      </c>
      <c r="F220" s="113">
        <v>10</v>
      </c>
      <c r="G220" s="113">
        <v>10</v>
      </c>
      <c r="H220" s="113"/>
      <c r="I220" s="113"/>
    </row>
    <row r="221" spans="1:9">
      <c r="A221" s="118" t="s">
        <v>1172</v>
      </c>
      <c r="B221" s="113">
        <v>2</v>
      </c>
      <c r="C221" s="113">
        <v>3</v>
      </c>
      <c r="D221" s="113">
        <v>3</v>
      </c>
      <c r="E221" s="113">
        <v>5</v>
      </c>
      <c r="F221" s="113"/>
      <c r="G221" s="113">
        <v>7</v>
      </c>
      <c r="H221" s="113">
        <v>10</v>
      </c>
      <c r="I221" s="113">
        <v>13</v>
      </c>
    </row>
    <row r="222" spans="1:9">
      <c r="A222" s="114" t="s">
        <v>617</v>
      </c>
      <c r="B222" s="113">
        <v>2</v>
      </c>
      <c r="C222" s="113">
        <v>3</v>
      </c>
      <c r="D222" s="113">
        <v>3</v>
      </c>
      <c r="E222" s="113">
        <v>6</v>
      </c>
      <c r="F222" s="113">
        <v>9</v>
      </c>
      <c r="G222" s="113">
        <v>9</v>
      </c>
      <c r="H222" s="113">
        <v>12</v>
      </c>
      <c r="I222" s="113"/>
    </row>
    <row r="223" spans="1:9">
      <c r="A223" s="115" t="s">
        <v>1171</v>
      </c>
      <c r="B223" s="113">
        <v>1</v>
      </c>
      <c r="C223" s="113">
        <v>4</v>
      </c>
      <c r="D223" s="113">
        <v>3</v>
      </c>
      <c r="E223" s="113">
        <v>5</v>
      </c>
      <c r="F223" s="113"/>
      <c r="G223" s="113">
        <v>7</v>
      </c>
      <c r="H223" s="113">
        <v>9</v>
      </c>
      <c r="I223" s="113">
        <v>13</v>
      </c>
    </row>
    <row r="224" spans="1:9">
      <c r="A224" s="114" t="s">
        <v>618</v>
      </c>
      <c r="B224" s="113">
        <v>2</v>
      </c>
      <c r="C224" s="113">
        <v>4</v>
      </c>
      <c r="D224" s="113">
        <v>4</v>
      </c>
      <c r="E224" s="113">
        <v>7</v>
      </c>
      <c r="F224" s="113">
        <v>10</v>
      </c>
      <c r="G224" s="113">
        <v>9</v>
      </c>
      <c r="H224" s="113"/>
      <c r="I224" s="113"/>
    </row>
    <row r="225" spans="1:9">
      <c r="A225" s="115" t="s">
        <v>1170</v>
      </c>
      <c r="B225" s="113">
        <v>2</v>
      </c>
      <c r="C225" s="113"/>
      <c r="D225" s="113">
        <v>3</v>
      </c>
      <c r="E225" s="113">
        <v>5</v>
      </c>
      <c r="F225" s="113"/>
      <c r="G225" s="113">
        <v>7</v>
      </c>
      <c r="H225" s="113"/>
      <c r="I225" s="113"/>
    </row>
    <row r="226" spans="1:9">
      <c r="A226" s="114" t="s">
        <v>619</v>
      </c>
      <c r="B226" s="113">
        <v>2</v>
      </c>
      <c r="C226" s="113">
        <v>3</v>
      </c>
      <c r="D226" s="113">
        <v>3</v>
      </c>
      <c r="E226" s="113">
        <v>5</v>
      </c>
      <c r="F226" s="113">
        <v>12</v>
      </c>
      <c r="G226" s="113">
        <v>8</v>
      </c>
      <c r="H226" s="113"/>
      <c r="I226" s="113"/>
    </row>
    <row r="227" spans="1:9">
      <c r="A227" s="115" t="s">
        <v>1169</v>
      </c>
      <c r="B227" s="113">
        <v>2</v>
      </c>
      <c r="C227" s="113"/>
      <c r="D227" s="113">
        <v>4</v>
      </c>
      <c r="E227" s="113"/>
      <c r="F227" s="113"/>
      <c r="G227" s="113">
        <v>12</v>
      </c>
      <c r="H227" s="113">
        <v>13</v>
      </c>
      <c r="I227" s="113"/>
    </row>
    <row r="228" spans="1:9">
      <c r="A228" s="114" t="s">
        <v>620</v>
      </c>
      <c r="B228" s="113">
        <v>2</v>
      </c>
      <c r="C228" s="113">
        <v>4</v>
      </c>
      <c r="D228" s="113">
        <v>4</v>
      </c>
      <c r="E228" s="113">
        <v>6</v>
      </c>
      <c r="F228" s="113">
        <v>6</v>
      </c>
      <c r="G228" s="113"/>
      <c r="H228" s="113"/>
      <c r="I228" s="113"/>
    </row>
    <row r="229" spans="1:9">
      <c r="A229" s="114" t="s">
        <v>1168</v>
      </c>
      <c r="B229" s="113">
        <v>1</v>
      </c>
      <c r="C229" s="113">
        <v>2</v>
      </c>
      <c r="D229" s="113">
        <v>2</v>
      </c>
      <c r="E229" s="113"/>
      <c r="F229" s="113"/>
      <c r="G229" s="113">
        <v>3</v>
      </c>
      <c r="H229" s="113">
        <v>6</v>
      </c>
      <c r="I229" s="113">
        <v>9</v>
      </c>
    </row>
    <row r="230" spans="1:9">
      <c r="A230" s="114" t="s">
        <v>1167</v>
      </c>
      <c r="B230" s="113">
        <v>2</v>
      </c>
      <c r="C230" s="113">
        <v>3</v>
      </c>
      <c r="D230" s="113">
        <v>3</v>
      </c>
      <c r="E230" s="113">
        <v>4</v>
      </c>
      <c r="F230" s="113"/>
      <c r="G230" s="113">
        <v>5</v>
      </c>
      <c r="H230" s="113">
        <v>10</v>
      </c>
      <c r="I230" s="113">
        <v>11</v>
      </c>
    </row>
    <row r="231" spans="1:9">
      <c r="A231" s="115" t="s">
        <v>1166</v>
      </c>
      <c r="B231" s="113">
        <v>2</v>
      </c>
      <c r="C231" s="113"/>
      <c r="D231" s="113">
        <v>2</v>
      </c>
      <c r="E231" s="113">
        <v>5</v>
      </c>
      <c r="F231" s="113"/>
      <c r="G231" s="113">
        <v>6</v>
      </c>
      <c r="H231" s="113">
        <v>8</v>
      </c>
      <c r="I231" s="113">
        <v>13</v>
      </c>
    </row>
    <row r="232" spans="1:9">
      <c r="A232" s="114" t="s">
        <v>621</v>
      </c>
      <c r="B232" s="113">
        <v>2</v>
      </c>
      <c r="C232" s="113">
        <v>3</v>
      </c>
      <c r="D232" s="113">
        <v>2</v>
      </c>
      <c r="E232" s="113">
        <v>6</v>
      </c>
      <c r="F232" s="113">
        <v>6</v>
      </c>
      <c r="G232" s="113">
        <v>10</v>
      </c>
      <c r="H232" s="113">
        <v>9</v>
      </c>
      <c r="I232" s="113"/>
    </row>
    <row r="233" spans="1:9">
      <c r="A233" s="115" t="s">
        <v>622</v>
      </c>
      <c r="B233" s="113">
        <v>2</v>
      </c>
      <c r="C233" s="113">
        <v>4</v>
      </c>
      <c r="D233" s="113">
        <v>4</v>
      </c>
      <c r="E233" s="113">
        <v>8</v>
      </c>
      <c r="F233" s="113">
        <v>8</v>
      </c>
      <c r="G233" s="113">
        <v>12</v>
      </c>
      <c r="H233" s="113">
        <v>13</v>
      </c>
      <c r="I233" s="113">
        <v>13</v>
      </c>
    </row>
    <row r="234" spans="1:9">
      <c r="A234" s="114" t="s">
        <v>623</v>
      </c>
      <c r="B234" s="113">
        <v>2</v>
      </c>
      <c r="C234" s="113">
        <v>5</v>
      </c>
      <c r="D234" s="113">
        <v>5</v>
      </c>
      <c r="E234" s="113">
        <v>9</v>
      </c>
      <c r="F234" s="113">
        <v>12</v>
      </c>
      <c r="G234" s="113"/>
      <c r="H234" s="113">
        <v>13</v>
      </c>
      <c r="I234" s="113"/>
    </row>
    <row r="235" spans="1:9">
      <c r="A235" s="127" t="s">
        <v>624</v>
      </c>
      <c r="B235" s="113">
        <v>2</v>
      </c>
      <c r="C235" s="113">
        <v>3</v>
      </c>
      <c r="D235" s="113">
        <v>3</v>
      </c>
      <c r="E235" s="113">
        <v>7</v>
      </c>
      <c r="F235" s="113">
        <v>6</v>
      </c>
      <c r="G235" s="113"/>
      <c r="H235" s="113">
        <v>13</v>
      </c>
      <c r="I235" s="113"/>
    </row>
    <row r="236" spans="1:9">
      <c r="A236" s="116" t="s">
        <v>625</v>
      </c>
      <c r="B236" s="113">
        <v>2</v>
      </c>
      <c r="C236" s="113">
        <v>6</v>
      </c>
      <c r="D236" s="113">
        <v>5</v>
      </c>
      <c r="E236" s="113">
        <v>7</v>
      </c>
      <c r="F236" s="113">
        <v>7</v>
      </c>
      <c r="G236" s="113"/>
      <c r="H236" s="113"/>
      <c r="I236" s="113"/>
    </row>
    <row r="237" spans="1:9">
      <c r="A237" s="116" t="s">
        <v>626</v>
      </c>
      <c r="B237" s="113">
        <v>2</v>
      </c>
      <c r="C237" s="113">
        <v>4</v>
      </c>
      <c r="D237" s="113">
        <v>4</v>
      </c>
      <c r="E237" s="113">
        <v>7</v>
      </c>
      <c r="F237" s="113">
        <v>9</v>
      </c>
      <c r="G237" s="113">
        <v>13</v>
      </c>
      <c r="H237" s="113"/>
      <c r="I237" s="113"/>
    </row>
    <row r="238" spans="1:9">
      <c r="A238" s="115" t="s">
        <v>627</v>
      </c>
      <c r="B238" s="113">
        <v>3</v>
      </c>
      <c r="C238" s="113">
        <v>8</v>
      </c>
      <c r="D238" s="113">
        <v>8</v>
      </c>
      <c r="E238" s="113"/>
      <c r="F238" s="113">
        <v>9</v>
      </c>
      <c r="G238" s="113"/>
      <c r="H238" s="113"/>
      <c r="I238" s="113"/>
    </row>
    <row r="239" spans="1:9">
      <c r="A239" s="132" t="s">
        <v>1505</v>
      </c>
      <c r="B239" s="133"/>
      <c r="C239" s="133"/>
      <c r="D239" s="133"/>
      <c r="E239" s="132"/>
      <c r="F239" s="133"/>
      <c r="G239" s="133"/>
      <c r="H239" s="133"/>
      <c r="I239" s="133"/>
    </row>
    <row r="240" spans="1:9">
      <c r="A240" s="115" t="s">
        <v>1165</v>
      </c>
      <c r="B240" s="113">
        <v>1</v>
      </c>
      <c r="C240" s="113"/>
      <c r="D240" s="113"/>
      <c r="E240" s="113">
        <v>2</v>
      </c>
      <c r="F240" s="113"/>
      <c r="G240" s="113">
        <v>3</v>
      </c>
      <c r="H240" s="113"/>
      <c r="I240" s="113"/>
    </row>
    <row r="241" spans="1:9">
      <c r="A241" s="114" t="s">
        <v>628</v>
      </c>
      <c r="B241" s="113">
        <v>1</v>
      </c>
      <c r="C241" s="113">
        <v>1</v>
      </c>
      <c r="D241" s="113">
        <v>2</v>
      </c>
      <c r="E241" s="113">
        <v>3</v>
      </c>
      <c r="F241" s="113">
        <v>2</v>
      </c>
      <c r="G241" s="113">
        <v>3</v>
      </c>
      <c r="H241" s="113">
        <v>5</v>
      </c>
      <c r="I241" s="113">
        <v>7</v>
      </c>
    </row>
    <row r="242" spans="1:9">
      <c r="A242" s="115" t="s">
        <v>1164</v>
      </c>
      <c r="B242" s="113">
        <v>1</v>
      </c>
      <c r="C242" s="113"/>
      <c r="D242" s="113"/>
      <c r="E242" s="113">
        <v>2</v>
      </c>
      <c r="F242" s="113"/>
      <c r="G242" s="113">
        <v>4</v>
      </c>
      <c r="H242" s="113"/>
      <c r="I242" s="113">
        <v>7</v>
      </c>
    </row>
    <row r="243" spans="1:9">
      <c r="A243" s="115" t="s">
        <v>629</v>
      </c>
      <c r="B243" s="113">
        <v>2</v>
      </c>
      <c r="C243" s="113"/>
      <c r="D243" s="113">
        <v>2</v>
      </c>
      <c r="E243" s="113">
        <v>3</v>
      </c>
      <c r="F243" s="113">
        <v>3</v>
      </c>
      <c r="G243" s="113">
        <v>4</v>
      </c>
      <c r="H243" s="113">
        <v>5</v>
      </c>
      <c r="I243" s="113">
        <v>7</v>
      </c>
    </row>
    <row r="244" spans="1:9">
      <c r="A244" s="118" t="s">
        <v>1163</v>
      </c>
      <c r="B244" s="113">
        <v>2</v>
      </c>
      <c r="C244" s="113">
        <v>2</v>
      </c>
      <c r="D244" s="113">
        <v>2</v>
      </c>
      <c r="E244" s="113">
        <v>3</v>
      </c>
      <c r="F244" s="113"/>
      <c r="G244" s="113">
        <v>5</v>
      </c>
      <c r="H244" s="113"/>
      <c r="I244" s="113">
        <v>10</v>
      </c>
    </row>
    <row r="245" spans="1:9">
      <c r="A245" s="114" t="s">
        <v>630</v>
      </c>
      <c r="B245" s="113">
        <v>2</v>
      </c>
      <c r="C245" s="113">
        <v>3</v>
      </c>
      <c r="D245" s="113">
        <v>3</v>
      </c>
      <c r="E245" s="113">
        <v>5</v>
      </c>
      <c r="F245" s="113">
        <v>4</v>
      </c>
      <c r="G245" s="113">
        <v>7</v>
      </c>
      <c r="H245" s="113">
        <v>8</v>
      </c>
      <c r="I245" s="113"/>
    </row>
    <row r="246" spans="1:9">
      <c r="A246" s="115" t="s">
        <v>1162</v>
      </c>
      <c r="B246" s="113">
        <v>1</v>
      </c>
      <c r="C246" s="113"/>
      <c r="D246" s="113">
        <v>2</v>
      </c>
      <c r="E246" s="113">
        <v>3</v>
      </c>
      <c r="F246" s="113"/>
      <c r="G246" s="113">
        <v>5</v>
      </c>
      <c r="H246" s="113"/>
      <c r="I246" s="113">
        <v>6</v>
      </c>
    </row>
    <row r="247" spans="1:9">
      <c r="A247" s="114" t="s">
        <v>631</v>
      </c>
      <c r="B247" s="113">
        <v>1</v>
      </c>
      <c r="C247" s="113">
        <v>2</v>
      </c>
      <c r="D247" s="113">
        <v>2</v>
      </c>
      <c r="E247" s="113">
        <v>3</v>
      </c>
      <c r="F247" s="113">
        <v>3</v>
      </c>
      <c r="G247" s="113">
        <v>5</v>
      </c>
      <c r="H247" s="113">
        <v>6</v>
      </c>
      <c r="I247" s="113">
        <v>10</v>
      </c>
    </row>
    <row r="248" spans="1:9">
      <c r="A248" s="115" t="s">
        <v>1161</v>
      </c>
      <c r="B248" s="113">
        <v>2</v>
      </c>
      <c r="C248" s="113">
        <v>3</v>
      </c>
      <c r="D248" s="113">
        <v>3</v>
      </c>
      <c r="E248" s="113">
        <v>5</v>
      </c>
      <c r="F248" s="113"/>
      <c r="G248" s="113">
        <v>8</v>
      </c>
      <c r="H248" s="113"/>
      <c r="I248" s="113"/>
    </row>
    <row r="249" spans="1:9">
      <c r="A249" s="114" t="s">
        <v>632</v>
      </c>
      <c r="B249" s="113">
        <v>2</v>
      </c>
      <c r="C249" s="113">
        <v>4</v>
      </c>
      <c r="D249" s="113">
        <v>4</v>
      </c>
      <c r="E249" s="113">
        <v>7</v>
      </c>
      <c r="F249" s="113">
        <v>7</v>
      </c>
      <c r="G249" s="113">
        <v>13</v>
      </c>
      <c r="H249" s="113"/>
      <c r="I249" s="113"/>
    </row>
    <row r="250" spans="1:9">
      <c r="A250" s="115" t="s">
        <v>1160</v>
      </c>
      <c r="B250" s="113">
        <v>2</v>
      </c>
      <c r="C250" s="113">
        <v>3</v>
      </c>
      <c r="D250" s="113">
        <v>3</v>
      </c>
      <c r="E250" s="113">
        <v>4</v>
      </c>
      <c r="F250" s="113"/>
      <c r="G250" s="113">
        <v>6</v>
      </c>
      <c r="H250" s="113"/>
      <c r="I250" s="113">
        <v>13</v>
      </c>
    </row>
    <row r="251" spans="1:9">
      <c r="A251" s="114" t="s">
        <v>633</v>
      </c>
      <c r="B251" s="113">
        <v>2</v>
      </c>
      <c r="C251" s="113">
        <v>4</v>
      </c>
      <c r="D251" s="113">
        <v>4</v>
      </c>
      <c r="E251" s="113">
        <v>6</v>
      </c>
      <c r="F251" s="113">
        <v>7</v>
      </c>
      <c r="G251" s="113">
        <v>12</v>
      </c>
      <c r="H251" s="113"/>
      <c r="I251" s="113"/>
    </row>
    <row r="252" spans="1:9">
      <c r="A252" s="115" t="s">
        <v>1471</v>
      </c>
      <c r="B252" s="113">
        <v>1</v>
      </c>
      <c r="C252" s="113">
        <v>2</v>
      </c>
      <c r="D252" s="113">
        <v>2</v>
      </c>
      <c r="E252" s="113">
        <v>4</v>
      </c>
      <c r="F252" s="113"/>
      <c r="G252" s="113">
        <v>5</v>
      </c>
      <c r="H252" s="113"/>
      <c r="I252" s="113"/>
    </row>
    <row r="253" spans="1:9">
      <c r="A253" s="115" t="s">
        <v>634</v>
      </c>
      <c r="B253" s="113">
        <v>2</v>
      </c>
      <c r="C253" s="113">
        <v>4</v>
      </c>
      <c r="D253" s="113">
        <v>3</v>
      </c>
      <c r="E253" s="113">
        <v>5</v>
      </c>
      <c r="F253" s="113">
        <v>6</v>
      </c>
      <c r="G253" s="113">
        <v>8</v>
      </c>
      <c r="H253" s="113"/>
      <c r="I253" s="113"/>
    </row>
    <row r="254" spans="1:9">
      <c r="A254" s="118" t="s">
        <v>1159</v>
      </c>
      <c r="B254" s="113">
        <v>2</v>
      </c>
      <c r="C254" s="113">
        <v>3</v>
      </c>
      <c r="D254" s="113">
        <v>3</v>
      </c>
      <c r="E254" s="113">
        <v>4</v>
      </c>
      <c r="F254" s="113">
        <v>8</v>
      </c>
      <c r="G254" s="113">
        <v>8</v>
      </c>
      <c r="H254" s="113"/>
      <c r="I254" s="113">
        <v>13</v>
      </c>
    </row>
    <row r="255" spans="1:9">
      <c r="A255" s="115" t="s">
        <v>1472</v>
      </c>
      <c r="B255" s="113">
        <v>2</v>
      </c>
      <c r="C255" s="113"/>
      <c r="D255" s="113">
        <v>4</v>
      </c>
      <c r="E255" s="113">
        <v>5</v>
      </c>
      <c r="F255" s="113"/>
      <c r="G255" s="113">
        <v>10</v>
      </c>
      <c r="H255" s="113"/>
      <c r="I255" s="113"/>
    </row>
    <row r="256" spans="1:9">
      <c r="A256" s="114" t="s">
        <v>635</v>
      </c>
      <c r="B256" s="113">
        <v>2</v>
      </c>
      <c r="C256" s="113">
        <v>4</v>
      </c>
      <c r="D256" s="113">
        <v>5</v>
      </c>
      <c r="E256" s="113">
        <v>10</v>
      </c>
      <c r="F256" s="113">
        <v>12</v>
      </c>
      <c r="G256" s="113"/>
      <c r="H256" s="113"/>
      <c r="I256" s="113"/>
    </row>
    <row r="257" spans="1:9">
      <c r="A257" s="115" t="s">
        <v>1158</v>
      </c>
      <c r="B257" s="113">
        <v>2</v>
      </c>
      <c r="C257" s="113">
        <v>3</v>
      </c>
      <c r="D257" s="113">
        <v>3</v>
      </c>
      <c r="E257" s="113">
        <v>5</v>
      </c>
      <c r="F257" s="113"/>
      <c r="G257" s="113">
        <v>9</v>
      </c>
      <c r="H257" s="113"/>
      <c r="I257" s="113"/>
    </row>
    <row r="258" spans="1:9">
      <c r="A258" s="114" t="s">
        <v>636</v>
      </c>
      <c r="B258" s="113">
        <v>2</v>
      </c>
      <c r="C258" s="113">
        <v>4</v>
      </c>
      <c r="D258" s="113">
        <v>3</v>
      </c>
      <c r="E258" s="113">
        <v>6</v>
      </c>
      <c r="F258" s="113">
        <v>8</v>
      </c>
      <c r="G258" s="113">
        <v>13</v>
      </c>
      <c r="H258" s="113"/>
      <c r="I258" s="113"/>
    </row>
    <row r="259" spans="1:9">
      <c r="A259" s="115" t="s">
        <v>1157</v>
      </c>
      <c r="B259" s="113">
        <v>1</v>
      </c>
      <c r="C259" s="113">
        <v>3</v>
      </c>
      <c r="D259" s="113">
        <v>2</v>
      </c>
      <c r="E259" s="113"/>
      <c r="F259" s="113"/>
      <c r="G259" s="113">
        <v>4</v>
      </c>
      <c r="H259" s="113"/>
      <c r="I259" s="113">
        <v>11</v>
      </c>
    </row>
    <row r="260" spans="1:9">
      <c r="A260" s="115" t="s">
        <v>637</v>
      </c>
      <c r="B260" s="113">
        <v>1</v>
      </c>
      <c r="C260" s="113">
        <v>3</v>
      </c>
      <c r="D260" s="113">
        <v>2</v>
      </c>
      <c r="E260" s="113">
        <v>4</v>
      </c>
      <c r="F260" s="113">
        <v>6</v>
      </c>
      <c r="G260" s="113">
        <v>6</v>
      </c>
      <c r="H260" s="113">
        <v>11</v>
      </c>
      <c r="I260" s="113"/>
    </row>
    <row r="261" spans="1:9">
      <c r="A261" s="118" t="s">
        <v>1156</v>
      </c>
      <c r="B261" s="113">
        <v>2</v>
      </c>
      <c r="C261" s="113">
        <v>4</v>
      </c>
      <c r="D261" s="113">
        <v>3</v>
      </c>
      <c r="E261" s="113">
        <v>7</v>
      </c>
      <c r="F261" s="113"/>
      <c r="G261" s="113">
        <v>9</v>
      </c>
      <c r="H261" s="113">
        <v>13</v>
      </c>
      <c r="I261" s="113"/>
    </row>
    <row r="262" spans="1:9">
      <c r="A262" s="115" t="s">
        <v>638</v>
      </c>
      <c r="B262" s="113">
        <v>2</v>
      </c>
      <c r="C262" s="113">
        <v>5</v>
      </c>
      <c r="D262" s="113">
        <v>5</v>
      </c>
      <c r="E262" s="113">
        <v>10</v>
      </c>
      <c r="F262" s="113">
        <v>10</v>
      </c>
      <c r="G262" s="113"/>
      <c r="H262" s="113"/>
      <c r="I262" s="113"/>
    </row>
    <row r="263" spans="1:9">
      <c r="A263" s="118" t="s">
        <v>1155</v>
      </c>
      <c r="B263" s="113">
        <v>1</v>
      </c>
      <c r="C263" s="113"/>
      <c r="D263" s="113">
        <v>2</v>
      </c>
      <c r="E263" s="113">
        <v>3</v>
      </c>
      <c r="F263" s="113"/>
      <c r="G263" s="113">
        <v>4</v>
      </c>
      <c r="H263" s="113">
        <v>5</v>
      </c>
      <c r="I263" s="113">
        <v>8</v>
      </c>
    </row>
    <row r="264" spans="1:9">
      <c r="A264" s="115" t="s">
        <v>1473</v>
      </c>
      <c r="B264" s="113">
        <v>3</v>
      </c>
      <c r="C264" s="113"/>
      <c r="D264" s="113">
        <v>5</v>
      </c>
      <c r="E264" s="113">
        <v>7</v>
      </c>
      <c r="F264" s="113"/>
      <c r="G264" s="113"/>
      <c r="H264" s="113"/>
      <c r="I264" s="113"/>
    </row>
    <row r="265" spans="1:9">
      <c r="A265" s="114" t="s">
        <v>639</v>
      </c>
      <c r="B265" s="113">
        <v>2</v>
      </c>
      <c r="C265" s="113">
        <v>6</v>
      </c>
      <c r="D265" s="113">
        <v>4</v>
      </c>
      <c r="E265" s="113">
        <v>13</v>
      </c>
      <c r="F265" s="113">
        <v>7</v>
      </c>
      <c r="G265" s="113"/>
      <c r="H265" s="113"/>
      <c r="I265" s="113"/>
    </row>
    <row r="266" spans="1:9">
      <c r="A266" s="115" t="s">
        <v>1154</v>
      </c>
      <c r="B266" s="113">
        <v>2</v>
      </c>
      <c r="C266" s="113">
        <v>4</v>
      </c>
      <c r="D266" s="113">
        <v>4</v>
      </c>
      <c r="E266" s="113">
        <v>6</v>
      </c>
      <c r="F266" s="113"/>
      <c r="G266" s="113">
        <v>8</v>
      </c>
      <c r="H266" s="113"/>
      <c r="I266" s="113"/>
    </row>
    <row r="267" spans="1:9">
      <c r="A267" s="115" t="s">
        <v>640</v>
      </c>
      <c r="B267" s="113">
        <v>2</v>
      </c>
      <c r="C267" s="113">
        <v>4</v>
      </c>
      <c r="D267" s="113">
        <v>4</v>
      </c>
      <c r="E267" s="113">
        <v>6</v>
      </c>
      <c r="F267" s="113">
        <v>6</v>
      </c>
      <c r="G267" s="113">
        <v>10</v>
      </c>
      <c r="H267" s="113"/>
      <c r="I267" s="113"/>
    </row>
    <row r="268" spans="1:9">
      <c r="A268" s="118" t="s">
        <v>641</v>
      </c>
      <c r="B268" s="113">
        <v>2</v>
      </c>
      <c r="C268" s="113">
        <v>5</v>
      </c>
      <c r="D268" s="113">
        <v>5</v>
      </c>
      <c r="E268" s="113">
        <v>9</v>
      </c>
      <c r="F268" s="113">
        <v>10</v>
      </c>
      <c r="G268" s="113">
        <v>10</v>
      </c>
      <c r="H268" s="113"/>
      <c r="I268" s="113">
        <v>13</v>
      </c>
    </row>
    <row r="269" spans="1:9">
      <c r="A269" s="115" t="s">
        <v>1506</v>
      </c>
      <c r="B269" s="113"/>
      <c r="C269" s="113">
        <v>2</v>
      </c>
      <c r="D269" s="113"/>
      <c r="E269" s="113">
        <v>6</v>
      </c>
      <c r="F269" s="113"/>
      <c r="G269" s="113">
        <v>7</v>
      </c>
      <c r="H269" s="113"/>
      <c r="I269" s="113"/>
    </row>
    <row r="270" spans="1:9">
      <c r="A270" s="114" t="s">
        <v>642</v>
      </c>
      <c r="B270" s="113">
        <v>3</v>
      </c>
      <c r="C270" s="113">
        <v>6</v>
      </c>
      <c r="D270" s="113">
        <v>7</v>
      </c>
      <c r="E270" s="113">
        <v>13</v>
      </c>
      <c r="F270" s="113">
        <v>12</v>
      </c>
      <c r="G270" s="113"/>
      <c r="H270" s="113"/>
      <c r="I270" s="113"/>
    </row>
    <row r="271" spans="1:9">
      <c r="A271" s="115" t="s">
        <v>1153</v>
      </c>
      <c r="B271" s="113">
        <v>3</v>
      </c>
      <c r="C271" s="113"/>
      <c r="D271" s="113"/>
      <c r="E271" s="113">
        <v>9</v>
      </c>
      <c r="F271" s="113"/>
      <c r="G271" s="113"/>
      <c r="H271" s="113"/>
      <c r="I271" s="113"/>
    </row>
    <row r="272" spans="1:9">
      <c r="A272" s="114" t="s">
        <v>643</v>
      </c>
      <c r="B272" s="113">
        <v>3</v>
      </c>
      <c r="C272" s="113">
        <v>7</v>
      </c>
      <c r="D272" s="113">
        <v>8</v>
      </c>
      <c r="E272" s="113">
        <v>13</v>
      </c>
      <c r="F272" s="113">
        <v>12</v>
      </c>
      <c r="G272" s="113"/>
      <c r="H272" s="113"/>
      <c r="I272" s="113"/>
    </row>
    <row r="273" spans="1:9">
      <c r="A273" s="115" t="s">
        <v>644</v>
      </c>
      <c r="B273" s="113">
        <v>3</v>
      </c>
      <c r="C273" s="113">
        <v>5</v>
      </c>
      <c r="D273" s="113">
        <v>6</v>
      </c>
      <c r="E273" s="113">
        <v>10</v>
      </c>
      <c r="F273" s="113">
        <v>11</v>
      </c>
      <c r="G273" s="113"/>
      <c r="H273" s="113">
        <v>12</v>
      </c>
      <c r="I273" s="113"/>
    </row>
    <row r="274" spans="1:9">
      <c r="A274" s="114" t="s">
        <v>645</v>
      </c>
      <c r="B274" s="113">
        <v>3</v>
      </c>
      <c r="C274" s="113">
        <v>5</v>
      </c>
      <c r="D274" s="113">
        <v>6</v>
      </c>
      <c r="E274" s="113">
        <v>10</v>
      </c>
      <c r="F274" s="113">
        <v>10</v>
      </c>
      <c r="G274" s="113"/>
      <c r="H274" s="113"/>
      <c r="I274" s="113"/>
    </row>
    <row r="275" spans="1:9">
      <c r="A275" s="115" t="s">
        <v>646</v>
      </c>
      <c r="B275" s="113">
        <v>2</v>
      </c>
      <c r="C275" s="113">
        <v>5</v>
      </c>
      <c r="D275" s="113">
        <v>4</v>
      </c>
      <c r="E275" s="113">
        <v>7</v>
      </c>
      <c r="F275" s="113">
        <v>10</v>
      </c>
      <c r="G275" s="113">
        <v>12</v>
      </c>
      <c r="H275" s="113">
        <v>13</v>
      </c>
      <c r="I275" s="113"/>
    </row>
    <row r="276" spans="1:9">
      <c r="A276" s="118" t="s">
        <v>647</v>
      </c>
      <c r="B276" s="113">
        <v>2</v>
      </c>
      <c r="C276" s="113">
        <v>5</v>
      </c>
      <c r="D276" s="113">
        <v>5</v>
      </c>
      <c r="E276" s="113">
        <v>9</v>
      </c>
      <c r="F276" s="113">
        <v>11</v>
      </c>
      <c r="G276" s="113"/>
      <c r="H276" s="113">
        <v>13</v>
      </c>
      <c r="I276" s="113"/>
    </row>
    <row r="277" spans="1:9">
      <c r="A277" s="118" t="s">
        <v>648</v>
      </c>
      <c r="B277" s="113">
        <v>2</v>
      </c>
      <c r="C277" s="113">
        <v>5</v>
      </c>
      <c r="D277" s="113">
        <v>5</v>
      </c>
      <c r="E277" s="113">
        <v>12</v>
      </c>
      <c r="F277" s="113">
        <v>12</v>
      </c>
      <c r="G277" s="113"/>
      <c r="H277" s="113"/>
      <c r="I277" s="113"/>
    </row>
    <row r="278" spans="1:9">
      <c r="A278" s="119" t="s">
        <v>649</v>
      </c>
      <c r="B278" s="113">
        <v>3</v>
      </c>
      <c r="C278" s="113">
        <v>7</v>
      </c>
      <c r="D278" s="113">
        <v>8</v>
      </c>
      <c r="E278" s="113">
        <v>12</v>
      </c>
      <c r="F278" s="113">
        <v>13</v>
      </c>
      <c r="G278" s="113"/>
      <c r="H278" s="113"/>
      <c r="I278" s="113"/>
    </row>
    <row r="279" spans="1:9" ht="13.95" customHeight="1">
      <c r="A279" s="132" t="s">
        <v>1152</v>
      </c>
      <c r="B279" s="133"/>
      <c r="C279" s="133"/>
      <c r="D279" s="133"/>
      <c r="E279" s="132"/>
      <c r="F279" s="133"/>
      <c r="G279" s="133"/>
      <c r="H279" s="133"/>
      <c r="I279" s="133"/>
    </row>
    <row r="280" spans="1:9">
      <c r="A280" s="120" t="s">
        <v>1151</v>
      </c>
      <c r="B280" s="113">
        <v>2</v>
      </c>
      <c r="C280" s="113"/>
      <c r="D280" s="113"/>
      <c r="E280" s="113">
        <v>4</v>
      </c>
      <c r="F280" s="113"/>
      <c r="G280" s="113">
        <v>6</v>
      </c>
      <c r="H280" s="113"/>
      <c r="I280" s="113">
        <v>9</v>
      </c>
    </row>
    <row r="281" spans="1:9">
      <c r="A281" s="120" t="s">
        <v>1150</v>
      </c>
      <c r="B281" s="113">
        <v>2</v>
      </c>
      <c r="C281" s="113">
        <v>4</v>
      </c>
      <c r="D281" s="113"/>
      <c r="E281" s="113">
        <v>5</v>
      </c>
      <c r="F281" s="113"/>
      <c r="G281" s="113">
        <v>8</v>
      </c>
      <c r="H281" s="113"/>
      <c r="I281" s="113">
        <v>13</v>
      </c>
    </row>
    <row r="282" spans="1:9">
      <c r="A282" s="120" t="s">
        <v>650</v>
      </c>
      <c r="B282" s="113">
        <v>4</v>
      </c>
      <c r="C282" s="113">
        <v>7</v>
      </c>
      <c r="D282" s="113">
        <v>7</v>
      </c>
      <c r="E282" s="113">
        <v>9</v>
      </c>
      <c r="F282" s="113">
        <v>12</v>
      </c>
      <c r="G282" s="113">
        <v>12</v>
      </c>
      <c r="H282" s="113"/>
      <c r="I282" s="113"/>
    </row>
    <row r="283" spans="1:9">
      <c r="A283" s="120" t="s">
        <v>651</v>
      </c>
      <c r="B283" s="113">
        <v>3</v>
      </c>
      <c r="C283" s="113">
        <v>6</v>
      </c>
      <c r="D283" s="113">
        <v>6</v>
      </c>
      <c r="E283" s="113">
        <v>8</v>
      </c>
      <c r="F283" s="113">
        <v>8</v>
      </c>
      <c r="G283" s="113">
        <v>12</v>
      </c>
      <c r="H283" s="113"/>
      <c r="I283" s="113"/>
    </row>
    <row r="284" spans="1:9">
      <c r="A284" s="120" t="s">
        <v>652</v>
      </c>
      <c r="B284" s="113">
        <v>4</v>
      </c>
      <c r="C284" s="113">
        <v>10</v>
      </c>
      <c r="D284" s="113">
        <v>9</v>
      </c>
      <c r="E284" s="113">
        <v>12</v>
      </c>
      <c r="F284" s="113">
        <v>12</v>
      </c>
      <c r="G284" s="113"/>
      <c r="H284" s="113"/>
      <c r="I284" s="113"/>
    </row>
    <row r="285" spans="1:9">
      <c r="A285" s="120" t="s">
        <v>653</v>
      </c>
      <c r="B285" s="113">
        <v>3</v>
      </c>
      <c r="C285" s="113">
        <v>7</v>
      </c>
      <c r="D285" s="113">
        <v>6</v>
      </c>
      <c r="E285" s="113">
        <v>8</v>
      </c>
      <c r="F285" s="113">
        <v>8</v>
      </c>
      <c r="G285" s="113"/>
      <c r="H285" s="113"/>
      <c r="I285" s="113"/>
    </row>
    <row r="286" spans="1:9">
      <c r="A286" s="121" t="s">
        <v>654</v>
      </c>
      <c r="B286" s="113">
        <v>4</v>
      </c>
      <c r="C286" s="113">
        <v>7</v>
      </c>
      <c r="D286" s="113">
        <v>8</v>
      </c>
      <c r="E286" s="113">
        <v>10</v>
      </c>
      <c r="F286" s="113">
        <v>9</v>
      </c>
      <c r="G286" s="113"/>
      <c r="H286" s="113"/>
      <c r="I286" s="113"/>
    </row>
    <row r="287" spans="1:9">
      <c r="A287" s="122" t="s">
        <v>655</v>
      </c>
      <c r="B287" s="113">
        <v>3</v>
      </c>
      <c r="C287" s="113">
        <v>7</v>
      </c>
      <c r="D287" s="113">
        <v>7</v>
      </c>
      <c r="E287" s="113">
        <v>8</v>
      </c>
      <c r="F287" s="113">
        <v>10</v>
      </c>
      <c r="G287" s="113"/>
      <c r="H287" s="113">
        <v>12</v>
      </c>
      <c r="I287" s="113"/>
    </row>
    <row r="288" spans="1:9">
      <c r="A288" s="132" t="s">
        <v>1149</v>
      </c>
      <c r="B288" s="133"/>
      <c r="C288" s="133"/>
      <c r="D288" s="133"/>
      <c r="E288" s="132"/>
      <c r="F288" s="133"/>
      <c r="G288" s="133"/>
      <c r="H288" s="133"/>
      <c r="I288" s="133"/>
    </row>
    <row r="289" spans="1:9">
      <c r="A289" s="120" t="s">
        <v>1148</v>
      </c>
      <c r="B289" s="113">
        <v>1</v>
      </c>
      <c r="C289" s="113"/>
      <c r="D289" s="113"/>
      <c r="E289" s="113"/>
      <c r="F289" s="113"/>
      <c r="G289" s="113">
        <v>1</v>
      </c>
      <c r="H289" s="113"/>
      <c r="I289" s="113"/>
    </row>
    <row r="290" spans="1:9">
      <c r="A290" s="120" t="s">
        <v>1147</v>
      </c>
      <c r="B290" s="113">
        <v>1</v>
      </c>
      <c r="C290" s="113"/>
      <c r="D290" s="113"/>
      <c r="E290" s="113">
        <v>2</v>
      </c>
      <c r="F290" s="113"/>
      <c r="G290" s="113"/>
      <c r="H290" s="113"/>
      <c r="I290" s="113"/>
    </row>
    <row r="291" spans="1:9">
      <c r="A291" s="120" t="s">
        <v>1146</v>
      </c>
      <c r="B291" s="113">
        <v>1</v>
      </c>
      <c r="C291" s="113"/>
      <c r="D291" s="113"/>
      <c r="E291" s="113">
        <v>2</v>
      </c>
      <c r="F291" s="113"/>
      <c r="G291" s="113"/>
      <c r="H291" s="113"/>
      <c r="I291" s="113"/>
    </row>
    <row r="292" spans="1:9">
      <c r="A292" s="120" t="s">
        <v>1145</v>
      </c>
      <c r="B292" s="113">
        <v>1</v>
      </c>
      <c r="C292" s="113">
        <v>2</v>
      </c>
      <c r="D292" s="113"/>
      <c r="E292" s="113">
        <v>2</v>
      </c>
      <c r="F292" s="113"/>
      <c r="G292" s="113">
        <v>4</v>
      </c>
      <c r="H292" s="113"/>
      <c r="I292" s="113"/>
    </row>
    <row r="293" spans="1:9">
      <c r="A293" s="121" t="s">
        <v>1144</v>
      </c>
      <c r="B293" s="113">
        <v>2</v>
      </c>
      <c r="C293" s="113">
        <v>3</v>
      </c>
      <c r="D293" s="113"/>
      <c r="E293" s="113">
        <v>5</v>
      </c>
      <c r="F293" s="113">
        <v>6</v>
      </c>
      <c r="G293" s="113">
        <v>7</v>
      </c>
      <c r="H293" s="113"/>
      <c r="I293" s="113"/>
    </row>
    <row r="294" spans="1:9">
      <c r="A294" s="132" t="s">
        <v>1143</v>
      </c>
      <c r="B294" s="133"/>
      <c r="C294" s="133"/>
      <c r="D294" s="133"/>
      <c r="E294" s="132"/>
      <c r="F294" s="133"/>
      <c r="G294" s="133"/>
      <c r="H294" s="133"/>
      <c r="I294" s="133"/>
    </row>
    <row r="295" spans="1:9">
      <c r="A295" s="120" t="s">
        <v>1142</v>
      </c>
      <c r="B295" s="113">
        <v>1</v>
      </c>
      <c r="C295" s="113"/>
      <c r="D295" s="113"/>
      <c r="E295" s="113"/>
      <c r="F295" s="113"/>
      <c r="G295" s="113">
        <v>1</v>
      </c>
      <c r="H295" s="113"/>
      <c r="I295" s="113"/>
    </row>
    <row r="296" spans="1:9">
      <c r="A296" s="120" t="s">
        <v>1141</v>
      </c>
      <c r="B296" s="113">
        <v>1</v>
      </c>
      <c r="C296" s="113"/>
      <c r="D296" s="113"/>
      <c r="E296" s="113">
        <v>2</v>
      </c>
      <c r="F296" s="113"/>
      <c r="G296" s="113">
        <v>3</v>
      </c>
      <c r="H296" s="113"/>
      <c r="I296" s="113"/>
    </row>
    <row r="297" spans="1:9">
      <c r="A297" s="120" t="s">
        <v>1140</v>
      </c>
      <c r="B297" s="113">
        <v>1</v>
      </c>
      <c r="C297" s="113"/>
      <c r="D297" s="113"/>
      <c r="E297" s="113"/>
      <c r="F297" s="113"/>
      <c r="G297" s="113">
        <v>3</v>
      </c>
      <c r="H297" s="113"/>
      <c r="I297" s="113"/>
    </row>
    <row r="298" spans="1:9">
      <c r="A298" s="120" t="s">
        <v>1139</v>
      </c>
      <c r="B298" s="113">
        <v>1</v>
      </c>
      <c r="C298" s="113"/>
      <c r="D298" s="113"/>
      <c r="E298" s="113">
        <v>3</v>
      </c>
      <c r="F298" s="113"/>
      <c r="G298" s="113">
        <v>4</v>
      </c>
      <c r="H298" s="113"/>
      <c r="I298" s="113"/>
    </row>
    <row r="299" spans="1:9">
      <c r="A299" s="121" t="s">
        <v>656</v>
      </c>
      <c r="B299" s="113">
        <v>2</v>
      </c>
      <c r="C299" s="113">
        <v>3</v>
      </c>
      <c r="D299" s="113">
        <v>3</v>
      </c>
      <c r="E299" s="113">
        <v>4</v>
      </c>
      <c r="F299" s="113">
        <v>4</v>
      </c>
      <c r="G299" s="113">
        <v>8</v>
      </c>
      <c r="H299" s="113">
        <v>7</v>
      </c>
      <c r="I299" s="113"/>
    </row>
    <row r="300" spans="1:9">
      <c r="A300" s="132" t="s">
        <v>1138</v>
      </c>
      <c r="B300" s="133"/>
      <c r="C300" s="133"/>
      <c r="D300" s="133"/>
      <c r="E300" s="132"/>
      <c r="F300" s="133"/>
      <c r="G300" s="133"/>
      <c r="H300" s="133"/>
      <c r="I300" s="133"/>
    </row>
    <row r="301" spans="1:9">
      <c r="A301" s="120" t="s">
        <v>1137</v>
      </c>
      <c r="B301" s="113">
        <v>1</v>
      </c>
      <c r="C301" s="113"/>
      <c r="D301" s="113"/>
      <c r="E301" s="113"/>
      <c r="F301" s="113"/>
      <c r="G301" s="113">
        <v>1</v>
      </c>
      <c r="H301" s="113"/>
      <c r="I301" s="113"/>
    </row>
    <row r="302" spans="1:9">
      <c r="A302" s="120" t="s">
        <v>1136</v>
      </c>
      <c r="B302" s="113">
        <v>1</v>
      </c>
      <c r="C302" s="113"/>
      <c r="D302" s="113"/>
      <c r="E302" s="113">
        <v>2</v>
      </c>
      <c r="F302" s="113"/>
      <c r="G302" s="113">
        <v>3</v>
      </c>
      <c r="H302" s="113"/>
      <c r="I302" s="113"/>
    </row>
    <row r="303" spans="1:9">
      <c r="A303" s="120" t="s">
        <v>1135</v>
      </c>
      <c r="B303" s="113">
        <v>1</v>
      </c>
      <c r="C303" s="113"/>
      <c r="D303" s="113"/>
      <c r="E303" s="113">
        <v>2</v>
      </c>
      <c r="F303" s="113"/>
      <c r="G303" s="113">
        <v>3</v>
      </c>
      <c r="H303" s="113"/>
      <c r="I303" s="113"/>
    </row>
    <row r="304" spans="1:9">
      <c r="A304" s="120" t="s">
        <v>1134</v>
      </c>
      <c r="B304" s="113">
        <v>2</v>
      </c>
      <c r="C304" s="113"/>
      <c r="D304" s="113"/>
      <c r="E304" s="113">
        <v>3</v>
      </c>
      <c r="F304" s="113"/>
      <c r="G304" s="113">
        <v>5</v>
      </c>
      <c r="H304" s="113"/>
      <c r="I304" s="113">
        <v>12</v>
      </c>
    </row>
    <row r="305" spans="1:9">
      <c r="A305" s="121" t="s">
        <v>657</v>
      </c>
      <c r="B305" s="113">
        <v>2</v>
      </c>
      <c r="C305" s="113">
        <v>3</v>
      </c>
      <c r="D305" s="113">
        <v>3</v>
      </c>
      <c r="E305" s="113">
        <v>4</v>
      </c>
      <c r="F305" s="113">
        <v>4</v>
      </c>
      <c r="G305" s="113">
        <v>7</v>
      </c>
      <c r="H305" s="113"/>
      <c r="I305" s="113"/>
    </row>
    <row r="306" spans="1:9">
      <c r="A306" s="132" t="s">
        <v>1133</v>
      </c>
      <c r="B306" s="133"/>
      <c r="C306" s="133"/>
      <c r="D306" s="133"/>
      <c r="E306" s="132"/>
      <c r="F306" s="133"/>
      <c r="G306" s="133"/>
      <c r="H306" s="133"/>
      <c r="I306" s="133"/>
    </row>
    <row r="307" spans="1:9">
      <c r="A307" s="120" t="s">
        <v>1132</v>
      </c>
      <c r="B307" s="113">
        <v>1</v>
      </c>
      <c r="C307" s="113"/>
      <c r="D307" s="113"/>
      <c r="E307" s="113">
        <v>1</v>
      </c>
      <c r="F307" s="113"/>
      <c r="G307" s="113">
        <v>1</v>
      </c>
      <c r="H307" s="113"/>
      <c r="I307" s="113"/>
    </row>
    <row r="308" spans="1:9">
      <c r="A308" s="120" t="s">
        <v>1131</v>
      </c>
      <c r="B308" s="113">
        <v>1</v>
      </c>
      <c r="C308" s="113"/>
      <c r="D308" s="113"/>
      <c r="E308" s="113">
        <v>1</v>
      </c>
      <c r="F308" s="113"/>
      <c r="G308" s="113">
        <v>1</v>
      </c>
      <c r="H308" s="113"/>
      <c r="I308" s="113"/>
    </row>
    <row r="309" spans="1:9">
      <c r="A309" s="120" t="s">
        <v>1130</v>
      </c>
      <c r="B309" s="113">
        <v>1</v>
      </c>
      <c r="C309" s="113"/>
      <c r="D309" s="113"/>
      <c r="E309" s="113">
        <v>1</v>
      </c>
      <c r="F309" s="113"/>
      <c r="G309" s="113">
        <v>2</v>
      </c>
      <c r="H309" s="113"/>
      <c r="I309" s="113"/>
    </row>
    <row r="310" spans="1:9">
      <c r="A310" s="120" t="s">
        <v>1129</v>
      </c>
      <c r="B310" s="113">
        <v>1</v>
      </c>
      <c r="C310" s="113"/>
      <c r="D310" s="113"/>
      <c r="E310" s="113">
        <v>2</v>
      </c>
      <c r="F310" s="113"/>
      <c r="G310" s="113">
        <v>4</v>
      </c>
      <c r="H310" s="113"/>
      <c r="I310" s="113"/>
    </row>
    <row r="311" spans="1:9">
      <c r="A311" s="121" t="s">
        <v>658</v>
      </c>
      <c r="B311" s="113">
        <v>1</v>
      </c>
      <c r="C311" s="113">
        <v>2</v>
      </c>
      <c r="D311" s="113">
        <v>2</v>
      </c>
      <c r="E311" s="113">
        <v>3</v>
      </c>
      <c r="F311" s="113">
        <v>4</v>
      </c>
      <c r="G311" s="113">
        <v>5</v>
      </c>
      <c r="H311" s="113">
        <v>5</v>
      </c>
      <c r="I311" s="113"/>
    </row>
    <row r="312" spans="1:9">
      <c r="A312" s="132" t="s">
        <v>1128</v>
      </c>
      <c r="B312" s="133"/>
      <c r="C312" s="133"/>
      <c r="D312" s="133"/>
      <c r="E312" s="132"/>
      <c r="F312" s="133"/>
      <c r="G312" s="133"/>
      <c r="H312" s="133"/>
      <c r="I312" s="133"/>
    </row>
    <row r="313" spans="1:9">
      <c r="A313" s="120" t="s">
        <v>1127</v>
      </c>
      <c r="B313" s="113">
        <v>1</v>
      </c>
      <c r="C313" s="113"/>
      <c r="D313" s="113"/>
      <c r="E313" s="113"/>
      <c r="F313" s="113"/>
      <c r="G313" s="113"/>
      <c r="H313" s="113"/>
      <c r="I313" s="113">
        <v>1</v>
      </c>
    </row>
    <row r="314" spans="1:9">
      <c r="A314" s="120" t="s">
        <v>1126</v>
      </c>
      <c r="B314" s="113">
        <v>1</v>
      </c>
      <c r="C314" s="113"/>
      <c r="D314" s="113"/>
      <c r="E314" s="113">
        <v>1</v>
      </c>
      <c r="F314" s="113"/>
      <c r="G314" s="113"/>
      <c r="H314" s="113"/>
      <c r="I314" s="113"/>
    </row>
    <row r="315" spans="1:9">
      <c r="A315" s="120" t="s">
        <v>1125</v>
      </c>
      <c r="B315" s="113">
        <v>1</v>
      </c>
      <c r="C315" s="113"/>
      <c r="D315" s="113"/>
      <c r="E315" s="113">
        <v>2</v>
      </c>
      <c r="F315" s="113"/>
      <c r="G315" s="113"/>
      <c r="H315" s="113"/>
      <c r="I315" s="113"/>
    </row>
    <row r="316" spans="1:9">
      <c r="A316" s="120" t="s">
        <v>1124</v>
      </c>
      <c r="B316" s="113">
        <v>1</v>
      </c>
      <c r="C316" s="113">
        <v>2</v>
      </c>
      <c r="D316" s="113"/>
      <c r="E316" s="113">
        <v>3</v>
      </c>
      <c r="F316" s="113"/>
      <c r="G316" s="113">
        <v>3</v>
      </c>
      <c r="H316" s="113"/>
      <c r="I316" s="113"/>
    </row>
    <row r="317" spans="1:9">
      <c r="A317" s="121" t="s">
        <v>659</v>
      </c>
      <c r="B317" s="113">
        <v>1</v>
      </c>
      <c r="C317" s="113">
        <v>3</v>
      </c>
      <c r="D317" s="113">
        <v>3</v>
      </c>
      <c r="E317" s="113">
        <v>4</v>
      </c>
      <c r="F317" s="113">
        <v>3</v>
      </c>
      <c r="G317" s="113">
        <v>5</v>
      </c>
      <c r="H317" s="113">
        <v>5</v>
      </c>
      <c r="I317" s="113"/>
    </row>
    <row r="318" spans="1:9">
      <c r="A318" s="132" t="s">
        <v>1123</v>
      </c>
      <c r="B318" s="133"/>
      <c r="C318" s="133"/>
      <c r="D318" s="133"/>
      <c r="E318" s="132"/>
      <c r="F318" s="133"/>
      <c r="G318" s="133"/>
      <c r="H318" s="133"/>
      <c r="I318" s="133"/>
    </row>
    <row r="319" spans="1:9">
      <c r="A319" s="120" t="s">
        <v>1122</v>
      </c>
      <c r="B319" s="113">
        <v>1</v>
      </c>
      <c r="C319" s="113"/>
      <c r="D319" s="113"/>
      <c r="E319" s="113">
        <v>2</v>
      </c>
      <c r="F319" s="113"/>
      <c r="G319" s="113">
        <v>3</v>
      </c>
      <c r="H319" s="113"/>
      <c r="I319" s="113"/>
    </row>
    <row r="320" spans="1:9">
      <c r="A320" s="120" t="s">
        <v>1121</v>
      </c>
      <c r="B320" s="113">
        <v>2</v>
      </c>
      <c r="C320" s="113">
        <v>3</v>
      </c>
      <c r="D320" s="113"/>
      <c r="E320" s="113">
        <v>4</v>
      </c>
      <c r="F320" s="113"/>
      <c r="G320" s="113">
        <v>5</v>
      </c>
      <c r="H320" s="113"/>
      <c r="I320" s="113"/>
    </row>
    <row r="321" spans="1:9">
      <c r="A321" s="120" t="s">
        <v>1120</v>
      </c>
      <c r="B321" s="113">
        <v>1</v>
      </c>
      <c r="C321" s="113"/>
      <c r="D321" s="113"/>
      <c r="E321" s="113">
        <v>2</v>
      </c>
      <c r="F321" s="113"/>
      <c r="G321" s="113">
        <v>3</v>
      </c>
      <c r="H321" s="113"/>
      <c r="I321" s="113"/>
    </row>
    <row r="322" spans="1:9">
      <c r="A322" s="120" t="s">
        <v>1119</v>
      </c>
      <c r="B322" s="113">
        <v>2</v>
      </c>
      <c r="C322" s="113"/>
      <c r="D322" s="113"/>
      <c r="E322" s="113"/>
      <c r="F322" s="113"/>
      <c r="G322" s="113">
        <v>7</v>
      </c>
      <c r="H322" s="113"/>
      <c r="I322" s="113"/>
    </row>
    <row r="323" spans="1:9">
      <c r="A323" s="120" t="s">
        <v>1118</v>
      </c>
      <c r="B323" s="113">
        <v>1</v>
      </c>
      <c r="C323" s="113">
        <v>1</v>
      </c>
      <c r="D323" s="113"/>
      <c r="E323" s="113">
        <v>2</v>
      </c>
      <c r="F323" s="113"/>
      <c r="G323" s="113">
        <v>2</v>
      </c>
      <c r="H323" s="113"/>
      <c r="I323" s="113"/>
    </row>
    <row r="324" spans="1:9">
      <c r="A324" s="120" t="s">
        <v>1117</v>
      </c>
      <c r="B324" s="113">
        <v>1</v>
      </c>
      <c r="C324" s="113">
        <v>2</v>
      </c>
      <c r="D324" s="113"/>
      <c r="E324" s="113">
        <v>3</v>
      </c>
      <c r="F324" s="113"/>
      <c r="G324" s="113">
        <v>4</v>
      </c>
      <c r="H324" s="113"/>
      <c r="I324" s="113">
        <v>11</v>
      </c>
    </row>
    <row r="325" spans="1:9">
      <c r="A325" s="120" t="s">
        <v>1116</v>
      </c>
      <c r="B325" s="113">
        <v>1</v>
      </c>
      <c r="C325" s="113"/>
      <c r="D325" s="113"/>
      <c r="E325" s="113">
        <v>2</v>
      </c>
      <c r="F325" s="113"/>
      <c r="G325" s="113">
        <v>3</v>
      </c>
      <c r="H325" s="113"/>
      <c r="I325" s="113"/>
    </row>
    <row r="326" spans="1:9">
      <c r="A326" s="121" t="s">
        <v>1115</v>
      </c>
      <c r="B326" s="113">
        <v>1</v>
      </c>
      <c r="C326" s="113">
        <v>2</v>
      </c>
      <c r="D326" s="113"/>
      <c r="E326" s="113"/>
      <c r="F326" s="113"/>
      <c r="G326" s="113">
        <v>6</v>
      </c>
      <c r="H326" s="113"/>
      <c r="I326" s="113">
        <v>12</v>
      </c>
    </row>
    <row r="327" spans="1:9">
      <c r="A327" s="132" t="s">
        <v>1507</v>
      </c>
      <c r="B327" s="133"/>
      <c r="C327" s="133"/>
      <c r="D327" s="133"/>
      <c r="E327" s="132"/>
      <c r="F327" s="133"/>
      <c r="G327" s="133"/>
      <c r="H327" s="133"/>
      <c r="I327" s="133"/>
    </row>
    <row r="328" spans="1:9">
      <c r="A328" s="120" t="s">
        <v>1114</v>
      </c>
      <c r="B328" s="113">
        <v>1</v>
      </c>
      <c r="C328" s="113">
        <v>2</v>
      </c>
      <c r="D328" s="113"/>
      <c r="E328" s="113">
        <v>1</v>
      </c>
      <c r="F328" s="113"/>
      <c r="G328" s="113">
        <v>2</v>
      </c>
      <c r="H328" s="113"/>
      <c r="I328" s="113"/>
    </row>
    <row r="329" spans="1:9">
      <c r="A329" s="120" t="s">
        <v>1113</v>
      </c>
      <c r="B329" s="113">
        <v>1</v>
      </c>
      <c r="C329" s="113">
        <v>1</v>
      </c>
      <c r="D329" s="113"/>
      <c r="E329" s="113"/>
      <c r="F329" s="113"/>
      <c r="G329" s="113">
        <v>2</v>
      </c>
      <c r="H329" s="113"/>
      <c r="I329" s="113"/>
    </row>
    <row r="330" spans="1:9">
      <c r="A330" s="120" t="s">
        <v>1112</v>
      </c>
      <c r="B330" s="113">
        <v>1</v>
      </c>
      <c r="C330" s="113">
        <v>2</v>
      </c>
      <c r="D330" s="113"/>
      <c r="E330" s="113">
        <v>2</v>
      </c>
      <c r="F330" s="113"/>
      <c r="G330" s="113">
        <v>3</v>
      </c>
      <c r="H330" s="113"/>
      <c r="I330" s="113"/>
    </row>
    <row r="331" spans="1:9">
      <c r="A331" s="120" t="s">
        <v>1111</v>
      </c>
      <c r="B331" s="113">
        <v>1</v>
      </c>
      <c r="C331" s="113">
        <v>2</v>
      </c>
      <c r="D331" s="113"/>
      <c r="E331" s="113">
        <v>2</v>
      </c>
      <c r="F331" s="113"/>
      <c r="G331" s="113">
        <v>3</v>
      </c>
      <c r="H331" s="113"/>
      <c r="I331" s="113"/>
    </row>
    <row r="332" spans="1:9">
      <c r="A332" s="120" t="s">
        <v>1110</v>
      </c>
      <c r="B332" s="113">
        <v>1</v>
      </c>
      <c r="C332" s="113">
        <v>2</v>
      </c>
      <c r="D332" s="113"/>
      <c r="E332" s="113">
        <v>2</v>
      </c>
      <c r="F332" s="113"/>
      <c r="G332" s="113">
        <v>4</v>
      </c>
      <c r="H332" s="113"/>
      <c r="I332" s="113"/>
    </row>
    <row r="333" spans="1:9">
      <c r="A333" s="120" t="s">
        <v>1109</v>
      </c>
      <c r="B333" s="113">
        <v>1</v>
      </c>
      <c r="C333" s="113">
        <v>2</v>
      </c>
      <c r="D333" s="113"/>
      <c r="E333" s="113">
        <v>3</v>
      </c>
      <c r="F333" s="113"/>
      <c r="G333" s="113">
        <v>4</v>
      </c>
      <c r="H333" s="113">
        <v>5</v>
      </c>
      <c r="I333" s="113">
        <v>8</v>
      </c>
    </row>
    <row r="334" spans="1:9">
      <c r="A334" s="120" t="s">
        <v>1108</v>
      </c>
      <c r="B334" s="113">
        <v>1</v>
      </c>
      <c r="C334" s="113"/>
      <c r="D334" s="113"/>
      <c r="E334" s="113">
        <v>2</v>
      </c>
      <c r="F334" s="113"/>
      <c r="G334" s="113">
        <v>3</v>
      </c>
      <c r="H334" s="113"/>
      <c r="I334" s="113"/>
    </row>
    <row r="335" spans="1:9">
      <c r="A335" s="120" t="s">
        <v>1107</v>
      </c>
      <c r="B335" s="113">
        <v>1</v>
      </c>
      <c r="C335" s="113"/>
      <c r="D335" s="113"/>
      <c r="E335" s="113">
        <v>2</v>
      </c>
      <c r="F335" s="113"/>
      <c r="G335" s="113">
        <v>3</v>
      </c>
      <c r="H335" s="113"/>
      <c r="I335" s="113"/>
    </row>
    <row r="336" spans="1:9">
      <c r="A336" s="121" t="s">
        <v>1106</v>
      </c>
      <c r="B336" s="113">
        <v>1</v>
      </c>
      <c r="C336" s="113">
        <v>2</v>
      </c>
      <c r="D336" s="113"/>
      <c r="E336" s="113">
        <v>2</v>
      </c>
      <c r="F336" s="113"/>
      <c r="G336" s="113">
        <v>3</v>
      </c>
      <c r="H336" s="113"/>
      <c r="I336" s="113">
        <v>6</v>
      </c>
    </row>
    <row r="337" spans="1:9">
      <c r="A337" s="122" t="s">
        <v>1105</v>
      </c>
      <c r="B337" s="113">
        <v>1</v>
      </c>
      <c r="C337" s="113"/>
      <c r="D337" s="113"/>
      <c r="E337" s="113">
        <v>3</v>
      </c>
      <c r="F337" s="113"/>
      <c r="G337" s="113">
        <v>4</v>
      </c>
      <c r="H337" s="113"/>
      <c r="I337" s="113"/>
    </row>
    <row r="338" spans="1:9">
      <c r="A338" s="123" t="s">
        <v>1104</v>
      </c>
      <c r="B338" s="113">
        <v>1</v>
      </c>
      <c r="C338" s="113">
        <v>2</v>
      </c>
      <c r="D338" s="113"/>
      <c r="E338" s="113">
        <v>3</v>
      </c>
      <c r="F338" s="113"/>
      <c r="G338" s="113">
        <v>4</v>
      </c>
      <c r="H338" s="113"/>
      <c r="I338" s="113">
        <v>8</v>
      </c>
    </row>
    <row r="339" spans="1:9">
      <c r="A339" s="121" t="s">
        <v>1103</v>
      </c>
      <c r="B339" s="113">
        <v>1</v>
      </c>
      <c r="C339" s="113"/>
      <c r="D339" s="113"/>
      <c r="E339" s="113">
        <v>3</v>
      </c>
      <c r="F339" s="113"/>
      <c r="G339" s="113">
        <v>5</v>
      </c>
      <c r="H339" s="113"/>
      <c r="I339" s="113"/>
    </row>
    <row r="340" spans="1:9">
      <c r="A340" s="121" t="s">
        <v>1102</v>
      </c>
      <c r="B340" s="113">
        <v>1</v>
      </c>
      <c r="C340" s="113">
        <v>2</v>
      </c>
      <c r="D340" s="113"/>
      <c r="E340" s="113">
        <v>4</v>
      </c>
      <c r="F340" s="113"/>
      <c r="G340" s="113">
        <v>5</v>
      </c>
      <c r="H340" s="113"/>
      <c r="I340" s="113">
        <v>9</v>
      </c>
    </row>
    <row r="341" spans="1:9">
      <c r="A341" s="122" t="s">
        <v>1101</v>
      </c>
      <c r="B341" s="113">
        <v>1</v>
      </c>
      <c r="C341" s="113"/>
      <c r="D341" s="113">
        <v>2</v>
      </c>
      <c r="E341" s="113">
        <v>3</v>
      </c>
      <c r="F341" s="113"/>
      <c r="G341" s="113">
        <v>5</v>
      </c>
      <c r="H341" s="113">
        <v>10</v>
      </c>
      <c r="I341" s="113"/>
    </row>
    <row r="342" spans="1:9">
      <c r="A342" s="121" t="s">
        <v>1100</v>
      </c>
      <c r="B342" s="113">
        <v>1</v>
      </c>
      <c r="C342" s="113">
        <v>2</v>
      </c>
      <c r="D342" s="113">
        <v>2</v>
      </c>
      <c r="E342" s="113">
        <v>3</v>
      </c>
      <c r="F342" s="113"/>
      <c r="G342" s="113">
        <v>5</v>
      </c>
      <c r="H342" s="113"/>
      <c r="I342" s="113">
        <v>9</v>
      </c>
    </row>
    <row r="343" spans="1:9">
      <c r="A343" s="132" t="s">
        <v>1508</v>
      </c>
      <c r="B343" s="133"/>
      <c r="C343" s="133"/>
      <c r="D343" s="133"/>
      <c r="E343" s="132"/>
      <c r="F343" s="133"/>
      <c r="G343" s="133"/>
      <c r="H343" s="133"/>
      <c r="I343" s="133"/>
    </row>
    <row r="344" spans="1:9">
      <c r="A344" s="120" t="s">
        <v>1099</v>
      </c>
      <c r="B344" s="113">
        <v>1</v>
      </c>
      <c r="C344" s="113">
        <v>1</v>
      </c>
      <c r="D344" s="113"/>
      <c r="E344" s="113">
        <v>1</v>
      </c>
      <c r="F344" s="113"/>
      <c r="G344" s="113">
        <v>1</v>
      </c>
      <c r="H344" s="113"/>
      <c r="I344" s="113"/>
    </row>
    <row r="345" spans="1:9">
      <c r="A345" s="120" t="s">
        <v>1098</v>
      </c>
      <c r="B345" s="113">
        <v>1</v>
      </c>
      <c r="C345" s="113">
        <v>2</v>
      </c>
      <c r="D345" s="113"/>
      <c r="E345" s="113"/>
      <c r="F345" s="113"/>
      <c r="G345" s="113">
        <v>2</v>
      </c>
      <c r="H345" s="113"/>
      <c r="I345" s="113"/>
    </row>
    <row r="346" spans="1:9">
      <c r="A346" s="120" t="s">
        <v>1097</v>
      </c>
      <c r="B346" s="113">
        <v>1</v>
      </c>
      <c r="C346" s="113">
        <v>2</v>
      </c>
      <c r="D346" s="113"/>
      <c r="E346" s="113">
        <v>2</v>
      </c>
      <c r="F346" s="113"/>
      <c r="G346" s="113">
        <v>3</v>
      </c>
      <c r="H346" s="113"/>
      <c r="I346" s="113"/>
    </row>
    <row r="347" spans="1:9">
      <c r="A347" s="120" t="s">
        <v>1096</v>
      </c>
      <c r="B347" s="113">
        <v>2</v>
      </c>
      <c r="C347" s="113">
        <v>3</v>
      </c>
      <c r="D347" s="113"/>
      <c r="E347" s="113">
        <v>3</v>
      </c>
      <c r="F347" s="113"/>
      <c r="G347" s="113">
        <v>4</v>
      </c>
      <c r="H347" s="113"/>
      <c r="I347" s="113"/>
    </row>
    <row r="348" spans="1:9">
      <c r="A348" s="120" t="s">
        <v>1095</v>
      </c>
      <c r="B348" s="113">
        <v>1</v>
      </c>
      <c r="C348" s="113">
        <v>2</v>
      </c>
      <c r="D348" s="113"/>
      <c r="E348" s="113">
        <v>2</v>
      </c>
      <c r="F348" s="113"/>
      <c r="G348" s="113">
        <v>3</v>
      </c>
      <c r="H348" s="113"/>
      <c r="I348" s="113">
        <v>4</v>
      </c>
    </row>
    <row r="349" spans="1:9">
      <c r="A349" s="120" t="s">
        <v>1094</v>
      </c>
      <c r="B349" s="113">
        <v>1</v>
      </c>
      <c r="C349" s="113">
        <v>2</v>
      </c>
      <c r="D349" s="113"/>
      <c r="E349" s="113">
        <v>2</v>
      </c>
      <c r="F349" s="113"/>
      <c r="G349" s="113">
        <v>4</v>
      </c>
      <c r="H349" s="113"/>
      <c r="I349" s="113">
        <v>4</v>
      </c>
    </row>
    <row r="350" spans="1:9">
      <c r="A350" s="120" t="s">
        <v>1093</v>
      </c>
      <c r="B350" s="113">
        <v>1</v>
      </c>
      <c r="C350" s="113">
        <v>3</v>
      </c>
      <c r="D350" s="113"/>
      <c r="E350" s="113">
        <v>3</v>
      </c>
      <c r="F350" s="113"/>
      <c r="G350" s="113">
        <v>5</v>
      </c>
      <c r="H350" s="113"/>
      <c r="I350" s="113">
        <v>8</v>
      </c>
    </row>
    <row r="351" spans="1:9">
      <c r="A351" s="120" t="s">
        <v>1092</v>
      </c>
      <c r="B351" s="113">
        <v>1</v>
      </c>
      <c r="C351" s="113">
        <v>2</v>
      </c>
      <c r="D351" s="113"/>
      <c r="E351" s="113">
        <v>2</v>
      </c>
      <c r="F351" s="113">
        <v>3</v>
      </c>
      <c r="G351" s="113">
        <v>4</v>
      </c>
      <c r="H351" s="113">
        <v>6</v>
      </c>
      <c r="I351" s="113">
        <v>7</v>
      </c>
    </row>
    <row r="352" spans="1:9">
      <c r="A352" s="120" t="s">
        <v>1091</v>
      </c>
      <c r="B352" s="113">
        <v>1</v>
      </c>
      <c r="C352" s="113"/>
      <c r="D352" s="113"/>
      <c r="E352" s="113">
        <v>1</v>
      </c>
      <c r="F352" s="113"/>
      <c r="G352" s="113">
        <v>2</v>
      </c>
      <c r="H352" s="113"/>
      <c r="I352" s="113">
        <v>4</v>
      </c>
    </row>
    <row r="353" spans="1:9">
      <c r="A353" s="120" t="s">
        <v>1090</v>
      </c>
      <c r="B353" s="113">
        <v>1</v>
      </c>
      <c r="C353" s="113">
        <v>2</v>
      </c>
      <c r="D353" s="113"/>
      <c r="E353" s="113"/>
      <c r="F353" s="113"/>
      <c r="G353" s="113">
        <v>3</v>
      </c>
      <c r="H353" s="113"/>
      <c r="I353" s="113">
        <v>4</v>
      </c>
    </row>
    <row r="354" spans="1:9">
      <c r="A354" s="120" t="s">
        <v>1089</v>
      </c>
      <c r="B354" s="113">
        <v>1</v>
      </c>
      <c r="C354" s="113">
        <v>2</v>
      </c>
      <c r="D354" s="113"/>
      <c r="E354" s="113">
        <v>3</v>
      </c>
      <c r="F354" s="113"/>
      <c r="G354" s="113">
        <v>4</v>
      </c>
      <c r="H354" s="113">
        <v>6</v>
      </c>
      <c r="I354" s="113">
        <v>5</v>
      </c>
    </row>
    <row r="355" spans="1:9">
      <c r="A355" s="121" t="s">
        <v>1088</v>
      </c>
      <c r="B355" s="113">
        <v>1</v>
      </c>
      <c r="C355" s="113"/>
      <c r="D355" s="113"/>
      <c r="E355" s="113">
        <v>2</v>
      </c>
      <c r="F355" s="113">
        <v>3</v>
      </c>
      <c r="G355" s="113">
        <v>5</v>
      </c>
      <c r="H355" s="113">
        <v>5</v>
      </c>
      <c r="I355" s="113">
        <v>7</v>
      </c>
    </row>
    <row r="356" spans="1:9">
      <c r="A356" s="122" t="s">
        <v>1087</v>
      </c>
      <c r="B356" s="113">
        <v>2</v>
      </c>
      <c r="C356" s="113"/>
      <c r="D356" s="113"/>
      <c r="E356" s="113">
        <v>4</v>
      </c>
      <c r="F356" s="113">
        <v>7</v>
      </c>
      <c r="G356" s="113">
        <v>5</v>
      </c>
      <c r="H356" s="113">
        <v>9</v>
      </c>
      <c r="I356" s="113">
        <v>12</v>
      </c>
    </row>
    <row r="357" spans="1:9">
      <c r="A357" s="123" t="s">
        <v>1086</v>
      </c>
      <c r="B357" s="113">
        <v>2</v>
      </c>
      <c r="C357" s="113">
        <v>3</v>
      </c>
      <c r="D357" s="113"/>
      <c r="E357" s="113">
        <v>4</v>
      </c>
      <c r="F357" s="113"/>
      <c r="G357" s="113">
        <v>6</v>
      </c>
      <c r="H357" s="113"/>
      <c r="I357" s="113">
        <v>10</v>
      </c>
    </row>
    <row r="358" spans="1:9">
      <c r="A358" s="121" t="s">
        <v>1085</v>
      </c>
      <c r="B358" s="113">
        <v>2</v>
      </c>
      <c r="C358" s="113"/>
      <c r="D358" s="113"/>
      <c r="E358" s="113">
        <v>4</v>
      </c>
      <c r="F358" s="113"/>
      <c r="G358" s="113">
        <v>6</v>
      </c>
      <c r="H358" s="113">
        <v>9</v>
      </c>
      <c r="I358" s="113">
        <v>13</v>
      </c>
    </row>
    <row r="359" spans="1:9">
      <c r="A359" s="123" t="s">
        <v>1084</v>
      </c>
      <c r="B359" s="113">
        <v>2</v>
      </c>
      <c r="C359" s="113">
        <v>4</v>
      </c>
      <c r="D359" s="113"/>
      <c r="E359" s="113"/>
      <c r="F359" s="113"/>
      <c r="G359" s="113">
        <v>8</v>
      </c>
      <c r="H359" s="113"/>
      <c r="I359" s="113"/>
    </row>
    <row r="360" spans="1:9">
      <c r="A360" s="121" t="s">
        <v>1083</v>
      </c>
      <c r="B360" s="113">
        <v>1</v>
      </c>
      <c r="C360" s="113"/>
      <c r="D360" s="113"/>
      <c r="E360" s="113">
        <v>3</v>
      </c>
      <c r="F360" s="113"/>
      <c r="G360" s="113">
        <v>4</v>
      </c>
      <c r="H360" s="113">
        <v>7</v>
      </c>
      <c r="I360" s="113">
        <v>12</v>
      </c>
    </row>
    <row r="361" spans="1:9">
      <c r="A361" s="123" t="s">
        <v>1082</v>
      </c>
      <c r="B361" s="113">
        <v>1</v>
      </c>
      <c r="C361" s="113">
        <v>2</v>
      </c>
      <c r="D361" s="113"/>
      <c r="E361" s="113">
        <v>3</v>
      </c>
      <c r="F361" s="113"/>
      <c r="G361" s="113">
        <v>6</v>
      </c>
      <c r="H361" s="113">
        <v>8</v>
      </c>
      <c r="I361" s="113"/>
    </row>
    <row r="362" spans="1:9">
      <c r="A362" s="121" t="s">
        <v>1081</v>
      </c>
      <c r="B362" s="113">
        <v>2</v>
      </c>
      <c r="C362" s="113"/>
      <c r="D362" s="113"/>
      <c r="E362" s="113"/>
      <c r="F362" s="113"/>
      <c r="G362" s="113">
        <v>9</v>
      </c>
      <c r="H362" s="113">
        <v>13</v>
      </c>
      <c r="I362" s="113"/>
    </row>
    <row r="363" spans="1:9">
      <c r="A363" s="123" t="s">
        <v>1080</v>
      </c>
      <c r="B363" s="113">
        <v>2</v>
      </c>
      <c r="C363" s="113">
        <v>4</v>
      </c>
      <c r="D363" s="113"/>
      <c r="E363" s="113">
        <v>6</v>
      </c>
      <c r="F363" s="113">
        <v>6</v>
      </c>
      <c r="G363" s="113">
        <v>12</v>
      </c>
      <c r="H363" s="113"/>
      <c r="I363" s="113"/>
    </row>
    <row r="364" spans="1:9">
      <c r="A364" s="121" t="s">
        <v>1079</v>
      </c>
      <c r="B364" s="113">
        <v>2</v>
      </c>
      <c r="C364" s="113"/>
      <c r="D364" s="113"/>
      <c r="E364" s="113">
        <v>6</v>
      </c>
      <c r="F364" s="113"/>
      <c r="G364" s="113">
        <v>12</v>
      </c>
      <c r="H364" s="113"/>
      <c r="I364" s="113"/>
    </row>
    <row r="365" spans="1:9">
      <c r="A365" s="123" t="s">
        <v>1078</v>
      </c>
      <c r="B365" s="113">
        <v>2</v>
      </c>
      <c r="C365" s="113">
        <v>5</v>
      </c>
      <c r="D365" s="113"/>
      <c r="E365" s="113">
        <v>8</v>
      </c>
      <c r="F365" s="113">
        <v>10</v>
      </c>
      <c r="G365" s="113">
        <v>13</v>
      </c>
      <c r="H365" s="113">
        <v>12</v>
      </c>
      <c r="I365" s="113"/>
    </row>
    <row r="366" spans="1:9">
      <c r="A366" s="121" t="s">
        <v>1077</v>
      </c>
      <c r="B366" s="113">
        <v>2</v>
      </c>
      <c r="C366" s="113"/>
      <c r="D366" s="113">
        <v>4</v>
      </c>
      <c r="E366" s="113"/>
      <c r="F366" s="113"/>
      <c r="G366" s="113">
        <v>8</v>
      </c>
      <c r="H366" s="113">
        <v>12</v>
      </c>
      <c r="I366" s="113"/>
    </row>
    <row r="367" spans="1:9">
      <c r="A367" s="121" t="s">
        <v>1076</v>
      </c>
      <c r="B367" s="113">
        <v>2</v>
      </c>
      <c r="C367" s="113">
        <v>4</v>
      </c>
      <c r="D367" s="113"/>
      <c r="E367" s="113">
        <v>7</v>
      </c>
      <c r="F367" s="113">
        <v>10</v>
      </c>
      <c r="G367" s="113">
        <v>13</v>
      </c>
      <c r="H367" s="113"/>
      <c r="I367" s="113"/>
    </row>
    <row r="368" spans="1:9">
      <c r="A368" s="132" t="s">
        <v>1509</v>
      </c>
      <c r="B368" s="133"/>
      <c r="C368" s="133"/>
      <c r="D368" s="133"/>
      <c r="E368" s="132"/>
      <c r="F368" s="133"/>
      <c r="G368" s="133"/>
      <c r="H368" s="133"/>
      <c r="I368" s="133"/>
    </row>
    <row r="369" spans="1:9">
      <c r="A369" s="121" t="s">
        <v>1075</v>
      </c>
      <c r="B369" s="113">
        <v>1</v>
      </c>
      <c r="C369" s="113"/>
      <c r="D369" s="113"/>
      <c r="E369" s="113"/>
      <c r="F369" s="113">
        <v>3</v>
      </c>
      <c r="G369" s="113"/>
      <c r="H369" s="113">
        <v>2</v>
      </c>
      <c r="I369" s="113"/>
    </row>
    <row r="370" spans="1:9">
      <c r="A370" s="123" t="s">
        <v>1074</v>
      </c>
      <c r="B370" s="113">
        <v>1</v>
      </c>
      <c r="C370" s="113">
        <v>1</v>
      </c>
      <c r="D370" s="113">
        <v>2</v>
      </c>
      <c r="E370" s="113"/>
      <c r="F370" s="113"/>
      <c r="G370" s="113"/>
      <c r="H370" s="113"/>
      <c r="I370" s="113"/>
    </row>
    <row r="371" spans="1:9">
      <c r="A371" s="121" t="s">
        <v>1073</v>
      </c>
      <c r="B371" s="113"/>
      <c r="C371" s="113"/>
      <c r="D371" s="113">
        <v>3</v>
      </c>
      <c r="E371" s="113"/>
      <c r="F371" s="113"/>
      <c r="G371" s="113"/>
      <c r="H371" s="113">
        <v>6</v>
      </c>
      <c r="I371" s="113"/>
    </row>
    <row r="372" spans="1:9">
      <c r="A372" s="123" t="s">
        <v>1072</v>
      </c>
      <c r="B372" s="113"/>
      <c r="C372" s="113"/>
      <c r="D372" s="113">
        <v>7</v>
      </c>
      <c r="E372" s="113"/>
      <c r="F372" s="113"/>
      <c r="G372" s="113"/>
      <c r="H372" s="113"/>
      <c r="I372" s="113">
        <v>8</v>
      </c>
    </row>
    <row r="373" spans="1:9">
      <c r="A373" s="121" t="s">
        <v>1071</v>
      </c>
      <c r="B373" s="113"/>
      <c r="C373" s="113"/>
      <c r="D373" s="113"/>
      <c r="E373" s="113"/>
      <c r="F373" s="113"/>
      <c r="G373" s="113"/>
      <c r="H373" s="113">
        <v>7</v>
      </c>
      <c r="I373" s="113"/>
    </row>
    <row r="374" spans="1:9">
      <c r="A374" s="123" t="s">
        <v>1070</v>
      </c>
      <c r="B374" s="113"/>
      <c r="C374" s="113">
        <v>2</v>
      </c>
      <c r="D374" s="113">
        <v>9</v>
      </c>
      <c r="E374" s="113"/>
      <c r="F374" s="113"/>
      <c r="G374" s="113"/>
      <c r="H374" s="113"/>
      <c r="I374" s="113">
        <v>12</v>
      </c>
    </row>
    <row r="375" spans="1:9">
      <c r="A375" s="121" t="s">
        <v>1069</v>
      </c>
      <c r="B375" s="113"/>
      <c r="C375" s="113"/>
      <c r="D375" s="113"/>
      <c r="E375" s="113"/>
      <c r="F375" s="113"/>
      <c r="G375" s="113"/>
      <c r="H375" s="113">
        <v>9</v>
      </c>
      <c r="I375" s="113">
        <v>12</v>
      </c>
    </row>
    <row r="376" spans="1:9">
      <c r="A376" s="123" t="s">
        <v>1068</v>
      </c>
      <c r="B376" s="113">
        <v>2</v>
      </c>
      <c r="C376" s="113"/>
      <c r="D376" s="113">
        <v>6</v>
      </c>
      <c r="E376" s="113"/>
      <c r="F376" s="113"/>
      <c r="G376" s="113"/>
      <c r="H376" s="113"/>
      <c r="I376" s="113"/>
    </row>
    <row r="377" spans="1:9">
      <c r="A377" s="121" t="s">
        <v>1067</v>
      </c>
      <c r="B377" s="113">
        <v>2</v>
      </c>
      <c r="C377" s="113"/>
      <c r="D377" s="113"/>
      <c r="E377" s="113"/>
      <c r="F377" s="113"/>
      <c r="G377" s="113"/>
      <c r="H377" s="113">
        <v>12</v>
      </c>
      <c r="I377" s="113"/>
    </row>
    <row r="378" spans="1:9">
      <c r="A378" s="121" t="s">
        <v>1066</v>
      </c>
      <c r="B378" s="113">
        <v>2</v>
      </c>
      <c r="C378" s="113">
        <v>4</v>
      </c>
      <c r="D378" s="113"/>
      <c r="E378" s="113">
        <v>6</v>
      </c>
      <c r="F378" s="113"/>
      <c r="G378" s="113"/>
      <c r="H378" s="113"/>
      <c r="I378" s="113"/>
    </row>
    <row r="379" spans="1:9">
      <c r="A379" s="132" t="s">
        <v>1510</v>
      </c>
      <c r="B379" s="133"/>
      <c r="C379" s="133"/>
      <c r="D379" s="133"/>
      <c r="E379" s="132"/>
      <c r="F379" s="133"/>
      <c r="G379" s="133"/>
      <c r="H379" s="133"/>
      <c r="I379" s="133"/>
    </row>
    <row r="380" spans="1:9">
      <c r="A380" s="120" t="s">
        <v>1065</v>
      </c>
      <c r="B380" s="113">
        <v>1</v>
      </c>
      <c r="C380" s="113"/>
      <c r="D380" s="113">
        <v>1</v>
      </c>
      <c r="E380" s="113">
        <v>2</v>
      </c>
      <c r="F380" s="113"/>
      <c r="G380" s="113">
        <v>2</v>
      </c>
      <c r="H380" s="113"/>
      <c r="I380" s="113">
        <v>4</v>
      </c>
    </row>
    <row r="381" spans="1:9">
      <c r="A381" s="120" t="s">
        <v>1064</v>
      </c>
      <c r="B381" s="113">
        <v>1</v>
      </c>
      <c r="C381" s="113"/>
      <c r="D381" s="113"/>
      <c r="E381" s="113">
        <v>1</v>
      </c>
      <c r="F381" s="113"/>
      <c r="G381" s="113">
        <v>2</v>
      </c>
      <c r="H381" s="113"/>
      <c r="I381" s="113">
        <v>3</v>
      </c>
    </row>
    <row r="382" spans="1:9">
      <c r="A382" s="120" t="s">
        <v>1063</v>
      </c>
      <c r="B382" s="113">
        <v>1</v>
      </c>
      <c r="C382" s="113">
        <v>1</v>
      </c>
      <c r="D382" s="113"/>
      <c r="E382" s="113">
        <v>2</v>
      </c>
      <c r="F382" s="113"/>
      <c r="G382" s="113">
        <v>2</v>
      </c>
      <c r="H382" s="113"/>
      <c r="I382" s="113">
        <v>3</v>
      </c>
    </row>
    <row r="383" spans="1:9">
      <c r="A383" s="120" t="s">
        <v>1062</v>
      </c>
      <c r="B383" s="113">
        <v>1</v>
      </c>
      <c r="C383" s="113"/>
      <c r="D383" s="113">
        <v>1</v>
      </c>
      <c r="E383" s="113">
        <v>2</v>
      </c>
      <c r="F383" s="113"/>
      <c r="G383" s="113">
        <v>3</v>
      </c>
      <c r="H383" s="113"/>
      <c r="I383" s="113">
        <v>6</v>
      </c>
    </row>
    <row r="384" spans="1:9">
      <c r="A384" s="120" t="s">
        <v>1061</v>
      </c>
      <c r="B384" s="113">
        <v>1</v>
      </c>
      <c r="C384" s="113">
        <v>2</v>
      </c>
      <c r="D384" s="113"/>
      <c r="E384" s="113">
        <v>2</v>
      </c>
      <c r="F384" s="113"/>
      <c r="G384" s="113">
        <v>3</v>
      </c>
      <c r="H384" s="113"/>
      <c r="I384" s="113">
        <v>8</v>
      </c>
    </row>
    <row r="385" spans="1:9">
      <c r="A385" s="120" t="s">
        <v>1060</v>
      </c>
      <c r="B385" s="113">
        <v>1</v>
      </c>
      <c r="C385" s="113">
        <v>2</v>
      </c>
      <c r="D385" s="113">
        <v>2</v>
      </c>
      <c r="E385" s="113">
        <v>3</v>
      </c>
      <c r="F385" s="113"/>
      <c r="G385" s="113">
        <v>4</v>
      </c>
      <c r="H385" s="113"/>
      <c r="I385" s="113">
        <v>8</v>
      </c>
    </row>
    <row r="386" spans="1:9">
      <c r="A386" s="121" t="s">
        <v>1059</v>
      </c>
      <c r="B386" s="113">
        <v>1</v>
      </c>
      <c r="C386" s="113">
        <v>2</v>
      </c>
      <c r="D386" s="113"/>
      <c r="E386" s="113">
        <v>3</v>
      </c>
      <c r="F386" s="113"/>
      <c r="G386" s="113">
        <v>5</v>
      </c>
      <c r="H386" s="113">
        <v>13</v>
      </c>
      <c r="I386" s="113">
        <v>8</v>
      </c>
    </row>
    <row r="387" spans="1:9">
      <c r="A387" s="126" t="s">
        <v>1058</v>
      </c>
      <c r="B387" s="113">
        <v>1</v>
      </c>
      <c r="C387" s="113">
        <v>2</v>
      </c>
      <c r="D387" s="113">
        <v>3</v>
      </c>
      <c r="E387" s="113">
        <v>4</v>
      </c>
      <c r="F387" s="113"/>
      <c r="G387" s="113">
        <v>5</v>
      </c>
      <c r="H387" s="113"/>
      <c r="I387" s="113">
        <v>8</v>
      </c>
    </row>
    <row r="388" spans="1:9">
      <c r="A388" s="120" t="s">
        <v>1057</v>
      </c>
      <c r="B388" s="113">
        <v>2</v>
      </c>
      <c r="C388" s="113">
        <v>3</v>
      </c>
      <c r="D388" s="113"/>
      <c r="E388" s="113">
        <v>5</v>
      </c>
      <c r="F388" s="113"/>
      <c r="G388" s="113">
        <v>6</v>
      </c>
      <c r="H388" s="113"/>
      <c r="I388" s="113">
        <v>11</v>
      </c>
    </row>
    <row r="389" spans="1:9">
      <c r="A389" s="121" t="s">
        <v>1056</v>
      </c>
      <c r="B389" s="113">
        <v>2</v>
      </c>
      <c r="C389" s="113">
        <v>3</v>
      </c>
      <c r="D389" s="113"/>
      <c r="E389" s="113">
        <v>4</v>
      </c>
      <c r="F389" s="113"/>
      <c r="G389" s="113">
        <v>5</v>
      </c>
      <c r="H389" s="113">
        <v>5</v>
      </c>
      <c r="I389" s="113">
        <v>9</v>
      </c>
    </row>
    <row r="390" spans="1:9">
      <c r="A390" s="122" t="s">
        <v>1055</v>
      </c>
      <c r="B390" s="113">
        <v>2</v>
      </c>
      <c r="C390" s="113"/>
      <c r="D390" s="113"/>
      <c r="E390" s="113">
        <v>5</v>
      </c>
      <c r="F390" s="113"/>
      <c r="G390" s="113">
        <v>6</v>
      </c>
      <c r="H390" s="113"/>
      <c r="I390" s="113">
        <v>10</v>
      </c>
    </row>
    <row r="391" spans="1:9">
      <c r="A391" s="123" t="s">
        <v>1054</v>
      </c>
      <c r="B391" s="113">
        <v>2</v>
      </c>
      <c r="C391" s="113"/>
      <c r="D391" s="113"/>
      <c r="E391" s="113">
        <v>5</v>
      </c>
      <c r="F391" s="113"/>
      <c r="G391" s="113">
        <v>7</v>
      </c>
      <c r="H391" s="113"/>
      <c r="I391" s="113"/>
    </row>
    <row r="392" spans="1:9">
      <c r="A392" s="121" t="s">
        <v>1053</v>
      </c>
      <c r="B392" s="113">
        <v>1</v>
      </c>
      <c r="C392" s="113"/>
      <c r="D392" s="113"/>
      <c r="E392" s="113">
        <v>2</v>
      </c>
      <c r="F392" s="113"/>
      <c r="G392" s="113">
        <v>5</v>
      </c>
      <c r="H392" s="113"/>
      <c r="I392" s="113"/>
    </row>
    <row r="393" spans="1:9">
      <c r="A393" s="123" t="s">
        <v>1052</v>
      </c>
      <c r="B393" s="113">
        <v>1</v>
      </c>
      <c r="C393" s="113">
        <v>3</v>
      </c>
      <c r="D393" s="113"/>
      <c r="E393" s="113">
        <v>2</v>
      </c>
      <c r="F393" s="113"/>
      <c r="G393" s="113">
        <v>6</v>
      </c>
      <c r="H393" s="113"/>
      <c r="I393" s="113"/>
    </row>
    <row r="394" spans="1:9">
      <c r="A394" s="121" t="s">
        <v>1051</v>
      </c>
      <c r="B394" s="113">
        <v>1</v>
      </c>
      <c r="C394" s="113"/>
      <c r="D394" s="113"/>
      <c r="E394" s="113"/>
      <c r="F394" s="113"/>
      <c r="G394" s="113">
        <v>4</v>
      </c>
      <c r="H394" s="113"/>
      <c r="I394" s="113">
        <v>9</v>
      </c>
    </row>
    <row r="395" spans="1:9">
      <c r="A395" s="123" t="s">
        <v>1050</v>
      </c>
      <c r="B395" s="113">
        <v>1</v>
      </c>
      <c r="C395" s="113"/>
      <c r="D395" s="113">
        <v>2</v>
      </c>
      <c r="E395" s="113">
        <v>3</v>
      </c>
      <c r="F395" s="113"/>
      <c r="G395" s="113">
        <v>5</v>
      </c>
      <c r="H395" s="113"/>
      <c r="I395" s="113"/>
    </row>
    <row r="396" spans="1:9">
      <c r="A396" s="121" t="s">
        <v>1049</v>
      </c>
      <c r="B396" s="113">
        <v>2</v>
      </c>
      <c r="C396" s="113"/>
      <c r="D396" s="113"/>
      <c r="E396" s="113">
        <v>4</v>
      </c>
      <c r="F396" s="113"/>
      <c r="G396" s="113">
        <v>7</v>
      </c>
      <c r="H396" s="113"/>
      <c r="I396" s="113">
        <v>11</v>
      </c>
    </row>
    <row r="397" spans="1:9">
      <c r="A397" s="123" t="s">
        <v>1048</v>
      </c>
      <c r="B397" s="113">
        <v>2</v>
      </c>
      <c r="C397" s="113">
        <v>4</v>
      </c>
      <c r="D397" s="113"/>
      <c r="E397" s="113">
        <v>5</v>
      </c>
      <c r="F397" s="113"/>
      <c r="G397" s="113">
        <v>8</v>
      </c>
      <c r="H397" s="113">
        <v>8</v>
      </c>
      <c r="I397" s="113">
        <v>10</v>
      </c>
    </row>
    <row r="398" spans="1:9">
      <c r="A398" s="121" t="s">
        <v>1047</v>
      </c>
      <c r="B398" s="113">
        <v>1</v>
      </c>
      <c r="C398" s="113"/>
      <c r="D398" s="113">
        <v>2</v>
      </c>
      <c r="E398" s="113">
        <v>3</v>
      </c>
      <c r="F398" s="113"/>
      <c r="G398" s="113">
        <v>4</v>
      </c>
      <c r="H398" s="113"/>
      <c r="I398" s="113">
        <v>11</v>
      </c>
    </row>
    <row r="399" spans="1:9">
      <c r="A399" s="123" t="s">
        <v>1046</v>
      </c>
      <c r="B399" s="113">
        <v>1</v>
      </c>
      <c r="C399" s="113"/>
      <c r="D399" s="113"/>
      <c r="E399" s="113">
        <v>3</v>
      </c>
      <c r="F399" s="113">
        <v>6</v>
      </c>
      <c r="G399" s="113">
        <v>6</v>
      </c>
      <c r="H399" s="113"/>
      <c r="I399" s="113"/>
    </row>
    <row r="400" spans="1:9">
      <c r="A400" s="121" t="s">
        <v>1045</v>
      </c>
      <c r="B400" s="113">
        <v>1</v>
      </c>
      <c r="C400" s="113"/>
      <c r="D400" s="113">
        <v>4</v>
      </c>
      <c r="E400" s="113"/>
      <c r="F400" s="113"/>
      <c r="G400" s="113">
        <v>9</v>
      </c>
      <c r="H400" s="113"/>
      <c r="I400" s="113"/>
    </row>
    <row r="401" spans="1:9">
      <c r="A401" s="123" t="s">
        <v>1044</v>
      </c>
      <c r="B401" s="113">
        <v>1</v>
      </c>
      <c r="C401" s="113">
        <v>5</v>
      </c>
      <c r="D401" s="113">
        <v>4</v>
      </c>
      <c r="E401" s="113">
        <v>8</v>
      </c>
      <c r="F401" s="113"/>
      <c r="G401" s="113">
        <v>12</v>
      </c>
      <c r="H401" s="113"/>
      <c r="I401" s="113"/>
    </row>
    <row r="402" spans="1:9">
      <c r="A402" s="121" t="s">
        <v>1043</v>
      </c>
      <c r="B402" s="113">
        <v>2</v>
      </c>
      <c r="C402" s="113"/>
      <c r="D402" s="113"/>
      <c r="E402" s="113"/>
      <c r="F402" s="113">
        <v>6</v>
      </c>
      <c r="G402" s="113">
        <v>11</v>
      </c>
      <c r="H402" s="113"/>
      <c r="I402" s="113">
        <v>13</v>
      </c>
    </row>
    <row r="403" spans="1:9">
      <c r="A403" s="123" t="s">
        <v>660</v>
      </c>
      <c r="B403" s="113">
        <v>2</v>
      </c>
      <c r="C403" s="113">
        <v>5</v>
      </c>
      <c r="D403" s="113">
        <v>5</v>
      </c>
      <c r="E403" s="113">
        <v>8</v>
      </c>
      <c r="F403" s="113">
        <v>10</v>
      </c>
      <c r="G403" s="113">
        <v>11</v>
      </c>
      <c r="H403" s="113">
        <v>12</v>
      </c>
      <c r="I403" s="113"/>
    </row>
    <row r="404" spans="1:9">
      <c r="A404" s="121" t="s">
        <v>1042</v>
      </c>
      <c r="B404" s="113">
        <v>1</v>
      </c>
      <c r="C404" s="113"/>
      <c r="D404" s="113">
        <v>3</v>
      </c>
      <c r="E404" s="113">
        <v>4</v>
      </c>
      <c r="F404" s="113"/>
      <c r="G404" s="113">
        <v>6</v>
      </c>
      <c r="H404" s="113"/>
      <c r="I404" s="113">
        <v>9</v>
      </c>
    </row>
    <row r="405" spans="1:9">
      <c r="A405" s="121" t="s">
        <v>661</v>
      </c>
      <c r="B405" s="113">
        <v>1</v>
      </c>
      <c r="C405" s="113">
        <v>3</v>
      </c>
      <c r="D405" s="113">
        <v>3</v>
      </c>
      <c r="E405" s="113">
        <v>4</v>
      </c>
      <c r="F405" s="113">
        <v>6</v>
      </c>
      <c r="G405" s="113">
        <v>6</v>
      </c>
      <c r="H405" s="113">
        <v>8</v>
      </c>
      <c r="I405" s="113"/>
    </row>
    <row r="406" spans="1:9">
      <c r="A406" s="132" t="s">
        <v>1511</v>
      </c>
      <c r="B406" s="133"/>
      <c r="C406" s="133"/>
      <c r="D406" s="133"/>
      <c r="E406" s="132"/>
      <c r="F406" s="133"/>
      <c r="G406" s="133"/>
      <c r="H406" s="133"/>
      <c r="I406" s="133"/>
    </row>
    <row r="407" spans="1:9">
      <c r="A407" s="121" t="s">
        <v>1041</v>
      </c>
      <c r="B407" s="113"/>
      <c r="C407" s="113"/>
      <c r="D407" s="113"/>
      <c r="E407" s="113"/>
      <c r="F407" s="113"/>
      <c r="G407" s="113">
        <v>3</v>
      </c>
      <c r="H407" s="113"/>
      <c r="I407" s="113"/>
    </row>
    <row r="408" spans="1:9">
      <c r="A408" s="121" t="s">
        <v>1040</v>
      </c>
      <c r="B408" s="113"/>
      <c r="C408" s="113"/>
      <c r="D408" s="113">
        <v>6</v>
      </c>
      <c r="E408" s="113"/>
      <c r="F408" s="113"/>
      <c r="G408" s="113">
        <v>4</v>
      </c>
      <c r="H408" s="113">
        <v>5</v>
      </c>
      <c r="I408" s="113"/>
    </row>
    <row r="409" spans="1:9">
      <c r="A409" s="122" t="s">
        <v>1039</v>
      </c>
      <c r="B409" s="113"/>
      <c r="C409" s="113"/>
      <c r="D409" s="113"/>
      <c r="E409" s="113"/>
      <c r="F409" s="113"/>
      <c r="G409" s="113">
        <v>3</v>
      </c>
      <c r="H409" s="113"/>
      <c r="I409" s="113"/>
    </row>
    <row r="410" spans="1:9">
      <c r="A410" s="123" t="s">
        <v>1038</v>
      </c>
      <c r="B410" s="113"/>
      <c r="C410" s="113"/>
      <c r="D410" s="113">
        <v>7</v>
      </c>
      <c r="E410" s="113"/>
      <c r="F410" s="113"/>
      <c r="G410" s="113">
        <v>5</v>
      </c>
      <c r="H410" s="113">
        <v>6</v>
      </c>
      <c r="I410" s="113"/>
    </row>
    <row r="411" spans="1:9">
      <c r="A411" s="121" t="s">
        <v>1037</v>
      </c>
      <c r="B411" s="113"/>
      <c r="C411" s="113"/>
      <c r="D411" s="113"/>
      <c r="E411" s="113"/>
      <c r="F411" s="113"/>
      <c r="G411" s="113">
        <v>5</v>
      </c>
      <c r="H411" s="113"/>
      <c r="I411" s="113"/>
    </row>
    <row r="412" spans="1:9">
      <c r="A412" s="123" t="s">
        <v>1036</v>
      </c>
      <c r="B412" s="113"/>
      <c r="C412" s="113">
        <v>3</v>
      </c>
      <c r="D412" s="113">
        <v>6</v>
      </c>
      <c r="E412" s="113"/>
      <c r="F412" s="113"/>
      <c r="G412" s="113">
        <v>6</v>
      </c>
      <c r="H412" s="113">
        <v>9</v>
      </c>
      <c r="I412" s="113"/>
    </row>
    <row r="413" spans="1:9">
      <c r="A413" s="121" t="s">
        <v>1035</v>
      </c>
      <c r="B413" s="113"/>
      <c r="C413" s="113">
        <v>2</v>
      </c>
      <c r="D413" s="113"/>
      <c r="E413" s="113"/>
      <c r="F413" s="113"/>
      <c r="G413" s="113">
        <v>4</v>
      </c>
      <c r="H413" s="113"/>
      <c r="I413" s="113"/>
    </row>
    <row r="414" spans="1:9">
      <c r="A414" s="123" t="s">
        <v>1034</v>
      </c>
      <c r="B414" s="113"/>
      <c r="C414" s="113">
        <v>2</v>
      </c>
      <c r="D414" s="113"/>
      <c r="E414" s="113"/>
      <c r="F414" s="113">
        <v>4</v>
      </c>
      <c r="G414" s="113">
        <v>5</v>
      </c>
      <c r="H414" s="113">
        <v>8</v>
      </c>
      <c r="I414" s="113"/>
    </row>
    <row r="415" spans="1:9">
      <c r="A415" s="121" t="s">
        <v>1033</v>
      </c>
      <c r="B415" s="113"/>
      <c r="C415" s="113"/>
      <c r="D415" s="113"/>
      <c r="E415" s="113"/>
      <c r="F415" s="113"/>
      <c r="G415" s="113">
        <v>4</v>
      </c>
      <c r="H415" s="113"/>
      <c r="I415" s="113"/>
    </row>
    <row r="416" spans="1:9">
      <c r="A416" s="123" t="s">
        <v>1032</v>
      </c>
      <c r="B416" s="113"/>
      <c r="C416" s="113">
        <v>3</v>
      </c>
      <c r="D416" s="113"/>
      <c r="E416" s="113">
        <v>4</v>
      </c>
      <c r="F416" s="113">
        <v>5</v>
      </c>
      <c r="G416" s="113">
        <v>6</v>
      </c>
      <c r="H416" s="113">
        <v>7</v>
      </c>
      <c r="I416" s="113"/>
    </row>
    <row r="417" spans="1:9">
      <c r="A417" s="121" t="s">
        <v>1031</v>
      </c>
      <c r="B417" s="113"/>
      <c r="C417" s="113"/>
      <c r="D417" s="113"/>
      <c r="E417" s="113"/>
      <c r="F417" s="113"/>
      <c r="G417" s="113">
        <v>9</v>
      </c>
      <c r="H417" s="113"/>
      <c r="I417" s="113"/>
    </row>
    <row r="418" spans="1:9">
      <c r="A418" s="123" t="s">
        <v>1030</v>
      </c>
      <c r="B418" s="113"/>
      <c r="C418" s="113">
        <v>5</v>
      </c>
      <c r="D418" s="113">
        <v>9</v>
      </c>
      <c r="E418" s="113"/>
      <c r="F418" s="113"/>
      <c r="G418" s="113">
        <v>11</v>
      </c>
      <c r="H418" s="113">
        <v>13</v>
      </c>
      <c r="I418" s="113"/>
    </row>
    <row r="419" spans="1:9">
      <c r="A419" s="121" t="s">
        <v>1029</v>
      </c>
      <c r="B419" s="113"/>
      <c r="C419" s="113"/>
      <c r="D419" s="113"/>
      <c r="E419" s="113"/>
      <c r="F419" s="113"/>
      <c r="G419" s="113">
        <v>7</v>
      </c>
      <c r="H419" s="113"/>
      <c r="I419" s="113"/>
    </row>
    <row r="420" spans="1:9">
      <c r="A420" s="123" t="s">
        <v>1028</v>
      </c>
      <c r="B420" s="113"/>
      <c r="C420" s="113">
        <v>5</v>
      </c>
      <c r="D420" s="113">
        <v>8</v>
      </c>
      <c r="E420" s="113">
        <v>10</v>
      </c>
      <c r="F420" s="113"/>
      <c r="G420" s="113">
        <v>14</v>
      </c>
      <c r="H420" s="113">
        <v>13</v>
      </c>
      <c r="I420" s="113"/>
    </row>
    <row r="421" spans="1:9">
      <c r="A421" s="121" t="s">
        <v>1027</v>
      </c>
      <c r="B421" s="113"/>
      <c r="C421" s="113"/>
      <c r="D421" s="113"/>
      <c r="E421" s="113"/>
      <c r="F421" s="113">
        <v>12</v>
      </c>
      <c r="G421" s="113">
        <v>11</v>
      </c>
      <c r="H421" s="113"/>
      <c r="I421" s="113"/>
    </row>
    <row r="422" spans="1:9">
      <c r="A422" s="121" t="s">
        <v>662</v>
      </c>
      <c r="B422" s="113"/>
      <c r="C422" s="113"/>
      <c r="D422" s="113">
        <v>7</v>
      </c>
      <c r="E422" s="113">
        <v>12</v>
      </c>
      <c r="F422" s="113">
        <v>12</v>
      </c>
      <c r="G422" s="113">
        <v>13</v>
      </c>
      <c r="H422" s="113"/>
      <c r="I422" s="113"/>
    </row>
    <row r="423" spans="1:9">
      <c r="A423" s="132" t="s">
        <v>1512</v>
      </c>
      <c r="B423" s="133"/>
      <c r="C423" s="133"/>
      <c r="D423" s="133"/>
      <c r="E423" s="132"/>
      <c r="F423" s="133"/>
      <c r="G423" s="133"/>
      <c r="H423" s="133"/>
      <c r="I423" s="133"/>
    </row>
    <row r="424" spans="1:9">
      <c r="A424" s="121" t="s">
        <v>1026</v>
      </c>
      <c r="B424" s="113"/>
      <c r="C424" s="113">
        <v>2</v>
      </c>
      <c r="D424" s="113"/>
      <c r="E424" s="113"/>
      <c r="F424" s="113"/>
      <c r="G424" s="113"/>
      <c r="H424" s="113"/>
      <c r="I424" s="113"/>
    </row>
    <row r="425" spans="1:9">
      <c r="A425" s="123" t="s">
        <v>1025</v>
      </c>
      <c r="B425" s="113"/>
      <c r="C425" s="113">
        <v>2</v>
      </c>
      <c r="D425" s="113"/>
      <c r="E425" s="113"/>
      <c r="F425" s="113"/>
      <c r="G425" s="113"/>
      <c r="H425" s="113"/>
      <c r="I425" s="113"/>
    </row>
    <row r="426" spans="1:9">
      <c r="A426" s="121" t="s">
        <v>1024</v>
      </c>
      <c r="B426" s="113"/>
      <c r="C426" s="113">
        <v>2</v>
      </c>
      <c r="D426" s="113"/>
      <c r="E426" s="113"/>
      <c r="F426" s="113"/>
      <c r="G426" s="113"/>
      <c r="H426" s="113"/>
      <c r="I426" s="113"/>
    </row>
    <row r="427" spans="1:9">
      <c r="A427" s="123" t="s">
        <v>1023</v>
      </c>
      <c r="B427" s="113"/>
      <c r="C427" s="113">
        <v>2</v>
      </c>
      <c r="D427" s="113"/>
      <c r="E427" s="113"/>
      <c r="F427" s="113"/>
      <c r="G427" s="113"/>
      <c r="H427" s="113"/>
      <c r="I427" s="113"/>
    </row>
    <row r="428" spans="1:9">
      <c r="A428" s="121" t="s">
        <v>1022</v>
      </c>
      <c r="B428" s="113"/>
      <c r="C428" s="113">
        <v>2</v>
      </c>
      <c r="D428" s="113"/>
      <c r="E428" s="113"/>
      <c r="F428" s="113"/>
      <c r="G428" s="113"/>
      <c r="H428" s="113">
        <v>10</v>
      </c>
      <c r="I428" s="113"/>
    </row>
    <row r="429" spans="1:9">
      <c r="A429" s="123" t="s">
        <v>1021</v>
      </c>
      <c r="B429" s="113"/>
      <c r="C429" s="113">
        <v>3</v>
      </c>
      <c r="D429" s="113"/>
      <c r="E429" s="113"/>
      <c r="F429" s="113"/>
      <c r="G429" s="113"/>
      <c r="H429" s="113"/>
      <c r="I429" s="113"/>
    </row>
    <row r="430" spans="1:9">
      <c r="A430" s="121" t="s">
        <v>1020</v>
      </c>
      <c r="B430" s="113"/>
      <c r="C430" s="113">
        <v>4</v>
      </c>
      <c r="D430" s="113"/>
      <c r="E430" s="113"/>
      <c r="F430" s="113"/>
      <c r="G430" s="113"/>
      <c r="H430" s="113"/>
      <c r="I430" s="113"/>
    </row>
    <row r="431" spans="1:9">
      <c r="A431" s="123" t="s">
        <v>1019</v>
      </c>
      <c r="B431" s="113"/>
      <c r="C431" s="113">
        <v>4</v>
      </c>
      <c r="D431" s="113"/>
      <c r="E431" s="113">
        <v>6</v>
      </c>
      <c r="F431" s="113"/>
      <c r="G431" s="113"/>
      <c r="H431" s="113"/>
      <c r="I431" s="113"/>
    </row>
    <row r="432" spans="1:9">
      <c r="A432" s="121" t="s">
        <v>1018</v>
      </c>
      <c r="B432" s="113"/>
      <c r="C432" s="113">
        <v>3</v>
      </c>
      <c r="D432" s="113"/>
      <c r="E432" s="113">
        <v>6</v>
      </c>
      <c r="F432" s="113"/>
      <c r="G432" s="113"/>
      <c r="H432" s="113"/>
      <c r="I432" s="113"/>
    </row>
    <row r="433" spans="1:9">
      <c r="A433" s="123" t="s">
        <v>1017</v>
      </c>
      <c r="B433" s="113"/>
      <c r="C433" s="113">
        <v>4</v>
      </c>
      <c r="D433" s="113"/>
      <c r="E433" s="113">
        <v>7</v>
      </c>
      <c r="F433" s="113"/>
      <c r="G433" s="113"/>
      <c r="H433" s="113"/>
      <c r="I433" s="113"/>
    </row>
    <row r="434" spans="1:9">
      <c r="A434" s="121" t="s">
        <v>1016</v>
      </c>
      <c r="B434" s="113"/>
      <c r="C434" s="113"/>
      <c r="D434" s="113"/>
      <c r="E434" s="113"/>
      <c r="F434" s="113"/>
      <c r="G434" s="113"/>
      <c r="H434" s="113">
        <v>13</v>
      </c>
      <c r="I434" s="113"/>
    </row>
    <row r="435" spans="1:9">
      <c r="A435" s="121" t="s">
        <v>1015</v>
      </c>
      <c r="B435" s="113"/>
      <c r="C435" s="113">
        <v>4</v>
      </c>
      <c r="D435" s="113">
        <v>5</v>
      </c>
      <c r="E435" s="113">
        <v>6</v>
      </c>
      <c r="F435" s="113"/>
      <c r="G435" s="113"/>
      <c r="H435" s="113">
        <v>9</v>
      </c>
      <c r="I435" s="113"/>
    </row>
    <row r="436" spans="1:9">
      <c r="A436" s="132" t="s">
        <v>1513</v>
      </c>
      <c r="B436" s="133"/>
      <c r="C436" s="133"/>
      <c r="D436" s="133"/>
      <c r="E436" s="132"/>
      <c r="F436" s="133"/>
      <c r="G436" s="133"/>
      <c r="H436" s="133"/>
      <c r="I436" s="133"/>
    </row>
    <row r="437" spans="1:9">
      <c r="A437" s="120" t="s">
        <v>1014</v>
      </c>
      <c r="B437" s="113">
        <v>1</v>
      </c>
      <c r="C437" s="113"/>
      <c r="D437" s="113"/>
      <c r="E437" s="113">
        <v>1</v>
      </c>
      <c r="F437" s="113">
        <v>1</v>
      </c>
      <c r="G437" s="113"/>
      <c r="H437" s="113"/>
      <c r="I437" s="113">
        <v>3</v>
      </c>
    </row>
    <row r="438" spans="1:9">
      <c r="A438" s="120" t="s">
        <v>1013</v>
      </c>
      <c r="B438" s="113">
        <v>1</v>
      </c>
      <c r="C438" s="113"/>
      <c r="D438" s="113"/>
      <c r="E438" s="113"/>
      <c r="F438" s="113">
        <v>3</v>
      </c>
      <c r="G438" s="113"/>
      <c r="H438" s="113"/>
      <c r="I438" s="113">
        <v>5</v>
      </c>
    </row>
    <row r="439" spans="1:9">
      <c r="A439" s="120" t="s">
        <v>1012</v>
      </c>
      <c r="B439" s="113">
        <v>1</v>
      </c>
      <c r="C439" s="113"/>
      <c r="D439" s="113"/>
      <c r="E439" s="113"/>
      <c r="F439" s="113">
        <v>2</v>
      </c>
      <c r="G439" s="113"/>
      <c r="H439" s="113"/>
      <c r="I439" s="113">
        <v>4</v>
      </c>
    </row>
    <row r="440" spans="1:9">
      <c r="A440" s="120" t="s">
        <v>1011</v>
      </c>
      <c r="B440" s="113">
        <v>1</v>
      </c>
      <c r="C440" s="113">
        <v>2</v>
      </c>
      <c r="D440" s="113"/>
      <c r="E440" s="113">
        <v>2</v>
      </c>
      <c r="F440" s="113">
        <v>2</v>
      </c>
      <c r="G440" s="113">
        <v>4</v>
      </c>
      <c r="H440" s="113"/>
      <c r="I440" s="113">
        <v>8</v>
      </c>
    </row>
    <row r="441" spans="1:9">
      <c r="A441" s="120" t="s">
        <v>1010</v>
      </c>
      <c r="B441" s="113">
        <v>1</v>
      </c>
      <c r="C441" s="113">
        <v>2</v>
      </c>
      <c r="D441" s="113"/>
      <c r="E441" s="113">
        <v>2</v>
      </c>
      <c r="F441" s="113">
        <v>2</v>
      </c>
      <c r="G441" s="113">
        <v>3</v>
      </c>
      <c r="H441" s="113"/>
      <c r="I441" s="113">
        <v>6</v>
      </c>
    </row>
    <row r="442" spans="1:9">
      <c r="A442" s="120" t="s">
        <v>663</v>
      </c>
      <c r="B442" s="113">
        <v>1</v>
      </c>
      <c r="C442" s="113">
        <v>2</v>
      </c>
      <c r="D442" s="113">
        <v>2</v>
      </c>
      <c r="E442" s="113">
        <v>3</v>
      </c>
      <c r="F442" s="113">
        <v>3</v>
      </c>
      <c r="G442" s="113">
        <v>4</v>
      </c>
      <c r="H442" s="113"/>
      <c r="I442" s="113">
        <v>11</v>
      </c>
    </row>
    <row r="443" spans="1:9">
      <c r="A443" s="120" t="s">
        <v>1009</v>
      </c>
      <c r="B443" s="113">
        <v>1</v>
      </c>
      <c r="C443" s="113">
        <v>3</v>
      </c>
      <c r="D443" s="113"/>
      <c r="E443" s="113">
        <v>3</v>
      </c>
      <c r="F443" s="113">
        <v>3</v>
      </c>
      <c r="G443" s="113">
        <v>4</v>
      </c>
      <c r="H443" s="113">
        <v>7</v>
      </c>
      <c r="I443" s="113">
        <v>9</v>
      </c>
    </row>
    <row r="444" spans="1:9">
      <c r="A444" s="121" t="s">
        <v>664</v>
      </c>
      <c r="B444" s="113">
        <v>1</v>
      </c>
      <c r="C444" s="113">
        <v>2</v>
      </c>
      <c r="D444" s="113">
        <v>2</v>
      </c>
      <c r="E444" s="113">
        <v>3</v>
      </c>
      <c r="F444" s="113">
        <v>5</v>
      </c>
      <c r="G444" s="113">
        <v>5</v>
      </c>
      <c r="H444" s="113">
        <v>6</v>
      </c>
      <c r="I444" s="113">
        <v>9</v>
      </c>
    </row>
    <row r="445" spans="1:9">
      <c r="A445" s="122" t="s">
        <v>1008</v>
      </c>
      <c r="B445" s="113">
        <v>2</v>
      </c>
      <c r="C445" s="113"/>
      <c r="D445" s="113"/>
      <c r="E445" s="113">
        <v>4</v>
      </c>
      <c r="F445" s="113">
        <v>4</v>
      </c>
      <c r="G445" s="113">
        <v>5</v>
      </c>
      <c r="H445" s="113"/>
      <c r="I445" s="113">
        <v>10</v>
      </c>
    </row>
    <row r="446" spans="1:9">
      <c r="A446" s="121" t="s">
        <v>1007</v>
      </c>
      <c r="B446" s="113">
        <v>2</v>
      </c>
      <c r="C446" s="113">
        <v>4</v>
      </c>
      <c r="D446" s="113"/>
      <c r="E446" s="113">
        <v>5</v>
      </c>
      <c r="F446" s="113">
        <v>5</v>
      </c>
      <c r="G446" s="113">
        <v>7</v>
      </c>
      <c r="H446" s="113">
        <v>8</v>
      </c>
      <c r="I446" s="113">
        <v>12</v>
      </c>
    </row>
    <row r="447" spans="1:9">
      <c r="A447" s="122" t="s">
        <v>1006</v>
      </c>
      <c r="B447" s="113">
        <v>1</v>
      </c>
      <c r="C447" s="113"/>
      <c r="D447" s="113"/>
      <c r="E447" s="113">
        <v>4</v>
      </c>
      <c r="F447" s="113">
        <v>4</v>
      </c>
      <c r="G447" s="113">
        <v>6</v>
      </c>
      <c r="H447" s="113">
        <v>10</v>
      </c>
      <c r="I447" s="113"/>
    </row>
    <row r="448" spans="1:9">
      <c r="A448" s="121" t="s">
        <v>1005</v>
      </c>
      <c r="B448" s="113">
        <v>2</v>
      </c>
      <c r="C448" s="113">
        <v>4</v>
      </c>
      <c r="D448" s="113"/>
      <c r="E448" s="113">
        <v>5</v>
      </c>
      <c r="F448" s="113">
        <v>5</v>
      </c>
      <c r="G448" s="113">
        <v>9</v>
      </c>
      <c r="H448" s="113"/>
      <c r="I448" s="113"/>
    </row>
    <row r="449" spans="1:9">
      <c r="A449" s="122" t="s">
        <v>1004</v>
      </c>
      <c r="B449" s="113">
        <v>1</v>
      </c>
      <c r="C449" s="113"/>
      <c r="D449" s="113"/>
      <c r="E449" s="113">
        <v>4</v>
      </c>
      <c r="F449" s="113"/>
      <c r="G449" s="113">
        <v>5</v>
      </c>
      <c r="H449" s="113">
        <v>12</v>
      </c>
      <c r="I449" s="113">
        <v>12</v>
      </c>
    </row>
    <row r="450" spans="1:9">
      <c r="A450" s="123" t="s">
        <v>1003</v>
      </c>
      <c r="B450" s="113">
        <v>2</v>
      </c>
      <c r="C450" s="113">
        <v>3</v>
      </c>
      <c r="D450" s="113"/>
      <c r="E450" s="113">
        <v>5</v>
      </c>
      <c r="F450" s="113">
        <v>3</v>
      </c>
      <c r="G450" s="113">
        <v>7</v>
      </c>
      <c r="H450" s="113"/>
      <c r="I450" s="113"/>
    </row>
    <row r="451" spans="1:9">
      <c r="A451" s="121" t="s">
        <v>1002</v>
      </c>
      <c r="B451" s="113">
        <v>2</v>
      </c>
      <c r="C451" s="113"/>
      <c r="D451" s="113"/>
      <c r="E451" s="113">
        <v>4</v>
      </c>
      <c r="F451" s="113"/>
      <c r="G451" s="113">
        <v>6</v>
      </c>
      <c r="H451" s="113"/>
      <c r="I451" s="113">
        <v>12</v>
      </c>
    </row>
    <row r="452" spans="1:9">
      <c r="A452" s="123" t="s">
        <v>1001</v>
      </c>
      <c r="B452" s="113">
        <v>2</v>
      </c>
      <c r="C452" s="113">
        <v>4</v>
      </c>
      <c r="D452" s="113">
        <v>4</v>
      </c>
      <c r="E452" s="113">
        <v>5</v>
      </c>
      <c r="F452" s="113"/>
      <c r="G452" s="113">
        <v>12</v>
      </c>
      <c r="H452" s="113"/>
      <c r="I452" s="113"/>
    </row>
    <row r="453" spans="1:9">
      <c r="A453" s="121" t="s">
        <v>1000</v>
      </c>
      <c r="B453" s="113">
        <v>2</v>
      </c>
      <c r="C453" s="113"/>
      <c r="D453" s="113"/>
      <c r="E453" s="113">
        <v>4</v>
      </c>
      <c r="F453" s="113"/>
      <c r="G453" s="113">
        <v>7</v>
      </c>
      <c r="H453" s="113">
        <v>12</v>
      </c>
      <c r="I453" s="113">
        <v>13</v>
      </c>
    </row>
    <row r="454" spans="1:9">
      <c r="A454" s="121" t="s">
        <v>999</v>
      </c>
      <c r="B454" s="113">
        <v>2</v>
      </c>
      <c r="C454" s="113">
        <v>4</v>
      </c>
      <c r="D454" s="113"/>
      <c r="E454" s="113">
        <v>6</v>
      </c>
      <c r="F454" s="113">
        <v>7</v>
      </c>
      <c r="G454" s="113">
        <v>7</v>
      </c>
      <c r="H454" s="113"/>
      <c r="I454" s="113"/>
    </row>
    <row r="455" spans="1:9">
      <c r="A455" s="122" t="s">
        <v>998</v>
      </c>
      <c r="B455" s="113">
        <v>2</v>
      </c>
      <c r="C455" s="113">
        <v>4</v>
      </c>
      <c r="D455" s="113"/>
      <c r="E455" s="113">
        <v>6</v>
      </c>
      <c r="F455" s="113"/>
      <c r="G455" s="113">
        <v>13</v>
      </c>
      <c r="H455" s="113">
        <v>13</v>
      </c>
      <c r="I455" s="113"/>
    </row>
    <row r="456" spans="1:9">
      <c r="A456" s="123" t="s">
        <v>997</v>
      </c>
      <c r="B456" s="113">
        <v>2</v>
      </c>
      <c r="C456" s="113">
        <v>4</v>
      </c>
      <c r="D456" s="113">
        <v>5</v>
      </c>
      <c r="E456" s="113">
        <v>7</v>
      </c>
      <c r="F456" s="113"/>
      <c r="G456" s="113">
        <v>12</v>
      </c>
      <c r="H456" s="113"/>
      <c r="I456" s="113"/>
    </row>
    <row r="457" spans="1:9">
      <c r="A457" s="124" t="s">
        <v>665</v>
      </c>
      <c r="B457" s="113">
        <v>3</v>
      </c>
      <c r="C457" s="113">
        <v>6</v>
      </c>
      <c r="D457" s="113">
        <v>6</v>
      </c>
      <c r="E457" s="113">
        <v>8</v>
      </c>
      <c r="F457" s="113">
        <v>9</v>
      </c>
      <c r="G457" s="113"/>
      <c r="H457" s="113"/>
      <c r="I457" s="113"/>
    </row>
    <row r="458" spans="1:9">
      <c r="A458" s="132" t="s">
        <v>1514</v>
      </c>
      <c r="B458" s="133"/>
      <c r="C458" s="133"/>
      <c r="D458" s="133"/>
      <c r="E458" s="132"/>
      <c r="F458" s="133"/>
      <c r="G458" s="133"/>
      <c r="H458" s="133"/>
      <c r="I458" s="133"/>
    </row>
    <row r="459" spans="1:9">
      <c r="A459" s="121" t="s">
        <v>806</v>
      </c>
      <c r="B459" s="113">
        <v>1</v>
      </c>
      <c r="C459" s="113">
        <v>3</v>
      </c>
      <c r="D459" s="113"/>
      <c r="E459" s="113"/>
      <c r="F459" s="113">
        <v>8</v>
      </c>
      <c r="G459" s="113">
        <v>4</v>
      </c>
      <c r="H459" s="113"/>
      <c r="I459" s="113"/>
    </row>
    <row r="460" spans="1:9">
      <c r="A460" s="123" t="s">
        <v>996</v>
      </c>
      <c r="B460" s="113">
        <v>1</v>
      </c>
      <c r="C460" s="113">
        <v>3</v>
      </c>
      <c r="D460" s="113"/>
      <c r="E460" s="113"/>
      <c r="F460" s="113"/>
      <c r="G460" s="113">
        <v>4</v>
      </c>
      <c r="H460" s="113">
        <v>6</v>
      </c>
      <c r="I460" s="113">
        <v>7</v>
      </c>
    </row>
    <row r="461" spans="1:9">
      <c r="A461" s="121" t="s">
        <v>805</v>
      </c>
      <c r="B461" s="113">
        <v>2</v>
      </c>
      <c r="C461" s="113"/>
      <c r="D461" s="113"/>
      <c r="E461" s="113"/>
      <c r="F461" s="113"/>
      <c r="G461" s="113">
        <v>5</v>
      </c>
      <c r="H461" s="113"/>
      <c r="I461" s="113">
        <v>10</v>
      </c>
    </row>
    <row r="462" spans="1:9">
      <c r="A462" s="123" t="s">
        <v>995</v>
      </c>
      <c r="B462" s="113">
        <v>3</v>
      </c>
      <c r="C462" s="113">
        <v>4</v>
      </c>
      <c r="D462" s="113"/>
      <c r="E462" s="113"/>
      <c r="F462" s="113"/>
      <c r="G462" s="113">
        <v>6</v>
      </c>
      <c r="H462" s="113">
        <v>12</v>
      </c>
      <c r="I462" s="113"/>
    </row>
    <row r="463" spans="1:9">
      <c r="A463" s="121" t="s">
        <v>804</v>
      </c>
      <c r="B463" s="113"/>
      <c r="C463" s="113"/>
      <c r="D463" s="113"/>
      <c r="E463" s="113"/>
      <c r="F463" s="113"/>
      <c r="G463" s="113">
        <v>6</v>
      </c>
      <c r="H463" s="113">
        <v>9</v>
      </c>
      <c r="I463" s="113"/>
    </row>
    <row r="464" spans="1:9">
      <c r="A464" s="123" t="s">
        <v>994</v>
      </c>
      <c r="B464" s="113"/>
      <c r="C464" s="113">
        <v>4</v>
      </c>
      <c r="D464" s="113"/>
      <c r="E464" s="113"/>
      <c r="F464" s="113"/>
      <c r="G464" s="113">
        <v>11</v>
      </c>
      <c r="H464" s="113">
        <v>12</v>
      </c>
      <c r="I464" s="113"/>
    </row>
    <row r="465" spans="1:9">
      <c r="A465" s="121" t="s">
        <v>803</v>
      </c>
      <c r="B465" s="113">
        <v>2</v>
      </c>
      <c r="C465" s="113"/>
      <c r="D465" s="113"/>
      <c r="E465" s="113"/>
      <c r="F465" s="113">
        <v>4</v>
      </c>
      <c r="G465" s="113">
        <v>8</v>
      </c>
      <c r="H465" s="113"/>
      <c r="I465" s="113"/>
    </row>
    <row r="466" spans="1:9">
      <c r="A466" s="123" t="s">
        <v>993</v>
      </c>
      <c r="B466" s="113"/>
      <c r="C466" s="113">
        <v>3</v>
      </c>
      <c r="D466" s="113"/>
      <c r="E466" s="113"/>
      <c r="F466" s="113"/>
      <c r="G466" s="113">
        <v>14</v>
      </c>
      <c r="H466" s="113">
        <v>13</v>
      </c>
      <c r="I466" s="113"/>
    </row>
    <row r="467" spans="1:9">
      <c r="A467" s="121" t="s">
        <v>802</v>
      </c>
      <c r="B467" s="113">
        <v>2</v>
      </c>
      <c r="C467" s="113"/>
      <c r="D467" s="113"/>
      <c r="E467" s="113"/>
      <c r="F467" s="113"/>
      <c r="G467" s="113">
        <v>9</v>
      </c>
      <c r="H467" s="113">
        <v>10</v>
      </c>
      <c r="I467" s="113"/>
    </row>
    <row r="468" spans="1:9">
      <c r="A468" s="123" t="s">
        <v>992</v>
      </c>
      <c r="B468" s="113"/>
      <c r="C468" s="113">
        <v>4</v>
      </c>
      <c r="D468" s="113"/>
      <c r="E468" s="113">
        <v>7</v>
      </c>
      <c r="F468" s="113"/>
      <c r="G468" s="113">
        <v>11</v>
      </c>
      <c r="H468" s="113"/>
      <c r="I468" s="113"/>
    </row>
    <row r="469" spans="1:9">
      <c r="A469" s="121" t="s">
        <v>801</v>
      </c>
      <c r="B469" s="113">
        <v>1</v>
      </c>
      <c r="C469" s="113"/>
      <c r="D469" s="113"/>
      <c r="E469" s="113"/>
      <c r="F469" s="113"/>
      <c r="G469" s="113">
        <v>4</v>
      </c>
      <c r="H469" s="113"/>
      <c r="I469" s="113">
        <v>4</v>
      </c>
    </row>
    <row r="470" spans="1:9">
      <c r="A470" s="123" t="s">
        <v>991</v>
      </c>
      <c r="B470" s="113"/>
      <c r="C470" s="113">
        <v>3</v>
      </c>
      <c r="D470" s="113"/>
      <c r="E470" s="113"/>
      <c r="F470" s="113">
        <v>10</v>
      </c>
      <c r="G470" s="113">
        <v>6</v>
      </c>
      <c r="H470" s="113"/>
      <c r="I470" s="113"/>
    </row>
    <row r="471" spans="1:9">
      <c r="A471" s="121" t="s">
        <v>800</v>
      </c>
      <c r="B471" s="113">
        <v>2</v>
      </c>
      <c r="C471" s="113"/>
      <c r="D471" s="113"/>
      <c r="E471" s="113"/>
      <c r="F471" s="113"/>
      <c r="G471" s="113">
        <v>14</v>
      </c>
      <c r="H471" s="113"/>
      <c r="I471" s="113"/>
    </row>
    <row r="472" spans="1:9">
      <c r="A472" s="121" t="s">
        <v>990</v>
      </c>
      <c r="B472" s="113">
        <v>2</v>
      </c>
      <c r="C472" s="113">
        <v>7</v>
      </c>
      <c r="D472" s="113"/>
      <c r="E472" s="113">
        <v>12</v>
      </c>
      <c r="F472" s="113"/>
      <c r="G472" s="113"/>
      <c r="H472" s="113"/>
      <c r="I472" s="113"/>
    </row>
    <row r="473" spans="1:9">
      <c r="A473" s="132" t="s">
        <v>1515</v>
      </c>
      <c r="B473" s="133"/>
      <c r="C473" s="133"/>
      <c r="D473" s="133"/>
      <c r="E473" s="132"/>
      <c r="F473" s="133"/>
      <c r="G473" s="133"/>
      <c r="H473" s="133"/>
      <c r="I473" s="133"/>
    </row>
    <row r="474" spans="1:9">
      <c r="A474" s="120" t="s">
        <v>989</v>
      </c>
      <c r="B474" s="113">
        <v>1</v>
      </c>
      <c r="C474" s="113">
        <v>1</v>
      </c>
      <c r="D474" s="113">
        <v>1</v>
      </c>
      <c r="E474" s="113"/>
      <c r="F474" s="113"/>
      <c r="G474" s="113">
        <v>2</v>
      </c>
      <c r="H474" s="113"/>
      <c r="I474" s="113">
        <v>2</v>
      </c>
    </row>
    <row r="475" spans="1:9">
      <c r="A475" s="120" t="s">
        <v>988</v>
      </c>
      <c r="B475" s="113">
        <v>1</v>
      </c>
      <c r="C475" s="113">
        <v>2</v>
      </c>
      <c r="D475" s="113">
        <v>2</v>
      </c>
      <c r="E475" s="113"/>
      <c r="F475" s="113"/>
      <c r="G475" s="113">
        <v>3</v>
      </c>
      <c r="H475" s="113"/>
      <c r="I475" s="113">
        <v>3</v>
      </c>
    </row>
    <row r="476" spans="1:9">
      <c r="A476" s="120" t="s">
        <v>987</v>
      </c>
      <c r="B476" s="113">
        <v>1</v>
      </c>
      <c r="C476" s="113">
        <v>2</v>
      </c>
      <c r="D476" s="113">
        <v>1</v>
      </c>
      <c r="E476" s="113"/>
      <c r="F476" s="113"/>
      <c r="G476" s="113">
        <v>3</v>
      </c>
      <c r="H476" s="113"/>
      <c r="I476" s="113">
        <v>4</v>
      </c>
    </row>
    <row r="477" spans="1:9">
      <c r="A477" s="120" t="s">
        <v>986</v>
      </c>
      <c r="B477" s="113">
        <v>1</v>
      </c>
      <c r="C477" s="113">
        <v>1</v>
      </c>
      <c r="D477" s="113"/>
      <c r="E477" s="113">
        <v>1</v>
      </c>
      <c r="F477" s="113"/>
      <c r="G477" s="113">
        <v>2</v>
      </c>
      <c r="H477" s="113"/>
      <c r="I477" s="113">
        <v>3</v>
      </c>
    </row>
    <row r="478" spans="1:9">
      <c r="A478" s="120" t="s">
        <v>985</v>
      </c>
      <c r="B478" s="113">
        <v>1</v>
      </c>
      <c r="C478" s="113">
        <v>2</v>
      </c>
      <c r="D478" s="113">
        <v>2</v>
      </c>
      <c r="E478" s="113"/>
      <c r="F478" s="113"/>
      <c r="G478" s="113">
        <v>5</v>
      </c>
      <c r="H478" s="113">
        <v>8</v>
      </c>
      <c r="I478" s="113">
        <v>8</v>
      </c>
    </row>
    <row r="479" spans="1:9">
      <c r="A479" s="120" t="s">
        <v>984</v>
      </c>
      <c r="B479" s="113">
        <v>1</v>
      </c>
      <c r="C479" s="113">
        <v>2</v>
      </c>
      <c r="D479" s="113">
        <v>2</v>
      </c>
      <c r="E479" s="113"/>
      <c r="F479" s="113"/>
      <c r="G479" s="113">
        <v>4</v>
      </c>
      <c r="H479" s="113">
        <v>6</v>
      </c>
      <c r="I479" s="113">
        <v>6</v>
      </c>
    </row>
    <row r="480" spans="1:9">
      <c r="A480" s="120" t="s">
        <v>666</v>
      </c>
      <c r="B480" s="113">
        <v>2</v>
      </c>
      <c r="C480" s="113">
        <v>3</v>
      </c>
      <c r="D480" s="113">
        <v>3</v>
      </c>
      <c r="E480" s="113"/>
      <c r="F480" s="113">
        <v>4</v>
      </c>
      <c r="G480" s="113">
        <v>7</v>
      </c>
      <c r="H480" s="113">
        <v>8</v>
      </c>
      <c r="I480" s="113">
        <v>12</v>
      </c>
    </row>
    <row r="481" spans="1:9">
      <c r="A481" s="120" t="s">
        <v>667</v>
      </c>
      <c r="B481" s="113">
        <v>2</v>
      </c>
      <c r="C481" s="113">
        <v>3</v>
      </c>
      <c r="D481" s="113">
        <v>3</v>
      </c>
      <c r="E481" s="113"/>
      <c r="F481" s="113">
        <v>4</v>
      </c>
      <c r="G481" s="113">
        <v>6</v>
      </c>
      <c r="H481" s="113"/>
      <c r="I481" s="113">
        <v>10</v>
      </c>
    </row>
    <row r="482" spans="1:9">
      <c r="A482" s="120" t="s">
        <v>668</v>
      </c>
      <c r="B482" s="113">
        <v>2</v>
      </c>
      <c r="C482" s="113">
        <v>3</v>
      </c>
      <c r="D482" s="113">
        <v>3</v>
      </c>
      <c r="E482" s="113"/>
      <c r="F482" s="113">
        <v>9</v>
      </c>
      <c r="G482" s="113">
        <v>6</v>
      </c>
      <c r="H482" s="113">
        <v>10</v>
      </c>
      <c r="I482" s="113">
        <v>11</v>
      </c>
    </row>
    <row r="483" spans="1:9">
      <c r="A483" s="125" t="s">
        <v>669</v>
      </c>
      <c r="B483" s="113">
        <v>2</v>
      </c>
      <c r="C483" s="113">
        <v>4</v>
      </c>
      <c r="D483" s="113">
        <v>5</v>
      </c>
      <c r="E483" s="113"/>
      <c r="F483" s="113">
        <v>9</v>
      </c>
      <c r="G483" s="113">
        <v>8</v>
      </c>
      <c r="H483" s="113"/>
      <c r="I483" s="113"/>
    </row>
    <row r="484" spans="1:9">
      <c r="A484" s="121" t="s">
        <v>983</v>
      </c>
      <c r="B484" s="113">
        <v>1</v>
      </c>
      <c r="C484" s="113">
        <v>3</v>
      </c>
      <c r="D484" s="113"/>
      <c r="E484" s="113"/>
      <c r="F484" s="113"/>
      <c r="G484" s="113">
        <v>5</v>
      </c>
      <c r="H484" s="113"/>
      <c r="I484" s="113">
        <v>11</v>
      </c>
    </row>
    <row r="485" spans="1:9">
      <c r="A485" s="125" t="s">
        <v>982</v>
      </c>
      <c r="B485" s="113">
        <v>2</v>
      </c>
      <c r="C485" s="113">
        <v>3</v>
      </c>
      <c r="D485" s="113">
        <v>3</v>
      </c>
      <c r="E485" s="113"/>
      <c r="F485" s="113"/>
      <c r="G485" s="113">
        <v>6</v>
      </c>
      <c r="H485" s="113">
        <v>13</v>
      </c>
      <c r="I485" s="113"/>
    </row>
    <row r="486" spans="1:9">
      <c r="A486" s="121" t="s">
        <v>981</v>
      </c>
      <c r="B486" s="113">
        <v>2</v>
      </c>
      <c r="C486" s="113">
        <v>3</v>
      </c>
      <c r="D486" s="113"/>
      <c r="E486" s="113"/>
      <c r="F486" s="113"/>
      <c r="G486" s="113">
        <v>5</v>
      </c>
      <c r="H486" s="113"/>
      <c r="I486" s="113">
        <v>7</v>
      </c>
    </row>
    <row r="487" spans="1:9">
      <c r="A487" s="125" t="s">
        <v>980</v>
      </c>
      <c r="B487" s="113">
        <v>2</v>
      </c>
      <c r="C487" s="113">
        <v>3</v>
      </c>
      <c r="D487" s="113">
        <v>3</v>
      </c>
      <c r="E487" s="113"/>
      <c r="F487" s="113"/>
      <c r="G487" s="113">
        <v>7</v>
      </c>
      <c r="H487" s="113">
        <v>12</v>
      </c>
      <c r="I487" s="113">
        <v>12</v>
      </c>
    </row>
    <row r="488" spans="1:9">
      <c r="A488" s="121" t="s">
        <v>979</v>
      </c>
      <c r="B488" s="113">
        <v>2</v>
      </c>
      <c r="C488" s="113"/>
      <c r="D488" s="113"/>
      <c r="E488" s="113"/>
      <c r="F488" s="113"/>
      <c r="G488" s="113">
        <v>6</v>
      </c>
      <c r="H488" s="113"/>
      <c r="I488" s="113">
        <v>13</v>
      </c>
    </row>
    <row r="489" spans="1:9">
      <c r="A489" s="125" t="s">
        <v>670</v>
      </c>
      <c r="B489" s="113">
        <v>2</v>
      </c>
      <c r="C489" s="113">
        <v>3</v>
      </c>
      <c r="D489" s="113">
        <v>3</v>
      </c>
      <c r="E489" s="113"/>
      <c r="F489" s="113">
        <v>4</v>
      </c>
      <c r="G489" s="113">
        <v>7</v>
      </c>
      <c r="H489" s="113">
        <v>13</v>
      </c>
      <c r="I489" s="113"/>
    </row>
    <row r="490" spans="1:9">
      <c r="A490" s="121" t="s">
        <v>978</v>
      </c>
      <c r="B490" s="113">
        <v>2</v>
      </c>
      <c r="C490" s="113"/>
      <c r="D490" s="113">
        <v>3</v>
      </c>
      <c r="E490" s="113"/>
      <c r="F490" s="113"/>
      <c r="G490" s="113">
        <v>6</v>
      </c>
      <c r="H490" s="113"/>
      <c r="I490" s="113">
        <v>11</v>
      </c>
    </row>
    <row r="491" spans="1:9">
      <c r="A491" s="125" t="s">
        <v>977</v>
      </c>
      <c r="B491" s="113">
        <v>2</v>
      </c>
      <c r="C491" s="113">
        <v>4</v>
      </c>
      <c r="D491" s="113">
        <v>3</v>
      </c>
      <c r="E491" s="113"/>
      <c r="F491" s="113"/>
      <c r="G491" s="113">
        <v>8</v>
      </c>
      <c r="H491" s="113"/>
      <c r="I491" s="113"/>
    </row>
    <row r="492" spans="1:9">
      <c r="A492" s="121" t="s">
        <v>976</v>
      </c>
      <c r="B492" s="113">
        <v>2</v>
      </c>
      <c r="C492" s="113"/>
      <c r="D492" s="113"/>
      <c r="E492" s="113"/>
      <c r="F492" s="113"/>
      <c r="G492" s="113">
        <v>6</v>
      </c>
      <c r="H492" s="113"/>
      <c r="I492" s="113"/>
    </row>
    <row r="493" spans="1:9">
      <c r="A493" s="125" t="s">
        <v>975</v>
      </c>
      <c r="B493" s="113">
        <v>2</v>
      </c>
      <c r="C493" s="113">
        <v>3</v>
      </c>
      <c r="D493" s="113">
        <v>4</v>
      </c>
      <c r="E493" s="113"/>
      <c r="F493" s="113"/>
      <c r="G493" s="113">
        <v>8</v>
      </c>
      <c r="H493" s="113">
        <v>13</v>
      </c>
      <c r="I493" s="113"/>
    </row>
    <row r="494" spans="1:9">
      <c r="A494" s="121" t="s">
        <v>974</v>
      </c>
      <c r="B494" s="113">
        <v>2</v>
      </c>
      <c r="C494" s="113"/>
      <c r="D494" s="113"/>
      <c r="E494" s="113"/>
      <c r="F494" s="113"/>
      <c r="G494" s="113">
        <v>8</v>
      </c>
      <c r="H494" s="113"/>
      <c r="I494" s="113"/>
    </row>
    <row r="495" spans="1:9">
      <c r="A495" s="125" t="s">
        <v>671</v>
      </c>
      <c r="B495" s="113">
        <v>2</v>
      </c>
      <c r="C495" s="113">
        <v>4</v>
      </c>
      <c r="D495" s="113">
        <v>4</v>
      </c>
      <c r="E495" s="113"/>
      <c r="F495" s="113">
        <v>12</v>
      </c>
      <c r="G495" s="113">
        <v>11</v>
      </c>
      <c r="H495" s="113"/>
      <c r="I495" s="113"/>
    </row>
    <row r="496" spans="1:9">
      <c r="A496" s="121" t="s">
        <v>973</v>
      </c>
      <c r="B496" s="113">
        <v>1</v>
      </c>
      <c r="C496" s="113">
        <v>2</v>
      </c>
      <c r="D496" s="113"/>
      <c r="E496" s="113"/>
      <c r="F496" s="113"/>
      <c r="G496" s="113">
        <v>5</v>
      </c>
      <c r="H496" s="113"/>
      <c r="I496" s="113">
        <v>9</v>
      </c>
    </row>
    <row r="497" spans="1:9">
      <c r="A497" s="125" t="s">
        <v>672</v>
      </c>
      <c r="B497" s="113">
        <v>2</v>
      </c>
      <c r="C497" s="113">
        <v>3</v>
      </c>
      <c r="D497" s="113">
        <v>3</v>
      </c>
      <c r="E497" s="113"/>
      <c r="F497" s="113">
        <v>3</v>
      </c>
      <c r="G497" s="113">
        <v>12</v>
      </c>
      <c r="H497" s="113">
        <v>13</v>
      </c>
      <c r="I497" s="113">
        <v>12</v>
      </c>
    </row>
    <row r="498" spans="1:9">
      <c r="A498" s="121" t="s">
        <v>972</v>
      </c>
      <c r="B498" s="113">
        <v>2</v>
      </c>
      <c r="C498" s="113">
        <v>4</v>
      </c>
      <c r="D498" s="113"/>
      <c r="E498" s="113"/>
      <c r="F498" s="113"/>
      <c r="G498" s="113">
        <v>10</v>
      </c>
      <c r="H498" s="113"/>
      <c r="I498" s="113"/>
    </row>
    <row r="499" spans="1:9">
      <c r="A499" s="125" t="s">
        <v>673</v>
      </c>
      <c r="B499" s="113">
        <v>2</v>
      </c>
      <c r="C499" s="113">
        <v>4</v>
      </c>
      <c r="D499" s="113">
        <v>3</v>
      </c>
      <c r="E499" s="113"/>
      <c r="F499" s="113">
        <v>7</v>
      </c>
      <c r="G499" s="113">
        <v>10</v>
      </c>
      <c r="H499" s="113">
        <v>10</v>
      </c>
      <c r="I499" s="113"/>
    </row>
    <row r="500" spans="1:9">
      <c r="A500" s="124" t="s">
        <v>674</v>
      </c>
      <c r="B500" s="113">
        <v>3</v>
      </c>
      <c r="C500" s="113">
        <v>5</v>
      </c>
      <c r="D500" s="113">
        <v>6</v>
      </c>
      <c r="E500" s="113"/>
      <c r="F500" s="113">
        <v>10</v>
      </c>
      <c r="G500" s="113">
        <v>13</v>
      </c>
      <c r="H500" s="113"/>
      <c r="I500" s="113"/>
    </row>
    <row r="501" spans="1:9">
      <c r="A501" s="132" t="s">
        <v>1516</v>
      </c>
      <c r="B501" s="133"/>
      <c r="C501" s="133"/>
      <c r="D501" s="133"/>
      <c r="E501" s="132"/>
      <c r="F501" s="133"/>
      <c r="G501" s="133"/>
      <c r="H501" s="133"/>
      <c r="I501" s="133"/>
    </row>
    <row r="502" spans="1:9">
      <c r="A502" s="120" t="s">
        <v>971</v>
      </c>
      <c r="B502" s="113">
        <v>1</v>
      </c>
      <c r="C502" s="113">
        <v>1</v>
      </c>
      <c r="D502" s="113"/>
      <c r="E502" s="113"/>
      <c r="F502" s="113"/>
      <c r="G502" s="113">
        <v>2</v>
      </c>
      <c r="H502" s="113"/>
      <c r="I502" s="113"/>
    </row>
    <row r="503" spans="1:9">
      <c r="A503" s="120" t="s">
        <v>970</v>
      </c>
      <c r="B503" s="113">
        <v>1</v>
      </c>
      <c r="C503" s="113"/>
      <c r="D503" s="113"/>
      <c r="E503" s="113">
        <v>1</v>
      </c>
      <c r="F503" s="113"/>
      <c r="G503" s="113">
        <v>2</v>
      </c>
      <c r="H503" s="113"/>
      <c r="I503" s="113"/>
    </row>
    <row r="504" spans="1:9">
      <c r="A504" s="120" t="s">
        <v>969</v>
      </c>
      <c r="B504" s="113">
        <v>1</v>
      </c>
      <c r="C504" s="113"/>
      <c r="D504" s="113"/>
      <c r="E504" s="113">
        <v>2</v>
      </c>
      <c r="F504" s="113"/>
      <c r="G504" s="113">
        <v>2</v>
      </c>
      <c r="H504" s="113"/>
      <c r="I504" s="113">
        <v>2</v>
      </c>
    </row>
    <row r="505" spans="1:9">
      <c r="A505" s="120" t="s">
        <v>968</v>
      </c>
      <c r="B505" s="113">
        <v>1</v>
      </c>
      <c r="C505" s="113">
        <v>1</v>
      </c>
      <c r="D505" s="113"/>
      <c r="E505" s="113">
        <v>2</v>
      </c>
      <c r="F505" s="113"/>
      <c r="G505" s="113">
        <v>2</v>
      </c>
      <c r="H505" s="113"/>
      <c r="I505" s="113"/>
    </row>
    <row r="506" spans="1:9">
      <c r="A506" s="120" t="s">
        <v>967</v>
      </c>
      <c r="B506" s="113">
        <v>1</v>
      </c>
      <c r="C506" s="113">
        <v>2</v>
      </c>
      <c r="D506" s="113"/>
      <c r="E506" s="113">
        <v>3</v>
      </c>
      <c r="F506" s="113"/>
      <c r="G506" s="113">
        <v>4</v>
      </c>
      <c r="H506" s="113"/>
      <c r="I506" s="113">
        <v>6</v>
      </c>
    </row>
    <row r="507" spans="1:9">
      <c r="A507" s="120" t="s">
        <v>966</v>
      </c>
      <c r="B507" s="113">
        <v>1</v>
      </c>
      <c r="C507" s="113">
        <v>2</v>
      </c>
      <c r="D507" s="113">
        <v>2</v>
      </c>
      <c r="E507" s="113">
        <v>3</v>
      </c>
      <c r="F507" s="113"/>
      <c r="G507" s="113">
        <v>4</v>
      </c>
      <c r="H507" s="113"/>
      <c r="I507" s="113">
        <v>8</v>
      </c>
    </row>
    <row r="508" spans="1:9">
      <c r="A508" s="120" t="s">
        <v>965</v>
      </c>
      <c r="B508" s="113">
        <v>1</v>
      </c>
      <c r="C508" s="113">
        <v>2</v>
      </c>
      <c r="D508" s="113">
        <v>2</v>
      </c>
      <c r="E508" s="113">
        <v>3</v>
      </c>
      <c r="F508" s="113"/>
      <c r="G508" s="113">
        <v>4</v>
      </c>
      <c r="H508" s="113"/>
      <c r="I508" s="113">
        <v>10</v>
      </c>
    </row>
    <row r="509" spans="1:9">
      <c r="A509" s="125" t="s">
        <v>675</v>
      </c>
      <c r="B509" s="113">
        <v>2</v>
      </c>
      <c r="C509" s="113">
        <v>3</v>
      </c>
      <c r="D509" s="113">
        <v>3</v>
      </c>
      <c r="E509" s="113">
        <v>4</v>
      </c>
      <c r="F509" s="113">
        <v>6</v>
      </c>
      <c r="G509" s="113">
        <v>6</v>
      </c>
      <c r="H509" s="113">
        <v>7</v>
      </c>
      <c r="I509" s="113">
        <v>10</v>
      </c>
    </row>
    <row r="510" spans="1:9">
      <c r="A510" s="125" t="s">
        <v>964</v>
      </c>
      <c r="B510" s="113">
        <v>1</v>
      </c>
      <c r="C510" s="113">
        <v>2</v>
      </c>
      <c r="D510" s="113"/>
      <c r="E510" s="113">
        <v>3</v>
      </c>
      <c r="F510" s="113"/>
      <c r="G510" s="113">
        <v>5</v>
      </c>
      <c r="H510" s="113">
        <v>6</v>
      </c>
      <c r="I510" s="113">
        <v>6</v>
      </c>
    </row>
    <row r="511" spans="1:9">
      <c r="A511" s="121" t="s">
        <v>963</v>
      </c>
      <c r="B511" s="113">
        <v>2</v>
      </c>
      <c r="C511" s="113">
        <v>3</v>
      </c>
      <c r="D511" s="113"/>
      <c r="E511" s="113">
        <v>3</v>
      </c>
      <c r="F511" s="113"/>
      <c r="G511" s="113">
        <v>5</v>
      </c>
      <c r="H511" s="113"/>
      <c r="I511" s="113">
        <v>8</v>
      </c>
    </row>
    <row r="512" spans="1:9">
      <c r="A512" s="125" t="s">
        <v>962</v>
      </c>
      <c r="B512" s="113">
        <v>2</v>
      </c>
      <c r="C512" s="113"/>
      <c r="D512" s="113">
        <v>3</v>
      </c>
      <c r="E512" s="113"/>
      <c r="F512" s="113"/>
      <c r="G512" s="113">
        <v>7</v>
      </c>
      <c r="H512" s="113"/>
      <c r="I512" s="113"/>
    </row>
    <row r="513" spans="1:9">
      <c r="A513" s="121" t="s">
        <v>961</v>
      </c>
      <c r="B513" s="113">
        <v>1</v>
      </c>
      <c r="C513" s="113"/>
      <c r="D513" s="113"/>
      <c r="E513" s="113">
        <v>2</v>
      </c>
      <c r="F513" s="113">
        <v>3</v>
      </c>
      <c r="G513" s="113">
        <v>4</v>
      </c>
      <c r="H513" s="113"/>
      <c r="I513" s="113">
        <v>5</v>
      </c>
    </row>
    <row r="514" spans="1:9">
      <c r="A514" s="125" t="s">
        <v>960</v>
      </c>
      <c r="B514" s="113">
        <v>2</v>
      </c>
      <c r="C514" s="113"/>
      <c r="D514" s="113">
        <v>2</v>
      </c>
      <c r="E514" s="113">
        <v>3</v>
      </c>
      <c r="F514" s="113"/>
      <c r="G514" s="113">
        <v>5</v>
      </c>
      <c r="H514" s="113">
        <v>8</v>
      </c>
      <c r="I514" s="113"/>
    </row>
    <row r="515" spans="1:9">
      <c r="A515" s="121" t="s">
        <v>959</v>
      </c>
      <c r="B515" s="113">
        <v>2</v>
      </c>
      <c r="C515" s="113">
        <v>3</v>
      </c>
      <c r="D515" s="113"/>
      <c r="E515" s="113">
        <v>4</v>
      </c>
      <c r="F515" s="113"/>
      <c r="G515" s="113">
        <v>6</v>
      </c>
      <c r="H515" s="113"/>
      <c r="I515" s="113">
        <v>10</v>
      </c>
    </row>
    <row r="516" spans="1:9">
      <c r="A516" s="125" t="s">
        <v>958</v>
      </c>
      <c r="B516" s="113">
        <v>2</v>
      </c>
      <c r="C516" s="113">
        <v>3</v>
      </c>
      <c r="D516" s="113">
        <v>3</v>
      </c>
      <c r="E516" s="113">
        <v>5</v>
      </c>
      <c r="F516" s="113"/>
      <c r="G516" s="113">
        <v>7</v>
      </c>
      <c r="H516" s="113"/>
      <c r="I516" s="113"/>
    </row>
    <row r="517" spans="1:9">
      <c r="A517" s="121" t="s">
        <v>957</v>
      </c>
      <c r="B517" s="113">
        <v>2</v>
      </c>
      <c r="C517" s="113"/>
      <c r="D517" s="113"/>
      <c r="E517" s="113">
        <v>3</v>
      </c>
      <c r="F517" s="113"/>
      <c r="G517" s="113">
        <v>7</v>
      </c>
      <c r="H517" s="113"/>
      <c r="I517" s="113">
        <v>10</v>
      </c>
    </row>
    <row r="518" spans="1:9">
      <c r="A518" s="125" t="s">
        <v>956</v>
      </c>
      <c r="B518" s="113">
        <v>2</v>
      </c>
      <c r="C518" s="113">
        <v>3</v>
      </c>
      <c r="D518" s="113">
        <v>3</v>
      </c>
      <c r="E518" s="113">
        <v>4</v>
      </c>
      <c r="F518" s="113"/>
      <c r="G518" s="113">
        <v>9</v>
      </c>
      <c r="H518" s="113">
        <v>9</v>
      </c>
      <c r="I518" s="113"/>
    </row>
    <row r="519" spans="1:9">
      <c r="A519" s="121" t="s">
        <v>955</v>
      </c>
      <c r="B519" s="113">
        <v>2</v>
      </c>
      <c r="C519" s="113">
        <v>3</v>
      </c>
      <c r="D519" s="113"/>
      <c r="E519" s="113"/>
      <c r="F519" s="113"/>
      <c r="G519" s="113">
        <v>8</v>
      </c>
      <c r="H519" s="113"/>
      <c r="I519" s="113">
        <v>12</v>
      </c>
    </row>
    <row r="520" spans="1:9">
      <c r="A520" s="125" t="s">
        <v>954</v>
      </c>
      <c r="B520" s="113">
        <v>2</v>
      </c>
      <c r="C520" s="113">
        <v>3</v>
      </c>
      <c r="D520" s="113">
        <v>3</v>
      </c>
      <c r="E520" s="113">
        <v>4</v>
      </c>
      <c r="F520" s="113"/>
      <c r="G520" s="113">
        <v>11</v>
      </c>
      <c r="H520" s="113"/>
      <c r="I520" s="113"/>
    </row>
    <row r="521" spans="1:9">
      <c r="A521" s="121" t="s">
        <v>953</v>
      </c>
      <c r="B521" s="113">
        <v>3</v>
      </c>
      <c r="C521" s="113">
        <v>4</v>
      </c>
      <c r="D521" s="113"/>
      <c r="E521" s="113">
        <v>6</v>
      </c>
      <c r="F521" s="113"/>
      <c r="G521" s="113">
        <v>10</v>
      </c>
      <c r="H521" s="113"/>
      <c r="I521" s="113"/>
    </row>
    <row r="522" spans="1:9">
      <c r="A522" s="125" t="s">
        <v>676</v>
      </c>
      <c r="B522" s="113">
        <v>3</v>
      </c>
      <c r="C522" s="113"/>
      <c r="D522" s="113">
        <v>4</v>
      </c>
      <c r="E522" s="113"/>
      <c r="F522" s="113">
        <v>6</v>
      </c>
      <c r="G522" s="113">
        <v>11</v>
      </c>
      <c r="H522" s="113"/>
      <c r="I522" s="113"/>
    </row>
    <row r="523" spans="1:9">
      <c r="A523" s="121" t="s">
        <v>952</v>
      </c>
      <c r="B523" s="113">
        <v>3</v>
      </c>
      <c r="C523" s="113">
        <v>5</v>
      </c>
      <c r="D523" s="113"/>
      <c r="E523" s="113"/>
      <c r="F523" s="113"/>
      <c r="G523" s="113">
        <v>13</v>
      </c>
      <c r="H523" s="113">
        <v>13</v>
      </c>
      <c r="I523" s="113"/>
    </row>
    <row r="524" spans="1:9">
      <c r="A524" s="125" t="s">
        <v>677</v>
      </c>
      <c r="B524" s="113">
        <v>3</v>
      </c>
      <c r="C524" s="113">
        <v>5</v>
      </c>
      <c r="D524" s="113">
        <v>4</v>
      </c>
      <c r="E524" s="113">
        <v>6</v>
      </c>
      <c r="F524" s="113">
        <v>9</v>
      </c>
      <c r="G524" s="113">
        <v>13</v>
      </c>
      <c r="H524" s="113"/>
      <c r="I524" s="113"/>
    </row>
    <row r="525" spans="1:9">
      <c r="A525" s="121" t="s">
        <v>951</v>
      </c>
      <c r="B525" s="113">
        <v>3</v>
      </c>
      <c r="C525" s="113">
        <v>5</v>
      </c>
      <c r="D525" s="113"/>
      <c r="E525" s="113">
        <v>9</v>
      </c>
      <c r="F525" s="113"/>
      <c r="G525" s="113"/>
      <c r="H525" s="113"/>
      <c r="I525" s="113"/>
    </row>
    <row r="526" spans="1:9">
      <c r="A526" s="121" t="s">
        <v>678</v>
      </c>
      <c r="B526" s="113">
        <v>3</v>
      </c>
      <c r="C526" s="113">
        <v>8</v>
      </c>
      <c r="D526" s="113">
        <v>7</v>
      </c>
      <c r="E526" s="113">
        <v>10</v>
      </c>
      <c r="F526" s="113">
        <v>9</v>
      </c>
      <c r="G526" s="113"/>
      <c r="H526" s="113"/>
      <c r="I526" s="113"/>
    </row>
    <row r="527" spans="1:9">
      <c r="A527" s="132" t="s">
        <v>1517</v>
      </c>
      <c r="B527" s="133"/>
      <c r="C527" s="133"/>
      <c r="D527" s="133"/>
      <c r="E527" s="132"/>
      <c r="F527" s="133"/>
      <c r="G527" s="133"/>
      <c r="H527" s="133"/>
      <c r="I527" s="133"/>
    </row>
    <row r="528" spans="1:9">
      <c r="A528" s="121" t="s">
        <v>950</v>
      </c>
      <c r="B528" s="113">
        <v>1</v>
      </c>
      <c r="C528" s="113"/>
      <c r="D528" s="113"/>
      <c r="E528" s="113"/>
      <c r="F528" s="113"/>
      <c r="G528" s="113">
        <v>2</v>
      </c>
      <c r="H528" s="113"/>
      <c r="I528" s="113"/>
    </row>
    <row r="529" spans="1:9">
      <c r="A529" s="125" t="s">
        <v>949</v>
      </c>
      <c r="B529" s="113">
        <v>2</v>
      </c>
      <c r="C529" s="113"/>
      <c r="D529" s="113"/>
      <c r="E529" s="113"/>
      <c r="F529" s="113"/>
      <c r="G529" s="113">
        <v>3</v>
      </c>
      <c r="H529" s="113"/>
      <c r="I529" s="113">
        <v>4</v>
      </c>
    </row>
    <row r="530" spans="1:9">
      <c r="A530" s="121" t="s">
        <v>948</v>
      </c>
      <c r="B530" s="113">
        <v>2</v>
      </c>
      <c r="C530" s="113"/>
      <c r="D530" s="113"/>
      <c r="E530" s="113"/>
      <c r="F530" s="113"/>
      <c r="G530" s="113">
        <v>4</v>
      </c>
      <c r="H530" s="113"/>
      <c r="I530" s="113"/>
    </row>
    <row r="531" spans="1:9">
      <c r="A531" s="125" t="s">
        <v>947</v>
      </c>
      <c r="B531" s="113">
        <v>2</v>
      </c>
      <c r="C531" s="113">
        <v>3</v>
      </c>
      <c r="D531" s="113"/>
      <c r="E531" s="113"/>
      <c r="F531" s="113"/>
      <c r="G531" s="113">
        <v>5</v>
      </c>
      <c r="H531" s="113"/>
      <c r="I531" s="113"/>
    </row>
    <row r="532" spans="1:9">
      <c r="A532" s="121" t="s">
        <v>946</v>
      </c>
      <c r="B532" s="113">
        <v>1</v>
      </c>
      <c r="C532" s="113"/>
      <c r="D532" s="113"/>
      <c r="E532" s="113"/>
      <c r="F532" s="113"/>
      <c r="G532" s="113">
        <v>4</v>
      </c>
      <c r="H532" s="113"/>
      <c r="I532" s="113"/>
    </row>
    <row r="533" spans="1:9">
      <c r="A533" s="125" t="s">
        <v>945</v>
      </c>
      <c r="B533" s="113">
        <v>1</v>
      </c>
      <c r="C533" s="113">
        <v>3</v>
      </c>
      <c r="D533" s="113"/>
      <c r="E533" s="113"/>
      <c r="F533" s="113"/>
      <c r="G533" s="113">
        <v>5</v>
      </c>
      <c r="H533" s="113"/>
      <c r="I533" s="113">
        <v>8</v>
      </c>
    </row>
    <row r="534" spans="1:9">
      <c r="A534" s="121" t="s">
        <v>944</v>
      </c>
      <c r="B534" s="113">
        <v>1</v>
      </c>
      <c r="C534" s="113">
        <v>2</v>
      </c>
      <c r="D534" s="113"/>
      <c r="E534" s="113"/>
      <c r="F534" s="113"/>
      <c r="G534" s="113">
        <v>4</v>
      </c>
      <c r="H534" s="113"/>
      <c r="I534" s="113"/>
    </row>
    <row r="535" spans="1:9">
      <c r="A535" s="125" t="s">
        <v>943</v>
      </c>
      <c r="B535" s="113">
        <v>2</v>
      </c>
      <c r="C535" s="113">
        <v>2</v>
      </c>
      <c r="D535" s="113"/>
      <c r="E535" s="113"/>
      <c r="F535" s="113"/>
      <c r="G535" s="113">
        <v>6</v>
      </c>
      <c r="H535" s="113"/>
      <c r="I535" s="113"/>
    </row>
    <row r="536" spans="1:9">
      <c r="A536" s="121" t="s">
        <v>942</v>
      </c>
      <c r="B536" s="113">
        <v>2</v>
      </c>
      <c r="C536" s="113"/>
      <c r="D536" s="113"/>
      <c r="E536" s="113">
        <v>6</v>
      </c>
      <c r="F536" s="113"/>
      <c r="G536" s="113">
        <v>6</v>
      </c>
      <c r="H536" s="113"/>
      <c r="I536" s="113"/>
    </row>
    <row r="537" spans="1:9">
      <c r="A537" s="125" t="s">
        <v>941</v>
      </c>
      <c r="B537" s="113">
        <v>2</v>
      </c>
      <c r="C537" s="113">
        <v>4</v>
      </c>
      <c r="D537" s="113"/>
      <c r="E537" s="113">
        <v>7</v>
      </c>
      <c r="F537" s="113"/>
      <c r="G537" s="113">
        <v>7</v>
      </c>
      <c r="H537" s="113">
        <v>12</v>
      </c>
      <c r="I537" s="113"/>
    </row>
    <row r="538" spans="1:9">
      <c r="A538" s="121" t="s">
        <v>940</v>
      </c>
      <c r="B538" s="113">
        <v>2</v>
      </c>
      <c r="C538" s="113"/>
      <c r="D538" s="113"/>
      <c r="E538" s="113">
        <v>8</v>
      </c>
      <c r="F538" s="113"/>
      <c r="G538" s="113">
        <v>9</v>
      </c>
      <c r="H538" s="113"/>
      <c r="I538" s="113"/>
    </row>
    <row r="539" spans="1:9">
      <c r="A539" s="125" t="s">
        <v>939</v>
      </c>
      <c r="B539" s="113">
        <v>4</v>
      </c>
      <c r="C539" s="113">
        <v>5</v>
      </c>
      <c r="D539" s="113">
        <v>6</v>
      </c>
      <c r="E539" s="113">
        <v>10</v>
      </c>
      <c r="F539" s="113"/>
      <c r="G539" s="113">
        <v>13</v>
      </c>
      <c r="H539" s="113"/>
      <c r="I539" s="113"/>
    </row>
    <row r="540" spans="1:9">
      <c r="A540" s="121" t="s">
        <v>938</v>
      </c>
      <c r="B540" s="113">
        <v>2</v>
      </c>
      <c r="C540" s="113"/>
      <c r="D540" s="113"/>
      <c r="E540" s="113"/>
      <c r="F540" s="113"/>
      <c r="G540" s="113">
        <v>7</v>
      </c>
      <c r="H540" s="113">
        <v>7</v>
      </c>
      <c r="I540" s="113">
        <v>13</v>
      </c>
    </row>
    <row r="541" spans="1:9">
      <c r="A541" s="125" t="s">
        <v>679</v>
      </c>
      <c r="B541" s="113">
        <v>2</v>
      </c>
      <c r="C541" s="113">
        <v>4</v>
      </c>
      <c r="D541" s="113">
        <v>4</v>
      </c>
      <c r="E541" s="113">
        <v>7</v>
      </c>
      <c r="F541" s="113">
        <v>6</v>
      </c>
      <c r="G541" s="113">
        <v>9</v>
      </c>
      <c r="H541" s="113">
        <v>13</v>
      </c>
      <c r="I541" s="113"/>
    </row>
    <row r="542" spans="1:9">
      <c r="A542" s="121" t="s">
        <v>937</v>
      </c>
      <c r="B542" s="113">
        <v>3</v>
      </c>
      <c r="C542" s="113">
        <v>5</v>
      </c>
      <c r="D542" s="113"/>
      <c r="E542" s="113">
        <v>11</v>
      </c>
      <c r="F542" s="113">
        <v>10</v>
      </c>
      <c r="G542" s="113"/>
      <c r="H542" s="113"/>
      <c r="I542" s="113"/>
    </row>
    <row r="543" spans="1:9">
      <c r="A543" s="121" t="s">
        <v>680</v>
      </c>
      <c r="B543" s="113">
        <v>3</v>
      </c>
      <c r="C543" s="113">
        <v>6</v>
      </c>
      <c r="D543" s="113">
        <v>8</v>
      </c>
      <c r="E543" s="113">
        <v>12</v>
      </c>
      <c r="F543" s="113">
        <v>12</v>
      </c>
      <c r="G543" s="113"/>
      <c r="H543" s="113"/>
      <c r="I543" s="113"/>
    </row>
    <row r="544" spans="1:9">
      <c r="A544" s="132" t="s">
        <v>1518</v>
      </c>
      <c r="B544" s="133"/>
      <c r="C544" s="133"/>
      <c r="D544" s="133"/>
      <c r="E544" s="132"/>
      <c r="F544" s="133"/>
      <c r="G544" s="133"/>
      <c r="H544" s="133"/>
      <c r="I544" s="133"/>
    </row>
    <row r="545" spans="1:9">
      <c r="A545" s="120" t="s">
        <v>936</v>
      </c>
      <c r="B545" s="113">
        <v>1</v>
      </c>
      <c r="C545" s="113"/>
      <c r="D545" s="113"/>
      <c r="E545" s="113"/>
      <c r="F545" s="113"/>
      <c r="G545" s="113">
        <v>3</v>
      </c>
      <c r="H545" s="113"/>
      <c r="I545" s="113"/>
    </row>
    <row r="546" spans="1:9">
      <c r="A546" s="120" t="s">
        <v>935</v>
      </c>
      <c r="B546" s="113">
        <v>2</v>
      </c>
      <c r="C546" s="113"/>
      <c r="D546" s="113"/>
      <c r="E546" s="113"/>
      <c r="F546" s="113"/>
      <c r="G546" s="113">
        <v>2</v>
      </c>
      <c r="H546" s="113"/>
      <c r="I546" s="113"/>
    </row>
    <row r="547" spans="1:9">
      <c r="A547" s="120" t="s">
        <v>934</v>
      </c>
      <c r="B547" s="113">
        <v>1</v>
      </c>
      <c r="C547" s="113"/>
      <c r="D547" s="113"/>
      <c r="E547" s="113"/>
      <c r="F547" s="113"/>
      <c r="G547" s="113">
        <v>2</v>
      </c>
      <c r="H547" s="113">
        <v>2</v>
      </c>
      <c r="I547" s="113"/>
    </row>
    <row r="548" spans="1:9">
      <c r="A548" s="120" t="s">
        <v>933</v>
      </c>
      <c r="B548" s="113">
        <v>3</v>
      </c>
      <c r="C548" s="113"/>
      <c r="D548" s="113"/>
      <c r="E548" s="113"/>
      <c r="F548" s="113"/>
      <c r="G548" s="113">
        <v>4</v>
      </c>
      <c r="H548" s="113">
        <v>5</v>
      </c>
      <c r="I548" s="113"/>
    </row>
    <row r="549" spans="1:9">
      <c r="A549" s="120" t="s">
        <v>932</v>
      </c>
      <c r="B549" s="113">
        <v>2</v>
      </c>
      <c r="C549" s="113"/>
      <c r="D549" s="113"/>
      <c r="E549" s="113"/>
      <c r="F549" s="113"/>
      <c r="G549" s="113">
        <v>4</v>
      </c>
      <c r="H549" s="113">
        <v>5</v>
      </c>
      <c r="I549" s="113"/>
    </row>
    <row r="550" spans="1:9">
      <c r="A550" s="120" t="s">
        <v>931</v>
      </c>
      <c r="B550" s="113">
        <v>2</v>
      </c>
      <c r="C550" s="113"/>
      <c r="D550" s="113"/>
      <c r="E550" s="113"/>
      <c r="F550" s="113"/>
      <c r="G550" s="113">
        <v>4</v>
      </c>
      <c r="H550" s="113">
        <v>5</v>
      </c>
      <c r="I550" s="113"/>
    </row>
    <row r="551" spans="1:9">
      <c r="A551" s="120" t="s">
        <v>930</v>
      </c>
      <c r="B551" s="113">
        <v>3</v>
      </c>
      <c r="C551" s="113"/>
      <c r="D551" s="113"/>
      <c r="E551" s="113"/>
      <c r="F551" s="113"/>
      <c r="G551" s="113">
        <v>7</v>
      </c>
      <c r="H551" s="113">
        <v>8</v>
      </c>
      <c r="I551" s="113"/>
    </row>
    <row r="552" spans="1:9">
      <c r="A552" s="121" t="s">
        <v>929</v>
      </c>
      <c r="B552" s="113">
        <v>3</v>
      </c>
      <c r="C552" s="113"/>
      <c r="D552" s="113"/>
      <c r="E552" s="113">
        <v>4</v>
      </c>
      <c r="F552" s="113">
        <v>6</v>
      </c>
      <c r="G552" s="113">
        <v>6</v>
      </c>
      <c r="H552" s="113">
        <v>6</v>
      </c>
      <c r="I552" s="113"/>
    </row>
    <row r="553" spans="1:9">
      <c r="A553" s="121" t="s">
        <v>928</v>
      </c>
      <c r="B553" s="113"/>
      <c r="C553" s="113"/>
      <c r="D553" s="113"/>
      <c r="E553" s="113">
        <v>5</v>
      </c>
      <c r="F553" s="113"/>
      <c r="G553" s="113">
        <v>6</v>
      </c>
      <c r="H553" s="113">
        <v>6</v>
      </c>
      <c r="I553" s="113"/>
    </row>
    <row r="554" spans="1:9">
      <c r="A554" s="128" t="s">
        <v>927</v>
      </c>
      <c r="B554" s="113">
        <v>2</v>
      </c>
      <c r="C554" s="113"/>
      <c r="D554" s="113">
        <v>2</v>
      </c>
      <c r="E554" s="113"/>
      <c r="F554" s="113"/>
      <c r="G554" s="113">
        <v>4</v>
      </c>
      <c r="H554" s="113">
        <v>6</v>
      </c>
      <c r="I554" s="113"/>
    </row>
    <row r="555" spans="1:9">
      <c r="A555" s="125" t="s">
        <v>926</v>
      </c>
      <c r="B555" s="113"/>
      <c r="C555" s="113"/>
      <c r="D555" s="113"/>
      <c r="E555" s="113"/>
      <c r="F555" s="113"/>
      <c r="G555" s="113">
        <v>6</v>
      </c>
      <c r="H555" s="113">
        <v>8</v>
      </c>
      <c r="I555" s="113"/>
    </row>
    <row r="556" spans="1:9">
      <c r="A556" s="121" t="s">
        <v>925</v>
      </c>
      <c r="B556" s="113">
        <v>2</v>
      </c>
      <c r="C556" s="113"/>
      <c r="D556" s="113"/>
      <c r="E556" s="113"/>
      <c r="F556" s="113"/>
      <c r="G556" s="113">
        <v>5</v>
      </c>
      <c r="H556" s="113">
        <v>5</v>
      </c>
      <c r="I556" s="113"/>
    </row>
    <row r="557" spans="1:9">
      <c r="A557" s="125" t="s">
        <v>924</v>
      </c>
      <c r="B557" s="113"/>
      <c r="C557" s="113"/>
      <c r="D557" s="113"/>
      <c r="E557" s="113"/>
      <c r="F557" s="113"/>
      <c r="G557" s="113">
        <v>6</v>
      </c>
      <c r="H557" s="113"/>
      <c r="I557" s="113"/>
    </row>
    <row r="558" spans="1:9">
      <c r="A558" s="121" t="s">
        <v>923</v>
      </c>
      <c r="B558" s="113">
        <v>3</v>
      </c>
      <c r="C558" s="113"/>
      <c r="D558" s="113">
        <v>2</v>
      </c>
      <c r="E558" s="113"/>
      <c r="F558" s="113"/>
      <c r="G558" s="113">
        <v>4</v>
      </c>
      <c r="H558" s="113"/>
      <c r="I558" s="113">
        <v>8</v>
      </c>
    </row>
    <row r="559" spans="1:9">
      <c r="A559" s="125" t="s">
        <v>922</v>
      </c>
      <c r="B559" s="113"/>
      <c r="C559" s="113"/>
      <c r="D559" s="113"/>
      <c r="E559" s="113"/>
      <c r="F559" s="113"/>
      <c r="G559" s="113">
        <v>5</v>
      </c>
      <c r="H559" s="113"/>
      <c r="I559" s="113"/>
    </row>
    <row r="560" spans="1:9">
      <c r="A560" s="121" t="s">
        <v>921</v>
      </c>
      <c r="B560" s="113">
        <v>2</v>
      </c>
      <c r="C560" s="113"/>
      <c r="D560" s="113"/>
      <c r="E560" s="113"/>
      <c r="F560" s="113"/>
      <c r="G560" s="113">
        <v>5</v>
      </c>
      <c r="H560" s="113"/>
      <c r="I560" s="113">
        <v>10</v>
      </c>
    </row>
    <row r="561" spans="1:9">
      <c r="A561" s="125" t="s">
        <v>920</v>
      </c>
      <c r="B561" s="113">
        <v>2</v>
      </c>
      <c r="C561" s="113"/>
      <c r="D561" s="113"/>
      <c r="E561" s="113"/>
      <c r="F561" s="113"/>
      <c r="G561" s="113">
        <v>8</v>
      </c>
      <c r="H561" s="113"/>
      <c r="I561" s="113"/>
    </row>
    <row r="562" spans="1:9">
      <c r="A562" s="121" t="s">
        <v>919</v>
      </c>
      <c r="B562" s="113">
        <v>5</v>
      </c>
      <c r="C562" s="113"/>
      <c r="D562" s="113"/>
      <c r="E562" s="113"/>
      <c r="F562" s="113"/>
      <c r="G562" s="113">
        <v>6</v>
      </c>
      <c r="H562" s="113"/>
      <c r="I562" s="113"/>
    </row>
    <row r="563" spans="1:9">
      <c r="A563" s="125" t="s">
        <v>918</v>
      </c>
      <c r="B563" s="113">
        <v>7</v>
      </c>
      <c r="C563" s="113">
        <v>3</v>
      </c>
      <c r="D563" s="113"/>
      <c r="E563" s="113">
        <v>6</v>
      </c>
      <c r="F563" s="113"/>
      <c r="G563" s="113">
        <v>10</v>
      </c>
      <c r="H563" s="113"/>
      <c r="I563" s="113">
        <v>12</v>
      </c>
    </row>
    <row r="564" spans="1:9">
      <c r="A564" s="121" t="s">
        <v>917</v>
      </c>
      <c r="B564" s="113"/>
      <c r="C564" s="113"/>
      <c r="D564" s="113"/>
      <c r="E564" s="113"/>
      <c r="F564" s="113"/>
      <c r="G564" s="113">
        <v>4</v>
      </c>
      <c r="H564" s="113"/>
      <c r="I564" s="113">
        <v>5</v>
      </c>
    </row>
    <row r="565" spans="1:9">
      <c r="A565" s="125" t="s">
        <v>916</v>
      </c>
      <c r="B565" s="113"/>
      <c r="C565" s="113"/>
      <c r="D565" s="113"/>
      <c r="E565" s="113"/>
      <c r="F565" s="113"/>
      <c r="G565" s="113">
        <v>5</v>
      </c>
      <c r="H565" s="113"/>
      <c r="I565" s="113"/>
    </row>
    <row r="566" spans="1:9">
      <c r="A566" s="121" t="s">
        <v>915</v>
      </c>
      <c r="B566" s="113">
        <v>3</v>
      </c>
      <c r="C566" s="113"/>
      <c r="D566" s="113"/>
      <c r="E566" s="113"/>
      <c r="F566" s="113"/>
      <c r="G566" s="113">
        <v>12</v>
      </c>
      <c r="H566" s="113"/>
      <c r="I566" s="113"/>
    </row>
    <row r="567" spans="1:9">
      <c r="A567" s="125" t="s">
        <v>681</v>
      </c>
      <c r="B567" s="113"/>
      <c r="C567" s="113"/>
      <c r="D567" s="113">
        <v>6</v>
      </c>
      <c r="E567" s="113">
        <v>9</v>
      </c>
      <c r="F567" s="113">
        <v>12</v>
      </c>
      <c r="G567" s="113">
        <v>12</v>
      </c>
      <c r="H567" s="113"/>
      <c r="I567" s="113"/>
    </row>
    <row r="568" spans="1:9">
      <c r="A568" s="121" t="s">
        <v>914</v>
      </c>
      <c r="B568" s="113">
        <v>3</v>
      </c>
      <c r="C568" s="113"/>
      <c r="D568" s="113"/>
      <c r="E568" s="113"/>
      <c r="F568" s="113"/>
      <c r="G568" s="113">
        <v>12</v>
      </c>
      <c r="H568" s="113"/>
      <c r="I568" s="113"/>
    </row>
    <row r="569" spans="1:9">
      <c r="A569" s="121" t="s">
        <v>682</v>
      </c>
      <c r="B569" s="113">
        <v>3</v>
      </c>
      <c r="C569" s="113"/>
      <c r="D569" s="113">
        <v>6</v>
      </c>
      <c r="E569" s="113">
        <v>8</v>
      </c>
      <c r="F569" s="113">
        <v>12</v>
      </c>
      <c r="G569" s="113">
        <v>13</v>
      </c>
      <c r="H569" s="113">
        <v>13</v>
      </c>
      <c r="I569" s="113"/>
    </row>
    <row r="570" spans="1:9">
      <c r="A570" s="132" t="s">
        <v>1519</v>
      </c>
      <c r="B570" s="133"/>
      <c r="C570" s="133"/>
      <c r="D570" s="133"/>
      <c r="E570" s="132"/>
      <c r="F570" s="133"/>
      <c r="G570" s="133"/>
      <c r="H570" s="133"/>
      <c r="I570" s="133"/>
    </row>
    <row r="571" spans="1:9">
      <c r="A571" s="120" t="s">
        <v>913</v>
      </c>
      <c r="B571" s="113">
        <v>1</v>
      </c>
      <c r="C571" s="113"/>
      <c r="D571" s="113"/>
      <c r="E571" s="113">
        <v>1</v>
      </c>
      <c r="F571" s="113">
        <v>3</v>
      </c>
      <c r="G571" s="113">
        <v>3</v>
      </c>
      <c r="H571" s="113"/>
      <c r="I571" s="113">
        <v>3</v>
      </c>
    </row>
    <row r="572" spans="1:9">
      <c r="A572" s="120" t="s">
        <v>912</v>
      </c>
      <c r="B572" s="113">
        <v>1</v>
      </c>
      <c r="C572" s="113">
        <v>1</v>
      </c>
      <c r="D572" s="113"/>
      <c r="E572" s="113">
        <v>2</v>
      </c>
      <c r="F572" s="113">
        <v>3</v>
      </c>
      <c r="G572" s="113">
        <v>3</v>
      </c>
      <c r="H572" s="113"/>
      <c r="I572" s="113">
        <v>5</v>
      </c>
    </row>
    <row r="573" spans="1:9">
      <c r="A573" s="120" t="s">
        <v>911</v>
      </c>
      <c r="B573" s="113"/>
      <c r="C573" s="113">
        <v>1</v>
      </c>
      <c r="D573" s="113"/>
      <c r="E573" s="113"/>
      <c r="F573" s="113">
        <v>2</v>
      </c>
      <c r="G573" s="113">
        <v>2</v>
      </c>
      <c r="H573" s="113"/>
      <c r="I573" s="113">
        <v>2</v>
      </c>
    </row>
    <row r="574" spans="1:9">
      <c r="A574" s="120" t="s">
        <v>910</v>
      </c>
      <c r="B574" s="113">
        <v>1</v>
      </c>
      <c r="C574" s="113">
        <v>1</v>
      </c>
      <c r="D574" s="113"/>
      <c r="E574" s="113">
        <v>2</v>
      </c>
      <c r="F574" s="113">
        <v>2</v>
      </c>
      <c r="G574" s="113">
        <v>3</v>
      </c>
      <c r="H574" s="113"/>
      <c r="I574" s="113">
        <v>5</v>
      </c>
    </row>
    <row r="575" spans="1:9">
      <c r="A575" s="120" t="s">
        <v>909</v>
      </c>
      <c r="B575" s="113">
        <v>1</v>
      </c>
      <c r="C575" s="113"/>
      <c r="D575" s="113"/>
      <c r="E575" s="113">
        <v>2</v>
      </c>
      <c r="F575" s="113">
        <v>3</v>
      </c>
      <c r="G575" s="113">
        <v>3</v>
      </c>
      <c r="H575" s="113"/>
      <c r="I575" s="113">
        <v>4</v>
      </c>
    </row>
    <row r="576" spans="1:9">
      <c r="A576" s="120" t="s">
        <v>908</v>
      </c>
      <c r="B576" s="113">
        <v>1</v>
      </c>
      <c r="C576" s="113">
        <v>2</v>
      </c>
      <c r="D576" s="113"/>
      <c r="E576" s="113">
        <v>3</v>
      </c>
      <c r="F576" s="113">
        <v>3</v>
      </c>
      <c r="G576" s="113">
        <v>4</v>
      </c>
      <c r="H576" s="113">
        <v>5</v>
      </c>
      <c r="I576" s="113">
        <v>6</v>
      </c>
    </row>
    <row r="577" spans="1:9">
      <c r="A577" s="120" t="s">
        <v>907</v>
      </c>
      <c r="B577" s="113">
        <v>1</v>
      </c>
      <c r="C577" s="113">
        <v>2</v>
      </c>
      <c r="D577" s="113"/>
      <c r="E577" s="113">
        <v>3</v>
      </c>
      <c r="F577" s="113"/>
      <c r="G577" s="113">
        <v>4</v>
      </c>
      <c r="H577" s="113"/>
      <c r="I577" s="113">
        <v>7</v>
      </c>
    </row>
    <row r="578" spans="1:9">
      <c r="A578" s="120" t="s">
        <v>906</v>
      </c>
      <c r="B578" s="113">
        <v>2</v>
      </c>
      <c r="C578" s="113">
        <v>2</v>
      </c>
      <c r="D578" s="113"/>
      <c r="E578" s="113">
        <v>4</v>
      </c>
      <c r="F578" s="113">
        <v>4</v>
      </c>
      <c r="G578" s="113">
        <v>5</v>
      </c>
      <c r="H578" s="113">
        <v>5</v>
      </c>
      <c r="I578" s="113">
        <v>8</v>
      </c>
    </row>
    <row r="579" spans="1:9">
      <c r="A579" s="128" t="s">
        <v>905</v>
      </c>
      <c r="B579" s="113">
        <v>2</v>
      </c>
      <c r="C579" s="113"/>
      <c r="D579" s="113"/>
      <c r="E579" s="113">
        <v>3</v>
      </c>
      <c r="F579" s="113"/>
      <c r="G579" s="113">
        <v>4</v>
      </c>
      <c r="H579" s="113"/>
      <c r="I579" s="113">
        <v>12</v>
      </c>
    </row>
    <row r="580" spans="1:9">
      <c r="A580" s="125" t="s">
        <v>904</v>
      </c>
      <c r="B580" s="113">
        <v>2</v>
      </c>
      <c r="C580" s="113">
        <v>3</v>
      </c>
      <c r="D580" s="113"/>
      <c r="E580" s="113">
        <v>4</v>
      </c>
      <c r="F580" s="113">
        <v>4</v>
      </c>
      <c r="G580" s="113">
        <v>7</v>
      </c>
      <c r="H580" s="113"/>
      <c r="I580" s="113">
        <v>12</v>
      </c>
    </row>
    <row r="581" spans="1:9">
      <c r="A581" s="121" t="s">
        <v>903</v>
      </c>
      <c r="B581" s="113">
        <v>2</v>
      </c>
      <c r="C581" s="113"/>
      <c r="D581" s="113"/>
      <c r="E581" s="113">
        <v>3</v>
      </c>
      <c r="F581" s="113">
        <v>5</v>
      </c>
      <c r="G581" s="113">
        <v>5</v>
      </c>
      <c r="H581" s="113"/>
      <c r="I581" s="113">
        <v>12</v>
      </c>
    </row>
    <row r="582" spans="1:9">
      <c r="A582" s="125" t="s">
        <v>902</v>
      </c>
      <c r="B582" s="113">
        <v>2</v>
      </c>
      <c r="C582" s="113">
        <v>3</v>
      </c>
      <c r="D582" s="113"/>
      <c r="E582" s="113">
        <v>4</v>
      </c>
      <c r="F582" s="113"/>
      <c r="G582" s="113">
        <v>5</v>
      </c>
      <c r="H582" s="113"/>
      <c r="I582" s="113">
        <v>11</v>
      </c>
    </row>
    <row r="583" spans="1:9">
      <c r="A583" s="121" t="s">
        <v>901</v>
      </c>
      <c r="B583" s="113">
        <v>1</v>
      </c>
      <c r="C583" s="113"/>
      <c r="D583" s="113"/>
      <c r="E583" s="113">
        <v>3</v>
      </c>
      <c r="F583" s="113"/>
      <c r="G583" s="113">
        <v>5</v>
      </c>
      <c r="H583" s="113"/>
      <c r="I583" s="113">
        <v>12</v>
      </c>
    </row>
    <row r="584" spans="1:9">
      <c r="A584" s="125" t="s">
        <v>900</v>
      </c>
      <c r="B584" s="113">
        <v>2</v>
      </c>
      <c r="C584" s="113">
        <v>3</v>
      </c>
      <c r="D584" s="113"/>
      <c r="E584" s="113">
        <v>4</v>
      </c>
      <c r="F584" s="113">
        <v>3</v>
      </c>
      <c r="G584" s="113">
        <v>6</v>
      </c>
      <c r="H584" s="113"/>
      <c r="I584" s="113">
        <v>9</v>
      </c>
    </row>
    <row r="585" spans="1:9">
      <c r="A585" s="121" t="s">
        <v>899</v>
      </c>
      <c r="B585" s="113">
        <v>2</v>
      </c>
      <c r="C585" s="113"/>
      <c r="D585" s="113"/>
      <c r="E585" s="113">
        <v>3</v>
      </c>
      <c r="F585" s="113">
        <v>6</v>
      </c>
      <c r="G585" s="113">
        <v>6</v>
      </c>
      <c r="H585" s="113"/>
      <c r="I585" s="113"/>
    </row>
    <row r="586" spans="1:9">
      <c r="A586" s="125" t="s">
        <v>898</v>
      </c>
      <c r="B586" s="113">
        <v>2</v>
      </c>
      <c r="C586" s="113"/>
      <c r="D586" s="113"/>
      <c r="E586" s="113">
        <v>4</v>
      </c>
      <c r="F586" s="113">
        <v>5</v>
      </c>
      <c r="G586" s="113">
        <v>9</v>
      </c>
      <c r="H586" s="113"/>
      <c r="I586" s="113"/>
    </row>
    <row r="587" spans="1:9">
      <c r="A587" s="121" t="s">
        <v>897</v>
      </c>
      <c r="B587" s="113">
        <v>2</v>
      </c>
      <c r="C587" s="113"/>
      <c r="D587" s="113"/>
      <c r="E587" s="113">
        <v>5</v>
      </c>
      <c r="F587" s="113"/>
      <c r="G587" s="113">
        <v>7</v>
      </c>
      <c r="H587" s="113"/>
      <c r="I587" s="113">
        <v>11</v>
      </c>
    </row>
    <row r="588" spans="1:9">
      <c r="A588" s="125" t="s">
        <v>896</v>
      </c>
      <c r="B588" s="113">
        <v>2</v>
      </c>
      <c r="C588" s="113">
        <v>3</v>
      </c>
      <c r="D588" s="113"/>
      <c r="E588" s="113">
        <v>5</v>
      </c>
      <c r="F588" s="113">
        <v>6</v>
      </c>
      <c r="G588" s="113">
        <v>8</v>
      </c>
      <c r="H588" s="113">
        <v>13</v>
      </c>
      <c r="I588" s="113"/>
    </row>
    <row r="589" spans="1:9">
      <c r="A589" s="121" t="s">
        <v>895</v>
      </c>
      <c r="B589" s="113">
        <v>1</v>
      </c>
      <c r="C589" s="113"/>
      <c r="D589" s="113"/>
      <c r="E589" s="113">
        <v>4</v>
      </c>
      <c r="F589" s="113"/>
      <c r="G589" s="113">
        <v>6</v>
      </c>
      <c r="H589" s="113"/>
      <c r="I589" s="113"/>
    </row>
    <row r="590" spans="1:9">
      <c r="A590" s="125" t="s">
        <v>894</v>
      </c>
      <c r="B590" s="113">
        <v>2</v>
      </c>
      <c r="C590" s="113">
        <v>3</v>
      </c>
      <c r="D590" s="113"/>
      <c r="E590" s="113">
        <v>6</v>
      </c>
      <c r="F590" s="113"/>
      <c r="G590" s="113">
        <v>8</v>
      </c>
      <c r="H590" s="113"/>
      <c r="I590" s="113">
        <v>9</v>
      </c>
    </row>
    <row r="591" spans="1:9">
      <c r="A591" s="121" t="s">
        <v>893</v>
      </c>
      <c r="B591" s="113">
        <v>2</v>
      </c>
      <c r="C591" s="113"/>
      <c r="D591" s="113"/>
      <c r="E591" s="113">
        <v>6</v>
      </c>
      <c r="F591" s="113"/>
      <c r="G591" s="113">
        <v>11</v>
      </c>
      <c r="H591" s="113"/>
      <c r="I591" s="113"/>
    </row>
    <row r="592" spans="1:9">
      <c r="A592" s="125" t="s">
        <v>892</v>
      </c>
      <c r="B592" s="113">
        <v>2</v>
      </c>
      <c r="C592" s="113">
        <v>4</v>
      </c>
      <c r="D592" s="113"/>
      <c r="E592" s="113">
        <v>6</v>
      </c>
      <c r="F592" s="113">
        <v>6</v>
      </c>
      <c r="G592" s="113"/>
      <c r="H592" s="113"/>
      <c r="I592" s="113"/>
    </row>
    <row r="593" spans="1:9">
      <c r="A593" s="121" t="s">
        <v>891</v>
      </c>
      <c r="B593" s="113">
        <v>3</v>
      </c>
      <c r="C593" s="113">
        <v>5</v>
      </c>
      <c r="D593" s="113"/>
      <c r="E593" s="113">
        <v>9</v>
      </c>
      <c r="F593" s="113"/>
      <c r="G593" s="113">
        <v>13</v>
      </c>
      <c r="H593" s="113">
        <v>13</v>
      </c>
      <c r="I593" s="113"/>
    </row>
    <row r="594" spans="1:9">
      <c r="A594" s="121" t="s">
        <v>683</v>
      </c>
      <c r="B594" s="113">
        <v>3</v>
      </c>
      <c r="C594" s="113">
        <v>6</v>
      </c>
      <c r="D594" s="113">
        <v>7</v>
      </c>
      <c r="E594" s="113">
        <v>9</v>
      </c>
      <c r="F594" s="113">
        <v>10</v>
      </c>
      <c r="G594" s="113"/>
      <c r="H594" s="113"/>
      <c r="I594" s="113"/>
    </row>
    <row r="595" spans="1:9">
      <c r="A595" s="132" t="s">
        <v>1520</v>
      </c>
      <c r="B595" s="133"/>
      <c r="C595" s="133"/>
      <c r="D595" s="133"/>
      <c r="E595" s="132"/>
      <c r="F595" s="133"/>
      <c r="G595" s="133"/>
      <c r="H595" s="133"/>
      <c r="I595" s="133"/>
    </row>
    <row r="596" spans="1:9">
      <c r="A596" s="121" t="s">
        <v>890</v>
      </c>
      <c r="B596" s="113">
        <v>1</v>
      </c>
      <c r="C596" s="113">
        <v>1</v>
      </c>
      <c r="D596" s="113"/>
      <c r="E596" s="113"/>
      <c r="F596" s="113"/>
      <c r="G596" s="113">
        <v>2</v>
      </c>
      <c r="H596" s="113"/>
      <c r="I596" s="113">
        <v>3</v>
      </c>
    </row>
    <row r="597" spans="1:9">
      <c r="A597" s="125" t="s">
        <v>889</v>
      </c>
      <c r="B597" s="113">
        <v>1</v>
      </c>
      <c r="C597" s="113">
        <v>1</v>
      </c>
      <c r="D597" s="113"/>
      <c r="E597" s="113">
        <v>2</v>
      </c>
      <c r="F597" s="113"/>
      <c r="G597" s="113">
        <v>2</v>
      </c>
      <c r="H597" s="113"/>
      <c r="I597" s="113">
        <v>3</v>
      </c>
    </row>
    <row r="598" spans="1:9">
      <c r="A598" s="121" t="s">
        <v>888</v>
      </c>
      <c r="B598" s="113">
        <v>1</v>
      </c>
      <c r="C598" s="113">
        <v>2</v>
      </c>
      <c r="D598" s="113"/>
      <c r="E598" s="113">
        <v>2</v>
      </c>
      <c r="F598" s="113"/>
      <c r="G598" s="113">
        <v>3</v>
      </c>
      <c r="H598" s="113"/>
      <c r="I598" s="113">
        <v>6</v>
      </c>
    </row>
    <row r="599" spans="1:9">
      <c r="A599" s="125" t="s">
        <v>887</v>
      </c>
      <c r="B599" s="113">
        <v>1</v>
      </c>
      <c r="C599" s="113">
        <v>2</v>
      </c>
      <c r="D599" s="113"/>
      <c r="E599" s="113">
        <v>3</v>
      </c>
      <c r="F599" s="113"/>
      <c r="G599" s="113">
        <v>3</v>
      </c>
      <c r="H599" s="113"/>
      <c r="I599" s="113"/>
    </row>
    <row r="600" spans="1:9">
      <c r="A600" s="121" t="s">
        <v>886</v>
      </c>
      <c r="B600" s="113">
        <v>1</v>
      </c>
      <c r="C600" s="113">
        <v>2</v>
      </c>
      <c r="D600" s="113"/>
      <c r="E600" s="113">
        <v>2</v>
      </c>
      <c r="F600" s="113"/>
      <c r="G600" s="113">
        <v>3</v>
      </c>
      <c r="H600" s="113"/>
      <c r="I600" s="113">
        <v>3</v>
      </c>
    </row>
    <row r="601" spans="1:9">
      <c r="A601" s="125" t="s">
        <v>885</v>
      </c>
      <c r="B601" s="113">
        <v>1</v>
      </c>
      <c r="C601" s="113">
        <v>2</v>
      </c>
      <c r="D601" s="113"/>
      <c r="E601" s="113">
        <v>3</v>
      </c>
      <c r="F601" s="113">
        <v>3</v>
      </c>
      <c r="G601" s="113">
        <v>4</v>
      </c>
      <c r="H601" s="113"/>
      <c r="I601" s="113"/>
    </row>
    <row r="602" spans="1:9">
      <c r="A602" s="121" t="s">
        <v>884</v>
      </c>
      <c r="B602" s="113">
        <v>2</v>
      </c>
      <c r="C602" s="113">
        <v>3</v>
      </c>
      <c r="D602" s="113"/>
      <c r="E602" s="113">
        <v>4</v>
      </c>
      <c r="F602" s="113">
        <v>5</v>
      </c>
      <c r="G602" s="113">
        <v>6</v>
      </c>
      <c r="H602" s="113"/>
      <c r="I602" s="113"/>
    </row>
    <row r="603" spans="1:9">
      <c r="A603" s="125" t="s">
        <v>883</v>
      </c>
      <c r="B603" s="113">
        <v>2</v>
      </c>
      <c r="C603" s="113">
        <v>3</v>
      </c>
      <c r="D603" s="113"/>
      <c r="E603" s="113">
        <v>4</v>
      </c>
      <c r="F603" s="113"/>
      <c r="G603" s="113">
        <v>7</v>
      </c>
      <c r="H603" s="113"/>
      <c r="I603" s="113"/>
    </row>
    <row r="604" spans="1:9">
      <c r="A604" s="121" t="s">
        <v>882</v>
      </c>
      <c r="B604" s="113">
        <v>2</v>
      </c>
      <c r="C604" s="113"/>
      <c r="D604" s="113"/>
      <c r="E604" s="113">
        <v>4</v>
      </c>
      <c r="F604" s="113">
        <v>5</v>
      </c>
      <c r="G604" s="113">
        <v>6</v>
      </c>
      <c r="H604" s="113"/>
      <c r="I604" s="113"/>
    </row>
    <row r="605" spans="1:9">
      <c r="A605" s="125" t="s">
        <v>881</v>
      </c>
      <c r="B605" s="113">
        <v>2</v>
      </c>
      <c r="C605" s="113">
        <v>3</v>
      </c>
      <c r="D605" s="113"/>
      <c r="E605" s="113">
        <v>6</v>
      </c>
      <c r="F605" s="113"/>
      <c r="G605" s="113">
        <v>8</v>
      </c>
      <c r="H605" s="113"/>
      <c r="I605" s="113"/>
    </row>
    <row r="606" spans="1:9">
      <c r="A606" s="121" t="s">
        <v>880</v>
      </c>
      <c r="B606" s="113"/>
      <c r="C606" s="113">
        <v>1</v>
      </c>
      <c r="D606" s="113"/>
      <c r="E606" s="113">
        <v>2</v>
      </c>
      <c r="F606" s="113"/>
      <c r="G606" s="113">
        <v>3</v>
      </c>
      <c r="H606" s="113"/>
      <c r="I606" s="113"/>
    </row>
    <row r="607" spans="1:9">
      <c r="A607" s="125" t="s">
        <v>879</v>
      </c>
      <c r="B607" s="113"/>
      <c r="C607" s="113"/>
      <c r="D607" s="113"/>
      <c r="E607" s="113">
        <v>4</v>
      </c>
      <c r="F607" s="113"/>
      <c r="G607" s="113">
        <v>6</v>
      </c>
      <c r="H607" s="113"/>
      <c r="I607" s="113"/>
    </row>
    <row r="608" spans="1:9">
      <c r="A608" s="121" t="s">
        <v>878</v>
      </c>
      <c r="B608" s="113">
        <v>2</v>
      </c>
      <c r="C608" s="113">
        <v>3</v>
      </c>
      <c r="D608" s="113"/>
      <c r="E608" s="113">
        <v>3</v>
      </c>
      <c r="F608" s="113"/>
      <c r="G608" s="113">
        <v>6</v>
      </c>
      <c r="H608" s="113"/>
      <c r="I608" s="113">
        <v>7</v>
      </c>
    </row>
    <row r="609" spans="1:9">
      <c r="A609" s="125" t="s">
        <v>877</v>
      </c>
      <c r="B609" s="113">
        <v>2</v>
      </c>
      <c r="C609" s="113">
        <v>3</v>
      </c>
      <c r="D609" s="113"/>
      <c r="E609" s="113">
        <v>4</v>
      </c>
      <c r="F609" s="113"/>
      <c r="G609" s="113">
        <v>9</v>
      </c>
      <c r="H609" s="113">
        <v>10</v>
      </c>
      <c r="I609" s="113">
        <v>10</v>
      </c>
    </row>
    <row r="610" spans="1:9">
      <c r="A610" s="121" t="s">
        <v>876</v>
      </c>
      <c r="B610" s="113">
        <v>3</v>
      </c>
      <c r="C610" s="113">
        <v>4</v>
      </c>
      <c r="D610" s="113"/>
      <c r="E610" s="113">
        <v>8</v>
      </c>
      <c r="F610" s="113">
        <v>10</v>
      </c>
      <c r="G610" s="113">
        <v>13</v>
      </c>
      <c r="H610" s="113"/>
      <c r="I610" s="113"/>
    </row>
    <row r="611" spans="1:9">
      <c r="A611" s="121" t="s">
        <v>684</v>
      </c>
      <c r="B611" s="113">
        <v>3</v>
      </c>
      <c r="C611" s="113">
        <v>5</v>
      </c>
      <c r="D611" s="113">
        <v>6</v>
      </c>
      <c r="E611" s="113">
        <v>9</v>
      </c>
      <c r="F611" s="113">
        <v>12</v>
      </c>
      <c r="G611" s="113"/>
      <c r="H611" s="113"/>
      <c r="I611" s="113"/>
    </row>
    <row r="612" spans="1:9">
      <c r="A612" s="132" t="s">
        <v>1521</v>
      </c>
      <c r="B612" s="133"/>
      <c r="C612" s="133"/>
      <c r="D612" s="133"/>
      <c r="E612" s="132"/>
      <c r="F612" s="133"/>
      <c r="G612" s="133"/>
      <c r="H612" s="133"/>
      <c r="I612" s="133"/>
    </row>
    <row r="613" spans="1:9">
      <c r="A613" s="120" t="s">
        <v>875</v>
      </c>
      <c r="B613" s="113">
        <v>1</v>
      </c>
      <c r="C613" s="113"/>
      <c r="D613" s="113"/>
      <c r="E613" s="113">
        <v>1</v>
      </c>
      <c r="F613" s="113"/>
      <c r="G613" s="113">
        <v>2</v>
      </c>
      <c r="H613" s="113"/>
      <c r="I613" s="113">
        <v>2</v>
      </c>
    </row>
    <row r="614" spans="1:9">
      <c r="A614" s="120" t="s">
        <v>874</v>
      </c>
      <c r="B614" s="113">
        <v>1</v>
      </c>
      <c r="C614" s="113">
        <v>1</v>
      </c>
      <c r="D614" s="113"/>
      <c r="E614" s="113">
        <v>2</v>
      </c>
      <c r="F614" s="113"/>
      <c r="G614" s="113">
        <v>3</v>
      </c>
      <c r="H614" s="113"/>
      <c r="I614" s="113">
        <v>3</v>
      </c>
    </row>
    <row r="615" spans="1:9">
      <c r="A615" s="120" t="s">
        <v>873</v>
      </c>
      <c r="B615" s="113">
        <v>1</v>
      </c>
      <c r="C615" s="113">
        <v>1</v>
      </c>
      <c r="D615" s="113"/>
      <c r="E615" s="113">
        <v>2</v>
      </c>
      <c r="F615" s="113"/>
      <c r="G615" s="113">
        <v>3</v>
      </c>
      <c r="H615" s="113"/>
      <c r="I615" s="113">
        <v>5</v>
      </c>
    </row>
    <row r="616" spans="1:9">
      <c r="A616" s="120" t="s">
        <v>872</v>
      </c>
      <c r="B616" s="113">
        <v>1</v>
      </c>
      <c r="C616" s="113">
        <v>1</v>
      </c>
      <c r="D616" s="113"/>
      <c r="E616" s="113">
        <v>2</v>
      </c>
      <c r="F616" s="113"/>
      <c r="G616" s="113">
        <v>3</v>
      </c>
      <c r="H616" s="113"/>
      <c r="I616" s="113">
        <v>3</v>
      </c>
    </row>
    <row r="617" spans="1:9">
      <c r="A617" s="120" t="s">
        <v>871</v>
      </c>
      <c r="B617" s="113">
        <v>1</v>
      </c>
      <c r="C617" s="113">
        <v>2</v>
      </c>
      <c r="D617" s="113"/>
      <c r="E617" s="113">
        <v>2</v>
      </c>
      <c r="F617" s="113">
        <v>2</v>
      </c>
      <c r="G617" s="113">
        <v>4</v>
      </c>
      <c r="H617" s="113"/>
      <c r="I617" s="113">
        <v>5</v>
      </c>
    </row>
    <row r="618" spans="1:9">
      <c r="A618" s="120" t="s">
        <v>870</v>
      </c>
      <c r="B618" s="113">
        <v>4</v>
      </c>
      <c r="C618" s="113">
        <v>1</v>
      </c>
      <c r="D618" s="113"/>
      <c r="E618" s="113">
        <v>2</v>
      </c>
      <c r="F618" s="113">
        <v>4</v>
      </c>
      <c r="G618" s="113">
        <v>4</v>
      </c>
      <c r="H618" s="113"/>
      <c r="I618" s="113">
        <v>5</v>
      </c>
    </row>
    <row r="619" spans="1:9">
      <c r="A619" s="120" t="s">
        <v>869</v>
      </c>
      <c r="B619" s="113">
        <v>2</v>
      </c>
      <c r="C619" s="113">
        <v>2</v>
      </c>
      <c r="D619" s="113">
        <v>3</v>
      </c>
      <c r="E619" s="113">
        <v>3</v>
      </c>
      <c r="F619" s="113"/>
      <c r="G619" s="113">
        <v>4</v>
      </c>
      <c r="H619" s="113"/>
      <c r="I619" s="113">
        <v>7</v>
      </c>
    </row>
    <row r="620" spans="1:9">
      <c r="A620" s="120" t="s">
        <v>868</v>
      </c>
      <c r="B620" s="113">
        <v>1</v>
      </c>
      <c r="C620" s="113">
        <v>1</v>
      </c>
      <c r="D620" s="113"/>
      <c r="E620" s="113">
        <v>2</v>
      </c>
      <c r="F620" s="113">
        <v>2</v>
      </c>
      <c r="G620" s="113">
        <v>2</v>
      </c>
      <c r="H620" s="113"/>
      <c r="I620" s="113">
        <v>3</v>
      </c>
    </row>
    <row r="621" spans="1:9">
      <c r="A621" s="120" t="s">
        <v>867</v>
      </c>
      <c r="B621" s="113">
        <v>1</v>
      </c>
      <c r="C621" s="113">
        <v>2</v>
      </c>
      <c r="D621" s="113"/>
      <c r="E621" s="113">
        <v>3</v>
      </c>
      <c r="F621" s="113"/>
      <c r="G621" s="113">
        <v>4</v>
      </c>
      <c r="H621" s="113"/>
      <c r="I621" s="113">
        <v>6</v>
      </c>
    </row>
    <row r="622" spans="1:9">
      <c r="A622" s="120" t="s">
        <v>866</v>
      </c>
      <c r="B622" s="113">
        <v>1</v>
      </c>
      <c r="C622" s="113">
        <v>2</v>
      </c>
      <c r="D622" s="113"/>
      <c r="E622" s="113">
        <v>3</v>
      </c>
      <c r="F622" s="113"/>
      <c r="G622" s="113">
        <v>5</v>
      </c>
      <c r="H622" s="113"/>
      <c r="I622" s="113">
        <v>10</v>
      </c>
    </row>
    <row r="623" spans="1:9">
      <c r="A623" s="120" t="s">
        <v>865</v>
      </c>
      <c r="B623" s="113"/>
      <c r="C623" s="113"/>
      <c r="D623" s="113"/>
      <c r="E623" s="113">
        <v>3</v>
      </c>
      <c r="F623" s="113">
        <v>4</v>
      </c>
      <c r="G623" s="113">
        <v>5</v>
      </c>
      <c r="H623" s="113">
        <v>7</v>
      </c>
      <c r="I623" s="113"/>
    </row>
    <row r="624" spans="1:9">
      <c r="A624" s="128" t="s">
        <v>864</v>
      </c>
      <c r="B624" s="113">
        <v>1</v>
      </c>
      <c r="C624" s="113"/>
      <c r="D624" s="113"/>
      <c r="E624" s="113">
        <v>2</v>
      </c>
      <c r="F624" s="113"/>
      <c r="G624" s="113">
        <v>3</v>
      </c>
      <c r="H624" s="113"/>
      <c r="I624" s="113"/>
    </row>
    <row r="625" spans="1:9">
      <c r="A625" s="125" t="s">
        <v>863</v>
      </c>
      <c r="B625" s="113">
        <v>1</v>
      </c>
      <c r="C625" s="113">
        <v>1</v>
      </c>
      <c r="D625" s="113"/>
      <c r="E625" s="113">
        <v>3</v>
      </c>
      <c r="F625" s="113">
        <v>3</v>
      </c>
      <c r="G625" s="113">
        <v>3</v>
      </c>
      <c r="H625" s="113"/>
      <c r="I625" s="113"/>
    </row>
    <row r="626" spans="1:9">
      <c r="A626" s="121" t="s">
        <v>862</v>
      </c>
      <c r="B626" s="113">
        <v>2</v>
      </c>
      <c r="C626" s="113"/>
      <c r="D626" s="113"/>
      <c r="E626" s="113">
        <v>4</v>
      </c>
      <c r="F626" s="113"/>
      <c r="G626" s="113">
        <v>5</v>
      </c>
      <c r="H626" s="113"/>
      <c r="I626" s="113"/>
    </row>
    <row r="627" spans="1:9">
      <c r="A627" s="125" t="s">
        <v>861</v>
      </c>
      <c r="B627" s="113">
        <v>2</v>
      </c>
      <c r="C627" s="113">
        <v>3</v>
      </c>
      <c r="D627" s="113"/>
      <c r="E627" s="113">
        <v>4</v>
      </c>
      <c r="F627" s="113">
        <v>5</v>
      </c>
      <c r="G627" s="113">
        <v>5</v>
      </c>
      <c r="H627" s="113"/>
      <c r="I627" s="113">
        <v>12</v>
      </c>
    </row>
    <row r="628" spans="1:9">
      <c r="A628" s="121" t="s">
        <v>860</v>
      </c>
      <c r="B628" s="113">
        <v>1</v>
      </c>
      <c r="C628" s="113"/>
      <c r="D628" s="113"/>
      <c r="E628" s="113">
        <v>3</v>
      </c>
      <c r="F628" s="113"/>
      <c r="G628" s="113">
        <v>4</v>
      </c>
      <c r="H628" s="113"/>
      <c r="I628" s="113">
        <v>7</v>
      </c>
    </row>
    <row r="629" spans="1:9">
      <c r="A629" s="125" t="s">
        <v>859</v>
      </c>
      <c r="B629" s="113">
        <v>2</v>
      </c>
      <c r="C629" s="113"/>
      <c r="D629" s="113"/>
      <c r="E629" s="113">
        <v>3</v>
      </c>
      <c r="F629" s="113"/>
      <c r="G629" s="113">
        <v>4</v>
      </c>
      <c r="H629" s="113"/>
      <c r="I629" s="113">
        <v>8</v>
      </c>
    </row>
    <row r="630" spans="1:9">
      <c r="A630" s="121" t="s">
        <v>858</v>
      </c>
      <c r="B630" s="113">
        <v>1</v>
      </c>
      <c r="C630" s="113"/>
      <c r="D630" s="113"/>
      <c r="E630" s="113">
        <v>3</v>
      </c>
      <c r="F630" s="113"/>
      <c r="G630" s="113">
        <v>4</v>
      </c>
      <c r="H630" s="113"/>
      <c r="I630" s="113">
        <v>6</v>
      </c>
    </row>
    <row r="631" spans="1:9">
      <c r="A631" s="125" t="s">
        <v>857</v>
      </c>
      <c r="B631" s="113">
        <v>1</v>
      </c>
      <c r="C631" s="113">
        <v>2</v>
      </c>
      <c r="D631" s="113"/>
      <c r="E631" s="113">
        <v>3</v>
      </c>
      <c r="F631" s="113">
        <v>3</v>
      </c>
      <c r="G631" s="113">
        <v>4</v>
      </c>
      <c r="H631" s="113"/>
      <c r="I631" s="113">
        <v>6</v>
      </c>
    </row>
    <row r="632" spans="1:9">
      <c r="A632" s="121" t="s">
        <v>856</v>
      </c>
      <c r="B632" s="113">
        <v>1</v>
      </c>
      <c r="C632" s="113"/>
      <c r="D632" s="113"/>
      <c r="E632" s="113">
        <v>4</v>
      </c>
      <c r="F632" s="113"/>
      <c r="G632" s="113">
        <v>5</v>
      </c>
      <c r="H632" s="113"/>
      <c r="I632" s="113">
        <v>13</v>
      </c>
    </row>
    <row r="633" spans="1:9">
      <c r="A633" s="125" t="s">
        <v>685</v>
      </c>
      <c r="B633" s="113">
        <v>2</v>
      </c>
      <c r="C633" s="113"/>
      <c r="D633" s="113">
        <v>3</v>
      </c>
      <c r="E633" s="113">
        <v>4</v>
      </c>
      <c r="F633" s="113">
        <v>4</v>
      </c>
      <c r="G633" s="113">
        <v>7</v>
      </c>
      <c r="H633" s="113"/>
      <c r="I633" s="113"/>
    </row>
    <row r="634" spans="1:9">
      <c r="A634" s="121" t="s">
        <v>855</v>
      </c>
      <c r="B634" s="113">
        <v>1</v>
      </c>
      <c r="C634" s="113"/>
      <c r="D634" s="113"/>
      <c r="E634" s="113">
        <v>6</v>
      </c>
      <c r="F634" s="113"/>
      <c r="G634" s="113">
        <v>7</v>
      </c>
      <c r="H634" s="113"/>
      <c r="I634" s="113"/>
    </row>
    <row r="635" spans="1:9">
      <c r="A635" s="125" t="s">
        <v>854</v>
      </c>
      <c r="B635" s="113">
        <v>1</v>
      </c>
      <c r="C635" s="113"/>
      <c r="D635" s="113">
        <v>3</v>
      </c>
      <c r="E635" s="113"/>
      <c r="F635" s="113"/>
      <c r="G635" s="113">
        <v>5</v>
      </c>
      <c r="H635" s="113">
        <v>9</v>
      </c>
      <c r="I635" s="113">
        <v>7</v>
      </c>
    </row>
    <row r="636" spans="1:9">
      <c r="A636" s="121" t="s">
        <v>853</v>
      </c>
      <c r="B636" s="113">
        <v>2</v>
      </c>
      <c r="C636" s="113"/>
      <c r="D636" s="113"/>
      <c r="E636" s="113">
        <v>5</v>
      </c>
      <c r="F636" s="113"/>
      <c r="G636" s="113">
        <v>6</v>
      </c>
      <c r="H636" s="113"/>
      <c r="I636" s="113">
        <v>13</v>
      </c>
    </row>
    <row r="637" spans="1:9">
      <c r="A637" s="125" t="s">
        <v>686</v>
      </c>
      <c r="B637" s="113">
        <v>2</v>
      </c>
      <c r="C637" s="113">
        <v>4</v>
      </c>
      <c r="D637" s="113">
        <v>4</v>
      </c>
      <c r="E637" s="113">
        <v>5</v>
      </c>
      <c r="F637" s="113">
        <v>6</v>
      </c>
      <c r="G637" s="113">
        <v>7</v>
      </c>
      <c r="H637" s="113">
        <v>9</v>
      </c>
      <c r="I637" s="113"/>
    </row>
    <row r="638" spans="1:9">
      <c r="A638" s="121" t="s">
        <v>852</v>
      </c>
      <c r="B638" s="113">
        <v>2</v>
      </c>
      <c r="C638" s="113"/>
      <c r="D638" s="113"/>
      <c r="E638" s="113">
        <v>6</v>
      </c>
      <c r="F638" s="113"/>
      <c r="G638" s="113">
        <v>7</v>
      </c>
      <c r="H638" s="113"/>
      <c r="I638" s="113"/>
    </row>
    <row r="639" spans="1:9">
      <c r="A639" s="121" t="s">
        <v>851</v>
      </c>
      <c r="B639" s="113">
        <v>2</v>
      </c>
      <c r="C639" s="113">
        <v>4</v>
      </c>
      <c r="D639" s="113"/>
      <c r="E639" s="113">
        <v>6</v>
      </c>
      <c r="F639" s="113">
        <v>6</v>
      </c>
      <c r="G639" s="113">
        <v>12</v>
      </c>
      <c r="H639" s="113">
        <v>12</v>
      </c>
      <c r="I639" s="113"/>
    </row>
    <row r="640" spans="1:9">
      <c r="A640" s="132" t="s">
        <v>1522</v>
      </c>
      <c r="B640" s="133"/>
      <c r="C640" s="133"/>
      <c r="D640" s="133"/>
      <c r="E640" s="132"/>
      <c r="F640" s="133"/>
      <c r="G640" s="133"/>
      <c r="H640" s="133"/>
      <c r="I640" s="133"/>
    </row>
    <row r="641" spans="1:9">
      <c r="A641" s="120" t="s">
        <v>850</v>
      </c>
      <c r="B641" s="113">
        <v>1</v>
      </c>
      <c r="C641" s="113">
        <v>1</v>
      </c>
      <c r="D641" s="113"/>
      <c r="E641" s="113"/>
      <c r="F641" s="113"/>
      <c r="G641" s="113">
        <v>3</v>
      </c>
      <c r="H641" s="113"/>
      <c r="I641" s="113"/>
    </row>
    <row r="642" spans="1:9">
      <c r="A642" s="120" t="s">
        <v>849</v>
      </c>
      <c r="B642" s="113">
        <v>1</v>
      </c>
      <c r="C642" s="113">
        <v>1</v>
      </c>
      <c r="D642" s="113"/>
      <c r="E642" s="113"/>
      <c r="F642" s="113"/>
      <c r="G642" s="113">
        <v>3</v>
      </c>
      <c r="H642" s="113"/>
      <c r="I642" s="113"/>
    </row>
    <row r="643" spans="1:9">
      <c r="A643" s="120" t="s">
        <v>848</v>
      </c>
      <c r="B643" s="113">
        <v>1</v>
      </c>
      <c r="C643" s="113"/>
      <c r="D643" s="113"/>
      <c r="E643" s="113"/>
      <c r="F643" s="113"/>
      <c r="G643" s="113">
        <v>1</v>
      </c>
      <c r="H643" s="113"/>
      <c r="I643" s="113">
        <v>1</v>
      </c>
    </row>
    <row r="644" spans="1:9">
      <c r="A644" s="120" t="s">
        <v>847</v>
      </c>
      <c r="B644" s="113">
        <v>1</v>
      </c>
      <c r="C644" s="113"/>
      <c r="D644" s="113"/>
      <c r="E644" s="113">
        <v>2</v>
      </c>
      <c r="F644" s="113"/>
      <c r="G644" s="113">
        <v>3</v>
      </c>
      <c r="H644" s="113"/>
      <c r="I644" s="113"/>
    </row>
    <row r="645" spans="1:9">
      <c r="A645" s="121" t="s">
        <v>846</v>
      </c>
      <c r="B645" s="113">
        <v>1</v>
      </c>
      <c r="C645" s="113"/>
      <c r="D645" s="113"/>
      <c r="E645" s="113">
        <v>2</v>
      </c>
      <c r="F645" s="113"/>
      <c r="G645" s="113">
        <v>3</v>
      </c>
      <c r="H645" s="113"/>
      <c r="I645" s="113">
        <v>4</v>
      </c>
    </row>
    <row r="646" spans="1:9">
      <c r="A646" s="126" t="s">
        <v>845</v>
      </c>
      <c r="B646" s="113">
        <v>1</v>
      </c>
      <c r="C646" s="113">
        <v>2</v>
      </c>
      <c r="D646" s="113"/>
      <c r="E646" s="113">
        <v>2</v>
      </c>
      <c r="F646" s="113"/>
      <c r="G646" s="113">
        <v>4</v>
      </c>
      <c r="H646" s="113"/>
      <c r="I646" s="113">
        <v>5</v>
      </c>
    </row>
    <row r="647" spans="1:9">
      <c r="A647" s="120" t="s">
        <v>844</v>
      </c>
      <c r="B647" s="113">
        <v>1</v>
      </c>
      <c r="C647" s="113">
        <v>2</v>
      </c>
      <c r="D647" s="113"/>
      <c r="E647" s="113">
        <v>2</v>
      </c>
      <c r="F647" s="113">
        <v>2</v>
      </c>
      <c r="G647" s="113">
        <v>4</v>
      </c>
      <c r="H647" s="113"/>
      <c r="I647" s="113">
        <v>5</v>
      </c>
    </row>
    <row r="648" spans="1:9">
      <c r="A648" s="120" t="s">
        <v>687</v>
      </c>
      <c r="B648" s="113">
        <v>2</v>
      </c>
      <c r="C648" s="113">
        <v>4</v>
      </c>
      <c r="D648" s="113">
        <v>5</v>
      </c>
      <c r="E648" s="113">
        <v>5</v>
      </c>
      <c r="F648" s="113">
        <v>8</v>
      </c>
      <c r="G648" s="113">
        <v>10</v>
      </c>
      <c r="H648" s="113">
        <v>11</v>
      </c>
      <c r="I648" s="113"/>
    </row>
    <row r="649" spans="1:9">
      <c r="A649" s="128" t="s">
        <v>843</v>
      </c>
      <c r="B649" s="113">
        <v>2</v>
      </c>
      <c r="C649" s="113"/>
      <c r="D649" s="113"/>
      <c r="E649" s="113"/>
      <c r="F649" s="113"/>
      <c r="G649" s="113">
        <v>7</v>
      </c>
      <c r="H649" s="113"/>
      <c r="I649" s="113">
        <v>10</v>
      </c>
    </row>
    <row r="650" spans="1:9">
      <c r="A650" s="125" t="s">
        <v>842</v>
      </c>
      <c r="B650" s="113">
        <v>2</v>
      </c>
      <c r="C650" s="113">
        <v>3</v>
      </c>
      <c r="D650" s="113"/>
      <c r="E650" s="113">
        <v>4</v>
      </c>
      <c r="F650" s="113">
        <v>5</v>
      </c>
      <c r="G650" s="113">
        <v>8</v>
      </c>
      <c r="H650" s="113"/>
      <c r="I650" s="113"/>
    </row>
    <row r="651" spans="1:9">
      <c r="A651" s="121" t="s">
        <v>841</v>
      </c>
      <c r="B651" s="113">
        <v>2</v>
      </c>
      <c r="C651" s="113"/>
      <c r="D651" s="113"/>
      <c r="E651" s="113">
        <v>4</v>
      </c>
      <c r="F651" s="113"/>
      <c r="G651" s="113">
        <v>5</v>
      </c>
      <c r="H651" s="113"/>
      <c r="I651" s="113">
        <v>8</v>
      </c>
    </row>
    <row r="652" spans="1:9">
      <c r="A652" s="125" t="s">
        <v>840</v>
      </c>
      <c r="B652" s="113">
        <v>2</v>
      </c>
      <c r="C652" s="113">
        <v>3</v>
      </c>
      <c r="D652" s="113">
        <v>3</v>
      </c>
      <c r="E652" s="113"/>
      <c r="F652" s="113"/>
      <c r="G652" s="113">
        <v>7</v>
      </c>
      <c r="H652" s="113"/>
      <c r="I652" s="113"/>
    </row>
    <row r="653" spans="1:9">
      <c r="A653" s="121" t="s">
        <v>839</v>
      </c>
      <c r="B653" s="113">
        <v>2</v>
      </c>
      <c r="C653" s="113">
        <v>2</v>
      </c>
      <c r="D653" s="113"/>
      <c r="E653" s="113"/>
      <c r="F653" s="113"/>
      <c r="G653" s="113">
        <v>5</v>
      </c>
      <c r="H653" s="113"/>
      <c r="I653" s="113"/>
    </row>
    <row r="654" spans="1:9">
      <c r="A654" s="125" t="s">
        <v>838</v>
      </c>
      <c r="B654" s="113">
        <v>2</v>
      </c>
      <c r="C654" s="113">
        <v>3</v>
      </c>
      <c r="D654" s="113"/>
      <c r="E654" s="113">
        <v>3</v>
      </c>
      <c r="F654" s="113"/>
      <c r="G654" s="113">
        <v>6</v>
      </c>
      <c r="H654" s="113"/>
      <c r="I654" s="113"/>
    </row>
    <row r="655" spans="1:9">
      <c r="A655" s="121" t="s">
        <v>837</v>
      </c>
      <c r="B655" s="113">
        <v>1</v>
      </c>
      <c r="C655" s="113">
        <v>2</v>
      </c>
      <c r="D655" s="113"/>
      <c r="E655" s="113"/>
      <c r="F655" s="113"/>
      <c r="G655" s="113">
        <v>2</v>
      </c>
      <c r="H655" s="113"/>
      <c r="I655" s="113"/>
    </row>
    <row r="656" spans="1:9">
      <c r="A656" s="125" t="s">
        <v>836</v>
      </c>
      <c r="B656" s="113">
        <v>1</v>
      </c>
      <c r="C656" s="113">
        <v>2</v>
      </c>
      <c r="D656" s="113"/>
      <c r="E656" s="113">
        <v>3</v>
      </c>
      <c r="F656" s="113"/>
      <c r="G656" s="113">
        <v>3</v>
      </c>
      <c r="H656" s="113"/>
      <c r="I656" s="113"/>
    </row>
    <row r="657" spans="1:9">
      <c r="A657" s="121" t="s">
        <v>835</v>
      </c>
      <c r="B657" s="113">
        <v>1</v>
      </c>
      <c r="C657" s="113">
        <v>2</v>
      </c>
      <c r="D657" s="113"/>
      <c r="E657" s="113"/>
      <c r="F657" s="113"/>
      <c r="G657" s="113">
        <v>4</v>
      </c>
      <c r="H657" s="113"/>
      <c r="I657" s="113"/>
    </row>
    <row r="658" spans="1:9">
      <c r="A658" s="125" t="s">
        <v>834</v>
      </c>
      <c r="B658" s="113">
        <v>1</v>
      </c>
      <c r="C658" s="113">
        <v>2</v>
      </c>
      <c r="D658" s="113"/>
      <c r="E658" s="113">
        <v>3</v>
      </c>
      <c r="F658" s="113"/>
      <c r="G658" s="113">
        <v>6</v>
      </c>
      <c r="H658" s="113">
        <v>5</v>
      </c>
      <c r="I658" s="113">
        <v>7</v>
      </c>
    </row>
    <row r="659" spans="1:9">
      <c r="A659" s="121" t="s">
        <v>833</v>
      </c>
      <c r="B659" s="113">
        <v>2</v>
      </c>
      <c r="C659" s="113">
        <v>2</v>
      </c>
      <c r="D659" s="113"/>
      <c r="E659" s="113"/>
      <c r="F659" s="113"/>
      <c r="G659" s="113">
        <v>6</v>
      </c>
      <c r="H659" s="113"/>
      <c r="I659" s="113"/>
    </row>
    <row r="660" spans="1:9">
      <c r="A660" s="125" t="s">
        <v>688</v>
      </c>
      <c r="B660" s="113">
        <v>2</v>
      </c>
      <c r="C660" s="113">
        <v>3</v>
      </c>
      <c r="D660" s="113">
        <v>3</v>
      </c>
      <c r="E660" s="113">
        <v>4</v>
      </c>
      <c r="F660" s="113">
        <v>4</v>
      </c>
      <c r="G660" s="113">
        <v>6</v>
      </c>
      <c r="H660" s="113"/>
      <c r="I660" s="113">
        <v>9</v>
      </c>
    </row>
    <row r="661" spans="1:9">
      <c r="A661" s="121" t="s">
        <v>832</v>
      </c>
      <c r="B661" s="113">
        <v>2</v>
      </c>
      <c r="C661" s="113">
        <v>3</v>
      </c>
      <c r="D661" s="113"/>
      <c r="E661" s="113">
        <v>5</v>
      </c>
      <c r="F661" s="113">
        <v>4</v>
      </c>
      <c r="G661" s="113">
        <v>9</v>
      </c>
      <c r="H661" s="113"/>
      <c r="I661" s="113"/>
    </row>
    <row r="662" spans="1:9">
      <c r="A662" s="125" t="s">
        <v>831</v>
      </c>
      <c r="B662" s="113">
        <v>2</v>
      </c>
      <c r="C662" s="113">
        <v>4</v>
      </c>
      <c r="D662" s="113">
        <v>4</v>
      </c>
      <c r="E662" s="113">
        <v>6</v>
      </c>
      <c r="F662" s="113"/>
      <c r="G662" s="113">
        <v>13</v>
      </c>
      <c r="H662" s="113">
        <v>10</v>
      </c>
      <c r="I662" s="113">
        <v>12</v>
      </c>
    </row>
    <row r="663" spans="1:9">
      <c r="A663" s="121" t="s">
        <v>830</v>
      </c>
      <c r="B663" s="113">
        <v>2</v>
      </c>
      <c r="C663" s="113">
        <v>4</v>
      </c>
      <c r="D663" s="113"/>
      <c r="E663" s="113">
        <v>7</v>
      </c>
      <c r="F663" s="113">
        <v>12</v>
      </c>
      <c r="G663" s="113"/>
      <c r="H663" s="113"/>
      <c r="I663" s="113"/>
    </row>
    <row r="664" spans="1:9">
      <c r="A664" s="121" t="s">
        <v>689</v>
      </c>
      <c r="B664" s="113">
        <v>3</v>
      </c>
      <c r="C664" s="113">
        <v>5</v>
      </c>
      <c r="D664" s="113">
        <v>6</v>
      </c>
      <c r="E664" s="113">
        <v>9</v>
      </c>
      <c r="F664" s="113">
        <v>12</v>
      </c>
      <c r="G664" s="113"/>
      <c r="H664" s="113"/>
      <c r="I664" s="113"/>
    </row>
    <row r="665" spans="1:9">
      <c r="A665" s="132" t="s">
        <v>1523</v>
      </c>
      <c r="B665" s="133"/>
      <c r="C665" s="133"/>
      <c r="D665" s="133"/>
      <c r="E665" s="132"/>
      <c r="F665" s="133"/>
      <c r="G665" s="133"/>
      <c r="H665" s="133"/>
      <c r="I665" s="133"/>
    </row>
    <row r="666" spans="1:9">
      <c r="A666" s="121" t="s">
        <v>690</v>
      </c>
      <c r="B666" s="113">
        <v>5</v>
      </c>
      <c r="C666" s="113">
        <v>8</v>
      </c>
      <c r="D666" s="113">
        <v>10</v>
      </c>
      <c r="E666" s="113">
        <v>24</v>
      </c>
      <c r="F666" s="113">
        <v>18</v>
      </c>
      <c r="G666" s="113"/>
      <c r="H666" s="113"/>
      <c r="I666" s="113"/>
    </row>
    <row r="667" spans="1:9">
      <c r="A667" s="121" t="s">
        <v>691</v>
      </c>
      <c r="B667" s="113">
        <v>5</v>
      </c>
      <c r="C667" s="113">
        <v>8</v>
      </c>
      <c r="D667" s="113">
        <v>12</v>
      </c>
      <c r="E667" s="113">
        <v>20</v>
      </c>
      <c r="F667" s="113">
        <v>19</v>
      </c>
      <c r="G667" s="113"/>
      <c r="H667" s="113"/>
      <c r="I667" s="113"/>
    </row>
    <row r="668" spans="1:9">
      <c r="A668" s="121" t="s">
        <v>1474</v>
      </c>
      <c r="B668" s="113">
        <v>5</v>
      </c>
      <c r="C668" s="113">
        <v>8</v>
      </c>
      <c r="D668" s="113">
        <v>11</v>
      </c>
      <c r="E668" s="113">
        <v>22</v>
      </c>
      <c r="F668" s="113"/>
      <c r="G668" s="113"/>
      <c r="H668" s="113"/>
      <c r="I668" s="113"/>
    </row>
    <row r="669" spans="1:9">
      <c r="A669" s="132" t="s">
        <v>1524</v>
      </c>
      <c r="B669" s="133"/>
      <c r="C669" s="133"/>
      <c r="D669" s="133"/>
      <c r="E669" s="132"/>
      <c r="F669" s="133"/>
      <c r="G669" s="133"/>
      <c r="H669" s="133"/>
      <c r="I669" s="133"/>
    </row>
    <row r="670" spans="1:9">
      <c r="A670" s="121" t="s">
        <v>829</v>
      </c>
      <c r="B670" s="113">
        <v>1</v>
      </c>
      <c r="C670" s="113">
        <v>1</v>
      </c>
      <c r="D670" s="113"/>
      <c r="E670" s="113">
        <v>2</v>
      </c>
      <c r="F670" s="113"/>
      <c r="G670" s="113">
        <v>2</v>
      </c>
      <c r="H670" s="113"/>
      <c r="I670" s="113"/>
    </row>
    <row r="671" spans="1:9">
      <c r="A671" s="124" t="s">
        <v>828</v>
      </c>
      <c r="B671" s="113">
        <v>1</v>
      </c>
      <c r="C671" s="113">
        <v>1</v>
      </c>
      <c r="D671" s="113"/>
      <c r="E671" s="113">
        <v>2</v>
      </c>
      <c r="F671" s="113"/>
      <c r="G671" s="113">
        <v>2</v>
      </c>
      <c r="H671" s="113"/>
      <c r="I671" s="113"/>
    </row>
    <row r="672" spans="1:9">
      <c r="A672" s="126" t="s">
        <v>827</v>
      </c>
      <c r="B672" s="113">
        <v>1</v>
      </c>
      <c r="C672" s="113">
        <v>1</v>
      </c>
      <c r="D672" s="113"/>
      <c r="E672" s="113">
        <v>2</v>
      </c>
      <c r="F672" s="113"/>
      <c r="G672" s="113">
        <v>3</v>
      </c>
      <c r="H672" s="113"/>
      <c r="I672" s="113">
        <v>5</v>
      </c>
    </row>
    <row r="673" spans="1:9">
      <c r="A673" s="120" t="s">
        <v>826</v>
      </c>
      <c r="B673" s="113">
        <v>1</v>
      </c>
      <c r="C673" s="113">
        <v>1</v>
      </c>
      <c r="D673" s="113"/>
      <c r="E673" s="113">
        <v>2</v>
      </c>
      <c r="F673" s="113"/>
      <c r="G673" s="113">
        <v>3</v>
      </c>
      <c r="H673" s="113"/>
      <c r="I673" s="113">
        <v>5</v>
      </c>
    </row>
    <row r="674" spans="1:9">
      <c r="A674" s="121" t="s">
        <v>825</v>
      </c>
      <c r="B674" s="113">
        <v>1</v>
      </c>
      <c r="C674" s="113">
        <v>2</v>
      </c>
      <c r="D674" s="113"/>
      <c r="E674" s="113">
        <v>3</v>
      </c>
      <c r="F674" s="113"/>
      <c r="G674" s="113">
        <v>4</v>
      </c>
      <c r="H674" s="113"/>
      <c r="I674" s="113">
        <v>5</v>
      </c>
    </row>
    <row r="675" spans="1:9">
      <c r="A675" s="126" t="s">
        <v>824</v>
      </c>
      <c r="B675" s="113">
        <v>1</v>
      </c>
      <c r="C675" s="113">
        <v>2</v>
      </c>
      <c r="D675" s="113"/>
      <c r="E675" s="113">
        <v>4</v>
      </c>
      <c r="F675" s="113"/>
      <c r="G675" s="113">
        <v>5</v>
      </c>
      <c r="H675" s="113"/>
      <c r="I675" s="113">
        <v>8</v>
      </c>
    </row>
    <row r="676" spans="1:9">
      <c r="A676" s="120" t="s">
        <v>823</v>
      </c>
      <c r="B676" s="113">
        <v>1</v>
      </c>
      <c r="C676" s="113">
        <v>2</v>
      </c>
      <c r="D676" s="113"/>
      <c r="E676" s="113">
        <v>3</v>
      </c>
      <c r="F676" s="113"/>
      <c r="G676" s="113">
        <v>5</v>
      </c>
      <c r="H676" s="113"/>
      <c r="I676" s="113">
        <v>7</v>
      </c>
    </row>
    <row r="677" spans="1:9">
      <c r="A677" s="125" t="s">
        <v>822</v>
      </c>
      <c r="B677" s="113">
        <v>1</v>
      </c>
      <c r="C677" s="113">
        <v>3</v>
      </c>
      <c r="D677" s="113">
        <v>4</v>
      </c>
      <c r="E677" s="113">
        <v>5</v>
      </c>
      <c r="F677" s="113"/>
      <c r="G677" s="113">
        <v>7</v>
      </c>
      <c r="H677" s="113">
        <v>12</v>
      </c>
      <c r="I677" s="113"/>
    </row>
    <row r="678" spans="1:9">
      <c r="A678" s="121" t="s">
        <v>821</v>
      </c>
      <c r="B678" s="113">
        <v>1</v>
      </c>
      <c r="C678" s="113">
        <v>2</v>
      </c>
      <c r="D678" s="113"/>
      <c r="E678" s="113">
        <v>3</v>
      </c>
      <c r="F678" s="113"/>
      <c r="G678" s="113">
        <v>5</v>
      </c>
      <c r="H678" s="113"/>
      <c r="I678" s="113"/>
    </row>
    <row r="679" spans="1:9">
      <c r="A679" s="125" t="s">
        <v>820</v>
      </c>
      <c r="B679" s="113"/>
      <c r="C679" s="113"/>
      <c r="D679" s="113"/>
      <c r="E679" s="113"/>
      <c r="F679" s="113">
        <v>3</v>
      </c>
      <c r="G679" s="113">
        <v>6</v>
      </c>
      <c r="H679" s="113"/>
      <c r="I679" s="113"/>
    </row>
    <row r="680" spans="1:9">
      <c r="A680" s="121" t="s">
        <v>819</v>
      </c>
      <c r="B680" s="113">
        <v>2</v>
      </c>
      <c r="C680" s="113">
        <v>3</v>
      </c>
      <c r="D680" s="113"/>
      <c r="E680" s="113">
        <v>5</v>
      </c>
      <c r="F680" s="113"/>
      <c r="G680" s="113">
        <v>7</v>
      </c>
      <c r="H680" s="113"/>
      <c r="I680" s="113"/>
    </row>
    <row r="681" spans="1:9">
      <c r="A681" s="125" t="s">
        <v>818</v>
      </c>
      <c r="B681" s="113">
        <v>2</v>
      </c>
      <c r="C681" s="113"/>
      <c r="D681" s="113"/>
      <c r="E681" s="113">
        <v>6</v>
      </c>
      <c r="F681" s="113">
        <v>5</v>
      </c>
      <c r="G681" s="113">
        <v>8</v>
      </c>
      <c r="H681" s="113"/>
      <c r="I681" s="113">
        <v>10</v>
      </c>
    </row>
    <row r="682" spans="1:9">
      <c r="A682" s="121" t="s">
        <v>817</v>
      </c>
      <c r="B682" s="113">
        <v>1</v>
      </c>
      <c r="C682" s="113">
        <v>2</v>
      </c>
      <c r="D682" s="113"/>
      <c r="E682" s="113">
        <v>3</v>
      </c>
      <c r="F682" s="113"/>
      <c r="G682" s="113">
        <v>5</v>
      </c>
      <c r="H682" s="113"/>
      <c r="I682" s="113"/>
    </row>
    <row r="683" spans="1:9">
      <c r="A683" s="125" t="s">
        <v>816</v>
      </c>
      <c r="B683" s="113"/>
      <c r="C683" s="113"/>
      <c r="D683" s="113"/>
      <c r="E683" s="113">
        <v>5</v>
      </c>
      <c r="F683" s="113"/>
      <c r="G683" s="113">
        <v>6</v>
      </c>
      <c r="H683" s="113"/>
      <c r="I683" s="113"/>
    </row>
    <row r="684" spans="1:9">
      <c r="A684" s="121" t="s">
        <v>815</v>
      </c>
      <c r="B684" s="113">
        <v>2</v>
      </c>
      <c r="C684" s="113">
        <v>3</v>
      </c>
      <c r="D684" s="113"/>
      <c r="E684" s="113">
        <v>4</v>
      </c>
      <c r="F684" s="113"/>
      <c r="G684" s="113">
        <v>7</v>
      </c>
      <c r="H684" s="113"/>
      <c r="I684" s="113"/>
    </row>
    <row r="685" spans="1:9">
      <c r="A685" s="125" t="s">
        <v>814</v>
      </c>
      <c r="B685" s="113">
        <v>2</v>
      </c>
      <c r="C685" s="113"/>
      <c r="D685" s="113"/>
      <c r="E685" s="113"/>
      <c r="F685" s="113"/>
      <c r="G685" s="113">
        <v>8</v>
      </c>
      <c r="H685" s="113"/>
      <c r="I685" s="113">
        <v>12</v>
      </c>
    </row>
    <row r="686" spans="1:9">
      <c r="A686" s="121" t="s">
        <v>813</v>
      </c>
      <c r="B686" s="113">
        <v>2</v>
      </c>
      <c r="C686" s="113">
        <v>4</v>
      </c>
      <c r="D686" s="113"/>
      <c r="E686" s="113">
        <v>6</v>
      </c>
      <c r="F686" s="113"/>
      <c r="G686" s="113">
        <v>8</v>
      </c>
      <c r="H686" s="113"/>
      <c r="I686" s="113"/>
    </row>
    <row r="687" spans="1:9">
      <c r="A687" s="125" t="s">
        <v>812</v>
      </c>
      <c r="B687" s="113">
        <v>2</v>
      </c>
      <c r="C687" s="113"/>
      <c r="D687" s="113"/>
      <c r="E687" s="113">
        <v>7</v>
      </c>
      <c r="F687" s="113"/>
      <c r="G687" s="113">
        <v>12</v>
      </c>
      <c r="H687" s="113">
        <v>12</v>
      </c>
      <c r="I687" s="113"/>
    </row>
    <row r="688" spans="1:9">
      <c r="A688" s="121" t="s">
        <v>811</v>
      </c>
      <c r="B688" s="113">
        <v>1</v>
      </c>
      <c r="C688" s="113">
        <v>3</v>
      </c>
      <c r="D688" s="113"/>
      <c r="E688" s="113">
        <v>4</v>
      </c>
      <c r="F688" s="113"/>
      <c r="G688" s="113">
        <v>5</v>
      </c>
      <c r="H688" s="113"/>
      <c r="I688" s="113">
        <v>8</v>
      </c>
    </row>
    <row r="689" spans="1:9">
      <c r="A689" s="125" t="s">
        <v>810</v>
      </c>
      <c r="B689" s="113">
        <v>1</v>
      </c>
      <c r="C689" s="113"/>
      <c r="D689" s="113"/>
      <c r="E689" s="113">
        <v>5</v>
      </c>
      <c r="F689" s="113"/>
      <c r="G689" s="113">
        <v>7</v>
      </c>
      <c r="H689" s="113"/>
      <c r="I689" s="113">
        <v>12</v>
      </c>
    </row>
    <row r="690" spans="1:9">
      <c r="A690" s="121" t="s">
        <v>809</v>
      </c>
      <c r="B690" s="113">
        <v>2</v>
      </c>
      <c r="C690" s="113">
        <v>3</v>
      </c>
      <c r="D690" s="113"/>
      <c r="E690" s="113">
        <v>5</v>
      </c>
      <c r="F690" s="113"/>
      <c r="G690" s="113">
        <v>11</v>
      </c>
      <c r="H690" s="113"/>
      <c r="I690" s="113"/>
    </row>
    <row r="691" spans="1:9">
      <c r="A691" s="125" t="s">
        <v>808</v>
      </c>
      <c r="B691" s="113">
        <v>2</v>
      </c>
      <c r="C691" s="113"/>
      <c r="D691" s="113"/>
      <c r="E691" s="113">
        <v>6</v>
      </c>
      <c r="F691" s="113">
        <v>5</v>
      </c>
      <c r="G691" s="113">
        <v>13</v>
      </c>
      <c r="H691" s="113">
        <v>12</v>
      </c>
      <c r="I691" s="113"/>
    </row>
    <row r="692" spans="1:9">
      <c r="A692" s="121" t="s">
        <v>807</v>
      </c>
      <c r="B692" s="113">
        <v>2</v>
      </c>
      <c r="C692" s="113">
        <v>5</v>
      </c>
      <c r="D692" s="113"/>
      <c r="E692" s="113">
        <v>8</v>
      </c>
      <c r="F692" s="113"/>
      <c r="G692" s="113">
        <v>9</v>
      </c>
      <c r="H692" s="113"/>
      <c r="I692" s="113"/>
    </row>
    <row r="693" spans="1:9">
      <c r="A693" s="121" t="s">
        <v>692</v>
      </c>
      <c r="B693" s="113">
        <v>2</v>
      </c>
      <c r="C693" s="113">
        <v>8</v>
      </c>
      <c r="D693" s="113">
        <v>7</v>
      </c>
      <c r="E693" s="113">
        <v>10</v>
      </c>
      <c r="F693" s="113">
        <v>12</v>
      </c>
      <c r="G693" s="113">
        <v>13</v>
      </c>
      <c r="H693" s="113"/>
      <c r="I693" s="113"/>
    </row>
    <row r="694" spans="1:9">
      <c r="A694" s="132" t="s">
        <v>1525</v>
      </c>
      <c r="B694" s="133"/>
      <c r="C694" s="133"/>
      <c r="D694" s="133"/>
      <c r="E694" s="132"/>
      <c r="F694" s="133"/>
      <c r="G694" s="133"/>
      <c r="H694" s="133"/>
      <c r="I694" s="133"/>
    </row>
    <row r="695" spans="1:9">
      <c r="A695" s="120" t="s">
        <v>806</v>
      </c>
      <c r="B695" s="113">
        <v>1</v>
      </c>
      <c r="C695" s="113"/>
      <c r="D695" s="113"/>
      <c r="E695" s="113">
        <v>1</v>
      </c>
      <c r="F695" s="113"/>
      <c r="G695" s="113">
        <v>1</v>
      </c>
      <c r="H695" s="113"/>
      <c r="I695" s="113"/>
    </row>
    <row r="696" spans="1:9">
      <c r="A696" s="120" t="s">
        <v>805</v>
      </c>
      <c r="B696" s="113">
        <v>1</v>
      </c>
      <c r="C696" s="113"/>
      <c r="D696" s="113"/>
      <c r="E696" s="113">
        <v>1</v>
      </c>
      <c r="F696" s="113"/>
      <c r="G696" s="113">
        <v>2</v>
      </c>
      <c r="H696" s="113"/>
      <c r="I696" s="113">
        <v>2</v>
      </c>
    </row>
    <row r="697" spans="1:9">
      <c r="A697" s="120" t="s">
        <v>804</v>
      </c>
      <c r="B697" s="113">
        <v>1</v>
      </c>
      <c r="C697" s="113"/>
      <c r="D697" s="113"/>
      <c r="E697" s="113">
        <v>2</v>
      </c>
      <c r="F697" s="113"/>
      <c r="G697" s="113">
        <v>3</v>
      </c>
      <c r="H697" s="113"/>
      <c r="I697" s="113"/>
    </row>
    <row r="698" spans="1:9">
      <c r="A698" s="120" t="s">
        <v>803</v>
      </c>
      <c r="B698" s="113">
        <v>1</v>
      </c>
      <c r="C698" s="113"/>
      <c r="D698" s="113"/>
      <c r="E698" s="113">
        <v>2</v>
      </c>
      <c r="F698" s="113"/>
      <c r="G698" s="113">
        <v>3</v>
      </c>
      <c r="H698" s="113"/>
      <c r="I698" s="113"/>
    </row>
    <row r="699" spans="1:9">
      <c r="A699" s="120" t="s">
        <v>802</v>
      </c>
      <c r="B699" s="113">
        <v>1</v>
      </c>
      <c r="C699" s="113"/>
      <c r="D699" s="113"/>
      <c r="E699" s="113">
        <v>2</v>
      </c>
      <c r="F699" s="113"/>
      <c r="G699" s="113">
        <v>3</v>
      </c>
      <c r="H699" s="113"/>
      <c r="I699" s="113"/>
    </row>
    <row r="700" spans="1:9">
      <c r="A700" s="120" t="s">
        <v>801</v>
      </c>
      <c r="B700" s="113">
        <v>2</v>
      </c>
      <c r="C700" s="113">
        <v>3</v>
      </c>
      <c r="D700" s="113"/>
      <c r="E700" s="113">
        <v>3</v>
      </c>
      <c r="F700" s="113"/>
      <c r="G700" s="113">
        <v>5</v>
      </c>
      <c r="H700" s="113"/>
      <c r="I700" s="113"/>
    </row>
    <row r="701" spans="1:9">
      <c r="A701" s="120" t="s">
        <v>800</v>
      </c>
      <c r="B701" s="113">
        <v>1</v>
      </c>
      <c r="C701" s="113"/>
      <c r="D701" s="113"/>
      <c r="E701" s="113">
        <v>3</v>
      </c>
      <c r="F701" s="113"/>
      <c r="G701" s="113">
        <v>3</v>
      </c>
      <c r="H701" s="113"/>
      <c r="I701" s="113"/>
    </row>
    <row r="702" spans="1:9">
      <c r="A702" s="121" t="s">
        <v>799</v>
      </c>
      <c r="B702" s="113">
        <v>1</v>
      </c>
      <c r="C702" s="113">
        <v>2</v>
      </c>
      <c r="D702" s="113"/>
      <c r="E702" s="113">
        <v>3</v>
      </c>
      <c r="F702" s="113"/>
      <c r="G702" s="113">
        <v>5</v>
      </c>
      <c r="H702" s="113"/>
      <c r="I702" s="113"/>
    </row>
    <row r="703" spans="1:9">
      <c r="A703" s="128" t="s">
        <v>798</v>
      </c>
      <c r="B703" s="113">
        <v>2</v>
      </c>
      <c r="C703" s="113">
        <v>3</v>
      </c>
      <c r="D703" s="113"/>
      <c r="E703" s="113">
        <v>3</v>
      </c>
      <c r="F703" s="113"/>
      <c r="G703" s="113"/>
      <c r="H703" s="113">
        <v>5</v>
      </c>
      <c r="I703" s="113"/>
    </row>
    <row r="704" spans="1:9">
      <c r="A704" s="125" t="s">
        <v>797</v>
      </c>
      <c r="B704" s="113">
        <v>2</v>
      </c>
      <c r="C704" s="113"/>
      <c r="D704" s="113"/>
      <c r="E704" s="113">
        <v>5</v>
      </c>
      <c r="F704" s="113">
        <v>8</v>
      </c>
      <c r="G704" s="113">
        <v>5</v>
      </c>
      <c r="H704" s="113"/>
      <c r="I704" s="113"/>
    </row>
    <row r="705" spans="1:9">
      <c r="A705" s="121" t="s">
        <v>796</v>
      </c>
      <c r="B705" s="113">
        <v>1</v>
      </c>
      <c r="C705" s="113"/>
      <c r="D705" s="113"/>
      <c r="E705" s="113">
        <v>2</v>
      </c>
      <c r="F705" s="113"/>
      <c r="G705" s="113">
        <v>4</v>
      </c>
      <c r="H705" s="113"/>
      <c r="I705" s="113"/>
    </row>
    <row r="706" spans="1:9">
      <c r="A706" s="125" t="s">
        <v>795</v>
      </c>
      <c r="B706" s="113">
        <v>2</v>
      </c>
      <c r="C706" s="113"/>
      <c r="D706" s="113"/>
      <c r="E706" s="113"/>
      <c r="F706" s="113"/>
      <c r="G706" s="113"/>
      <c r="H706" s="113"/>
      <c r="I706" s="113"/>
    </row>
    <row r="707" spans="1:9">
      <c r="A707" s="121" t="s">
        <v>794</v>
      </c>
      <c r="B707" s="113">
        <v>2</v>
      </c>
      <c r="C707" s="113"/>
      <c r="D707" s="113"/>
      <c r="E707" s="113">
        <v>2</v>
      </c>
      <c r="F707" s="113"/>
      <c r="G707" s="113">
        <v>4</v>
      </c>
      <c r="H707" s="113"/>
      <c r="I707" s="113"/>
    </row>
    <row r="708" spans="1:9">
      <c r="A708" s="125" t="s">
        <v>793</v>
      </c>
      <c r="B708" s="113">
        <v>2</v>
      </c>
      <c r="C708" s="113">
        <v>2</v>
      </c>
      <c r="D708" s="113"/>
      <c r="E708" s="113"/>
      <c r="F708" s="113"/>
      <c r="G708" s="113"/>
      <c r="H708" s="113"/>
      <c r="I708" s="113"/>
    </row>
    <row r="709" spans="1:9">
      <c r="A709" s="121" t="s">
        <v>792</v>
      </c>
      <c r="B709" s="113">
        <v>1</v>
      </c>
      <c r="C709" s="113"/>
      <c r="D709" s="113"/>
      <c r="E709" s="113"/>
      <c r="F709" s="113"/>
      <c r="G709" s="113">
        <v>4</v>
      </c>
      <c r="H709" s="113"/>
      <c r="I709" s="113"/>
    </row>
    <row r="710" spans="1:9">
      <c r="A710" s="125" t="s">
        <v>693</v>
      </c>
      <c r="B710" s="113">
        <v>2</v>
      </c>
      <c r="C710" s="113">
        <v>2</v>
      </c>
      <c r="D710" s="113">
        <v>2</v>
      </c>
      <c r="E710" s="113"/>
      <c r="F710" s="113">
        <v>3</v>
      </c>
      <c r="G710" s="113"/>
      <c r="H710" s="113"/>
      <c r="I710" s="113"/>
    </row>
    <row r="711" spans="1:9">
      <c r="A711" s="121" t="s">
        <v>791</v>
      </c>
      <c r="B711" s="113">
        <v>1</v>
      </c>
      <c r="C711" s="113"/>
      <c r="D711" s="113"/>
      <c r="E711" s="113">
        <v>2</v>
      </c>
      <c r="F711" s="113"/>
      <c r="G711" s="113">
        <v>4</v>
      </c>
      <c r="H711" s="113"/>
      <c r="I711" s="113"/>
    </row>
    <row r="712" spans="1:9">
      <c r="A712" s="125" t="s">
        <v>694</v>
      </c>
      <c r="B712" s="113">
        <v>1</v>
      </c>
      <c r="C712" s="113">
        <v>2</v>
      </c>
      <c r="D712" s="113">
        <v>2</v>
      </c>
      <c r="E712" s="113"/>
      <c r="F712" s="113">
        <v>4</v>
      </c>
      <c r="G712" s="113">
        <v>4</v>
      </c>
      <c r="H712" s="113"/>
      <c r="I712" s="113"/>
    </row>
    <row r="713" spans="1:9">
      <c r="A713" s="121" t="s">
        <v>790</v>
      </c>
      <c r="B713" s="113">
        <v>2</v>
      </c>
      <c r="C713" s="113">
        <v>4</v>
      </c>
      <c r="D713" s="113"/>
      <c r="E713" s="113">
        <v>6</v>
      </c>
      <c r="F713" s="113">
        <v>6</v>
      </c>
      <c r="G713" s="113">
        <v>9</v>
      </c>
      <c r="H713" s="113"/>
      <c r="I713" s="113"/>
    </row>
    <row r="714" spans="1:9">
      <c r="A714" s="121" t="s">
        <v>789</v>
      </c>
      <c r="B714" s="113">
        <v>2</v>
      </c>
      <c r="C714" s="113">
        <v>4</v>
      </c>
      <c r="D714" s="113"/>
      <c r="E714" s="113">
        <v>6</v>
      </c>
      <c r="F714" s="113"/>
      <c r="G714" s="113">
        <v>12</v>
      </c>
      <c r="H714" s="113"/>
      <c r="I714" s="113"/>
    </row>
    <row r="715" spans="1:9">
      <c r="A715" s="128" t="s">
        <v>788</v>
      </c>
      <c r="B715" s="113">
        <v>2</v>
      </c>
      <c r="C715" s="113">
        <v>5</v>
      </c>
      <c r="D715" s="113"/>
      <c r="E715" s="113">
        <v>6</v>
      </c>
      <c r="F715" s="113"/>
      <c r="G715" s="113">
        <v>12</v>
      </c>
      <c r="H715" s="113"/>
      <c r="I715" s="113"/>
    </row>
    <row r="716" spans="1:9">
      <c r="A716" s="121" t="s">
        <v>787</v>
      </c>
      <c r="B716" s="113">
        <v>2</v>
      </c>
      <c r="C716" s="113"/>
      <c r="D716" s="113"/>
      <c r="E716" s="113">
        <v>7</v>
      </c>
      <c r="F716" s="113">
        <v>6</v>
      </c>
      <c r="G716" s="113">
        <v>12</v>
      </c>
      <c r="H716" s="113"/>
      <c r="I716" s="113"/>
    </row>
    <row r="717" spans="1:9">
      <c r="A717" s="125" t="s">
        <v>786</v>
      </c>
      <c r="B717" s="113">
        <v>2</v>
      </c>
      <c r="C717" s="113">
        <v>5</v>
      </c>
      <c r="D717" s="113"/>
      <c r="E717" s="113"/>
      <c r="F717" s="113"/>
      <c r="G717" s="113">
        <v>12</v>
      </c>
      <c r="H717" s="113">
        <v>13</v>
      </c>
      <c r="I717" s="113"/>
    </row>
    <row r="718" spans="1:9">
      <c r="A718" s="121" t="s">
        <v>785</v>
      </c>
      <c r="B718" s="113">
        <v>2</v>
      </c>
      <c r="C718" s="113">
        <v>4</v>
      </c>
      <c r="D718" s="113"/>
      <c r="E718" s="113">
        <v>5</v>
      </c>
      <c r="F718" s="113">
        <v>7</v>
      </c>
      <c r="G718" s="113">
        <v>8</v>
      </c>
      <c r="H718" s="113"/>
      <c r="I718" s="113">
        <v>13</v>
      </c>
    </row>
    <row r="719" spans="1:9">
      <c r="A719" s="121" t="s">
        <v>784</v>
      </c>
      <c r="B719" s="113">
        <v>2</v>
      </c>
      <c r="C719" s="113"/>
      <c r="D719" s="113"/>
      <c r="E719" s="113">
        <v>7</v>
      </c>
      <c r="F719" s="113">
        <v>7</v>
      </c>
      <c r="G719" s="113">
        <v>12</v>
      </c>
      <c r="H719" s="113"/>
      <c r="I719" s="113"/>
    </row>
    <row r="720" spans="1:9">
      <c r="A720" s="121" t="s">
        <v>783</v>
      </c>
      <c r="B720" s="113">
        <v>3</v>
      </c>
      <c r="C720" s="113">
        <v>4</v>
      </c>
      <c r="D720" s="113">
        <v>5</v>
      </c>
      <c r="E720" s="113">
        <v>7</v>
      </c>
      <c r="F720" s="113"/>
      <c r="G720" s="113">
        <v>12</v>
      </c>
      <c r="H720" s="113"/>
      <c r="I720" s="113">
        <v>12</v>
      </c>
    </row>
    <row r="721" spans="1:9">
      <c r="A721" s="128" t="s">
        <v>782</v>
      </c>
      <c r="B721" s="113">
        <v>2</v>
      </c>
      <c r="C721" s="113">
        <v>4</v>
      </c>
      <c r="D721" s="113">
        <v>5</v>
      </c>
      <c r="E721" s="113">
        <v>5</v>
      </c>
      <c r="F721" s="113"/>
      <c r="G721" s="113">
        <v>10</v>
      </c>
      <c r="H721" s="113">
        <v>13</v>
      </c>
      <c r="I721" s="113"/>
    </row>
    <row r="722" spans="1:9">
      <c r="A722" s="121" t="s">
        <v>695</v>
      </c>
      <c r="B722" s="113">
        <v>3</v>
      </c>
      <c r="C722" s="113">
        <v>5</v>
      </c>
      <c r="D722" s="113">
        <v>5</v>
      </c>
      <c r="E722" s="113"/>
      <c r="F722" s="113">
        <v>7</v>
      </c>
      <c r="G722" s="113">
        <v>13</v>
      </c>
      <c r="H722" s="113">
        <v>13</v>
      </c>
      <c r="I722" s="113"/>
    </row>
    <row r="723" spans="1:9">
      <c r="A723" s="132" t="s">
        <v>1526</v>
      </c>
      <c r="B723" s="133"/>
      <c r="C723" s="133"/>
      <c r="D723" s="133"/>
      <c r="E723" s="132"/>
      <c r="F723" s="133"/>
      <c r="G723" s="133"/>
      <c r="H723" s="133"/>
      <c r="I723" s="133"/>
    </row>
    <row r="724" spans="1:9">
      <c r="A724" s="121" t="s">
        <v>781</v>
      </c>
      <c r="B724" s="113">
        <v>1</v>
      </c>
      <c r="C724" s="113">
        <v>1</v>
      </c>
      <c r="D724" s="113">
        <v>1</v>
      </c>
      <c r="E724" s="113">
        <v>1</v>
      </c>
      <c r="F724" s="113"/>
      <c r="G724" s="113"/>
      <c r="H724" s="113"/>
      <c r="I724" s="113"/>
    </row>
    <row r="725" spans="1:9">
      <c r="A725" s="125" t="s">
        <v>780</v>
      </c>
      <c r="B725" s="113">
        <v>1</v>
      </c>
      <c r="C725" s="113">
        <v>1</v>
      </c>
      <c r="D725" s="113">
        <v>1</v>
      </c>
      <c r="E725" s="113">
        <v>2</v>
      </c>
      <c r="F725" s="113"/>
      <c r="G725" s="113">
        <v>3</v>
      </c>
      <c r="H725" s="113"/>
      <c r="I725" s="113">
        <v>3</v>
      </c>
    </row>
    <row r="726" spans="1:9">
      <c r="A726" s="121" t="s">
        <v>779</v>
      </c>
      <c r="B726" s="113">
        <v>1</v>
      </c>
      <c r="C726" s="113">
        <v>3</v>
      </c>
      <c r="D726" s="113">
        <v>2</v>
      </c>
      <c r="E726" s="113">
        <v>3</v>
      </c>
      <c r="F726" s="113"/>
      <c r="G726" s="113">
        <v>4</v>
      </c>
      <c r="H726" s="113"/>
      <c r="I726" s="113"/>
    </row>
    <row r="727" spans="1:9">
      <c r="A727" s="125" t="s">
        <v>778</v>
      </c>
      <c r="B727" s="113">
        <v>1</v>
      </c>
      <c r="C727" s="113">
        <v>3</v>
      </c>
      <c r="D727" s="113">
        <v>2</v>
      </c>
      <c r="E727" s="113">
        <v>4</v>
      </c>
      <c r="F727" s="113"/>
      <c r="G727" s="113">
        <v>5</v>
      </c>
      <c r="H727" s="113">
        <v>5</v>
      </c>
      <c r="I727" s="113"/>
    </row>
    <row r="728" spans="1:9">
      <c r="A728" s="121" t="s">
        <v>777</v>
      </c>
      <c r="B728" s="113">
        <v>1</v>
      </c>
      <c r="C728" s="113">
        <v>3</v>
      </c>
      <c r="D728" s="113">
        <v>2</v>
      </c>
      <c r="E728" s="113">
        <v>3</v>
      </c>
      <c r="F728" s="113"/>
      <c r="G728" s="113">
        <v>5</v>
      </c>
      <c r="H728" s="113"/>
      <c r="I728" s="113"/>
    </row>
    <row r="729" spans="1:9">
      <c r="A729" s="125" t="s">
        <v>776</v>
      </c>
      <c r="B729" s="113">
        <v>1</v>
      </c>
      <c r="C729" s="113">
        <v>4</v>
      </c>
      <c r="D729" s="113">
        <v>2</v>
      </c>
      <c r="E729" s="113">
        <v>4</v>
      </c>
      <c r="F729" s="113"/>
      <c r="G729" s="113">
        <v>6</v>
      </c>
      <c r="H729" s="113"/>
      <c r="I729" s="113"/>
    </row>
    <row r="730" spans="1:9">
      <c r="A730" s="121" t="s">
        <v>775</v>
      </c>
      <c r="B730" s="113">
        <v>2</v>
      </c>
      <c r="C730" s="113"/>
      <c r="D730" s="113">
        <v>4</v>
      </c>
      <c r="E730" s="113">
        <v>5</v>
      </c>
      <c r="F730" s="113"/>
      <c r="G730" s="113">
        <v>10</v>
      </c>
      <c r="H730" s="113"/>
      <c r="I730" s="113"/>
    </row>
    <row r="731" spans="1:9">
      <c r="A731" s="125" t="s">
        <v>696</v>
      </c>
      <c r="B731" s="113">
        <v>2</v>
      </c>
      <c r="C731" s="113">
        <v>4</v>
      </c>
      <c r="D731" s="113">
        <v>4</v>
      </c>
      <c r="E731" s="113">
        <v>6</v>
      </c>
      <c r="F731" s="113">
        <v>5</v>
      </c>
      <c r="G731" s="113">
        <v>13</v>
      </c>
      <c r="H731" s="113">
        <v>13</v>
      </c>
      <c r="I731" s="113"/>
    </row>
    <row r="732" spans="1:9">
      <c r="A732" s="121" t="s">
        <v>774</v>
      </c>
      <c r="B732" s="113">
        <v>2</v>
      </c>
      <c r="C732" s="113">
        <v>3</v>
      </c>
      <c r="D732" s="113">
        <v>3</v>
      </c>
      <c r="E732" s="113">
        <v>4</v>
      </c>
      <c r="F732" s="113"/>
      <c r="G732" s="113">
        <v>12</v>
      </c>
      <c r="H732" s="113"/>
      <c r="I732" s="113">
        <v>8</v>
      </c>
    </row>
    <row r="733" spans="1:9">
      <c r="A733" s="121" t="s">
        <v>773</v>
      </c>
      <c r="B733" s="113">
        <v>2</v>
      </c>
      <c r="C733" s="113">
        <v>5</v>
      </c>
      <c r="D733" s="113">
        <v>4</v>
      </c>
      <c r="E733" s="113">
        <v>7</v>
      </c>
      <c r="F733" s="113"/>
      <c r="G733" s="113"/>
      <c r="H733" s="113"/>
      <c r="I733" s="113"/>
    </row>
    <row r="734" spans="1:9">
      <c r="A734" s="132" t="s">
        <v>1527</v>
      </c>
      <c r="B734" s="133"/>
      <c r="C734" s="133"/>
      <c r="D734" s="133"/>
      <c r="E734" s="132"/>
      <c r="F734" s="133"/>
      <c r="G734" s="133"/>
      <c r="H734" s="133"/>
      <c r="I734" s="133"/>
    </row>
    <row r="735" spans="1:9">
      <c r="A735" s="125" t="s">
        <v>772</v>
      </c>
      <c r="B735" s="113">
        <v>1</v>
      </c>
      <c r="C735" s="113">
        <v>1</v>
      </c>
      <c r="D735" s="113">
        <v>1</v>
      </c>
      <c r="E735" s="113">
        <v>2</v>
      </c>
      <c r="F735" s="113"/>
      <c r="G735" s="113">
        <v>2</v>
      </c>
      <c r="H735" s="113"/>
      <c r="I735" s="113"/>
    </row>
    <row r="736" spans="1:9">
      <c r="A736" s="125" t="s">
        <v>771</v>
      </c>
      <c r="B736" s="113">
        <v>1</v>
      </c>
      <c r="C736" s="113">
        <v>1</v>
      </c>
      <c r="D736" s="113">
        <v>1</v>
      </c>
      <c r="E736" s="113">
        <v>2</v>
      </c>
      <c r="F736" s="113"/>
      <c r="G736" s="113">
        <v>2</v>
      </c>
      <c r="H736" s="113"/>
      <c r="I736" s="113">
        <v>3</v>
      </c>
    </row>
    <row r="737" spans="1:9">
      <c r="A737" s="125" t="s">
        <v>770</v>
      </c>
      <c r="B737" s="113">
        <v>1</v>
      </c>
      <c r="C737" s="113">
        <v>1</v>
      </c>
      <c r="D737" s="113">
        <v>1</v>
      </c>
      <c r="E737" s="113">
        <v>2</v>
      </c>
      <c r="F737" s="113"/>
      <c r="G737" s="113">
        <v>2</v>
      </c>
      <c r="H737" s="113"/>
      <c r="I737" s="113"/>
    </row>
    <row r="738" spans="1:9">
      <c r="A738" s="125" t="s">
        <v>769</v>
      </c>
      <c r="B738" s="113">
        <v>1</v>
      </c>
      <c r="C738" s="113">
        <v>2</v>
      </c>
      <c r="D738" s="113">
        <v>2</v>
      </c>
      <c r="E738" s="113">
        <v>2</v>
      </c>
      <c r="F738" s="113"/>
      <c r="G738" s="113">
        <v>4</v>
      </c>
      <c r="H738" s="113"/>
      <c r="I738" s="113"/>
    </row>
    <row r="739" spans="1:9">
      <c r="A739" s="128" t="s">
        <v>768</v>
      </c>
      <c r="B739" s="113"/>
      <c r="C739" s="113">
        <v>4</v>
      </c>
      <c r="D739" s="113">
        <v>4</v>
      </c>
      <c r="E739" s="113">
        <v>6</v>
      </c>
      <c r="F739" s="113"/>
      <c r="G739" s="113">
        <v>8</v>
      </c>
      <c r="H739" s="113">
        <v>10</v>
      </c>
      <c r="I739" s="113"/>
    </row>
    <row r="740" spans="1:9">
      <c r="A740" s="128" t="s">
        <v>767</v>
      </c>
      <c r="B740" s="113">
        <v>1</v>
      </c>
      <c r="C740" s="113">
        <v>2</v>
      </c>
      <c r="D740" s="113">
        <v>1</v>
      </c>
      <c r="E740" s="113">
        <v>2</v>
      </c>
      <c r="F740" s="113"/>
      <c r="G740" s="113">
        <v>3</v>
      </c>
      <c r="H740" s="113"/>
      <c r="I740" s="113"/>
    </row>
    <row r="741" spans="1:9">
      <c r="A741" s="121" t="s">
        <v>766</v>
      </c>
      <c r="B741" s="113">
        <v>1</v>
      </c>
      <c r="C741" s="113">
        <v>2</v>
      </c>
      <c r="D741" s="113">
        <v>2</v>
      </c>
      <c r="E741" s="113">
        <v>3</v>
      </c>
      <c r="F741" s="113"/>
      <c r="G741" s="113">
        <v>4</v>
      </c>
      <c r="H741" s="113"/>
      <c r="I741" s="113"/>
    </row>
    <row r="742" spans="1:9">
      <c r="A742" s="121" t="s">
        <v>765</v>
      </c>
      <c r="B742" s="113">
        <v>2</v>
      </c>
      <c r="C742" s="113">
        <v>2</v>
      </c>
      <c r="D742" s="113">
        <v>2</v>
      </c>
      <c r="E742" s="113">
        <v>3</v>
      </c>
      <c r="F742" s="113"/>
      <c r="G742" s="113">
        <v>5</v>
      </c>
      <c r="H742" s="113"/>
      <c r="I742" s="113"/>
    </row>
    <row r="743" spans="1:9">
      <c r="A743" s="121" t="s">
        <v>764</v>
      </c>
      <c r="B743" s="113">
        <v>1</v>
      </c>
      <c r="C743" s="113">
        <v>3</v>
      </c>
      <c r="D743" s="113">
        <v>3</v>
      </c>
      <c r="E743" s="113">
        <v>4</v>
      </c>
      <c r="F743" s="113"/>
      <c r="G743" s="113">
        <v>5</v>
      </c>
      <c r="H743" s="113"/>
      <c r="I743" s="113"/>
    </row>
    <row r="744" spans="1:9">
      <c r="A744" s="125" t="s">
        <v>697</v>
      </c>
      <c r="B744" s="113">
        <v>3</v>
      </c>
      <c r="C744" s="113">
        <v>8</v>
      </c>
      <c r="D744" s="113">
        <v>7</v>
      </c>
      <c r="E744" s="113">
        <v>11</v>
      </c>
      <c r="F744" s="113">
        <v>10</v>
      </c>
      <c r="G744" s="113">
        <v>15</v>
      </c>
      <c r="H744" s="113"/>
      <c r="I744" s="113"/>
    </row>
    <row r="745" spans="1:9">
      <c r="A745" s="121" t="s">
        <v>1475</v>
      </c>
      <c r="B745" s="113">
        <v>8</v>
      </c>
      <c r="C745" s="113">
        <v>17</v>
      </c>
      <c r="D745" s="113">
        <v>15</v>
      </c>
      <c r="E745" s="113">
        <v>23</v>
      </c>
      <c r="F745" s="113"/>
      <c r="G745" s="113">
        <v>32</v>
      </c>
      <c r="H745" s="113"/>
      <c r="I745" s="113"/>
    </row>
    <row r="746" spans="1:9">
      <c r="A746" s="132" t="s">
        <v>1528</v>
      </c>
      <c r="B746" s="133"/>
      <c r="C746" s="133"/>
      <c r="D746" s="133"/>
      <c r="E746" s="132"/>
      <c r="F746" s="133"/>
      <c r="G746" s="133"/>
      <c r="H746" s="133"/>
      <c r="I746" s="133"/>
    </row>
    <row r="747" spans="1:9">
      <c r="A747" s="121" t="s">
        <v>763</v>
      </c>
      <c r="B747" s="113">
        <v>1</v>
      </c>
      <c r="C747" s="113"/>
      <c r="D747" s="113">
        <v>1</v>
      </c>
      <c r="E747" s="113">
        <v>1</v>
      </c>
      <c r="F747" s="113"/>
      <c r="G747" s="113"/>
      <c r="H747" s="113"/>
      <c r="I747" s="113"/>
    </row>
    <row r="748" spans="1:9">
      <c r="A748" s="123" t="s">
        <v>762</v>
      </c>
      <c r="B748" s="113">
        <v>1</v>
      </c>
      <c r="C748" s="113"/>
      <c r="D748" s="113">
        <v>2</v>
      </c>
      <c r="E748" s="113">
        <v>2</v>
      </c>
      <c r="F748" s="113"/>
      <c r="G748" s="113"/>
      <c r="H748" s="113"/>
      <c r="I748" s="113"/>
    </row>
    <row r="749" spans="1:9">
      <c r="A749" s="121" t="s">
        <v>761</v>
      </c>
      <c r="B749" s="113">
        <v>1</v>
      </c>
      <c r="C749" s="113">
        <v>2</v>
      </c>
      <c r="D749" s="113">
        <v>2</v>
      </c>
      <c r="E749" s="113">
        <v>3</v>
      </c>
      <c r="F749" s="113"/>
      <c r="G749" s="113"/>
      <c r="H749" s="113"/>
      <c r="I749" s="113"/>
    </row>
    <row r="750" spans="1:9">
      <c r="A750" s="123" t="s">
        <v>760</v>
      </c>
      <c r="B750" s="113">
        <v>1</v>
      </c>
      <c r="C750" s="113">
        <v>3</v>
      </c>
      <c r="D750" s="113">
        <v>3</v>
      </c>
      <c r="E750" s="113">
        <v>4</v>
      </c>
      <c r="F750" s="113"/>
      <c r="G750" s="113"/>
      <c r="H750" s="113"/>
      <c r="I750" s="113"/>
    </row>
    <row r="751" spans="1:9">
      <c r="A751" s="121" t="s">
        <v>759</v>
      </c>
      <c r="B751" s="113">
        <v>2</v>
      </c>
      <c r="C751" s="113"/>
      <c r="D751" s="113"/>
      <c r="E751" s="113">
        <v>2</v>
      </c>
      <c r="F751" s="113"/>
      <c r="G751" s="113"/>
      <c r="H751" s="113"/>
      <c r="I751" s="113"/>
    </row>
    <row r="752" spans="1:9">
      <c r="A752" s="123" t="s">
        <v>758</v>
      </c>
      <c r="B752" s="113">
        <v>2</v>
      </c>
      <c r="C752" s="113"/>
      <c r="D752" s="113">
        <v>3</v>
      </c>
      <c r="E752" s="113">
        <v>4</v>
      </c>
      <c r="F752" s="113"/>
      <c r="G752" s="113"/>
      <c r="H752" s="113"/>
      <c r="I752" s="113"/>
    </row>
    <row r="753" spans="1:9">
      <c r="A753" s="121" t="s">
        <v>757</v>
      </c>
      <c r="B753" s="113">
        <v>2</v>
      </c>
      <c r="C753" s="113"/>
      <c r="D753" s="113"/>
      <c r="E753" s="113">
        <v>6</v>
      </c>
      <c r="F753" s="113"/>
      <c r="G753" s="113"/>
      <c r="H753" s="113"/>
      <c r="I753" s="113"/>
    </row>
    <row r="754" spans="1:9">
      <c r="A754" s="123" t="s">
        <v>756</v>
      </c>
      <c r="B754" s="113">
        <v>2</v>
      </c>
      <c r="C754" s="113"/>
      <c r="D754" s="113">
        <v>4</v>
      </c>
      <c r="E754" s="113">
        <v>7</v>
      </c>
      <c r="F754" s="113"/>
      <c r="G754" s="113"/>
      <c r="H754" s="113"/>
      <c r="I754" s="113"/>
    </row>
    <row r="755" spans="1:9">
      <c r="A755" s="121" t="s">
        <v>755</v>
      </c>
      <c r="B755" s="113">
        <v>2</v>
      </c>
      <c r="C755" s="113"/>
      <c r="D755" s="113">
        <v>4</v>
      </c>
      <c r="E755" s="113">
        <v>6</v>
      </c>
      <c r="F755" s="113"/>
      <c r="G755" s="113"/>
      <c r="H755" s="113"/>
      <c r="I755" s="113"/>
    </row>
    <row r="756" spans="1:9">
      <c r="A756" s="123" t="s">
        <v>754</v>
      </c>
      <c r="B756" s="113">
        <v>2</v>
      </c>
      <c r="C756" s="113">
        <v>4</v>
      </c>
      <c r="D756" s="113">
        <v>4</v>
      </c>
      <c r="E756" s="113">
        <v>7</v>
      </c>
      <c r="F756" s="113"/>
      <c r="G756" s="113"/>
      <c r="H756" s="113"/>
      <c r="I756" s="113"/>
    </row>
    <row r="757" spans="1:9">
      <c r="A757" s="121" t="s">
        <v>753</v>
      </c>
      <c r="B757" s="113">
        <v>2</v>
      </c>
      <c r="C757" s="113">
        <v>4</v>
      </c>
      <c r="D757" s="113"/>
      <c r="E757" s="113">
        <v>7</v>
      </c>
      <c r="F757" s="113"/>
      <c r="G757" s="113"/>
      <c r="H757" s="113"/>
      <c r="I757" s="113"/>
    </row>
    <row r="758" spans="1:9">
      <c r="A758" s="123" t="s">
        <v>752</v>
      </c>
      <c r="B758" s="113">
        <v>2</v>
      </c>
      <c r="C758" s="113">
        <v>4</v>
      </c>
      <c r="D758" s="113">
        <v>4</v>
      </c>
      <c r="E758" s="113">
        <v>8</v>
      </c>
      <c r="F758" s="113"/>
      <c r="G758" s="113"/>
      <c r="H758" s="113">
        <v>13</v>
      </c>
      <c r="I758" s="113"/>
    </row>
    <row r="759" spans="1:9">
      <c r="A759" s="121" t="s">
        <v>751</v>
      </c>
      <c r="B759" s="113">
        <v>2</v>
      </c>
      <c r="C759" s="113">
        <v>5</v>
      </c>
      <c r="D759" s="113"/>
      <c r="E759" s="113">
        <v>8</v>
      </c>
      <c r="F759" s="113"/>
      <c r="G759" s="113"/>
      <c r="H759" s="113">
        <v>13</v>
      </c>
      <c r="I759" s="113">
        <v>13</v>
      </c>
    </row>
    <row r="760" spans="1:9">
      <c r="A760" s="121" t="s">
        <v>698</v>
      </c>
      <c r="B760" s="113">
        <v>2</v>
      </c>
      <c r="C760" s="113">
        <v>6</v>
      </c>
      <c r="D760" s="113">
        <v>6</v>
      </c>
      <c r="E760" s="113">
        <v>10</v>
      </c>
      <c r="F760" s="113">
        <v>9</v>
      </c>
      <c r="G760" s="113"/>
      <c r="H760" s="113"/>
      <c r="I760" s="113"/>
    </row>
    <row r="761" spans="1:9">
      <c r="B761" s="133"/>
      <c r="C761" s="133"/>
      <c r="D761" s="133"/>
      <c r="E761" s="133"/>
      <c r="F761" s="133"/>
      <c r="G761" s="133"/>
      <c r="H761" s="133"/>
      <c r="I761" s="133"/>
    </row>
  </sheetData>
  <autoFilter ref="A1:I761" xr:uid="{3C702FEF-D728-499F-8B1A-800C52E08062}"/>
  <phoneticPr fontId="5" type="noConversion"/>
  <pageMargins left="0.7" right="0.7" top="0.75" bottom="0.75" header="0.3" footer="0.3"/>
  <pageSetup paperSize="9" orientation="portrait" r:id="rId1"/>
  <ignoredErrors>
    <ignoredError sqref="B1:D1 E1:G1 H1:I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养成</vt:lpstr>
      <vt:lpstr>data</vt:lpstr>
      <vt:lpstr>刷图规划</vt:lpstr>
      <vt:lpstr>干员信息</vt:lpstr>
      <vt:lpstr>中日英词汇</vt:lpstr>
      <vt:lpstr>战斗术语</vt:lpstr>
      <vt:lpstr>日服玩家</vt:lpstr>
      <vt:lpstr>说明</vt:lpstr>
      <vt:lpstr>原始数据</vt:lpstr>
      <vt:lpstr>正确性验证</vt:lpstr>
      <vt:lpstr>危机合约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申 立阳</cp:lastModifiedBy>
  <dcterms:created xsi:type="dcterms:W3CDTF">2015-06-05T18:19:34Z</dcterms:created>
  <dcterms:modified xsi:type="dcterms:W3CDTF">2022-01-03T17:56:45Z</dcterms:modified>
</cp:coreProperties>
</file>