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9720"/>
  </bookViews>
  <sheets>
    <sheet name="Sheet1" sheetId="1" r:id="rId1"/>
    <sheet name="DBData" sheetId="4" r:id="rId2"/>
  </sheets>
  <calcPr calcId="125725"/>
</workbook>
</file>

<file path=xl/calcChain.xml><?xml version="1.0" encoding="utf-8"?>
<calcChain xmlns="http://schemas.openxmlformats.org/spreadsheetml/2006/main">
  <c r="M2" i="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N132"/>
  <c r="N261"/>
  <c r="N128"/>
  <c r="N130"/>
  <c r="N223"/>
  <c r="N253"/>
  <c r="N201"/>
  <c r="N220"/>
  <c r="N245"/>
  <c r="N237"/>
  <c r="N129"/>
  <c r="N149"/>
  <c r="N165"/>
  <c r="N47"/>
  <c r="N208"/>
  <c r="N49"/>
  <c r="N110"/>
  <c r="N41"/>
  <c r="N193"/>
  <c r="N247"/>
  <c r="N119"/>
  <c r="N222"/>
  <c r="N248"/>
  <c r="N173"/>
  <c r="N171"/>
  <c r="N170"/>
  <c r="N172"/>
  <c r="N56"/>
  <c r="N254"/>
  <c r="N205"/>
  <c r="N84"/>
  <c r="N204"/>
  <c r="N131"/>
  <c r="N6"/>
  <c r="N69"/>
  <c r="N32"/>
  <c r="N213"/>
  <c r="N234"/>
  <c r="N218"/>
  <c r="N188"/>
  <c r="N215"/>
  <c r="N225"/>
  <c r="N60"/>
  <c r="N39"/>
  <c r="N30"/>
  <c r="N147"/>
  <c r="N181"/>
  <c r="N179"/>
  <c r="N178"/>
  <c r="N161"/>
  <c r="N180"/>
  <c r="N146"/>
  <c r="N145"/>
  <c r="N144"/>
  <c r="N5"/>
  <c r="N45"/>
  <c r="N219"/>
  <c r="N212"/>
  <c r="N236"/>
  <c r="N255"/>
  <c r="N156"/>
  <c r="N87"/>
  <c r="N109"/>
  <c r="N217"/>
  <c r="N214"/>
  <c r="N186"/>
  <c r="N127"/>
  <c r="N25"/>
  <c r="N63"/>
  <c r="N22"/>
  <c r="N104"/>
  <c r="N118"/>
  <c r="N216"/>
  <c r="N154"/>
  <c r="N185"/>
  <c r="N123"/>
  <c r="N183"/>
  <c r="N190"/>
  <c r="N182"/>
  <c r="N162"/>
  <c r="N134"/>
  <c r="N184"/>
  <c r="N244"/>
  <c r="N251"/>
  <c r="N239"/>
  <c r="N153"/>
  <c r="N152"/>
  <c r="N151"/>
  <c r="N4"/>
  <c r="N238"/>
  <c r="N15"/>
  <c r="N242"/>
  <c r="N252"/>
  <c r="N250"/>
  <c r="N157"/>
  <c r="N126"/>
  <c r="N103"/>
  <c r="N177"/>
  <c r="N175"/>
  <c r="N198"/>
  <c r="N174"/>
  <c r="N160"/>
  <c r="N133"/>
  <c r="N176"/>
  <c r="N125"/>
  <c r="N124"/>
  <c r="N135"/>
  <c r="N67"/>
  <c r="N202"/>
  <c r="N169"/>
  <c r="N167"/>
  <c r="N166"/>
  <c r="N168"/>
  <c r="N71"/>
  <c r="N256"/>
  <c r="N257"/>
  <c r="N99"/>
  <c r="N101"/>
  <c r="N102"/>
  <c r="N81"/>
  <c r="N230"/>
  <c r="N228"/>
  <c r="N44"/>
  <c r="N196"/>
  <c r="N150"/>
  <c r="N51"/>
  <c r="N35"/>
  <c r="N136"/>
  <c r="N211"/>
  <c r="N29"/>
  <c r="N88"/>
  <c r="N229"/>
  <c r="N68"/>
  <c r="N231"/>
  <c r="N233"/>
  <c r="N93"/>
  <c r="N86"/>
  <c r="N187"/>
  <c r="N42"/>
  <c r="N199"/>
  <c r="N224"/>
  <c r="N95"/>
  <c r="N78"/>
  <c r="N40"/>
  <c r="N235"/>
  <c r="N14"/>
  <c r="N26"/>
  <c r="N8"/>
  <c r="N163"/>
  <c r="N113"/>
  <c r="N227"/>
  <c r="N246"/>
  <c r="N191"/>
  <c r="N226"/>
  <c r="N46"/>
  <c r="N105"/>
  <c r="N209"/>
  <c r="N80"/>
  <c r="N200"/>
  <c r="N203"/>
  <c r="N243"/>
  <c r="N258"/>
  <c r="N50"/>
  <c r="N232"/>
  <c r="N112"/>
  <c r="N114"/>
  <c r="N115"/>
  <c r="N116"/>
  <c r="N89"/>
  <c r="N240"/>
  <c r="N117"/>
  <c r="N27"/>
  <c r="N148"/>
  <c r="N189"/>
  <c r="N207"/>
  <c r="N31"/>
  <c r="N3"/>
  <c r="N143"/>
  <c r="N100"/>
  <c r="N241"/>
  <c r="N111"/>
  <c r="N79"/>
  <c r="N159"/>
  <c r="N142"/>
  <c r="N72"/>
  <c r="N141"/>
  <c r="N140"/>
  <c r="N210"/>
  <c r="N259"/>
  <c r="N155"/>
  <c r="N206"/>
  <c r="N52"/>
  <c r="N98"/>
  <c r="N260"/>
  <c r="N164"/>
  <c r="N19"/>
  <c r="N139"/>
  <c r="N192"/>
  <c r="N158"/>
  <c r="N138"/>
  <c r="N197"/>
  <c r="N7"/>
  <c r="N74"/>
  <c r="N137"/>
  <c r="N55"/>
  <c r="N37"/>
  <c r="N83"/>
  <c r="N18"/>
  <c r="N34"/>
  <c r="N59"/>
  <c r="N58"/>
  <c r="N249"/>
  <c r="N62"/>
  <c r="N53"/>
  <c r="N90"/>
  <c r="N76"/>
  <c r="N91"/>
  <c r="N43"/>
  <c r="N16"/>
  <c r="N17"/>
  <c r="N24"/>
  <c r="N23"/>
  <c r="N12"/>
  <c r="N195"/>
  <c r="N20"/>
  <c r="N107"/>
  <c r="N54"/>
  <c r="N106"/>
  <c r="N75"/>
  <c r="N61"/>
  <c r="N82"/>
  <c r="N21"/>
  <c r="N13"/>
  <c r="N11"/>
  <c r="N85"/>
  <c r="N33"/>
  <c r="N221"/>
  <c r="N48"/>
  <c r="N108"/>
  <c r="N70"/>
  <c r="N10"/>
  <c r="N194"/>
  <c r="N2"/>
  <c r="N28"/>
  <c r="N9"/>
  <c r="N38"/>
  <c r="N64"/>
  <c r="N94"/>
  <c r="N120"/>
  <c r="N121"/>
  <c r="N122"/>
  <c r="N73"/>
  <c r="N97"/>
  <c r="N36"/>
  <c r="N92"/>
  <c r="N96"/>
  <c r="N77"/>
  <c r="N57"/>
  <c r="N65"/>
  <c r="N66"/>
  <c r="L261"/>
  <c r="L128"/>
  <c r="L130"/>
  <c r="L223"/>
  <c r="L253"/>
  <c r="L201"/>
  <c r="L220"/>
  <c r="L245"/>
  <c r="L237"/>
  <c r="L129"/>
  <c r="L149"/>
  <c r="L165"/>
  <c r="L47"/>
  <c r="L208"/>
  <c r="L49"/>
  <c r="L110"/>
  <c r="L41"/>
  <c r="L193"/>
  <c r="L247"/>
  <c r="L119"/>
  <c r="L222"/>
  <c r="L248"/>
  <c r="L173"/>
  <c r="L171"/>
  <c r="L170"/>
  <c r="L172"/>
  <c r="L56"/>
  <c r="L254"/>
  <c r="L205"/>
  <c r="L84"/>
  <c r="L204"/>
  <c r="L131"/>
  <c r="L6"/>
  <c r="L69"/>
  <c r="L32"/>
  <c r="L213"/>
  <c r="L234"/>
  <c r="L218"/>
  <c r="L188"/>
  <c r="L215"/>
  <c r="L225"/>
  <c r="L60"/>
  <c r="L39"/>
  <c r="L30"/>
  <c r="L132"/>
  <c r="L147"/>
  <c r="L181"/>
  <c r="L179"/>
  <c r="L178"/>
  <c r="L161"/>
  <c r="L180"/>
  <c r="L146"/>
  <c r="L145"/>
  <c r="L144"/>
  <c r="L5"/>
  <c r="L45"/>
  <c r="L219"/>
  <c r="L212"/>
  <c r="L236"/>
  <c r="L255"/>
  <c r="L156"/>
  <c r="L87"/>
  <c r="L109"/>
  <c r="L217"/>
  <c r="L214"/>
  <c r="L186"/>
  <c r="L127"/>
  <c r="L25"/>
  <c r="L63"/>
  <c r="L22"/>
  <c r="L104"/>
  <c r="L118"/>
  <c r="L216"/>
  <c r="L154"/>
  <c r="L185"/>
  <c r="L123"/>
  <c r="L183"/>
  <c r="L190"/>
  <c r="L182"/>
  <c r="L162"/>
  <c r="L134"/>
  <c r="L184"/>
  <c r="L244"/>
  <c r="L251"/>
  <c r="L239"/>
  <c r="L153"/>
  <c r="L152"/>
  <c r="L151"/>
  <c r="L4"/>
  <c r="L238"/>
  <c r="L15"/>
  <c r="L242"/>
  <c r="L252"/>
  <c r="L250"/>
  <c r="L157"/>
  <c r="L126"/>
  <c r="L103"/>
  <c r="L177"/>
  <c r="L175"/>
  <c r="L198"/>
  <c r="L174"/>
  <c r="L160"/>
  <c r="L133"/>
  <c r="L176"/>
  <c r="L125"/>
  <c r="L124"/>
  <c r="L135"/>
  <c r="L67"/>
  <c r="L202"/>
  <c r="L169"/>
  <c r="L167"/>
  <c r="L166"/>
  <c r="L168"/>
  <c r="L71"/>
  <c r="L256"/>
  <c r="L257"/>
  <c r="L99"/>
  <c r="L101"/>
  <c r="L102"/>
  <c r="L81"/>
  <c r="L230"/>
  <c r="L228"/>
  <c r="L44"/>
  <c r="L196"/>
  <c r="L150"/>
  <c r="L51"/>
  <c r="L35"/>
  <c r="L136"/>
  <c r="L211"/>
  <c r="L29"/>
  <c r="L88"/>
  <c r="L229"/>
  <c r="L68"/>
  <c r="L231"/>
  <c r="L233"/>
  <c r="L93"/>
  <c r="L86"/>
  <c r="L187"/>
  <c r="L42"/>
  <c r="L199"/>
  <c r="L224"/>
  <c r="L95"/>
  <c r="L78"/>
  <c r="L40"/>
  <c r="L235"/>
  <c r="L14"/>
  <c r="L26"/>
  <c r="L8"/>
  <c r="L163"/>
  <c r="L113"/>
  <c r="L227"/>
  <c r="L246"/>
  <c r="L191"/>
  <c r="L226"/>
  <c r="L46"/>
  <c r="L105"/>
  <c r="L209"/>
  <c r="L80"/>
  <c r="L200"/>
  <c r="L203"/>
  <c r="L243"/>
  <c r="L258"/>
  <c r="L50"/>
  <c r="L232"/>
  <c r="L112"/>
  <c r="L114"/>
  <c r="L115"/>
  <c r="L116"/>
  <c r="L89"/>
  <c r="L240"/>
  <c r="L117"/>
  <c r="L27"/>
  <c r="L148"/>
  <c r="L189"/>
  <c r="L207"/>
  <c r="L31"/>
  <c r="L3"/>
  <c r="L143"/>
  <c r="L100"/>
  <c r="L241"/>
  <c r="L111"/>
  <c r="L79"/>
  <c r="L159"/>
  <c r="L142"/>
  <c r="L72"/>
  <c r="L141"/>
  <c r="L140"/>
  <c r="L210"/>
  <c r="L259"/>
  <c r="L155"/>
  <c r="L206"/>
  <c r="L52"/>
  <c r="L98"/>
  <c r="L260"/>
  <c r="L164"/>
  <c r="L19"/>
  <c r="L139"/>
  <c r="L192"/>
  <c r="L158"/>
  <c r="L138"/>
  <c r="L197"/>
  <c r="L7"/>
  <c r="L74"/>
  <c r="L137"/>
  <c r="L55"/>
  <c r="L37"/>
  <c r="L83"/>
  <c r="L18"/>
  <c r="L34"/>
  <c r="L59"/>
  <c r="L58"/>
  <c r="L249"/>
  <c r="L62"/>
  <c r="L53"/>
  <c r="L90"/>
  <c r="L76"/>
  <c r="L91"/>
  <c r="L43"/>
  <c r="L16"/>
  <c r="L17"/>
  <c r="L24"/>
  <c r="L23"/>
  <c r="L12"/>
  <c r="L195"/>
  <c r="L20"/>
  <c r="L107"/>
  <c r="L54"/>
  <c r="L106"/>
  <c r="L75"/>
  <c r="L61"/>
  <c r="L82"/>
  <c r="L21"/>
  <c r="L13"/>
  <c r="L11"/>
  <c r="L85"/>
  <c r="L33"/>
  <c r="L221"/>
  <c r="L48"/>
  <c r="L108"/>
  <c r="L70"/>
  <c r="L10"/>
  <c r="L194"/>
  <c r="L2"/>
  <c r="L28"/>
  <c r="L9"/>
  <c r="L38"/>
  <c r="L64"/>
  <c r="L94"/>
  <c r="L120"/>
  <c r="L121"/>
  <c r="L122"/>
  <c r="L73"/>
  <c r="L97"/>
  <c r="L36"/>
  <c r="L92"/>
  <c r="L96"/>
  <c r="L77"/>
  <c r="L57"/>
  <c r="L65"/>
  <c r="L66"/>
  <c r="K261"/>
  <c r="K128"/>
  <c r="K130"/>
  <c r="K223"/>
  <c r="K253"/>
  <c r="K201"/>
  <c r="K220"/>
  <c r="K245"/>
  <c r="K237"/>
  <c r="K129"/>
  <c r="K149"/>
  <c r="K165"/>
  <c r="K47"/>
  <c r="K208"/>
  <c r="K49"/>
  <c r="K110"/>
  <c r="K41"/>
  <c r="K193"/>
  <c r="K247"/>
  <c r="K119"/>
  <c r="K222"/>
  <c r="K248"/>
  <c r="K173"/>
  <c r="K171"/>
  <c r="K170"/>
  <c r="K172"/>
  <c r="K56"/>
  <c r="K254"/>
  <c r="K205"/>
  <c r="K84"/>
  <c r="K204"/>
  <c r="K131"/>
  <c r="K6"/>
  <c r="K69"/>
  <c r="K32"/>
  <c r="K213"/>
  <c r="K234"/>
  <c r="K218"/>
  <c r="K188"/>
  <c r="K215"/>
  <c r="K225"/>
  <c r="K60"/>
  <c r="K39"/>
  <c r="K30"/>
  <c r="K132"/>
  <c r="K147"/>
  <c r="K181"/>
  <c r="K179"/>
  <c r="K178"/>
  <c r="K161"/>
  <c r="K180"/>
  <c r="K146"/>
  <c r="K145"/>
  <c r="K144"/>
  <c r="K5"/>
  <c r="K45"/>
  <c r="K219"/>
  <c r="K212"/>
  <c r="K236"/>
  <c r="K255"/>
  <c r="K156"/>
  <c r="K87"/>
  <c r="K109"/>
  <c r="K217"/>
  <c r="K214"/>
  <c r="K186"/>
  <c r="K127"/>
  <c r="K25"/>
  <c r="K63"/>
  <c r="K22"/>
  <c r="K104"/>
  <c r="K118"/>
  <c r="K216"/>
  <c r="K154"/>
  <c r="K185"/>
  <c r="K123"/>
  <c r="K183"/>
  <c r="K190"/>
  <c r="K182"/>
  <c r="K162"/>
  <c r="K134"/>
  <c r="K184"/>
  <c r="K244"/>
  <c r="K251"/>
  <c r="K239"/>
  <c r="K153"/>
  <c r="K152"/>
  <c r="K151"/>
  <c r="K4"/>
  <c r="K238"/>
  <c r="K15"/>
  <c r="K242"/>
  <c r="K252"/>
  <c r="K250"/>
  <c r="K157"/>
  <c r="K126"/>
  <c r="K103"/>
  <c r="K177"/>
  <c r="K175"/>
  <c r="K198"/>
  <c r="K174"/>
  <c r="K160"/>
  <c r="K133"/>
  <c r="K176"/>
  <c r="K125"/>
  <c r="K124"/>
  <c r="K135"/>
  <c r="K67"/>
  <c r="K202"/>
  <c r="K169"/>
  <c r="K167"/>
  <c r="K166"/>
  <c r="K168"/>
  <c r="K71"/>
  <c r="K256"/>
  <c r="K257"/>
  <c r="K99"/>
  <c r="K101"/>
  <c r="K102"/>
  <c r="K81"/>
  <c r="K230"/>
  <c r="K228"/>
  <c r="K44"/>
  <c r="K196"/>
  <c r="K150"/>
  <c r="K51"/>
  <c r="K35"/>
  <c r="K136"/>
  <c r="K211"/>
  <c r="K29"/>
  <c r="K88"/>
  <c r="K229"/>
  <c r="K68"/>
  <c r="K231"/>
  <c r="K233"/>
  <c r="K93"/>
  <c r="K86"/>
  <c r="K187"/>
  <c r="K42"/>
  <c r="K199"/>
  <c r="K224"/>
  <c r="K95"/>
  <c r="K78"/>
  <c r="K40"/>
  <c r="K235"/>
  <c r="K14"/>
  <c r="K26"/>
  <c r="K8"/>
  <c r="K163"/>
  <c r="K113"/>
  <c r="K227"/>
  <c r="K246"/>
  <c r="K191"/>
  <c r="K226"/>
  <c r="K46"/>
  <c r="K105"/>
  <c r="K209"/>
  <c r="K80"/>
  <c r="K200"/>
  <c r="K203"/>
  <c r="K243"/>
  <c r="K258"/>
  <c r="K50"/>
  <c r="K232"/>
  <c r="K112"/>
  <c r="K114"/>
  <c r="K115"/>
  <c r="K116"/>
  <c r="K89"/>
  <c r="K240"/>
  <c r="K117"/>
  <c r="K27"/>
  <c r="K148"/>
  <c r="K189"/>
  <c r="K207"/>
  <c r="K31"/>
  <c r="K3"/>
  <c r="K143"/>
  <c r="K100"/>
  <c r="K241"/>
  <c r="K111"/>
  <c r="K79"/>
  <c r="K159"/>
  <c r="K142"/>
  <c r="K72"/>
  <c r="K141"/>
  <c r="K140"/>
  <c r="K210"/>
  <c r="K259"/>
  <c r="K155"/>
  <c r="K206"/>
  <c r="K52"/>
  <c r="K98"/>
  <c r="K260"/>
  <c r="K164"/>
  <c r="K19"/>
  <c r="K139"/>
  <c r="K192"/>
  <c r="K158"/>
  <c r="K138"/>
  <c r="K197"/>
  <c r="K7"/>
  <c r="K74"/>
  <c r="K137"/>
  <c r="K55"/>
  <c r="K37"/>
  <c r="K83"/>
  <c r="K18"/>
  <c r="K34"/>
  <c r="K59"/>
  <c r="K58"/>
  <c r="K249"/>
  <c r="K62"/>
  <c r="K53"/>
  <c r="K90"/>
  <c r="K76"/>
  <c r="K91"/>
  <c r="K43"/>
  <c r="K16"/>
  <c r="K17"/>
  <c r="K24"/>
  <c r="K23"/>
  <c r="K12"/>
  <c r="K195"/>
  <c r="K20"/>
  <c r="K107"/>
  <c r="K54"/>
  <c r="K106"/>
  <c r="K75"/>
  <c r="K61"/>
  <c r="K82"/>
  <c r="K21"/>
  <c r="K13"/>
  <c r="K11"/>
  <c r="K85"/>
  <c r="K33"/>
  <c r="K221"/>
  <c r="K48"/>
  <c r="K108"/>
  <c r="K70"/>
  <c r="K10"/>
  <c r="K194"/>
  <c r="K2"/>
  <c r="K28"/>
  <c r="K9"/>
  <c r="K38"/>
  <c r="K64"/>
  <c r="K94"/>
  <c r="K120"/>
  <c r="K121"/>
  <c r="K122"/>
  <c r="K73"/>
  <c r="K97"/>
  <c r="K36"/>
  <c r="K92"/>
  <c r="K96"/>
  <c r="K77"/>
  <c r="K57"/>
  <c r="K65"/>
  <c r="K66"/>
  <c r="G45"/>
  <c r="J45" s="1"/>
  <c r="G46"/>
  <c r="J46" s="1"/>
  <c r="G47"/>
  <c r="J47" s="1"/>
  <c r="G48"/>
  <c r="J48" s="1"/>
  <c r="G49"/>
  <c r="J49" s="1"/>
  <c r="G50"/>
  <c r="J50" s="1"/>
  <c r="G51"/>
  <c r="J51" s="1"/>
  <c r="G52"/>
  <c r="J52" s="1"/>
  <c r="G53"/>
  <c r="J53" s="1"/>
  <c r="G54"/>
  <c r="J54" s="1"/>
  <c r="G55"/>
  <c r="J55" s="1"/>
  <c r="G56"/>
  <c r="J56" s="1"/>
  <c r="G57"/>
  <c r="J57" s="1"/>
  <c r="G58"/>
  <c r="J58" s="1"/>
  <c r="G59"/>
  <c r="J59" s="1"/>
  <c r="G60"/>
  <c r="J60" s="1"/>
  <c r="G61"/>
  <c r="J61" s="1"/>
  <c r="G62"/>
  <c r="J62" s="1"/>
  <c r="G63"/>
  <c r="J63" s="1"/>
  <c r="G64"/>
  <c r="J64" s="1"/>
  <c r="G65"/>
  <c r="J65" s="1"/>
  <c r="G66"/>
  <c r="J66" s="1"/>
  <c r="G67"/>
  <c r="J67" s="1"/>
  <c r="G68"/>
  <c r="J68" s="1"/>
  <c r="G69"/>
  <c r="J69" s="1"/>
  <c r="G70"/>
  <c r="J70" s="1"/>
  <c r="G71"/>
  <c r="J71" s="1"/>
  <c r="G72"/>
  <c r="J72" s="1"/>
  <c r="G73"/>
  <c r="J73" s="1"/>
  <c r="G74"/>
  <c r="J74" s="1"/>
  <c r="G75"/>
  <c r="J75" s="1"/>
  <c r="G76"/>
  <c r="J76" s="1"/>
  <c r="G77"/>
  <c r="J77" s="1"/>
  <c r="G78"/>
  <c r="J78" s="1"/>
  <c r="G79"/>
  <c r="J79" s="1"/>
  <c r="G80"/>
  <c r="J80" s="1"/>
  <c r="G81"/>
  <c r="J81" s="1"/>
  <c r="G82"/>
  <c r="J82" s="1"/>
  <c r="G83"/>
  <c r="J83" s="1"/>
  <c r="G84"/>
  <c r="J84" s="1"/>
  <c r="G85"/>
  <c r="J85" s="1"/>
  <c r="G86"/>
  <c r="J86" s="1"/>
  <c r="G87"/>
  <c r="J87" s="1"/>
  <c r="G88"/>
  <c r="J88" s="1"/>
  <c r="G89"/>
  <c r="J89" s="1"/>
  <c r="G90"/>
  <c r="J90" s="1"/>
  <c r="G91"/>
  <c r="J91" s="1"/>
  <c r="G92"/>
  <c r="J92" s="1"/>
  <c r="G93"/>
  <c r="J93" s="1"/>
  <c r="G94"/>
  <c r="J94" s="1"/>
  <c r="G95"/>
  <c r="J95" s="1"/>
  <c r="G96"/>
  <c r="J96" s="1"/>
  <c r="G97"/>
  <c r="J97" s="1"/>
  <c r="G98"/>
  <c r="J98" s="1"/>
  <c r="G99"/>
  <c r="J99" s="1"/>
  <c r="G100"/>
  <c r="J100" s="1"/>
  <c r="G101"/>
  <c r="J101" s="1"/>
  <c r="G102"/>
  <c r="J102" s="1"/>
  <c r="G103"/>
  <c r="J103" s="1"/>
  <c r="G104"/>
  <c r="J104" s="1"/>
  <c r="G105"/>
  <c r="J105" s="1"/>
  <c r="G106"/>
  <c r="J106" s="1"/>
  <c r="G107"/>
  <c r="J107" s="1"/>
  <c r="G108"/>
  <c r="J108" s="1"/>
  <c r="G109"/>
  <c r="J109" s="1"/>
  <c r="G110"/>
  <c r="J110" s="1"/>
  <c r="G111"/>
  <c r="J111" s="1"/>
  <c r="G112"/>
  <c r="J112" s="1"/>
  <c r="G113"/>
  <c r="J113" s="1"/>
  <c r="G114"/>
  <c r="J114" s="1"/>
  <c r="G115"/>
  <c r="J115" s="1"/>
  <c r="G116"/>
  <c r="J116" s="1"/>
  <c r="G117"/>
  <c r="J117" s="1"/>
  <c r="G118"/>
  <c r="J118" s="1"/>
  <c r="G119"/>
  <c r="J119" s="1"/>
  <c r="G120"/>
  <c r="J120" s="1"/>
  <c r="G121"/>
  <c r="J121" s="1"/>
  <c r="G122"/>
  <c r="J122" s="1"/>
  <c r="G123"/>
  <c r="J123" s="1"/>
  <c r="G124"/>
  <c r="J124" s="1"/>
  <c r="G125"/>
  <c r="J125" s="1"/>
  <c r="G126"/>
  <c r="J126" s="1"/>
  <c r="G127"/>
  <c r="J127" s="1"/>
  <c r="G128"/>
  <c r="J128" s="1"/>
  <c r="G129"/>
  <c r="J129" s="1"/>
  <c r="G130"/>
  <c r="J130" s="1"/>
  <c r="G131"/>
  <c r="J131" s="1"/>
  <c r="G132"/>
  <c r="J132" s="1"/>
  <c r="G133"/>
  <c r="J133" s="1"/>
  <c r="G134"/>
  <c r="J134" s="1"/>
  <c r="G135"/>
  <c r="J135" s="1"/>
  <c r="G136"/>
  <c r="J136" s="1"/>
  <c r="G137"/>
  <c r="J137" s="1"/>
  <c r="G138"/>
  <c r="J138" s="1"/>
  <c r="G139"/>
  <c r="J139" s="1"/>
  <c r="G140"/>
  <c r="J140" s="1"/>
  <c r="G141"/>
  <c r="J141" s="1"/>
  <c r="G142"/>
  <c r="J142" s="1"/>
  <c r="G143"/>
  <c r="J143" s="1"/>
  <c r="G144"/>
  <c r="J144" s="1"/>
  <c r="G145"/>
  <c r="J145" s="1"/>
  <c r="G146"/>
  <c r="J146" s="1"/>
  <c r="G147"/>
  <c r="J147" s="1"/>
  <c r="G148"/>
  <c r="J148" s="1"/>
  <c r="G149"/>
  <c r="J149" s="1"/>
  <c r="G150"/>
  <c r="J150" s="1"/>
  <c r="G151"/>
  <c r="J151" s="1"/>
  <c r="G152"/>
  <c r="J152" s="1"/>
  <c r="G153"/>
  <c r="J153" s="1"/>
  <c r="G154"/>
  <c r="J154" s="1"/>
  <c r="G155"/>
  <c r="J155" s="1"/>
  <c r="G156"/>
  <c r="J156" s="1"/>
  <c r="G157"/>
  <c r="J157" s="1"/>
  <c r="G158"/>
  <c r="J158" s="1"/>
  <c r="G159"/>
  <c r="J159" s="1"/>
  <c r="G160"/>
  <c r="J160" s="1"/>
  <c r="G161"/>
  <c r="J161" s="1"/>
  <c r="G162"/>
  <c r="J162" s="1"/>
  <c r="G163"/>
  <c r="J163" s="1"/>
  <c r="G164"/>
  <c r="J164" s="1"/>
  <c r="G165"/>
  <c r="J165" s="1"/>
  <c r="G166"/>
  <c r="J166" s="1"/>
  <c r="G167"/>
  <c r="J167" s="1"/>
  <c r="G168"/>
  <c r="J168" s="1"/>
  <c r="G169"/>
  <c r="J169" s="1"/>
  <c r="G170"/>
  <c r="J170" s="1"/>
  <c r="G171"/>
  <c r="J171" s="1"/>
  <c r="G172"/>
  <c r="J172" s="1"/>
  <c r="G173"/>
  <c r="J173" s="1"/>
  <c r="G174"/>
  <c r="J174" s="1"/>
  <c r="G175"/>
  <c r="J175" s="1"/>
  <c r="G176"/>
  <c r="J176" s="1"/>
  <c r="G177"/>
  <c r="J177" s="1"/>
  <c r="G178"/>
  <c r="J178" s="1"/>
  <c r="G179"/>
  <c r="J179" s="1"/>
  <c r="G180"/>
  <c r="J180" s="1"/>
  <c r="G181"/>
  <c r="J181" s="1"/>
  <c r="G182"/>
  <c r="J182" s="1"/>
  <c r="G183"/>
  <c r="J183" s="1"/>
  <c r="G184"/>
  <c r="J184" s="1"/>
  <c r="G185"/>
  <c r="J185" s="1"/>
  <c r="G186"/>
  <c r="J186" s="1"/>
  <c r="G187"/>
  <c r="J187" s="1"/>
  <c r="G188"/>
  <c r="J188" s="1"/>
  <c r="G189"/>
  <c r="J189" s="1"/>
  <c r="G190"/>
  <c r="J190" s="1"/>
  <c r="G191"/>
  <c r="J191" s="1"/>
  <c r="G192"/>
  <c r="J192" s="1"/>
  <c r="G193"/>
  <c r="J193" s="1"/>
  <c r="G194"/>
  <c r="J194" s="1"/>
  <c r="G195"/>
  <c r="J195" s="1"/>
  <c r="G196"/>
  <c r="J196" s="1"/>
  <c r="G197"/>
  <c r="J197" s="1"/>
  <c r="G198"/>
  <c r="J198" s="1"/>
  <c r="G199"/>
  <c r="J199" s="1"/>
  <c r="G200"/>
  <c r="J200" s="1"/>
  <c r="G201"/>
  <c r="J201" s="1"/>
  <c r="G202"/>
  <c r="J202" s="1"/>
  <c r="G203"/>
  <c r="J203" s="1"/>
  <c r="G204"/>
  <c r="J204" s="1"/>
  <c r="G205"/>
  <c r="J205" s="1"/>
  <c r="G206"/>
  <c r="J206" s="1"/>
  <c r="G207"/>
  <c r="J207" s="1"/>
  <c r="G208"/>
  <c r="J208" s="1"/>
  <c r="G209"/>
  <c r="J209" s="1"/>
  <c r="G210"/>
  <c r="J210" s="1"/>
  <c r="G211"/>
  <c r="J211" s="1"/>
  <c r="G212"/>
  <c r="J212" s="1"/>
  <c r="G213"/>
  <c r="J213" s="1"/>
  <c r="G214"/>
  <c r="J214" s="1"/>
  <c r="G215"/>
  <c r="J215" s="1"/>
  <c r="G216"/>
  <c r="J216" s="1"/>
  <c r="G217"/>
  <c r="J217" s="1"/>
  <c r="G218"/>
  <c r="J218" s="1"/>
  <c r="G219"/>
  <c r="J219" s="1"/>
  <c r="G220"/>
  <c r="J220" s="1"/>
  <c r="G221"/>
  <c r="J221" s="1"/>
  <c r="G222"/>
  <c r="J222" s="1"/>
  <c r="G223"/>
  <c r="J223" s="1"/>
  <c r="G224"/>
  <c r="O224" s="1"/>
  <c r="G225"/>
  <c r="J225" s="1"/>
  <c r="G226"/>
  <c r="J226" s="1"/>
  <c r="G227"/>
  <c r="J227" s="1"/>
  <c r="G228"/>
  <c r="J228" s="1"/>
  <c r="G229"/>
  <c r="J229" s="1"/>
  <c r="G230"/>
  <c r="J230" s="1"/>
  <c r="G231"/>
  <c r="J231" s="1"/>
  <c r="G232"/>
  <c r="J232" s="1"/>
  <c r="G233"/>
  <c r="J233" s="1"/>
  <c r="G234"/>
  <c r="J234" s="1"/>
  <c r="G235"/>
  <c r="J235" s="1"/>
  <c r="G236"/>
  <c r="J236" s="1"/>
  <c r="G237"/>
  <c r="J237" s="1"/>
  <c r="G238"/>
  <c r="J238" s="1"/>
  <c r="G239"/>
  <c r="J239" s="1"/>
  <c r="G240"/>
  <c r="J240" s="1"/>
  <c r="G241"/>
  <c r="J241" s="1"/>
  <c r="G242"/>
  <c r="J242" s="1"/>
  <c r="G243"/>
  <c r="J243" s="1"/>
  <c r="G244"/>
  <c r="J244" s="1"/>
  <c r="G245"/>
  <c r="J245" s="1"/>
  <c r="G246"/>
  <c r="J246" s="1"/>
  <c r="G247"/>
  <c r="J247" s="1"/>
  <c r="G248"/>
  <c r="J248" s="1"/>
  <c r="G249"/>
  <c r="J249" s="1"/>
  <c r="G250"/>
  <c r="J250" s="1"/>
  <c r="G251"/>
  <c r="J251" s="1"/>
  <c r="G252"/>
  <c r="J252" s="1"/>
  <c r="G253"/>
  <c r="J253" s="1"/>
  <c r="G254"/>
  <c r="J254" s="1"/>
  <c r="G255"/>
  <c r="J255" s="1"/>
  <c r="G256"/>
  <c r="J256" s="1"/>
  <c r="G257"/>
  <c r="J257" s="1"/>
  <c r="G258"/>
  <c r="J258" s="1"/>
  <c r="G259"/>
  <c r="J259" s="1"/>
  <c r="G260"/>
  <c r="J260" s="1"/>
  <c r="G261"/>
  <c r="J261" s="1"/>
  <c r="G3"/>
  <c r="J3" s="1"/>
  <c r="G4"/>
  <c r="J4" s="1"/>
  <c r="G5"/>
  <c r="J5" s="1"/>
  <c r="G6"/>
  <c r="J6" s="1"/>
  <c r="G7"/>
  <c r="J7" s="1"/>
  <c r="G8"/>
  <c r="J8" s="1"/>
  <c r="G9"/>
  <c r="J9" s="1"/>
  <c r="G10"/>
  <c r="J10" s="1"/>
  <c r="G11"/>
  <c r="J11" s="1"/>
  <c r="G12"/>
  <c r="J12" s="1"/>
  <c r="G13"/>
  <c r="J13" s="1"/>
  <c r="G14"/>
  <c r="J14" s="1"/>
  <c r="G15"/>
  <c r="J15" s="1"/>
  <c r="G16"/>
  <c r="J16" s="1"/>
  <c r="G17"/>
  <c r="J17" s="1"/>
  <c r="G18"/>
  <c r="J18" s="1"/>
  <c r="G19"/>
  <c r="J19" s="1"/>
  <c r="G20"/>
  <c r="J20" s="1"/>
  <c r="G21"/>
  <c r="J21" s="1"/>
  <c r="G22"/>
  <c r="J22" s="1"/>
  <c r="G23"/>
  <c r="J23" s="1"/>
  <c r="G24"/>
  <c r="J24" s="1"/>
  <c r="G25"/>
  <c r="J25" s="1"/>
  <c r="G26"/>
  <c r="J26" s="1"/>
  <c r="G27"/>
  <c r="J27" s="1"/>
  <c r="G28"/>
  <c r="J28" s="1"/>
  <c r="G29"/>
  <c r="J29" s="1"/>
  <c r="G30"/>
  <c r="J30" s="1"/>
  <c r="G31"/>
  <c r="J31" s="1"/>
  <c r="G32"/>
  <c r="J32" s="1"/>
  <c r="G33"/>
  <c r="J33" s="1"/>
  <c r="G34"/>
  <c r="J34" s="1"/>
  <c r="G35"/>
  <c r="J35" s="1"/>
  <c r="G36"/>
  <c r="J36" s="1"/>
  <c r="G37"/>
  <c r="J37" s="1"/>
  <c r="G38"/>
  <c r="J38" s="1"/>
  <c r="G39"/>
  <c r="J39" s="1"/>
  <c r="G40"/>
  <c r="J40" s="1"/>
  <c r="G41"/>
  <c r="J41" s="1"/>
  <c r="G42"/>
  <c r="J42" s="1"/>
  <c r="G43"/>
  <c r="J43" s="1"/>
  <c r="G44"/>
  <c r="J44" s="1"/>
  <c r="G2"/>
  <c r="J2" s="1"/>
  <c r="O68" l="1"/>
  <c r="O155"/>
  <c r="O92"/>
  <c r="O116"/>
  <c r="O132"/>
  <c r="O156"/>
  <c r="O180"/>
  <c r="O204"/>
  <c r="O219"/>
  <c r="O114"/>
  <c r="O51"/>
  <c r="O220"/>
  <c r="O178"/>
  <c r="O115"/>
  <c r="O52"/>
  <c r="O243"/>
  <c r="O74"/>
  <c r="O244"/>
  <c r="O196"/>
  <c r="O138"/>
  <c r="O75"/>
  <c r="O50"/>
  <c r="O242"/>
  <c r="O179"/>
  <c r="O260"/>
  <c r="O202"/>
  <c r="O139"/>
  <c r="O76"/>
  <c r="O203"/>
  <c r="O140"/>
  <c r="O91"/>
  <c r="O226"/>
  <c r="O162"/>
  <c r="O227"/>
  <c r="O186"/>
  <c r="O58"/>
  <c r="O259"/>
  <c r="O236"/>
  <c r="O218"/>
  <c r="O195"/>
  <c r="O172"/>
  <c r="O154"/>
  <c r="O131"/>
  <c r="O108"/>
  <c r="O90"/>
  <c r="O67"/>
  <c r="O2"/>
  <c r="O250"/>
  <c r="O251"/>
  <c r="O228"/>
  <c r="O210"/>
  <c r="O187"/>
  <c r="O164"/>
  <c r="O146"/>
  <c r="O123"/>
  <c r="O100"/>
  <c r="O82"/>
  <c r="O59"/>
  <c r="O122"/>
  <c r="O252"/>
  <c r="O234"/>
  <c r="O211"/>
  <c r="O188"/>
  <c r="O170"/>
  <c r="O147"/>
  <c r="O124"/>
  <c r="O106"/>
  <c r="O83"/>
  <c r="O60"/>
  <c r="O98"/>
  <c r="O163"/>
  <c r="O99"/>
  <c r="O258"/>
  <c r="O235"/>
  <c r="O212"/>
  <c r="O194"/>
  <c r="O171"/>
  <c r="O148"/>
  <c r="O130"/>
  <c r="O107"/>
  <c r="O84"/>
  <c r="O66"/>
  <c r="O34"/>
  <c r="O10"/>
  <c r="O43"/>
  <c r="O35"/>
  <c r="O3"/>
  <c r="O44"/>
  <c r="O12"/>
  <c r="O261"/>
  <c r="O237"/>
  <c r="O213"/>
  <c r="O189"/>
  <c r="O165"/>
  <c r="O141"/>
  <c r="O117"/>
  <c r="O93"/>
  <c r="O69"/>
  <c r="O45"/>
  <c r="O13"/>
  <c r="O254"/>
  <c r="O246"/>
  <c r="O238"/>
  <c r="O230"/>
  <c r="O222"/>
  <c r="O214"/>
  <c r="O206"/>
  <c r="O198"/>
  <c r="O190"/>
  <c r="O182"/>
  <c r="O174"/>
  <c r="O166"/>
  <c r="O158"/>
  <c r="O150"/>
  <c r="O142"/>
  <c r="O134"/>
  <c r="O126"/>
  <c r="O118"/>
  <c r="O110"/>
  <c r="O102"/>
  <c r="O94"/>
  <c r="O86"/>
  <c r="O78"/>
  <c r="O70"/>
  <c r="O62"/>
  <c r="O54"/>
  <c r="O46"/>
  <c r="O38"/>
  <c r="O30"/>
  <c r="O22"/>
  <c r="O14"/>
  <c r="O6"/>
  <c r="O26"/>
  <c r="O27"/>
  <c r="O28"/>
  <c r="O245"/>
  <c r="O221"/>
  <c r="O197"/>
  <c r="O173"/>
  <c r="O149"/>
  <c r="O125"/>
  <c r="O101"/>
  <c r="O77"/>
  <c r="O53"/>
  <c r="O21"/>
  <c r="O255"/>
  <c r="O247"/>
  <c r="O239"/>
  <c r="O231"/>
  <c r="O223"/>
  <c r="O215"/>
  <c r="O207"/>
  <c r="O199"/>
  <c r="O191"/>
  <c r="O183"/>
  <c r="O175"/>
  <c r="O167"/>
  <c r="O159"/>
  <c r="O151"/>
  <c r="O143"/>
  <c r="O135"/>
  <c r="O127"/>
  <c r="O119"/>
  <c r="O111"/>
  <c r="O103"/>
  <c r="O95"/>
  <c r="O87"/>
  <c r="O79"/>
  <c r="O71"/>
  <c r="O63"/>
  <c r="O55"/>
  <c r="O47"/>
  <c r="O39"/>
  <c r="O31"/>
  <c r="O23"/>
  <c r="O15"/>
  <c r="O7"/>
  <c r="O19"/>
  <c r="O20"/>
  <c r="O253"/>
  <c r="O229"/>
  <c r="O205"/>
  <c r="O181"/>
  <c r="O157"/>
  <c r="O133"/>
  <c r="O109"/>
  <c r="O85"/>
  <c r="O61"/>
  <c r="O37"/>
  <c r="O29"/>
  <c r="O5"/>
  <c r="O256"/>
  <c r="O248"/>
  <c r="O240"/>
  <c r="O232"/>
  <c r="O216"/>
  <c r="O208"/>
  <c r="O200"/>
  <c r="O192"/>
  <c r="O184"/>
  <c r="O176"/>
  <c r="O168"/>
  <c r="O160"/>
  <c r="O152"/>
  <c r="O144"/>
  <c r="O136"/>
  <c r="O128"/>
  <c r="O120"/>
  <c r="O112"/>
  <c r="O104"/>
  <c r="O96"/>
  <c r="O88"/>
  <c r="O80"/>
  <c r="O72"/>
  <c r="O64"/>
  <c r="O56"/>
  <c r="O48"/>
  <c r="O40"/>
  <c r="O32"/>
  <c r="O24"/>
  <c r="O16"/>
  <c r="O8"/>
  <c r="O42"/>
  <c r="O18"/>
  <c r="O11"/>
  <c r="O36"/>
  <c r="O4"/>
  <c r="O257"/>
  <c r="O249"/>
  <c r="O241"/>
  <c r="O233"/>
  <c r="O225"/>
  <c r="O217"/>
  <c r="O209"/>
  <c r="O201"/>
  <c r="O193"/>
  <c r="O185"/>
  <c r="O177"/>
  <c r="O169"/>
  <c r="O161"/>
  <c r="O153"/>
  <c r="O145"/>
  <c r="O137"/>
  <c r="O129"/>
  <c r="O121"/>
  <c r="O113"/>
  <c r="O105"/>
  <c r="O97"/>
  <c r="O89"/>
  <c r="O81"/>
  <c r="O73"/>
  <c r="O65"/>
  <c r="O57"/>
  <c r="O49"/>
  <c r="O41"/>
  <c r="O33"/>
  <c r="O25"/>
  <c r="O17"/>
  <c r="O9"/>
  <c r="J224"/>
</calcChain>
</file>

<file path=xl/sharedStrings.xml><?xml version="1.0" encoding="utf-8"?>
<sst xmlns="http://schemas.openxmlformats.org/spreadsheetml/2006/main" count="1079" uniqueCount="509">
  <si>
    <t>Item_ID</t>
  </si>
  <si>
    <t>Code</t>
  </si>
  <si>
    <t>Name</t>
  </si>
  <si>
    <t>Stack_Size</t>
  </si>
  <si>
    <t>Max</t>
  </si>
  <si>
    <t>Min_Rank_ID</t>
  </si>
  <si>
    <t>Block_Decimal_ID</t>
  </si>
  <si>
    <t>stone</t>
  </si>
  <si>
    <t>Stone</t>
  </si>
  <si>
    <t>dirt</t>
  </si>
  <si>
    <t>Dirt</t>
  </si>
  <si>
    <t>cobblestone</t>
  </si>
  <si>
    <t>Cobblestone</t>
  </si>
  <si>
    <t>woodenplank</t>
  </si>
  <si>
    <t>Wooden Plank</t>
  </si>
  <si>
    <t>sapling</t>
  </si>
  <si>
    <t>Sapling</t>
  </si>
  <si>
    <t>sand</t>
  </si>
  <si>
    <t>Sand</t>
  </si>
  <si>
    <t>gravel</t>
  </si>
  <si>
    <t>Gravel</t>
  </si>
  <si>
    <t>goldore</t>
  </si>
  <si>
    <t>Gold (Ore)</t>
  </si>
  <si>
    <t>ironore</t>
  </si>
  <si>
    <t>Iron (Ore)</t>
  </si>
  <si>
    <t>wood</t>
  </si>
  <si>
    <t>Wood</t>
  </si>
  <si>
    <t>glass</t>
  </si>
  <si>
    <t>Glass</t>
  </si>
  <si>
    <t>lapislazuliblock</t>
  </si>
  <si>
    <t>Lapis Lazuli (Block)</t>
  </si>
  <si>
    <t>dispenser</t>
  </si>
  <si>
    <t>Dispenser</t>
  </si>
  <si>
    <t>sandstone</t>
  </si>
  <si>
    <t>Sandstone</t>
  </si>
  <si>
    <t>noteblock</t>
  </si>
  <si>
    <t>Note Block</t>
  </si>
  <si>
    <t>wool</t>
  </si>
  <si>
    <t>Wool</t>
  </si>
  <si>
    <t>dandelion</t>
  </si>
  <si>
    <t>Dandelion</t>
  </si>
  <si>
    <t>rose</t>
  </si>
  <si>
    <t>Rose</t>
  </si>
  <si>
    <t>brownmushroom</t>
  </si>
  <si>
    <t>Brown Mushroom</t>
  </si>
  <si>
    <t>redmushroom</t>
  </si>
  <si>
    <t>Red Mushroom</t>
  </si>
  <si>
    <t>goldblock</t>
  </si>
  <si>
    <t>Gold (Block)</t>
  </si>
  <si>
    <t>ironblock</t>
  </si>
  <si>
    <t>Iron (Block)</t>
  </si>
  <si>
    <t>brickblock</t>
  </si>
  <si>
    <t>Brick (Block)</t>
  </si>
  <si>
    <t>tnt</t>
  </si>
  <si>
    <t>TNT</t>
  </si>
  <si>
    <t>bookshelf</t>
  </si>
  <si>
    <t>Bookshelf</t>
  </si>
  <si>
    <t>mossstone</t>
  </si>
  <si>
    <t>Moss Stone</t>
  </si>
  <si>
    <t>obsidian</t>
  </si>
  <si>
    <t>Obsidian</t>
  </si>
  <si>
    <t>torch</t>
  </si>
  <si>
    <t>Torch</t>
  </si>
  <si>
    <t>woodenstairs</t>
  </si>
  <si>
    <t>Wooden Stairs</t>
  </si>
  <si>
    <t>chest</t>
  </si>
  <si>
    <t>Chest</t>
  </si>
  <si>
    <t>diamondblock</t>
  </si>
  <si>
    <t>Diamond (Block)</t>
  </si>
  <si>
    <t>craftingtable</t>
  </si>
  <si>
    <t>Crafting Table</t>
  </si>
  <si>
    <t>furnace</t>
  </si>
  <si>
    <t>Furnace</t>
  </si>
  <si>
    <t>rails</t>
  </si>
  <si>
    <t>Rails</t>
  </si>
  <si>
    <t>cobblestonestairs</t>
  </si>
  <si>
    <t>Cobblestone Stairs</t>
  </si>
  <si>
    <t>lever</t>
  </si>
  <si>
    <t>Lever</t>
  </si>
  <si>
    <t>stonepressureplates</t>
  </si>
  <si>
    <t>Stone Pressure Plates</t>
  </si>
  <si>
    <t>woodenpressureplates</t>
  </si>
  <si>
    <t>Wooden Pressure Plates</t>
  </si>
  <si>
    <t>Redstone Torch ("on" state)</t>
  </si>
  <si>
    <t>stonebutton</t>
  </si>
  <si>
    <t>Stone Button</t>
  </si>
  <si>
    <t>snowblock</t>
  </si>
  <si>
    <t>Snow (Block)</t>
  </si>
  <si>
    <t>cactus</t>
  </si>
  <si>
    <t>Cactus</t>
  </si>
  <si>
    <t>clayblock</t>
  </si>
  <si>
    <t>Clay (Block)</t>
  </si>
  <si>
    <t>jukebox</t>
  </si>
  <si>
    <t>Jukebox</t>
  </si>
  <si>
    <t>fence</t>
  </si>
  <si>
    <t>Fence</t>
  </si>
  <si>
    <t>pumpkin</t>
  </si>
  <si>
    <t>Pumpkin</t>
  </si>
  <si>
    <t>netherrack</t>
  </si>
  <si>
    <t>Netherrack</t>
  </si>
  <si>
    <t>soulsand</t>
  </si>
  <si>
    <t>Soul Sand</t>
  </si>
  <si>
    <t>glowstoneblock</t>
  </si>
  <si>
    <t>Glowstone (Block)</t>
  </si>
  <si>
    <t>jack-o-lantern</t>
  </si>
  <si>
    <t>Jack-O-Lantern</t>
  </si>
  <si>
    <t>ironingot</t>
  </si>
  <si>
    <t>Iron Ingot</t>
  </si>
  <si>
    <t>ironpickaxe</t>
  </si>
  <si>
    <t>Iron Pickaxe</t>
  </si>
  <si>
    <t>ironaxe</t>
  </si>
  <si>
    <t>Iron Axe</t>
  </si>
  <si>
    <t>flintandsteel</t>
  </si>
  <si>
    <t>Flint and Steel</t>
  </si>
  <si>
    <t>apple</t>
  </si>
  <si>
    <t>Apple</t>
  </si>
  <si>
    <t>bow</t>
  </si>
  <si>
    <t>Bow</t>
  </si>
  <si>
    <t>arrow</t>
  </si>
  <si>
    <t>Arrow</t>
  </si>
  <si>
    <t>coal</t>
  </si>
  <si>
    <t>Coal</t>
  </si>
  <si>
    <t>Diamond (gem)</t>
  </si>
  <si>
    <t>goldingot</t>
  </si>
  <si>
    <t>Gold Ingot</t>
  </si>
  <si>
    <t>ironsword</t>
  </si>
  <si>
    <t>Iron Sword</t>
  </si>
  <si>
    <t>planks</t>
  </si>
  <si>
    <t>Planks</t>
  </si>
  <si>
    <t>woodenshovel</t>
  </si>
  <si>
    <t>Wooden Shovel</t>
  </si>
  <si>
    <t>woodenpickaxe</t>
  </si>
  <si>
    <t>Wooden Pickaxe</t>
  </si>
  <si>
    <t>woodenaxe</t>
  </si>
  <si>
    <t>Wooden Axe</t>
  </si>
  <si>
    <t>stonesword</t>
  </si>
  <si>
    <t>Stone Sword</t>
  </si>
  <si>
    <t>stoneshovel</t>
  </si>
  <si>
    <t>Stone Shovel</t>
  </si>
  <si>
    <t>stonepickaxe</t>
  </si>
  <si>
    <t>Stone Pickaxe</t>
  </si>
  <si>
    <t>stoneaxe</t>
  </si>
  <si>
    <t>Stone Axe</t>
  </si>
  <si>
    <t>diamondsword</t>
  </si>
  <si>
    <t>Diamond Sword</t>
  </si>
  <si>
    <t>diamondshovel</t>
  </si>
  <si>
    <t>Diamond Shovel</t>
  </si>
  <si>
    <t>diamondpickaxe</t>
  </si>
  <si>
    <t>Diamond Pickaxe</t>
  </si>
  <si>
    <t>diamondaxe</t>
  </si>
  <si>
    <t>Diamond Axe</t>
  </si>
  <si>
    <t>stick</t>
  </si>
  <si>
    <t>Stick</t>
  </si>
  <si>
    <t>bowl</t>
  </si>
  <si>
    <t>Bowl</t>
  </si>
  <si>
    <t>mushroomsoup</t>
  </si>
  <si>
    <t>Mushroom Soup</t>
  </si>
  <si>
    <t>goldsword</t>
  </si>
  <si>
    <t>Gold Sword</t>
  </si>
  <si>
    <t>goldshovel</t>
  </si>
  <si>
    <t>Gold Shovel</t>
  </si>
  <si>
    <t>goldpickaxe</t>
  </si>
  <si>
    <t>Gold Pickaxe</t>
  </si>
  <si>
    <t>goldaxe</t>
  </si>
  <si>
    <t>Gold Axe</t>
  </si>
  <si>
    <t>string</t>
  </si>
  <si>
    <t>String</t>
  </si>
  <si>
    <t>feather</t>
  </si>
  <si>
    <t>Feather</t>
  </si>
  <si>
    <t>gunpowder</t>
  </si>
  <si>
    <t>Gunpowder</t>
  </si>
  <si>
    <t>woodenhoe</t>
  </si>
  <si>
    <t>Wooden Hoe</t>
  </si>
  <si>
    <t>stonehoe</t>
  </si>
  <si>
    <t>Stone Hoe</t>
  </si>
  <si>
    <t>ironhoe</t>
  </si>
  <si>
    <t>Iron Hoe</t>
  </si>
  <si>
    <t>diamondhoe</t>
  </si>
  <si>
    <t>Diamond Hoe</t>
  </si>
  <si>
    <t>goldhoe</t>
  </si>
  <si>
    <t>Gold Hoe</t>
  </si>
  <si>
    <t>wheat</t>
  </si>
  <si>
    <t>Wheat</t>
  </si>
  <si>
    <t>bread</t>
  </si>
  <si>
    <t>Bread</t>
  </si>
  <si>
    <t>leatherhelmet</t>
  </si>
  <si>
    <t>Leather Helmet</t>
  </si>
  <si>
    <t>leatherchestplate</t>
  </si>
  <si>
    <t>Leather Chestplate</t>
  </si>
  <si>
    <t>leatherleggings</t>
  </si>
  <si>
    <t>Leather Leggings</t>
  </si>
  <si>
    <t>leatherboots</t>
  </si>
  <si>
    <t>Leather Boots</t>
  </si>
  <si>
    <t>chainarmorhelmet</t>
  </si>
  <si>
    <t>Chain Armor Helmet</t>
  </si>
  <si>
    <t>chainarmorchestplate</t>
  </si>
  <si>
    <t>Chain Armor Chestplate</t>
  </si>
  <si>
    <t>chainarmorleggings</t>
  </si>
  <si>
    <t>Chain Armor Leggings</t>
  </si>
  <si>
    <t>chainarmorboots</t>
  </si>
  <si>
    <t>Chain Armor Boots</t>
  </si>
  <si>
    <t>ironhelmet</t>
  </si>
  <si>
    <t>Iron Helmet</t>
  </si>
  <si>
    <t>ironchestplate</t>
  </si>
  <si>
    <t>Iron Chestplate</t>
  </si>
  <si>
    <t>ironleggings</t>
  </si>
  <si>
    <t>Iron Leggings</t>
  </si>
  <si>
    <t>ironboots</t>
  </si>
  <si>
    <t>Iron Boots</t>
  </si>
  <si>
    <t>diamondhelmet</t>
  </si>
  <si>
    <t>Diamond Helmet</t>
  </si>
  <si>
    <t>diamondchestplate</t>
  </si>
  <si>
    <t>Diamond Chestplate</t>
  </si>
  <si>
    <t>diamondleggings</t>
  </si>
  <si>
    <t>Diamond Leggings</t>
  </si>
  <si>
    <t>diamondboots</t>
  </si>
  <si>
    <t>Diamond Boots</t>
  </si>
  <si>
    <t>goldhelmet</t>
  </si>
  <si>
    <t>Gold Helmet</t>
  </si>
  <si>
    <t>goldchestplate</t>
  </si>
  <si>
    <t>Gold Chestplate</t>
  </si>
  <si>
    <t>goldleggings</t>
  </si>
  <si>
    <t>Gold Leggings</t>
  </si>
  <si>
    <t>goldboots</t>
  </si>
  <si>
    <t>Gold Boots</t>
  </si>
  <si>
    <t>flint</t>
  </si>
  <si>
    <t>Flint</t>
  </si>
  <si>
    <t>rawporkchop</t>
  </si>
  <si>
    <t>Raw Porkchop</t>
  </si>
  <si>
    <t>cookedporkchop</t>
  </si>
  <si>
    <t>Cooked Porkchop</t>
  </si>
  <si>
    <t>paintings</t>
  </si>
  <si>
    <t>Paintings</t>
  </si>
  <si>
    <t>goldenapple</t>
  </si>
  <si>
    <t>Golden Apple</t>
  </si>
  <si>
    <t>sign</t>
  </si>
  <si>
    <t>Sign</t>
  </si>
  <si>
    <t>woodendoor</t>
  </si>
  <si>
    <t>bucket</t>
  </si>
  <si>
    <t>Bucket</t>
  </si>
  <si>
    <t>waterbucket</t>
  </si>
  <si>
    <t>Water Bucket</t>
  </si>
  <si>
    <t>lavabucket</t>
  </si>
  <si>
    <t>Lava Bucket</t>
  </si>
  <si>
    <t>minecart</t>
  </si>
  <si>
    <t>Minecart</t>
  </si>
  <si>
    <t>saddle</t>
  </si>
  <si>
    <t>Saddle</t>
  </si>
  <si>
    <t>irondoor</t>
  </si>
  <si>
    <t>Iron door</t>
  </si>
  <si>
    <t>redstonedust</t>
  </si>
  <si>
    <t>Redstone (dust)</t>
  </si>
  <si>
    <t>snowball</t>
  </si>
  <si>
    <t>Snowball</t>
  </si>
  <si>
    <t>boat</t>
  </si>
  <si>
    <t>Boat</t>
  </si>
  <si>
    <t>leather</t>
  </si>
  <si>
    <t>Leather</t>
  </si>
  <si>
    <t>milk</t>
  </si>
  <si>
    <t>Milk</t>
  </si>
  <si>
    <t>claybrick</t>
  </si>
  <si>
    <t>Clay Brick</t>
  </si>
  <si>
    <t>clay</t>
  </si>
  <si>
    <t>Clay</t>
  </si>
  <si>
    <t>sugarcane</t>
  </si>
  <si>
    <t>Sugar Cane</t>
  </si>
  <si>
    <t>paper</t>
  </si>
  <si>
    <t>Paper</t>
  </si>
  <si>
    <t>book</t>
  </si>
  <si>
    <t>Book</t>
  </si>
  <si>
    <t>slimeball</t>
  </si>
  <si>
    <t>Slimeball</t>
  </si>
  <si>
    <t>storageminecart</t>
  </si>
  <si>
    <t>Storage Minecart</t>
  </si>
  <si>
    <t>poweredminecart</t>
  </si>
  <si>
    <t>Powered Minecart</t>
  </si>
  <si>
    <t>egg</t>
  </si>
  <si>
    <t>Egg</t>
  </si>
  <si>
    <t>compass</t>
  </si>
  <si>
    <t>Compass</t>
  </si>
  <si>
    <t>fishingrod</t>
  </si>
  <si>
    <t>Fishing Rod</t>
  </si>
  <si>
    <t>clock</t>
  </si>
  <si>
    <t>Clock</t>
  </si>
  <si>
    <t>glowstonedust</t>
  </si>
  <si>
    <t>Glowstone (Dust)</t>
  </si>
  <si>
    <t>fish</t>
  </si>
  <si>
    <t>Fish</t>
  </si>
  <si>
    <t>cookedfish</t>
  </si>
  <si>
    <t>Cooked Fish</t>
  </si>
  <si>
    <t>dye</t>
  </si>
  <si>
    <t>Dye</t>
  </si>
  <si>
    <t>bone</t>
  </si>
  <si>
    <t>Bone</t>
  </si>
  <si>
    <t>sugar</t>
  </si>
  <si>
    <t>Sugar</t>
  </si>
  <si>
    <t>cake</t>
  </si>
  <si>
    <t>Cake</t>
  </si>
  <si>
    <t>bed</t>
  </si>
  <si>
    <t>Bed</t>
  </si>
  <si>
    <t>redstonerepeater</t>
  </si>
  <si>
    <t>Redstone Repeater</t>
  </si>
  <si>
    <t>cookie</t>
  </si>
  <si>
    <t>Cookie</t>
  </si>
  <si>
    <t>goldmusicdisc</t>
  </si>
  <si>
    <t>Gold Music Disc</t>
  </si>
  <si>
    <t>greenmusicdisc</t>
  </si>
  <si>
    <t>Green Music Disc</t>
  </si>
  <si>
    <t>grass</t>
  </si>
  <si>
    <t>Grass</t>
  </si>
  <si>
    <t>bedrock</t>
  </si>
  <si>
    <t>water</t>
  </si>
  <si>
    <t>stationarywater</t>
  </si>
  <si>
    <t>lava</t>
  </si>
  <si>
    <t>stationarylava</t>
  </si>
  <si>
    <t>Water</t>
  </si>
  <si>
    <t>Stationary Water</t>
  </si>
  <si>
    <t>Lava</t>
  </si>
  <si>
    <t>Stationary Lava</t>
  </si>
  <si>
    <t>Leaves</t>
  </si>
  <si>
    <t>leaves</t>
  </si>
  <si>
    <t>sponge</t>
  </si>
  <si>
    <t>Sponge</t>
  </si>
  <si>
    <t>lapislazuliore</t>
  </si>
  <si>
    <t>Lapis Lazuli (Ore)</t>
  </si>
  <si>
    <t>poweredrail</t>
  </si>
  <si>
    <t>detectorrail</t>
  </si>
  <si>
    <t>stickypiston</t>
  </si>
  <si>
    <t>Sticky Piston</t>
  </si>
  <si>
    <t>Detector Rail</t>
  </si>
  <si>
    <t>Powered Rail</t>
  </si>
  <si>
    <t>cobweb</t>
  </si>
  <si>
    <t>tallgrass</t>
  </si>
  <si>
    <t>Tall Grass</t>
  </si>
  <si>
    <t>Cobweb</t>
  </si>
  <si>
    <t>deadbush</t>
  </si>
  <si>
    <t>Dead Bush</t>
  </si>
  <si>
    <t>Piston</t>
  </si>
  <si>
    <t>piston</t>
  </si>
  <si>
    <t>pistonextension</t>
  </si>
  <si>
    <t>Piston Extension</t>
  </si>
  <si>
    <t>blockmovedbypiston</t>
  </si>
  <si>
    <t>Block Moved By Piston</t>
  </si>
  <si>
    <t>doubleslab</t>
  </si>
  <si>
    <t>Double Slab</t>
  </si>
  <si>
    <t>slab</t>
  </si>
  <si>
    <t>Slab</t>
  </si>
  <si>
    <t>Fire</t>
  </si>
  <si>
    <t>fire</t>
  </si>
  <si>
    <t>monsterspawner</t>
  </si>
  <si>
    <t>Monster Spawner</t>
  </si>
  <si>
    <t>diamondore</t>
  </si>
  <si>
    <t>Diamond (Ore)</t>
  </si>
  <si>
    <t>seeds</t>
  </si>
  <si>
    <t>farmland</t>
  </si>
  <si>
    <t>Farmland</t>
  </si>
  <si>
    <t>Seeds</t>
  </si>
  <si>
    <t>burningfurnace</t>
  </si>
  <si>
    <t>Burning Furnace</t>
  </si>
  <si>
    <t>coalore</t>
  </si>
  <si>
    <t>redstonewire</t>
  </si>
  <si>
    <t>bedblock</t>
  </si>
  <si>
    <t>Bed (Block)</t>
  </si>
  <si>
    <t>ironshovel</t>
  </si>
  <si>
    <t>Iron Shovel</t>
  </si>
  <si>
    <t>woodendoorblock</t>
  </si>
  <si>
    <t>Wooden Door (Block)</t>
  </si>
  <si>
    <t>Wooden Door</t>
  </si>
  <si>
    <t>wallsign</t>
  </si>
  <si>
    <t>Sign (Wall)</t>
  </si>
  <si>
    <t>signblock</t>
  </si>
  <si>
    <t>Sign (Block)</t>
  </si>
  <si>
    <t>Iron Door (Block)</t>
  </si>
  <si>
    <t>redstoneore</t>
  </si>
  <si>
    <t>Redstone (Ore)</t>
  </si>
  <si>
    <t>glowingredstoneore</t>
  </si>
  <si>
    <t>Redstone (Glowing Ore)</t>
  </si>
  <si>
    <t>redstonetorchoffstate</t>
  </si>
  <si>
    <t>Redstone Torch ("off" state)</t>
  </si>
  <si>
    <t>snow</t>
  </si>
  <si>
    <t>Snow</t>
  </si>
  <si>
    <t>Ice</t>
  </si>
  <si>
    <t>ice</t>
  </si>
  <si>
    <t>sugarcaneblock</t>
  </si>
  <si>
    <t>Sugarcane (Block)</t>
  </si>
  <si>
    <t>portal</t>
  </si>
  <si>
    <t>Portal</t>
  </si>
  <si>
    <t>cakeblock</t>
  </si>
  <si>
    <t>Cake (Block)</t>
  </si>
  <si>
    <t>Redstone Repeater ("off" state)</t>
  </si>
  <si>
    <t>redstonerepeateron</t>
  </si>
  <si>
    <t>Redstone Repeater ("on" state)</t>
  </si>
  <si>
    <t>lockedchest</t>
  </si>
  <si>
    <t>Locked Chest</t>
  </si>
  <si>
    <t>trapdoor</t>
  </si>
  <si>
    <t>Trapdoor</t>
  </si>
  <si>
    <t>hiddensilverfish</t>
  </si>
  <si>
    <t>Hidden Silverfish</t>
  </si>
  <si>
    <t>stonebricks</t>
  </si>
  <si>
    <t>Stone Bricks</t>
  </si>
  <si>
    <t>hugebrownmushroom</t>
  </si>
  <si>
    <t>Huge Brown Mushroom</t>
  </si>
  <si>
    <t>hugeredmushroom</t>
  </si>
  <si>
    <t>Huge Red Mushroom</t>
  </si>
  <si>
    <t>ironbars</t>
  </si>
  <si>
    <t>glasspane</t>
  </si>
  <si>
    <t>melon</t>
  </si>
  <si>
    <t>pumkinstem</t>
  </si>
  <si>
    <t>melonstem</t>
  </si>
  <si>
    <t>vines</t>
  </si>
  <si>
    <t>fencegate</t>
  </si>
  <si>
    <t>brickstairs</t>
  </si>
  <si>
    <t>stonebrickstairs</t>
  </si>
  <si>
    <t>mycelium</t>
  </si>
  <si>
    <t>lilypad</t>
  </si>
  <si>
    <t>netherbrick</t>
  </si>
  <si>
    <t>netherbrickfence</t>
  </si>
  <si>
    <t>netherbrickstairs</t>
  </si>
  <si>
    <t>netherwart</t>
  </si>
  <si>
    <t>enchantmenttable</t>
  </si>
  <si>
    <t>brewingstand</t>
  </si>
  <si>
    <t>cauldron</t>
  </si>
  <si>
    <t>endportal</t>
  </si>
  <si>
    <t>endportalframe</t>
  </si>
  <si>
    <t>endstone</t>
  </si>
  <si>
    <t>map</t>
  </si>
  <si>
    <t>shears</t>
  </si>
  <si>
    <t>melonslice</t>
  </si>
  <si>
    <t>pumpkinseeds</t>
  </si>
  <si>
    <t>melonseeds</t>
  </si>
  <si>
    <t>rawbeef</t>
  </si>
  <si>
    <t>steak</t>
  </si>
  <si>
    <t>rawchicken</t>
  </si>
  <si>
    <t>cookedchicken</t>
  </si>
  <si>
    <t>rottenflesh</t>
  </si>
  <si>
    <t>enderpearl</t>
  </si>
  <si>
    <t>blazerod</t>
  </si>
  <si>
    <t>ghasttear</t>
  </si>
  <si>
    <t>goldnugget</t>
  </si>
  <si>
    <t>netherwartblock</t>
  </si>
  <si>
    <t>potions</t>
  </si>
  <si>
    <t>glassbottle</t>
  </si>
  <si>
    <t>spidereye</t>
  </si>
  <si>
    <t>fermentedspidereye</t>
  </si>
  <si>
    <t>blazepowder</t>
  </si>
  <si>
    <t>magmacream</t>
  </si>
  <si>
    <t>brewingstandblock</t>
  </si>
  <si>
    <t>cauldronblock</t>
  </si>
  <si>
    <t>eyeofender</t>
  </si>
  <si>
    <t>glisteningmelon</t>
  </si>
  <si>
    <t>blocksdisc</t>
  </si>
  <si>
    <t>chirpdisc</t>
  </si>
  <si>
    <t>fardisc</t>
  </si>
  <si>
    <t>malldisc</t>
  </si>
  <si>
    <t>mellohidisc</t>
  </si>
  <si>
    <t>staldisc</t>
  </si>
  <si>
    <t>straddisc</t>
  </si>
  <si>
    <t>warddisc</t>
  </si>
  <si>
    <t>11disc</t>
  </si>
  <si>
    <t>irondoorblock</t>
  </si>
  <si>
    <t>Blaze Powder</t>
  </si>
  <si>
    <t>Blaze Rod</t>
  </si>
  <si>
    <t>Blocks Disc</t>
  </si>
  <si>
    <t>11 Disc</t>
  </si>
  <si>
    <t>Brewing Stand</t>
  </si>
  <si>
    <t>Brewing Stand (Block)</t>
  </si>
  <si>
    <t>Brick Stairs</t>
  </si>
  <si>
    <t>Cauldron</t>
  </si>
  <si>
    <t>Cauldron (Block)</t>
  </si>
  <si>
    <t>Chirp Disc</t>
  </si>
  <si>
    <t>Coal (Ore)</t>
  </si>
  <si>
    <t>Cooked Chicken</t>
  </si>
  <si>
    <t>Gold Nugget</t>
  </si>
  <si>
    <t>Mall Disc</t>
  </si>
  <si>
    <t>Mellohi Disc</t>
  </si>
  <si>
    <t>Redstone Wire</t>
  </si>
  <si>
    <t>Shears</t>
  </si>
  <si>
    <t>Spider Eye</t>
  </si>
  <si>
    <t>Stal Disc</t>
  </si>
  <si>
    <t>Steak</t>
  </si>
  <si>
    <t>Stone Brick Stairs</t>
  </si>
  <si>
    <t>Strad Disc</t>
  </si>
  <si>
    <t>Ward Disc</t>
  </si>
  <si>
    <t>air</t>
  </si>
  <si>
    <t>Air</t>
  </si>
  <si>
    <t>Classification</t>
  </si>
  <si>
    <t>RED</t>
  </si>
  <si>
    <t>BLUE</t>
  </si>
  <si>
    <t>GREEN</t>
  </si>
  <si>
    <t>Type</t>
  </si>
  <si>
    <t>system</t>
  </si>
  <si>
    <t>raw</t>
  </si>
  <si>
    <t>block</t>
  </si>
  <si>
    <t>diamond</t>
  </si>
  <si>
    <t>seedblock</t>
  </si>
  <si>
    <t>Seeds (Block)</t>
  </si>
  <si>
    <t>combo</t>
  </si>
  <si>
    <t>dangerous</t>
  </si>
  <si>
    <t>item</t>
  </si>
  <si>
    <t>Wooden door</t>
  </si>
  <si>
    <t>InsertCommand</t>
  </si>
  <si>
    <t>redstonetorch</t>
  </si>
  <si>
    <t>New</t>
  </si>
  <si>
    <t>DiffRank</t>
  </si>
  <si>
    <t>DiffText</t>
  </si>
  <si>
    <t>UpdateCommand</t>
  </si>
  <si>
    <t>ladder</t>
  </si>
  <si>
    <t>Ladder</t>
  </si>
  <si>
    <t>DiffNumbers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</si>
</sst>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1" fillId="2" borderId="0" xfId="2"/>
    <xf numFmtId="0" fontId="1" fillId="2" borderId="0" xfId="2" applyAlignment="1">
      <alignment horizontal="center"/>
    </xf>
    <xf numFmtId="0" fontId="2" fillId="3" borderId="0" xfId="1"/>
    <xf numFmtId="0" fontId="2" fillId="3" borderId="0" xfId="1" applyAlignment="1">
      <alignment horizontal="center"/>
    </xf>
    <xf numFmtId="0" fontId="3" fillId="4" borderId="0" xfId="3"/>
    <xf numFmtId="0" fontId="3" fillId="4" borderId="0" xfId="3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2" applyNumberFormat="1" applyAlignment="1">
      <alignment horizontal="center"/>
    </xf>
    <xf numFmtId="0" fontId="1" fillId="2" borderId="0" xfId="2" applyNumberFormat="1"/>
    <xf numFmtId="0" fontId="2" fillId="3" borderId="0" xfId="1" applyNumberFormat="1" applyAlignment="1">
      <alignment horizontal="center"/>
    </xf>
    <xf numFmtId="0" fontId="2" fillId="3" borderId="0" xfId="1" applyNumberFormat="1"/>
    <xf numFmtId="0" fontId="3" fillId="4" borderId="0" xfId="3" applyNumberFormat="1" applyAlignment="1">
      <alignment horizontal="center"/>
    </xf>
    <xf numFmtId="0" fontId="3" fillId="4" borderId="0" xfId="3" applyNumberFormat="1"/>
    <xf numFmtId="0" fontId="1" fillId="2" borderId="0" xfId="2" applyBorder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7"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0" justifyLastLine="0" shrinkToFit="0" mergeCell="0" readingOrder="0"/>
    </dxf>
    <dxf>
      <numFmt numFmtId="0" formatCode="General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261" totalsRowShown="0">
  <autoFilter ref="A1:O261">
    <filterColumn colId="7"/>
    <filterColumn colId="8"/>
    <filterColumn colId="9"/>
    <filterColumn colId="10"/>
    <filterColumn colId="11"/>
    <filterColumn colId="12"/>
    <filterColumn colId="13"/>
    <filterColumn colId="14"/>
  </autoFilter>
  <sortState ref="A2:N261">
    <sortCondition ref="A1:A261"/>
  </sortState>
  <tableColumns count="15">
    <tableColumn id="1" name="Block_Decimal_ID"/>
    <tableColumn id="2" name="Code"/>
    <tableColumn id="3" name="Name"/>
    <tableColumn id="4" name="Stack_Size"/>
    <tableColumn id="5" name="Max"/>
    <tableColumn id="6" name="Min_Rank_ID"/>
    <tableColumn id="7" name="Item_ID">
      <calculatedColumnFormula>IFERROR(INDEX(DBData!$A:$G, MATCH(A2, DBData!$G:$G, 0), MATCH("Item_ID", DBData!$1:$1, 0)), "new")</calculatedColumnFormula>
    </tableColumn>
    <tableColumn id="10" name="Classification"/>
    <tableColumn id="11" name="Type" dataDxfId="6"/>
    <tableColumn id="12" name="New" dataDxfId="5">
      <calculatedColumnFormula>G2="new"</calculatedColumnFormula>
    </tableColumn>
    <tableColumn id="14" name="DiffRank" dataDxfId="4" dataCellStyle="Bad">
      <calculatedColumnFormula>IFERROR(INDEX(DBData!$A:$G, MATCH($A2, DBData!$G:$G, 0), MATCH("Min_Rank_ID", DBData!$1:$1, 0)), 0) &lt;&gt; F2</calculatedColumnFormula>
    </tableColumn>
    <tableColumn id="15" name="DiffText" dataDxfId="3" dataCellStyle="Bad">
      <calculatedColumnFormula>CONCATENATE(IFERROR(INDEX(DBData!$A:$G, MATCH($A2, DBData!$G:$G, 0), MATCH("Code", DBData!$1:$1, 0)), ""), IFERROR(INDEX(DBData!$A:$G, MATCH($A2, DBData!$G:$G, 0), MATCH("Name", DBData!$1:$1, 0)), "")) &lt;&gt; CONCATENATE(B2,C2)</calculatedColumnFormula>
    </tableColumn>
    <tableColumn id="8" name="DiffNumbers" dataDxfId="0" dataCellStyle="Good">
      <calculatedColumnFormula>IFERROR(INDEX(DBData!$A:$G, MATCH(Table1[[#This Row],[Block_Decimal_ID]], DBData!$G:$G, 0), MATCH("Stack_Size", DBData!$1:$1, 0)), 0) &lt;&gt; Table1[[#This Row],[Stack_Size]]</calculatedColumnFormula>
    </tableColumn>
    <tableColumn id="13" name="InsertCommand" dataDxfId="2">
      <calculatedColumnFormula>CONCATENATE("INSERT INTO Items ([Code], [Name], [Stack_Size], [Max], [Min_Rank_ID], [Block_Decimal_ID]) VALUES ('", B2, "', '", C2, "', ", D2, ", ", E2, ", ", F2, ", ", A2, ");")</calculatedColumnFormula>
    </tableColumn>
    <tableColumn id="16" name="UpdateCommand" dataDxfId="1">
      <calculatedColumnFormula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61"/>
  <sheetViews>
    <sheetView tabSelected="1" zoomScale="70" zoomScaleNormal="70" workbookViewId="0">
      <pane ySplit="1" topLeftCell="A2" activePane="bottomLeft" state="frozen"/>
      <selection pane="bottomLeft" activeCell="H128" sqref="H128"/>
    </sheetView>
  </sheetViews>
  <sheetFormatPr defaultRowHeight="15"/>
  <cols>
    <col min="1" max="1" width="18.85546875" customWidth="1"/>
    <col min="2" max="2" width="21.85546875" bestFit="1" customWidth="1"/>
    <col min="3" max="3" width="26" bestFit="1" customWidth="1"/>
    <col min="4" max="4" width="12.28515625" customWidth="1"/>
    <col min="5" max="5" width="6.85546875" customWidth="1"/>
    <col min="6" max="6" width="14.7109375" customWidth="1"/>
    <col min="7" max="7" width="10.140625" customWidth="1"/>
    <col min="8" max="8" width="15" bestFit="1" customWidth="1"/>
    <col min="9" max="9" width="10.28515625" style="2" bestFit="1" customWidth="1"/>
    <col min="10" max="10" width="9.140625" style="2"/>
    <col min="11" max="11" width="17.85546875" style="2" customWidth="1"/>
    <col min="12" max="12" width="17.140625" style="2" bestFit="1" customWidth="1"/>
    <col min="13" max="13" width="17.140625" style="2" customWidth="1"/>
    <col min="14" max="14" width="17.28515625" customWidth="1"/>
    <col min="15" max="15" width="30.5703125" customWidth="1"/>
  </cols>
  <sheetData>
    <row r="1" spans="1:1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485</v>
      </c>
      <c r="I1" s="2" t="s">
        <v>489</v>
      </c>
      <c r="J1" s="2" t="s">
        <v>502</v>
      </c>
      <c r="K1" s="2" t="s">
        <v>503</v>
      </c>
      <c r="L1" s="2" t="s">
        <v>504</v>
      </c>
      <c r="M1" s="2" t="s">
        <v>508</v>
      </c>
      <c r="N1" t="s">
        <v>500</v>
      </c>
      <c r="O1" t="s">
        <v>505</v>
      </c>
    </row>
    <row r="2" spans="1:15">
      <c r="A2" s="5">
        <v>0</v>
      </c>
      <c r="B2" s="5" t="s">
        <v>483</v>
      </c>
      <c r="C2" s="5" t="s">
        <v>484</v>
      </c>
      <c r="D2" s="5">
        <v>1</v>
      </c>
      <c r="E2" s="5">
        <v>64</v>
      </c>
      <c r="F2" s="5">
        <v>6</v>
      </c>
      <c r="G2" s="5">
        <f>IFERROR(INDEX(DBData!$A:$G, MATCH(A2, DBData!$G:$G, 0), MATCH("Item_ID", DBData!$1:$1, 0)), "new")</f>
        <v>315</v>
      </c>
      <c r="H2" s="5" t="s">
        <v>490</v>
      </c>
      <c r="I2" s="6" t="s">
        <v>492</v>
      </c>
      <c r="J2" s="12" t="b">
        <f t="shared" ref="J2:J65" si="0">G2="new"</f>
        <v>0</v>
      </c>
      <c r="K2" s="12" t="b">
        <f>IFERROR(INDEX(DBData!$A:$G, MATCH($A2, DBData!$G:$G, 0), MATCH("Min_Rank_ID", DBData!$1:$1, 0)), 0) &lt;&gt; F2</f>
        <v>0</v>
      </c>
      <c r="L2" s="12" t="b">
        <f>CONCATENATE(IFERROR(INDEX(DBData!$A:$G, MATCH($A2, DBData!$G:$G, 0), MATCH("Code", DBData!$1:$1, 0)), ""), IFERROR(INDEX(DBData!$A:$G, MATCH($A2, DBData!$G:$G, 0), MATCH("Name", DBData!$1:$1, 0)), "")) &lt;&gt; CONCATENATE(B2,C2)</f>
        <v>0</v>
      </c>
      <c r="M2" s="12" t="b">
        <f>IFERROR(INDEX(DBData!$A:$G, MATCH(Table1[[#This Row],[Block_Decimal_ID]], DBData!$G:$G, 0), MATCH("Stack_Size", DBData!$1:$1, 0)), 0) &lt;&gt; Table1[[#This Row],[Stack_Size]]</f>
        <v>0</v>
      </c>
      <c r="N2" s="13" t="str">
        <f t="shared" ref="N2:N65" si="1">CONCATENATE("INSERT INTO Items ([Code], [Name], [Stack_Size], [Max], [Min_Rank_ID], [Block_Decimal_ID]) VALUES ('", B2, "', '", C2, "', ", D2, ", ", E2, ", ", F2, ", ", A2, ");")</f>
        <v>INSERT INTO Items ([Code], [Name], [Stack_Size], [Max], [Min_Rank_ID], [Block_Decimal_ID]) VALUES ('air', 'Air', 1, 64, 6, 0);</v>
      </c>
      <c r="O2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[Code]='air', [Name]='Air', [Stack_Size]=1, [Max]=64, [Min_Rank_ID]=6 WHERE Item_ID = 315;</v>
      </c>
    </row>
    <row r="3" spans="1:15">
      <c r="A3" s="3">
        <v>1</v>
      </c>
      <c r="B3" s="3" t="s">
        <v>7</v>
      </c>
      <c r="C3" s="3" t="s">
        <v>8</v>
      </c>
      <c r="D3" s="3">
        <v>64</v>
      </c>
      <c r="E3" s="3">
        <v>256</v>
      </c>
      <c r="F3" s="3">
        <v>4</v>
      </c>
      <c r="G3" s="3">
        <f>IFERROR(INDEX(DBData!$A:$G, MATCH(A3, DBData!$G:$G, 0), MATCH("Item_ID", DBData!$1:$1, 0)), "new")</f>
        <v>157</v>
      </c>
      <c r="H3" s="3"/>
      <c r="I3" s="4" t="s">
        <v>492</v>
      </c>
      <c r="J3" s="10" t="b">
        <f t="shared" si="0"/>
        <v>0</v>
      </c>
      <c r="K3" s="10" t="b">
        <f>IFERROR(INDEX(DBData!$A:$G, MATCH($A3, DBData!$G:$G, 0), MATCH("Min_Rank_ID", DBData!$1:$1, 0)), 0) &lt;&gt; F3</f>
        <v>0</v>
      </c>
      <c r="L3" s="10" t="b">
        <f>CONCATENATE(IFERROR(INDEX(DBData!$A:$G, MATCH($A3, DBData!$G:$G, 0), MATCH("Code", DBData!$1:$1, 0)), ""), IFERROR(INDEX(DBData!$A:$G, MATCH($A3, DBData!$G:$G, 0), MATCH("Name", DBData!$1:$1, 0)), "")) &lt;&gt; CONCATENATE(B3,C3)</f>
        <v>0</v>
      </c>
      <c r="M3" s="10" t="b">
        <f>IFERROR(INDEX(DBData!$A:$G, MATCH(Table1[[#This Row],[Block_Decimal_ID]], DBData!$G:$G, 0), MATCH("Stack_Size", DBData!$1:$1, 0)), 0) &lt;&gt; Table1[[#This Row],[Stack_Size]]</f>
        <v>0</v>
      </c>
      <c r="N3" s="11" t="str">
        <f t="shared" si="1"/>
        <v>INSERT INTO Items ([Code], [Name], [Stack_Size], [Max], [Min_Rank_ID], [Block_Decimal_ID]) VALUES ('stone', 'Stone', 64, 256, 4, 1);</v>
      </c>
      <c r="O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[Code]='stone', [Name]='Stone', [Stack_Size]=64, [Max]=256, [Min_Rank_ID]=4 WHERE Item_ID = 157;</v>
      </c>
    </row>
    <row r="4" spans="1:15">
      <c r="A4" s="3">
        <v>2</v>
      </c>
      <c r="B4" s="3" t="s">
        <v>308</v>
      </c>
      <c r="C4" s="3" t="s">
        <v>309</v>
      </c>
      <c r="D4" s="3">
        <v>64</v>
      </c>
      <c r="E4" s="3">
        <v>256</v>
      </c>
      <c r="F4" s="3">
        <v>4</v>
      </c>
      <c r="G4" s="3">
        <f>IFERROR(INDEX(DBData!$A:$G, MATCH(A4, DBData!$G:$G, 0), MATCH("Item_ID", DBData!$1:$1, 0)), "new")</f>
        <v>313</v>
      </c>
      <c r="H4" s="3" t="s">
        <v>488</v>
      </c>
      <c r="I4" s="4" t="s">
        <v>492</v>
      </c>
      <c r="J4" s="10" t="b">
        <f t="shared" si="0"/>
        <v>0</v>
      </c>
      <c r="K4" s="10" t="b">
        <f>IFERROR(INDEX(DBData!$A:$G, MATCH($A4, DBData!$G:$G, 0), MATCH("Min_Rank_ID", DBData!$1:$1, 0)), 0) &lt;&gt; F4</f>
        <v>0</v>
      </c>
      <c r="L4" s="10" t="b">
        <f>CONCATENATE(IFERROR(INDEX(DBData!$A:$G, MATCH($A4, DBData!$G:$G, 0), MATCH("Code", DBData!$1:$1, 0)), ""), IFERROR(INDEX(DBData!$A:$G, MATCH($A4, DBData!$G:$G, 0), MATCH("Name", DBData!$1:$1, 0)), "")) &lt;&gt; CONCATENATE(B4,C4)</f>
        <v>0</v>
      </c>
      <c r="M4" s="10" t="b">
        <f>IFERROR(INDEX(DBData!$A:$G, MATCH(Table1[[#This Row],[Block_Decimal_ID]], DBData!$G:$G, 0), MATCH("Stack_Size", DBData!$1:$1, 0)), 0) &lt;&gt; Table1[[#This Row],[Stack_Size]]</f>
        <v>0</v>
      </c>
      <c r="N4" s="11" t="str">
        <f t="shared" si="1"/>
        <v>INSERT INTO Items ([Code], [Name], [Stack_Size], [Max], [Min_Rank_ID], [Block_Decimal_ID]) VALUES ('grass', 'Grass', 64, 256, 4, 2);</v>
      </c>
      <c r="O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[Code]='grass', [Name]='Grass', [Stack_Size]=64, [Max]=256, [Min_Rank_ID]=4 WHERE Item_ID = 313;</v>
      </c>
    </row>
    <row r="5" spans="1:15">
      <c r="A5" s="3">
        <v>3</v>
      </c>
      <c r="B5" s="3" t="s">
        <v>9</v>
      </c>
      <c r="C5" s="3" t="s">
        <v>10</v>
      </c>
      <c r="D5" s="3">
        <v>64</v>
      </c>
      <c r="E5" s="3">
        <v>256</v>
      </c>
      <c r="F5" s="3">
        <v>4</v>
      </c>
      <c r="G5" s="3">
        <f>IFERROR(INDEX(DBData!$A:$G, MATCH(A5, DBData!$G:$G, 0), MATCH("Item_ID", DBData!$1:$1, 0)), "new")</f>
        <v>158</v>
      </c>
      <c r="H5" s="3"/>
      <c r="I5" s="4" t="s">
        <v>492</v>
      </c>
      <c r="J5" s="10" t="b">
        <f t="shared" si="0"/>
        <v>0</v>
      </c>
      <c r="K5" s="10" t="b">
        <f>IFERROR(INDEX(DBData!$A:$G, MATCH($A5, DBData!$G:$G, 0), MATCH("Min_Rank_ID", DBData!$1:$1, 0)), 0) &lt;&gt; F5</f>
        <v>0</v>
      </c>
      <c r="L5" s="10" t="b">
        <f>CONCATENATE(IFERROR(INDEX(DBData!$A:$G, MATCH($A5, DBData!$G:$G, 0), MATCH("Code", DBData!$1:$1, 0)), ""), IFERROR(INDEX(DBData!$A:$G, MATCH($A5, DBData!$G:$G, 0), MATCH("Name", DBData!$1:$1, 0)), "")) &lt;&gt; CONCATENATE(B5,C5)</f>
        <v>0</v>
      </c>
      <c r="M5" s="10" t="b">
        <f>IFERROR(INDEX(DBData!$A:$G, MATCH(Table1[[#This Row],[Block_Decimal_ID]], DBData!$G:$G, 0), MATCH("Stack_Size", DBData!$1:$1, 0)), 0) &lt;&gt; Table1[[#This Row],[Stack_Size]]</f>
        <v>0</v>
      </c>
      <c r="N5" s="11" t="str">
        <f t="shared" si="1"/>
        <v>INSERT INTO Items ([Code], [Name], [Stack_Size], [Max], [Min_Rank_ID], [Block_Decimal_ID]) VALUES ('dirt', 'Dirt', 64, 256, 4, 3);</v>
      </c>
      <c r="O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[Code]='dirt', [Name]='Dirt', [Stack_Size]=64, [Max]=256, [Min_Rank_ID]=4 WHERE Item_ID = 158;</v>
      </c>
    </row>
    <row r="6" spans="1:15">
      <c r="A6" s="3">
        <v>4</v>
      </c>
      <c r="B6" s="3" t="s">
        <v>11</v>
      </c>
      <c r="C6" s="3" t="s">
        <v>12</v>
      </c>
      <c r="D6" s="3">
        <v>64</v>
      </c>
      <c r="E6" s="3">
        <v>256</v>
      </c>
      <c r="F6" s="3">
        <v>4</v>
      </c>
      <c r="G6" s="3">
        <f>IFERROR(INDEX(DBData!$A:$G, MATCH(A6, DBData!$G:$G, 0), MATCH("Item_ID", DBData!$1:$1, 0)), "new")</f>
        <v>159</v>
      </c>
      <c r="H6" s="3"/>
      <c r="I6" s="4" t="s">
        <v>492</v>
      </c>
      <c r="J6" s="10" t="b">
        <f t="shared" si="0"/>
        <v>0</v>
      </c>
      <c r="K6" s="10" t="b">
        <f>IFERROR(INDEX(DBData!$A:$G, MATCH($A6, DBData!$G:$G, 0), MATCH("Min_Rank_ID", DBData!$1:$1, 0)), 0) &lt;&gt; F6</f>
        <v>0</v>
      </c>
      <c r="L6" s="10" t="b">
        <f>CONCATENATE(IFERROR(INDEX(DBData!$A:$G, MATCH($A6, DBData!$G:$G, 0), MATCH("Code", DBData!$1:$1, 0)), ""), IFERROR(INDEX(DBData!$A:$G, MATCH($A6, DBData!$G:$G, 0), MATCH("Name", DBData!$1:$1, 0)), "")) &lt;&gt; CONCATENATE(B6,C6)</f>
        <v>0</v>
      </c>
      <c r="M6" s="10" t="b">
        <f>IFERROR(INDEX(DBData!$A:$G, MATCH(Table1[[#This Row],[Block_Decimal_ID]], DBData!$G:$G, 0), MATCH("Stack_Size", DBData!$1:$1, 0)), 0) &lt;&gt; Table1[[#This Row],[Stack_Size]]</f>
        <v>0</v>
      </c>
      <c r="N6" s="11" t="str">
        <f t="shared" si="1"/>
        <v>INSERT INTO Items ([Code], [Name], [Stack_Size], [Max], [Min_Rank_ID], [Block_Decimal_ID]) VALUES ('cobblestone', 'Cobblestone', 64, 256, 4, 4);</v>
      </c>
      <c r="O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[Code]='cobblestone', [Name]='Cobblestone', [Stack_Size]=64, [Max]=256, [Min_Rank_ID]=4 WHERE Item_ID = 159;</v>
      </c>
    </row>
    <row r="7" spans="1:15">
      <c r="A7" s="3">
        <v>5</v>
      </c>
      <c r="B7" s="3" t="s">
        <v>13</v>
      </c>
      <c r="C7" s="3" t="s">
        <v>14</v>
      </c>
      <c r="D7" s="3">
        <v>64</v>
      </c>
      <c r="E7" s="3">
        <v>256</v>
      </c>
      <c r="F7" s="3">
        <v>4</v>
      </c>
      <c r="G7" s="3">
        <f>IFERROR(INDEX(DBData!$A:$G, MATCH(A7, DBData!$G:$G, 0), MATCH("Item_ID", DBData!$1:$1, 0)), "new")</f>
        <v>160</v>
      </c>
      <c r="H7" s="3"/>
      <c r="I7" s="4" t="s">
        <v>492</v>
      </c>
      <c r="J7" s="10" t="b">
        <f t="shared" si="0"/>
        <v>0</v>
      </c>
      <c r="K7" s="10" t="b">
        <f>IFERROR(INDEX(DBData!$A:$G, MATCH($A7, DBData!$G:$G, 0), MATCH("Min_Rank_ID", DBData!$1:$1, 0)), 0) &lt;&gt; F7</f>
        <v>0</v>
      </c>
      <c r="L7" s="10" t="b">
        <f>CONCATENATE(IFERROR(INDEX(DBData!$A:$G, MATCH($A7, DBData!$G:$G, 0), MATCH("Code", DBData!$1:$1, 0)), ""), IFERROR(INDEX(DBData!$A:$G, MATCH($A7, DBData!$G:$G, 0), MATCH("Name", DBData!$1:$1, 0)), "")) &lt;&gt; CONCATENATE(B7,C7)</f>
        <v>0</v>
      </c>
      <c r="M7" s="10" t="b">
        <f>IFERROR(INDEX(DBData!$A:$G, MATCH(Table1[[#This Row],[Block_Decimal_ID]], DBData!$G:$G, 0), MATCH("Stack_Size", DBData!$1:$1, 0)), 0) &lt;&gt; Table1[[#This Row],[Stack_Size]]</f>
        <v>0</v>
      </c>
      <c r="N7" s="11" t="str">
        <f t="shared" si="1"/>
        <v>INSERT INTO Items ([Code], [Name], [Stack_Size], [Max], [Min_Rank_ID], [Block_Decimal_ID]) VALUES ('woodenplank', 'Wooden Plank', 64, 256, 4, 5);</v>
      </c>
      <c r="O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[Code]='woodenplank', [Name]='Wooden Plank', [Stack_Size]=64, [Max]=256, [Min_Rank_ID]=4 WHERE Item_ID = 160;</v>
      </c>
    </row>
    <row r="8" spans="1:15">
      <c r="A8" s="3">
        <v>6</v>
      </c>
      <c r="B8" s="3" t="s">
        <v>15</v>
      </c>
      <c r="C8" s="3" t="s">
        <v>16</v>
      </c>
      <c r="D8" s="3">
        <v>64</v>
      </c>
      <c r="E8" s="3">
        <v>256</v>
      </c>
      <c r="F8" s="3">
        <v>4</v>
      </c>
      <c r="G8" s="3">
        <f>IFERROR(INDEX(DBData!$A:$G, MATCH(A8, DBData!$G:$G, 0), MATCH("Item_ID", DBData!$1:$1, 0)), "new")</f>
        <v>161</v>
      </c>
      <c r="H8" s="3"/>
      <c r="I8" s="4"/>
      <c r="J8" s="10" t="b">
        <f t="shared" si="0"/>
        <v>0</v>
      </c>
      <c r="K8" s="10" t="b">
        <f>IFERROR(INDEX(DBData!$A:$G, MATCH($A8, DBData!$G:$G, 0), MATCH("Min_Rank_ID", DBData!$1:$1, 0)), 0) &lt;&gt; F8</f>
        <v>0</v>
      </c>
      <c r="L8" s="10" t="b">
        <f>CONCATENATE(IFERROR(INDEX(DBData!$A:$G, MATCH($A8, DBData!$G:$G, 0), MATCH("Code", DBData!$1:$1, 0)), ""), IFERROR(INDEX(DBData!$A:$G, MATCH($A8, DBData!$G:$G, 0), MATCH("Name", DBData!$1:$1, 0)), "")) &lt;&gt; CONCATENATE(B8,C8)</f>
        <v>0</v>
      </c>
      <c r="M8" s="10" t="b">
        <f>IFERROR(INDEX(DBData!$A:$G, MATCH(Table1[[#This Row],[Block_Decimal_ID]], DBData!$G:$G, 0), MATCH("Stack_Size", DBData!$1:$1, 0)), 0) &lt;&gt; Table1[[#This Row],[Stack_Size]]</f>
        <v>1</v>
      </c>
      <c r="N8" s="11" t="str">
        <f t="shared" si="1"/>
        <v>INSERT INTO Items ([Code], [Name], [Stack_Size], [Max], [Min_Rank_ID], [Block_Decimal_ID]) VALUES ('sapling', 'Sapling', 64, 256, 4, 6);</v>
      </c>
      <c r="O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[Code]='sapling', [Name]='Sapling', [Stack_Size]=64, [Max]=256, [Min_Rank_ID]=4 WHERE Item_ID = 161;</v>
      </c>
    </row>
    <row r="9" spans="1:15">
      <c r="A9" s="5">
        <v>7</v>
      </c>
      <c r="B9" s="5" t="s">
        <v>310</v>
      </c>
      <c r="C9" s="5" t="s">
        <v>310</v>
      </c>
      <c r="D9" s="5">
        <v>1</v>
      </c>
      <c r="E9" s="5">
        <v>64</v>
      </c>
      <c r="F9" s="5">
        <v>6</v>
      </c>
      <c r="G9" s="5">
        <f>IFERROR(INDEX(DBData!$A:$G, MATCH(A9, DBData!$G:$G, 0), MATCH("Item_ID", DBData!$1:$1, 0)), "new")</f>
        <v>317</v>
      </c>
      <c r="H9" s="5" t="s">
        <v>490</v>
      </c>
      <c r="I9" s="6" t="s">
        <v>492</v>
      </c>
      <c r="J9" s="12" t="b">
        <f t="shared" si="0"/>
        <v>0</v>
      </c>
      <c r="K9" s="12" t="b">
        <f>IFERROR(INDEX(DBData!$A:$G, MATCH($A9, DBData!$G:$G, 0), MATCH("Min_Rank_ID", DBData!$1:$1, 0)), 0) &lt;&gt; F9</f>
        <v>0</v>
      </c>
      <c r="L9" s="12" t="b">
        <f>CONCATENATE(IFERROR(INDEX(DBData!$A:$G, MATCH($A9, DBData!$G:$G, 0), MATCH("Code", DBData!$1:$1, 0)), ""), IFERROR(INDEX(DBData!$A:$G, MATCH($A9, DBData!$G:$G, 0), MATCH("Name", DBData!$1:$1, 0)), "")) &lt;&gt; CONCATENATE(B9,C9)</f>
        <v>0</v>
      </c>
      <c r="M9" s="12" t="b">
        <f>IFERROR(INDEX(DBData!$A:$G, MATCH(Table1[[#This Row],[Block_Decimal_ID]], DBData!$G:$G, 0), MATCH("Stack_Size", DBData!$1:$1, 0)), 0) &lt;&gt; Table1[[#This Row],[Stack_Size]]</f>
        <v>0</v>
      </c>
      <c r="N9" s="13" t="str">
        <f t="shared" si="1"/>
        <v>INSERT INTO Items ([Code], [Name], [Stack_Size], [Max], [Min_Rank_ID], [Block_Decimal_ID]) VALUES ('bedrock', 'bedrock', 1, 64, 6, 7);</v>
      </c>
      <c r="O9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[Code]='bedrock', [Name]='bedrock', [Stack_Size]=1, [Max]=64, [Min_Rank_ID]=6 WHERE Item_ID = 317;</v>
      </c>
    </row>
    <row r="10" spans="1:15">
      <c r="A10" s="7">
        <v>8</v>
      </c>
      <c r="B10" s="7" t="s">
        <v>311</v>
      </c>
      <c r="C10" s="7" t="s">
        <v>315</v>
      </c>
      <c r="D10" s="7">
        <v>1</v>
      </c>
      <c r="E10" s="7">
        <v>64</v>
      </c>
      <c r="F10" s="7">
        <v>5</v>
      </c>
      <c r="G10" s="7">
        <f>IFERROR(INDEX(DBData!$A:$G, MATCH(A10, DBData!$G:$G, 0), MATCH("Item_ID", DBData!$1:$1, 0)), "new")</f>
        <v>318</v>
      </c>
      <c r="H10" s="7" t="s">
        <v>497</v>
      </c>
      <c r="I10" s="8" t="s">
        <v>492</v>
      </c>
      <c r="J10" s="14" t="b">
        <f t="shared" si="0"/>
        <v>0</v>
      </c>
      <c r="K10" s="14" t="b">
        <f>IFERROR(INDEX(DBData!$A:$G, MATCH($A10, DBData!$G:$G, 0), MATCH("Min_Rank_ID", DBData!$1:$1, 0)), 0) &lt;&gt; F10</f>
        <v>0</v>
      </c>
      <c r="L10" s="14" t="b">
        <f>CONCATENATE(IFERROR(INDEX(DBData!$A:$G, MATCH($A10, DBData!$G:$G, 0), MATCH("Code", DBData!$1:$1, 0)), ""), IFERROR(INDEX(DBData!$A:$G, MATCH($A10, DBData!$G:$G, 0), MATCH("Name", DBData!$1:$1, 0)), "")) &lt;&gt; CONCATENATE(B10,C10)</f>
        <v>0</v>
      </c>
      <c r="M10" s="14" t="b">
        <f>IFERROR(INDEX(DBData!$A:$G, MATCH(Table1[[#This Row],[Block_Decimal_ID]], DBData!$G:$G, 0), MATCH("Stack_Size", DBData!$1:$1, 0)), 0) &lt;&gt; Table1[[#This Row],[Stack_Size]]</f>
        <v>0</v>
      </c>
      <c r="N10" s="15" t="str">
        <f t="shared" si="1"/>
        <v>INSERT INTO Items ([Code], [Name], [Stack_Size], [Max], [Min_Rank_ID], [Block_Decimal_ID]) VALUES ('water', 'Water', 1, 64, 5, 8);</v>
      </c>
      <c r="O10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[Code]='water', [Name]='Water', [Stack_Size]=1, [Max]=64, [Min_Rank_ID]=5 WHERE Item_ID = 318;</v>
      </c>
    </row>
    <row r="11" spans="1:15">
      <c r="A11" s="7">
        <v>9</v>
      </c>
      <c r="B11" s="7" t="s">
        <v>312</v>
      </c>
      <c r="C11" s="7" t="s">
        <v>316</v>
      </c>
      <c r="D11" s="7">
        <v>1</v>
      </c>
      <c r="E11" s="7">
        <v>64</v>
      </c>
      <c r="F11" s="7">
        <v>5</v>
      </c>
      <c r="G11" s="7">
        <f>IFERROR(INDEX(DBData!$A:$G, MATCH(A11, DBData!$G:$G, 0), MATCH("Item_ID", DBData!$1:$1, 0)), "new")</f>
        <v>319</v>
      </c>
      <c r="H11" s="7" t="s">
        <v>497</v>
      </c>
      <c r="I11" s="8" t="s">
        <v>492</v>
      </c>
      <c r="J11" s="14" t="b">
        <f t="shared" si="0"/>
        <v>0</v>
      </c>
      <c r="K11" s="14" t="b">
        <f>IFERROR(INDEX(DBData!$A:$G, MATCH($A11, DBData!$G:$G, 0), MATCH("Min_Rank_ID", DBData!$1:$1, 0)), 0) &lt;&gt; F11</f>
        <v>0</v>
      </c>
      <c r="L11" s="14" t="b">
        <f>CONCATENATE(IFERROR(INDEX(DBData!$A:$G, MATCH($A11, DBData!$G:$G, 0), MATCH("Code", DBData!$1:$1, 0)), ""), IFERROR(INDEX(DBData!$A:$G, MATCH($A11, DBData!$G:$G, 0), MATCH("Name", DBData!$1:$1, 0)), "")) &lt;&gt; CONCATENATE(B11,C11)</f>
        <v>0</v>
      </c>
      <c r="M11" s="14" t="b">
        <f>IFERROR(INDEX(DBData!$A:$G, MATCH(Table1[[#This Row],[Block_Decimal_ID]], DBData!$G:$G, 0), MATCH("Stack_Size", DBData!$1:$1, 0)), 0) &lt;&gt; Table1[[#This Row],[Stack_Size]]</f>
        <v>0</v>
      </c>
      <c r="N11" s="15" t="str">
        <f t="shared" si="1"/>
        <v>INSERT INTO Items ([Code], [Name], [Stack_Size], [Max], [Min_Rank_ID], [Block_Decimal_ID]) VALUES ('stationarywater', 'Stationary Water', 1, 64, 5, 9);</v>
      </c>
      <c r="O11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[Code]='stationarywater', [Name]='Stationary Water', [Stack_Size]=1, [Max]=64, [Min_Rank_ID]=5 WHERE Item_ID = 319;</v>
      </c>
    </row>
    <row r="12" spans="1:15">
      <c r="A12" s="7">
        <v>10</v>
      </c>
      <c r="B12" s="7" t="s">
        <v>313</v>
      </c>
      <c r="C12" s="7" t="s">
        <v>317</v>
      </c>
      <c r="D12" s="7">
        <v>1</v>
      </c>
      <c r="E12" s="7">
        <v>64</v>
      </c>
      <c r="F12" s="7">
        <v>5</v>
      </c>
      <c r="G12" s="7">
        <f>IFERROR(INDEX(DBData!$A:$G, MATCH(A12, DBData!$G:$G, 0), MATCH("Item_ID", DBData!$1:$1, 0)), "new")</f>
        <v>320</v>
      </c>
      <c r="H12" s="7" t="s">
        <v>497</v>
      </c>
      <c r="I12" s="8" t="s">
        <v>492</v>
      </c>
      <c r="J12" s="14" t="b">
        <f t="shared" si="0"/>
        <v>0</v>
      </c>
      <c r="K12" s="14" t="b">
        <f>IFERROR(INDEX(DBData!$A:$G, MATCH($A12, DBData!$G:$G, 0), MATCH("Min_Rank_ID", DBData!$1:$1, 0)), 0) &lt;&gt; F12</f>
        <v>0</v>
      </c>
      <c r="L12" s="14" t="b">
        <f>CONCATENATE(IFERROR(INDEX(DBData!$A:$G, MATCH($A12, DBData!$G:$G, 0), MATCH("Code", DBData!$1:$1, 0)), ""), IFERROR(INDEX(DBData!$A:$G, MATCH($A12, DBData!$G:$G, 0), MATCH("Name", DBData!$1:$1, 0)), "")) &lt;&gt; CONCATENATE(B12,C12)</f>
        <v>0</v>
      </c>
      <c r="M12" s="14" t="b">
        <f>IFERROR(INDEX(DBData!$A:$G, MATCH(Table1[[#This Row],[Block_Decimal_ID]], DBData!$G:$G, 0), MATCH("Stack_Size", DBData!$1:$1, 0)), 0) &lt;&gt; Table1[[#This Row],[Stack_Size]]</f>
        <v>0</v>
      </c>
      <c r="N12" s="15" t="str">
        <f t="shared" si="1"/>
        <v>INSERT INTO Items ([Code], [Name], [Stack_Size], [Max], [Min_Rank_ID], [Block_Decimal_ID]) VALUES ('lava', 'Lava', 1, 64, 5, 10);</v>
      </c>
      <c r="O12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[Code]='lava', [Name]='Lava', [Stack_Size]=1, [Max]=64, [Min_Rank_ID]=5 WHERE Item_ID = 320;</v>
      </c>
    </row>
    <row r="13" spans="1:15">
      <c r="A13" s="7">
        <v>11</v>
      </c>
      <c r="B13" s="7" t="s">
        <v>314</v>
      </c>
      <c r="C13" s="7" t="s">
        <v>318</v>
      </c>
      <c r="D13" s="7">
        <v>1</v>
      </c>
      <c r="E13" s="7">
        <v>64</v>
      </c>
      <c r="F13" s="7">
        <v>5</v>
      </c>
      <c r="G13" s="7">
        <f>IFERROR(INDEX(DBData!$A:$G, MATCH(A13, DBData!$G:$G, 0), MATCH("Item_ID", DBData!$1:$1, 0)), "new")</f>
        <v>321</v>
      </c>
      <c r="H13" s="7" t="s">
        <v>497</v>
      </c>
      <c r="I13" s="8" t="s">
        <v>492</v>
      </c>
      <c r="J13" s="14" t="b">
        <f t="shared" si="0"/>
        <v>0</v>
      </c>
      <c r="K13" s="14" t="b">
        <f>IFERROR(INDEX(DBData!$A:$G, MATCH($A13, DBData!$G:$G, 0), MATCH("Min_Rank_ID", DBData!$1:$1, 0)), 0) &lt;&gt; F13</f>
        <v>0</v>
      </c>
      <c r="L13" s="14" t="b">
        <f>CONCATENATE(IFERROR(INDEX(DBData!$A:$G, MATCH($A13, DBData!$G:$G, 0), MATCH("Code", DBData!$1:$1, 0)), ""), IFERROR(INDEX(DBData!$A:$G, MATCH($A13, DBData!$G:$G, 0), MATCH("Name", DBData!$1:$1, 0)), "")) &lt;&gt; CONCATENATE(B13,C13)</f>
        <v>0</v>
      </c>
      <c r="M13" s="14" t="b">
        <f>IFERROR(INDEX(DBData!$A:$G, MATCH(Table1[[#This Row],[Block_Decimal_ID]], DBData!$G:$G, 0), MATCH("Stack_Size", DBData!$1:$1, 0)), 0) &lt;&gt; Table1[[#This Row],[Stack_Size]]</f>
        <v>0</v>
      </c>
      <c r="N13" s="15" t="str">
        <f t="shared" si="1"/>
        <v>INSERT INTO Items ([Code], [Name], [Stack_Size], [Max], [Min_Rank_ID], [Block_Decimal_ID]) VALUES ('stationarylava', 'Stationary Lava', 1, 64, 5, 11);</v>
      </c>
      <c r="O1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[Code]='stationarylava', [Name]='Stationary Lava', [Stack_Size]=1, [Max]=64, [Min_Rank_ID]=5 WHERE Item_ID = 321;</v>
      </c>
    </row>
    <row r="14" spans="1:15">
      <c r="A14" s="3">
        <v>12</v>
      </c>
      <c r="B14" s="3" t="s">
        <v>17</v>
      </c>
      <c r="C14" s="3" t="s">
        <v>18</v>
      </c>
      <c r="D14" s="3">
        <v>64</v>
      </c>
      <c r="E14" s="3">
        <v>256</v>
      </c>
      <c r="F14" s="3">
        <v>4</v>
      </c>
      <c r="G14" s="3">
        <f>IFERROR(INDEX(DBData!$A:$G, MATCH(A14, DBData!$G:$G, 0), MATCH("Item_ID", DBData!$1:$1, 0)), "new")</f>
        <v>162</v>
      </c>
      <c r="H14" s="3"/>
      <c r="I14" s="4" t="s">
        <v>492</v>
      </c>
      <c r="J14" s="10" t="b">
        <f t="shared" si="0"/>
        <v>0</v>
      </c>
      <c r="K14" s="10" t="b">
        <f>IFERROR(INDEX(DBData!$A:$G, MATCH($A14, DBData!$G:$G, 0), MATCH("Min_Rank_ID", DBData!$1:$1, 0)), 0) &lt;&gt; F14</f>
        <v>0</v>
      </c>
      <c r="L14" s="10" t="b">
        <f>CONCATENATE(IFERROR(INDEX(DBData!$A:$G, MATCH($A14, DBData!$G:$G, 0), MATCH("Code", DBData!$1:$1, 0)), ""), IFERROR(INDEX(DBData!$A:$G, MATCH($A14, DBData!$G:$G, 0), MATCH("Name", DBData!$1:$1, 0)), "")) &lt;&gt; CONCATENATE(B14,C14)</f>
        <v>0</v>
      </c>
      <c r="M14" s="10" t="b">
        <f>IFERROR(INDEX(DBData!$A:$G, MATCH(Table1[[#This Row],[Block_Decimal_ID]], DBData!$G:$G, 0), MATCH("Stack_Size", DBData!$1:$1, 0)), 0) &lt;&gt; Table1[[#This Row],[Stack_Size]]</f>
        <v>0</v>
      </c>
      <c r="N14" s="11" t="str">
        <f t="shared" si="1"/>
        <v>INSERT INTO Items ([Code], [Name], [Stack_Size], [Max], [Min_Rank_ID], [Block_Decimal_ID]) VALUES ('sand', 'Sand', 64, 256, 4, 12);</v>
      </c>
      <c r="O1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[Code]='sand', [Name]='Sand', [Stack_Size]=64, [Max]=256, [Min_Rank_ID]=4 WHERE Item_ID = 162;</v>
      </c>
    </row>
    <row r="15" spans="1:15">
      <c r="A15" s="3">
        <v>13</v>
      </c>
      <c r="B15" s="3" t="s">
        <v>19</v>
      </c>
      <c r="C15" s="3" t="s">
        <v>20</v>
      </c>
      <c r="D15" s="3">
        <v>64</v>
      </c>
      <c r="E15" s="3">
        <v>256</v>
      </c>
      <c r="F15" s="3">
        <v>4</v>
      </c>
      <c r="G15" s="3">
        <f>IFERROR(INDEX(DBData!$A:$G, MATCH(A15, DBData!$G:$G, 0), MATCH("Item_ID", DBData!$1:$1, 0)), "new")</f>
        <v>163</v>
      </c>
      <c r="H15" s="3"/>
      <c r="I15" s="4" t="s">
        <v>492</v>
      </c>
      <c r="J15" s="10" t="b">
        <f t="shared" si="0"/>
        <v>0</v>
      </c>
      <c r="K15" s="10" t="b">
        <f>IFERROR(INDEX(DBData!$A:$G, MATCH($A15, DBData!$G:$G, 0), MATCH("Min_Rank_ID", DBData!$1:$1, 0)), 0) &lt;&gt; F15</f>
        <v>0</v>
      </c>
      <c r="L15" s="10" t="b">
        <f>CONCATENATE(IFERROR(INDEX(DBData!$A:$G, MATCH($A15, DBData!$G:$G, 0), MATCH("Code", DBData!$1:$1, 0)), ""), IFERROR(INDEX(DBData!$A:$G, MATCH($A15, DBData!$G:$G, 0), MATCH("Name", DBData!$1:$1, 0)), "")) &lt;&gt; CONCATENATE(B15,C15)</f>
        <v>0</v>
      </c>
      <c r="M15" s="10" t="b">
        <f>IFERROR(INDEX(DBData!$A:$G, MATCH(Table1[[#This Row],[Block_Decimal_ID]], DBData!$G:$G, 0), MATCH("Stack_Size", DBData!$1:$1, 0)), 0) &lt;&gt; Table1[[#This Row],[Stack_Size]]</f>
        <v>0</v>
      </c>
      <c r="N15" s="11" t="str">
        <f t="shared" si="1"/>
        <v>INSERT INTO Items ([Code], [Name], [Stack_Size], [Max], [Min_Rank_ID], [Block_Decimal_ID]) VALUES ('gravel', 'Gravel', 64, 256, 4, 13);</v>
      </c>
      <c r="O1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[Code]='gravel', [Name]='Gravel', [Stack_Size]=64, [Max]=256, [Min_Rank_ID]=4 WHERE Item_ID = 163;</v>
      </c>
    </row>
    <row r="16" spans="1:15">
      <c r="A16" s="7">
        <v>14</v>
      </c>
      <c r="B16" s="7" t="s">
        <v>21</v>
      </c>
      <c r="C16" s="7" t="s">
        <v>22</v>
      </c>
      <c r="D16" s="7">
        <v>64</v>
      </c>
      <c r="E16" s="7">
        <v>256</v>
      </c>
      <c r="F16" s="7">
        <v>5</v>
      </c>
      <c r="G16" s="7">
        <f>IFERROR(INDEX(DBData!$A:$G, MATCH(A16, DBData!$G:$G, 0), MATCH("Item_ID", DBData!$1:$1, 0)), "new")</f>
        <v>164</v>
      </c>
      <c r="H16" s="7" t="s">
        <v>491</v>
      </c>
      <c r="I16" s="8" t="s">
        <v>492</v>
      </c>
      <c r="J16" s="14" t="b">
        <f t="shared" si="0"/>
        <v>0</v>
      </c>
      <c r="K16" s="14" t="b">
        <f>IFERROR(INDEX(DBData!$A:$G, MATCH($A16, DBData!$G:$G, 0), MATCH("Min_Rank_ID", DBData!$1:$1, 0)), 0) &lt;&gt; F16</f>
        <v>1</v>
      </c>
      <c r="L16" s="14" t="b">
        <f>CONCATENATE(IFERROR(INDEX(DBData!$A:$G, MATCH($A16, DBData!$G:$G, 0), MATCH("Code", DBData!$1:$1, 0)), ""), IFERROR(INDEX(DBData!$A:$G, MATCH($A16, DBData!$G:$G, 0), MATCH("Name", DBData!$1:$1, 0)), "")) &lt;&gt; CONCATENATE(B16,C16)</f>
        <v>0</v>
      </c>
      <c r="M16" s="14" t="b">
        <f>IFERROR(INDEX(DBData!$A:$G, MATCH(Table1[[#This Row],[Block_Decimal_ID]], DBData!$G:$G, 0), MATCH("Stack_Size", DBData!$1:$1, 0)), 0) &lt;&gt; Table1[[#This Row],[Stack_Size]]</f>
        <v>0</v>
      </c>
      <c r="N16" s="15" t="str">
        <f t="shared" si="1"/>
        <v>INSERT INTO Items ([Code], [Name], [Stack_Size], [Max], [Min_Rank_ID], [Block_Decimal_ID]) VALUES ('goldore', 'Gold (Ore)', 64, 256, 5, 14);</v>
      </c>
      <c r="O16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[Code]='goldore', [Name]='Gold (Ore)', [Stack_Size]=64, [Max]=256, [Min_Rank_ID]=5 WHERE Item_ID = 164;</v>
      </c>
    </row>
    <row r="17" spans="1:15">
      <c r="A17" s="7">
        <v>15</v>
      </c>
      <c r="B17" s="7" t="s">
        <v>23</v>
      </c>
      <c r="C17" s="7" t="s">
        <v>24</v>
      </c>
      <c r="D17" s="7">
        <v>64</v>
      </c>
      <c r="E17" s="7">
        <v>256</v>
      </c>
      <c r="F17" s="7">
        <v>5</v>
      </c>
      <c r="G17" s="7">
        <f>IFERROR(INDEX(DBData!$A:$G, MATCH(A17, DBData!$G:$G, 0), MATCH("Item_ID", DBData!$1:$1, 0)), "new")</f>
        <v>165</v>
      </c>
      <c r="H17" s="7" t="s">
        <v>491</v>
      </c>
      <c r="I17" s="8" t="s">
        <v>492</v>
      </c>
      <c r="J17" s="14" t="b">
        <f t="shared" si="0"/>
        <v>0</v>
      </c>
      <c r="K17" s="14" t="b">
        <f>IFERROR(INDEX(DBData!$A:$G, MATCH($A17, DBData!$G:$G, 0), MATCH("Min_Rank_ID", DBData!$1:$1, 0)), 0) &lt;&gt; F17</f>
        <v>1</v>
      </c>
      <c r="L17" s="14" t="b">
        <f>CONCATENATE(IFERROR(INDEX(DBData!$A:$G, MATCH($A17, DBData!$G:$G, 0), MATCH("Code", DBData!$1:$1, 0)), ""), IFERROR(INDEX(DBData!$A:$G, MATCH($A17, DBData!$G:$G, 0), MATCH("Name", DBData!$1:$1, 0)), "")) &lt;&gt; CONCATENATE(B17,C17)</f>
        <v>0</v>
      </c>
      <c r="M17" s="14" t="b">
        <f>IFERROR(INDEX(DBData!$A:$G, MATCH(Table1[[#This Row],[Block_Decimal_ID]], DBData!$G:$G, 0), MATCH("Stack_Size", DBData!$1:$1, 0)), 0) &lt;&gt; Table1[[#This Row],[Stack_Size]]</f>
        <v>0</v>
      </c>
      <c r="N17" s="15" t="str">
        <f t="shared" si="1"/>
        <v>INSERT INTO Items ([Code], [Name], [Stack_Size], [Max], [Min_Rank_ID], [Block_Decimal_ID]) VALUES ('ironore', 'Iron (Ore)', 64, 256, 5, 15);</v>
      </c>
      <c r="O17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[Code]='ironore', [Name]='Iron (Ore)', [Stack_Size]=64, [Max]=256, [Min_Rank_ID]=5 WHERE Item_ID = 165;</v>
      </c>
    </row>
    <row r="18" spans="1:15">
      <c r="A18" s="7">
        <v>16</v>
      </c>
      <c r="B18" s="7" t="s">
        <v>359</v>
      </c>
      <c r="C18" s="7" t="s">
        <v>470</v>
      </c>
      <c r="D18" s="7">
        <v>1</v>
      </c>
      <c r="E18" s="7">
        <v>64</v>
      </c>
      <c r="F18" s="7">
        <v>5</v>
      </c>
      <c r="G18" s="7">
        <f>IFERROR(INDEX(DBData!$A:$G, MATCH(A18, DBData!$G:$G, 0), MATCH("Item_ID", DBData!$1:$1, 0)), "new")</f>
        <v>322</v>
      </c>
      <c r="H18" s="7" t="s">
        <v>491</v>
      </c>
      <c r="I18" s="8" t="s">
        <v>492</v>
      </c>
      <c r="J18" s="14" t="b">
        <f t="shared" si="0"/>
        <v>0</v>
      </c>
      <c r="K18" s="14" t="b">
        <f>IFERROR(INDEX(DBData!$A:$G, MATCH($A18, DBData!$G:$G, 0), MATCH("Min_Rank_ID", DBData!$1:$1, 0)), 0) &lt;&gt; F18</f>
        <v>0</v>
      </c>
      <c r="L18" s="14" t="b">
        <f>CONCATENATE(IFERROR(INDEX(DBData!$A:$G, MATCH($A18, DBData!$G:$G, 0), MATCH("Code", DBData!$1:$1, 0)), ""), IFERROR(INDEX(DBData!$A:$G, MATCH($A18, DBData!$G:$G, 0), MATCH("Name", DBData!$1:$1, 0)), "")) &lt;&gt; CONCATENATE(B18,C18)</f>
        <v>0</v>
      </c>
      <c r="M18" s="14" t="b">
        <f>IFERROR(INDEX(DBData!$A:$G, MATCH(Table1[[#This Row],[Block_Decimal_ID]], DBData!$G:$G, 0), MATCH("Stack_Size", DBData!$1:$1, 0)), 0) &lt;&gt; Table1[[#This Row],[Stack_Size]]</f>
        <v>0</v>
      </c>
      <c r="N18" s="15" t="str">
        <f t="shared" si="1"/>
        <v>INSERT INTO Items ([Code], [Name], [Stack_Size], [Max], [Min_Rank_ID], [Block_Decimal_ID]) VALUES ('coalore', 'Coal (Ore)', 1, 64, 5, 16);</v>
      </c>
      <c r="O18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[Code]='coalore', [Name]='Coal (Ore)', [Stack_Size]=1, [Max]=64, [Min_Rank_ID]=5 WHERE Item_ID = 322;</v>
      </c>
    </row>
    <row r="19" spans="1:15">
      <c r="A19" s="3">
        <v>17</v>
      </c>
      <c r="B19" s="3" t="s">
        <v>25</v>
      </c>
      <c r="C19" s="3" t="s">
        <v>26</v>
      </c>
      <c r="D19" s="3">
        <v>64</v>
      </c>
      <c r="E19" s="3">
        <v>256</v>
      </c>
      <c r="F19" s="3">
        <v>4</v>
      </c>
      <c r="G19" s="3">
        <f>IFERROR(INDEX(DBData!$A:$G, MATCH(A19, DBData!$G:$G, 0), MATCH("Item_ID", DBData!$1:$1, 0)), "new")</f>
        <v>166</v>
      </c>
      <c r="H19" s="3"/>
      <c r="I19" s="4" t="s">
        <v>492</v>
      </c>
      <c r="J19" s="10" t="b">
        <f t="shared" si="0"/>
        <v>0</v>
      </c>
      <c r="K19" s="10" t="b">
        <f>IFERROR(INDEX(DBData!$A:$G, MATCH($A19, DBData!$G:$G, 0), MATCH("Min_Rank_ID", DBData!$1:$1, 0)), 0) &lt;&gt; F19</f>
        <v>0</v>
      </c>
      <c r="L19" s="10" t="b">
        <f>CONCATENATE(IFERROR(INDEX(DBData!$A:$G, MATCH($A19, DBData!$G:$G, 0), MATCH("Code", DBData!$1:$1, 0)), ""), IFERROR(INDEX(DBData!$A:$G, MATCH($A19, DBData!$G:$G, 0), MATCH("Name", DBData!$1:$1, 0)), "")) &lt;&gt; CONCATENATE(B19,C19)</f>
        <v>0</v>
      </c>
      <c r="M19" s="10" t="b">
        <f>IFERROR(INDEX(DBData!$A:$G, MATCH(Table1[[#This Row],[Block_Decimal_ID]], DBData!$G:$G, 0), MATCH("Stack_Size", DBData!$1:$1, 0)), 0) &lt;&gt; Table1[[#This Row],[Stack_Size]]</f>
        <v>0</v>
      </c>
      <c r="N19" s="11" t="str">
        <f t="shared" si="1"/>
        <v>INSERT INTO Items ([Code], [Name], [Stack_Size], [Max], [Min_Rank_ID], [Block_Decimal_ID]) VALUES ('wood', 'Wood', 64, 256, 4, 17);</v>
      </c>
      <c r="O1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[Code]='wood', [Name]='Wood', [Stack_Size]=64, [Max]=256, [Min_Rank_ID]=4 WHERE Item_ID = 166;</v>
      </c>
    </row>
    <row r="20" spans="1:15">
      <c r="A20" s="7">
        <v>18</v>
      </c>
      <c r="B20" s="7" t="s">
        <v>320</v>
      </c>
      <c r="C20" s="7" t="s">
        <v>319</v>
      </c>
      <c r="D20" s="7">
        <v>1</v>
      </c>
      <c r="E20" s="7">
        <v>64</v>
      </c>
      <c r="F20" s="7">
        <v>5</v>
      </c>
      <c r="G20" s="7">
        <f>IFERROR(INDEX(DBData!$A:$G, MATCH(A20, DBData!$G:$G, 0), MATCH("Item_ID", DBData!$1:$1, 0)), "new")</f>
        <v>323</v>
      </c>
      <c r="H20" s="7" t="s">
        <v>490</v>
      </c>
      <c r="I20" s="8" t="s">
        <v>492</v>
      </c>
      <c r="J20" s="14" t="b">
        <f t="shared" si="0"/>
        <v>0</v>
      </c>
      <c r="K20" s="14" t="b">
        <f>IFERROR(INDEX(DBData!$A:$G, MATCH($A20, DBData!$G:$G, 0), MATCH("Min_Rank_ID", DBData!$1:$1, 0)), 0) &lt;&gt; F20</f>
        <v>0</v>
      </c>
      <c r="L20" s="14" t="b">
        <f>CONCATENATE(IFERROR(INDEX(DBData!$A:$G, MATCH($A20, DBData!$G:$G, 0), MATCH("Code", DBData!$1:$1, 0)), ""), IFERROR(INDEX(DBData!$A:$G, MATCH($A20, DBData!$G:$G, 0), MATCH("Name", DBData!$1:$1, 0)), "")) &lt;&gt; CONCATENATE(B20,C20)</f>
        <v>0</v>
      </c>
      <c r="M20" s="14" t="b">
        <f>IFERROR(INDEX(DBData!$A:$G, MATCH(Table1[[#This Row],[Block_Decimal_ID]], DBData!$G:$G, 0), MATCH("Stack_Size", DBData!$1:$1, 0)), 0) &lt;&gt; Table1[[#This Row],[Stack_Size]]</f>
        <v>0</v>
      </c>
      <c r="N20" s="15" t="str">
        <f t="shared" si="1"/>
        <v>INSERT INTO Items ([Code], [Name], [Stack_Size], [Max], [Min_Rank_ID], [Block_Decimal_ID]) VALUES ('leaves', 'Leaves', 1, 64, 5, 18);</v>
      </c>
      <c r="O20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[Code]='leaves', [Name]='Leaves', [Stack_Size]=1, [Max]=64, [Min_Rank_ID]=5 WHERE Item_ID = 323;</v>
      </c>
    </row>
    <row r="21" spans="1:15">
      <c r="A21" s="7">
        <v>19</v>
      </c>
      <c r="B21" s="7" t="s">
        <v>321</v>
      </c>
      <c r="C21" s="7" t="s">
        <v>322</v>
      </c>
      <c r="D21" s="7">
        <v>64</v>
      </c>
      <c r="E21" s="7">
        <v>256</v>
      </c>
      <c r="F21" s="7">
        <v>5</v>
      </c>
      <c r="G21" s="7">
        <f>IFERROR(INDEX(DBData!$A:$G, MATCH(A21, DBData!$G:$G, 0), MATCH("Item_ID", DBData!$1:$1, 0)), "new")</f>
        <v>324</v>
      </c>
      <c r="H21" s="7" t="s">
        <v>490</v>
      </c>
      <c r="I21" s="8" t="s">
        <v>492</v>
      </c>
      <c r="J21" s="14" t="b">
        <f t="shared" si="0"/>
        <v>0</v>
      </c>
      <c r="K21" s="14" t="b">
        <f>IFERROR(INDEX(DBData!$A:$G, MATCH($A21, DBData!$G:$G, 0), MATCH("Min_Rank_ID", DBData!$1:$1, 0)), 0) &lt;&gt; F21</f>
        <v>0</v>
      </c>
      <c r="L21" s="14" t="b">
        <f>CONCATENATE(IFERROR(INDEX(DBData!$A:$G, MATCH($A21, DBData!$G:$G, 0), MATCH("Code", DBData!$1:$1, 0)), ""), IFERROR(INDEX(DBData!$A:$G, MATCH($A21, DBData!$G:$G, 0), MATCH("Name", DBData!$1:$1, 0)), "")) &lt;&gt; CONCATENATE(B21,C21)</f>
        <v>0</v>
      </c>
      <c r="M21" s="14" t="b">
        <f>IFERROR(INDEX(DBData!$A:$G, MATCH(Table1[[#This Row],[Block_Decimal_ID]], DBData!$G:$G, 0), MATCH("Stack_Size", DBData!$1:$1, 0)), 0) &lt;&gt; Table1[[#This Row],[Stack_Size]]</f>
        <v>0</v>
      </c>
      <c r="N21" s="15" t="str">
        <f t="shared" si="1"/>
        <v>INSERT INTO Items ([Code], [Name], [Stack_Size], [Max], [Min_Rank_ID], [Block_Decimal_ID]) VALUES ('sponge', 'Sponge', 64, 256, 5, 19);</v>
      </c>
      <c r="O21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[Code]='sponge', [Name]='Sponge', [Stack_Size]=64, [Max]=256, [Min_Rank_ID]=5 WHERE Item_ID = 324;</v>
      </c>
    </row>
    <row r="22" spans="1:15">
      <c r="A22" s="3">
        <v>20</v>
      </c>
      <c r="B22" s="3" t="s">
        <v>27</v>
      </c>
      <c r="C22" s="3" t="s">
        <v>28</v>
      </c>
      <c r="D22" s="3">
        <v>64</v>
      </c>
      <c r="E22" s="3">
        <v>256</v>
      </c>
      <c r="F22" s="3">
        <v>4</v>
      </c>
      <c r="G22" s="3">
        <f>IFERROR(INDEX(DBData!$A:$G, MATCH(A22, DBData!$G:$G, 0), MATCH("Item_ID", DBData!$1:$1, 0)), "new")</f>
        <v>167</v>
      </c>
      <c r="H22" s="3"/>
      <c r="I22" s="4" t="s">
        <v>492</v>
      </c>
      <c r="J22" s="10" t="b">
        <f t="shared" si="0"/>
        <v>0</v>
      </c>
      <c r="K22" s="10" t="b">
        <f>IFERROR(INDEX(DBData!$A:$G, MATCH($A22, DBData!$G:$G, 0), MATCH("Min_Rank_ID", DBData!$1:$1, 0)), 0) &lt;&gt; F22</f>
        <v>0</v>
      </c>
      <c r="L22" s="10" t="b">
        <f>CONCATENATE(IFERROR(INDEX(DBData!$A:$G, MATCH($A22, DBData!$G:$G, 0), MATCH("Code", DBData!$1:$1, 0)), ""), IFERROR(INDEX(DBData!$A:$G, MATCH($A22, DBData!$G:$G, 0), MATCH("Name", DBData!$1:$1, 0)), "")) &lt;&gt; CONCATENATE(B22,C22)</f>
        <v>0</v>
      </c>
      <c r="M22" s="10" t="b">
        <f>IFERROR(INDEX(DBData!$A:$G, MATCH(Table1[[#This Row],[Block_Decimal_ID]], DBData!$G:$G, 0), MATCH("Stack_Size", DBData!$1:$1, 0)), 0) &lt;&gt; Table1[[#This Row],[Stack_Size]]</f>
        <v>0</v>
      </c>
      <c r="N22" s="11" t="str">
        <f t="shared" si="1"/>
        <v>INSERT INTO Items ([Code], [Name], [Stack_Size], [Max], [Min_Rank_ID], [Block_Decimal_ID]) VALUES ('glass', 'Glass', 64, 256, 4, 20);</v>
      </c>
      <c r="O2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[Code]='glass', [Name]='Glass', [Stack_Size]=64, [Max]=256, [Min_Rank_ID]=4 WHERE Item_ID = 167;</v>
      </c>
    </row>
    <row r="23" spans="1:15">
      <c r="A23" s="7">
        <v>21</v>
      </c>
      <c r="B23" s="7" t="s">
        <v>323</v>
      </c>
      <c r="C23" s="7" t="s">
        <v>324</v>
      </c>
      <c r="D23" s="7">
        <v>1</v>
      </c>
      <c r="E23" s="7">
        <v>64</v>
      </c>
      <c r="F23" s="7">
        <v>5</v>
      </c>
      <c r="G23" s="7">
        <f>IFERROR(INDEX(DBData!$A:$G, MATCH(A23, DBData!$G:$G, 0), MATCH("Item_ID", DBData!$1:$1, 0)), "new")</f>
        <v>325</v>
      </c>
      <c r="H23" s="7" t="s">
        <v>491</v>
      </c>
      <c r="I23" s="8" t="s">
        <v>492</v>
      </c>
      <c r="J23" s="14" t="b">
        <f t="shared" si="0"/>
        <v>0</v>
      </c>
      <c r="K23" s="14" t="b">
        <f>IFERROR(INDEX(DBData!$A:$G, MATCH($A23, DBData!$G:$G, 0), MATCH("Min_Rank_ID", DBData!$1:$1, 0)), 0) &lt;&gt; F23</f>
        <v>0</v>
      </c>
      <c r="L23" s="14" t="b">
        <f>CONCATENATE(IFERROR(INDEX(DBData!$A:$G, MATCH($A23, DBData!$G:$G, 0), MATCH("Code", DBData!$1:$1, 0)), ""), IFERROR(INDEX(DBData!$A:$G, MATCH($A23, DBData!$G:$G, 0), MATCH("Name", DBData!$1:$1, 0)), "")) &lt;&gt; CONCATENATE(B23,C23)</f>
        <v>0</v>
      </c>
      <c r="M23" s="14" t="b">
        <f>IFERROR(INDEX(DBData!$A:$G, MATCH(Table1[[#This Row],[Block_Decimal_ID]], DBData!$G:$G, 0), MATCH("Stack_Size", DBData!$1:$1, 0)), 0) &lt;&gt; Table1[[#This Row],[Stack_Size]]</f>
        <v>0</v>
      </c>
      <c r="N23" s="15" t="str">
        <f t="shared" si="1"/>
        <v>INSERT INTO Items ([Code], [Name], [Stack_Size], [Max], [Min_Rank_ID], [Block_Decimal_ID]) VALUES ('lapislazuliore', 'Lapis Lazuli (Ore)', 1, 64, 5, 21);</v>
      </c>
      <c r="O2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[Code]='lapislazuliore', [Name]='Lapis Lazuli (Ore)', [Stack_Size]=1, [Max]=64, [Min_Rank_ID]=5 WHERE Item_ID = 325;</v>
      </c>
    </row>
    <row r="24" spans="1:15">
      <c r="A24" s="7">
        <v>22</v>
      </c>
      <c r="B24" s="7" t="s">
        <v>29</v>
      </c>
      <c r="C24" s="7" t="s">
        <v>30</v>
      </c>
      <c r="D24" s="7">
        <v>64</v>
      </c>
      <c r="E24" s="7">
        <v>256</v>
      </c>
      <c r="F24" s="7">
        <v>5</v>
      </c>
      <c r="G24" s="7">
        <f>IFERROR(INDEX(DBData!$A:$G, MATCH(A24, DBData!$G:$G, 0), MATCH("Item_ID", DBData!$1:$1, 0)), "new")</f>
        <v>168</v>
      </c>
      <c r="H24" s="7"/>
      <c r="I24" s="8" t="s">
        <v>492</v>
      </c>
      <c r="J24" s="14" t="b">
        <f t="shared" si="0"/>
        <v>0</v>
      </c>
      <c r="K24" s="14" t="b">
        <f>IFERROR(INDEX(DBData!$A:$G, MATCH($A24, DBData!$G:$G, 0), MATCH("Min_Rank_ID", DBData!$1:$1, 0)), 0) &lt;&gt; F24</f>
        <v>1</v>
      </c>
      <c r="L24" s="14" t="b">
        <f>CONCATENATE(IFERROR(INDEX(DBData!$A:$G, MATCH($A24, DBData!$G:$G, 0), MATCH("Code", DBData!$1:$1, 0)), ""), IFERROR(INDEX(DBData!$A:$G, MATCH($A24, DBData!$G:$G, 0), MATCH("Name", DBData!$1:$1, 0)), "")) &lt;&gt; CONCATENATE(B24,C24)</f>
        <v>0</v>
      </c>
      <c r="M24" s="14" t="b">
        <f>IFERROR(INDEX(DBData!$A:$G, MATCH(Table1[[#This Row],[Block_Decimal_ID]], DBData!$G:$G, 0), MATCH("Stack_Size", DBData!$1:$1, 0)), 0) &lt;&gt; Table1[[#This Row],[Stack_Size]]</f>
        <v>0</v>
      </c>
      <c r="N24" s="15" t="str">
        <f t="shared" si="1"/>
        <v>INSERT INTO Items ([Code], [Name], [Stack_Size], [Max], [Min_Rank_ID], [Block_Decimal_ID]) VALUES ('lapislazuliblock', 'Lapis Lazuli (Block)', 64, 256, 5, 22);</v>
      </c>
      <c r="O2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[Code]='lapislazuliblock', [Name]='Lapis Lazuli (Block)', [Stack_Size]=64, [Max]=256, [Min_Rank_ID]=5 WHERE Item_ID = 168;</v>
      </c>
    </row>
    <row r="25" spans="1:15">
      <c r="A25">
        <v>23</v>
      </c>
      <c r="B25" t="s">
        <v>31</v>
      </c>
      <c r="C25" t="s">
        <v>32</v>
      </c>
      <c r="D25">
        <v>1</v>
      </c>
      <c r="E25">
        <v>64</v>
      </c>
      <c r="G25">
        <f>IFERROR(INDEX(DBData!$A:$G, MATCH(A25, DBData!$G:$G, 0), MATCH("Item_ID", DBData!$1:$1, 0)), "new")</f>
        <v>169</v>
      </c>
      <c r="I25" s="2" t="s">
        <v>492</v>
      </c>
      <c r="J25" s="9" t="b">
        <f t="shared" si="0"/>
        <v>0</v>
      </c>
      <c r="K25" s="9" t="b">
        <f>IFERROR(INDEX(DBData!$A:$G, MATCH($A25, DBData!$G:$G, 0), MATCH("Min_Rank_ID", DBData!$1:$1, 0)), 0) &lt;&gt; F25</f>
        <v>1</v>
      </c>
      <c r="L25" s="9" t="b">
        <f>CONCATENATE(IFERROR(INDEX(DBData!$A:$G, MATCH($A25, DBData!$G:$G, 0), MATCH("Code", DBData!$1:$1, 0)), ""), IFERROR(INDEX(DBData!$A:$G, MATCH($A25, DBData!$G:$G, 0), MATCH("Name", DBData!$1:$1, 0)), "")) &lt;&gt; CONCATENATE(B25,C25)</f>
        <v>0</v>
      </c>
      <c r="M25" s="9" t="b">
        <f>IFERROR(INDEX(DBData!$A:$G, MATCH(Table1[[#This Row],[Block_Decimal_ID]], DBData!$G:$G, 0), MATCH("Stack_Size", DBData!$1:$1, 0)), 0) &lt;&gt; Table1[[#This Row],[Stack_Size]]</f>
        <v>0</v>
      </c>
      <c r="N25" s="1" t="str">
        <f t="shared" si="1"/>
        <v>INSERT INTO Items ([Code], [Name], [Stack_Size], [Max], [Min_Rank_ID], [Block_Decimal_ID]) VALUES ('dispenser', 'Dispenser', 1, 64, , 23);</v>
      </c>
      <c r="O2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[Code]='dispenser', [Name]='Dispenser', [Stack_Size]=1, [Max]=64, [Min_Rank_ID]= WHERE Item_ID = 169;</v>
      </c>
    </row>
    <row r="26" spans="1:15">
      <c r="A26" s="3">
        <v>24</v>
      </c>
      <c r="B26" s="3" t="s">
        <v>33</v>
      </c>
      <c r="C26" s="3" t="s">
        <v>34</v>
      </c>
      <c r="D26" s="3">
        <v>64</v>
      </c>
      <c r="E26" s="3">
        <v>256</v>
      </c>
      <c r="F26" s="3">
        <v>4</v>
      </c>
      <c r="G26" s="3">
        <f>IFERROR(INDEX(DBData!$A:$G, MATCH(A26, DBData!$G:$G, 0), MATCH("Item_ID", DBData!$1:$1, 0)), "new")</f>
        <v>170</v>
      </c>
      <c r="H26" s="3"/>
      <c r="I26" s="4" t="s">
        <v>492</v>
      </c>
      <c r="J26" s="10" t="b">
        <f t="shared" si="0"/>
        <v>0</v>
      </c>
      <c r="K26" s="10" t="b">
        <f>IFERROR(INDEX(DBData!$A:$G, MATCH($A26, DBData!$G:$G, 0), MATCH("Min_Rank_ID", DBData!$1:$1, 0)), 0) &lt;&gt; F26</f>
        <v>0</v>
      </c>
      <c r="L26" s="10" t="b">
        <f>CONCATENATE(IFERROR(INDEX(DBData!$A:$G, MATCH($A26, DBData!$G:$G, 0), MATCH("Code", DBData!$1:$1, 0)), ""), IFERROR(INDEX(DBData!$A:$G, MATCH($A26, DBData!$G:$G, 0), MATCH("Name", DBData!$1:$1, 0)), "")) &lt;&gt; CONCATENATE(B26,C26)</f>
        <v>0</v>
      </c>
      <c r="M26" s="10" t="b">
        <f>IFERROR(INDEX(DBData!$A:$G, MATCH(Table1[[#This Row],[Block_Decimal_ID]], DBData!$G:$G, 0), MATCH("Stack_Size", DBData!$1:$1, 0)), 0) &lt;&gt; Table1[[#This Row],[Stack_Size]]</f>
        <v>0</v>
      </c>
      <c r="N26" s="11" t="str">
        <f t="shared" si="1"/>
        <v>INSERT INTO Items ([Code], [Name], [Stack_Size], [Max], [Min_Rank_ID], [Block_Decimal_ID]) VALUES ('sandstone', 'Sandstone', 64, 256, 4, 24);</v>
      </c>
      <c r="O2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[Code]='sandstone', [Name]='Sandstone', [Stack_Size]=64, [Max]=256, [Min_Rank_ID]=4 WHERE Item_ID = 170;</v>
      </c>
    </row>
    <row r="27" spans="1:15">
      <c r="A27">
        <v>25</v>
      </c>
      <c r="B27" t="s">
        <v>35</v>
      </c>
      <c r="C27" t="s">
        <v>36</v>
      </c>
      <c r="D27">
        <v>64</v>
      </c>
      <c r="E27">
        <v>256</v>
      </c>
      <c r="G27">
        <f>IFERROR(INDEX(DBData!$A:$G, MATCH(A27, DBData!$G:$G, 0), MATCH("Item_ID", DBData!$1:$1, 0)), "new")</f>
        <v>171</v>
      </c>
      <c r="I27" s="2" t="s">
        <v>492</v>
      </c>
      <c r="J27" s="9" t="b">
        <f t="shared" si="0"/>
        <v>0</v>
      </c>
      <c r="K27" s="9" t="b">
        <f>IFERROR(INDEX(DBData!$A:$G, MATCH($A27, DBData!$G:$G, 0), MATCH("Min_Rank_ID", DBData!$1:$1, 0)), 0) &lt;&gt; F27</f>
        <v>1</v>
      </c>
      <c r="L27" s="9" t="b">
        <f>CONCATENATE(IFERROR(INDEX(DBData!$A:$G, MATCH($A27, DBData!$G:$G, 0), MATCH("Code", DBData!$1:$1, 0)), ""), IFERROR(INDEX(DBData!$A:$G, MATCH($A27, DBData!$G:$G, 0), MATCH("Name", DBData!$1:$1, 0)), "")) &lt;&gt; CONCATENATE(B27,C27)</f>
        <v>0</v>
      </c>
      <c r="M27" s="9" t="b">
        <f>IFERROR(INDEX(DBData!$A:$G, MATCH(Table1[[#This Row],[Block_Decimal_ID]], DBData!$G:$G, 0), MATCH("Stack_Size", DBData!$1:$1, 0)), 0) &lt;&gt; Table1[[#This Row],[Stack_Size]]</f>
        <v>0</v>
      </c>
      <c r="N27" s="1" t="str">
        <f t="shared" si="1"/>
        <v>INSERT INTO Items ([Code], [Name], [Stack_Size], [Max], [Min_Rank_ID], [Block_Decimal_ID]) VALUES ('noteblock', 'Note Block', 64, 256, , 25);</v>
      </c>
      <c r="O2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[Code]='noteblock', [Name]='Note Block', [Stack_Size]=64, [Max]=256, [Min_Rank_ID]= WHERE Item_ID = 171;</v>
      </c>
    </row>
    <row r="28" spans="1:15">
      <c r="A28" s="5">
        <v>26</v>
      </c>
      <c r="B28" s="5" t="s">
        <v>361</v>
      </c>
      <c r="C28" s="5" t="s">
        <v>362</v>
      </c>
      <c r="D28" s="5">
        <v>1</v>
      </c>
      <c r="E28" s="5">
        <v>64</v>
      </c>
      <c r="F28" s="5">
        <v>6</v>
      </c>
      <c r="G28" s="5">
        <f>IFERROR(INDEX(DBData!$A:$G, MATCH(A28, DBData!$G:$G, 0), MATCH("Item_ID", DBData!$1:$1, 0)), "new")</f>
        <v>316</v>
      </c>
      <c r="H28" s="5" t="s">
        <v>490</v>
      </c>
      <c r="I28" s="6" t="s">
        <v>492</v>
      </c>
      <c r="J28" s="12" t="b">
        <f t="shared" si="0"/>
        <v>0</v>
      </c>
      <c r="K28" s="12" t="b">
        <f>IFERROR(INDEX(DBData!$A:$G, MATCH($A28, DBData!$G:$G, 0), MATCH("Min_Rank_ID", DBData!$1:$1, 0)), 0) &lt;&gt; F28</f>
        <v>0</v>
      </c>
      <c r="L28" s="12" t="b">
        <f>CONCATENATE(IFERROR(INDEX(DBData!$A:$G, MATCH($A28, DBData!$G:$G, 0), MATCH("Code", DBData!$1:$1, 0)), ""), IFERROR(INDEX(DBData!$A:$G, MATCH($A28, DBData!$G:$G, 0), MATCH("Name", DBData!$1:$1, 0)), "")) &lt;&gt; CONCATENATE(B28,C28)</f>
        <v>0</v>
      </c>
      <c r="M28" s="12" t="b">
        <f>IFERROR(INDEX(DBData!$A:$G, MATCH(Table1[[#This Row],[Block_Decimal_ID]], DBData!$G:$G, 0), MATCH("Stack_Size", DBData!$1:$1, 0)), 0) &lt;&gt; Table1[[#This Row],[Stack_Size]]</f>
        <v>0</v>
      </c>
      <c r="N28" s="13" t="str">
        <f t="shared" si="1"/>
        <v>INSERT INTO Items ([Code], [Name], [Stack_Size], [Max], [Min_Rank_ID], [Block_Decimal_ID]) VALUES ('bedblock', 'Bed (Block)', 1, 64, 6, 26);</v>
      </c>
      <c r="O28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[Code]='bedblock', [Name]='Bed (Block)', [Stack_Size]=1, [Max]=64, [Min_Rank_ID]=6 WHERE Item_ID = 316;</v>
      </c>
    </row>
    <row r="29" spans="1:15">
      <c r="A29" s="3">
        <v>27</v>
      </c>
      <c r="B29" s="3" t="s">
        <v>325</v>
      </c>
      <c r="C29" s="3" t="s">
        <v>330</v>
      </c>
      <c r="D29" s="3">
        <v>64</v>
      </c>
      <c r="E29" s="3">
        <v>256</v>
      </c>
      <c r="F29" s="3">
        <v>4</v>
      </c>
      <c r="G29" s="3">
        <f>IFERROR(INDEX(DBData!$A:$G, MATCH(A29, DBData!$G:$G, 0), MATCH("Item_ID", DBData!$1:$1, 0)), "new")</f>
        <v>368</v>
      </c>
      <c r="H29" s="3"/>
      <c r="I29" s="4"/>
      <c r="J29" s="10" t="b">
        <f t="shared" si="0"/>
        <v>0</v>
      </c>
      <c r="K29" s="10" t="b">
        <f>IFERROR(INDEX(DBData!$A:$G, MATCH($A29, DBData!$G:$G, 0), MATCH("Min_Rank_ID", DBData!$1:$1, 0)), 0) &lt;&gt; F29</f>
        <v>0</v>
      </c>
      <c r="L29" s="10" t="b">
        <f>CONCATENATE(IFERROR(INDEX(DBData!$A:$G, MATCH($A29, DBData!$G:$G, 0), MATCH("Code", DBData!$1:$1, 0)), ""), IFERROR(INDEX(DBData!$A:$G, MATCH($A29, DBData!$G:$G, 0), MATCH("Name", DBData!$1:$1, 0)), "")) &lt;&gt; CONCATENATE(B29,C29)</f>
        <v>0</v>
      </c>
      <c r="M29" s="10" t="b">
        <f>IFERROR(INDEX(DBData!$A:$G, MATCH(Table1[[#This Row],[Block_Decimal_ID]], DBData!$G:$G, 0), MATCH("Stack_Size", DBData!$1:$1, 0)), 0) &lt;&gt; Table1[[#This Row],[Stack_Size]]</f>
        <v>0</v>
      </c>
      <c r="N29" s="11" t="str">
        <f t="shared" si="1"/>
        <v>INSERT INTO Items ([Code], [Name], [Stack_Size], [Max], [Min_Rank_ID], [Block_Decimal_ID]) VALUES ('poweredrail', 'Powered Rail', 64, 256, 4, 27);</v>
      </c>
      <c r="O2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[Code]='poweredrail', [Name]='Powered Rail', [Stack_Size]=64, [Max]=256, [Min_Rank_ID]=4 WHERE Item_ID = 368;</v>
      </c>
    </row>
    <row r="30" spans="1:15">
      <c r="A30" s="3">
        <v>28</v>
      </c>
      <c r="B30" s="3" t="s">
        <v>326</v>
      </c>
      <c r="C30" s="3" t="s">
        <v>329</v>
      </c>
      <c r="D30" s="3">
        <v>64</v>
      </c>
      <c r="E30" s="3">
        <v>256</v>
      </c>
      <c r="F30" s="3">
        <v>4</v>
      </c>
      <c r="G30" s="3">
        <f>IFERROR(INDEX(DBData!$A:$G, MATCH(A30, DBData!$G:$G, 0), MATCH("Item_ID", DBData!$1:$1, 0)), "new")</f>
        <v>359</v>
      </c>
      <c r="H30" s="3"/>
      <c r="I30" s="4"/>
      <c r="J30" s="10" t="b">
        <f t="shared" si="0"/>
        <v>0</v>
      </c>
      <c r="K30" s="10" t="b">
        <f>IFERROR(INDEX(DBData!$A:$G, MATCH($A30, DBData!$G:$G, 0), MATCH("Min_Rank_ID", DBData!$1:$1, 0)), 0) &lt;&gt; F30</f>
        <v>0</v>
      </c>
      <c r="L30" s="10" t="b">
        <f>CONCATENATE(IFERROR(INDEX(DBData!$A:$G, MATCH($A30, DBData!$G:$G, 0), MATCH("Code", DBData!$1:$1, 0)), ""), IFERROR(INDEX(DBData!$A:$G, MATCH($A30, DBData!$G:$G, 0), MATCH("Name", DBData!$1:$1, 0)), "")) &lt;&gt; CONCATENATE(B30,C30)</f>
        <v>0</v>
      </c>
      <c r="M30" s="10" t="b">
        <f>IFERROR(INDEX(DBData!$A:$G, MATCH(Table1[[#This Row],[Block_Decimal_ID]], DBData!$G:$G, 0), MATCH("Stack_Size", DBData!$1:$1, 0)), 0) &lt;&gt; Table1[[#This Row],[Stack_Size]]</f>
        <v>0</v>
      </c>
      <c r="N30" s="11" t="str">
        <f t="shared" si="1"/>
        <v>INSERT INTO Items ([Code], [Name], [Stack_Size], [Max], [Min_Rank_ID], [Block_Decimal_ID]) VALUES ('detectorrail', 'Detector Rail', 64, 256, 4, 28);</v>
      </c>
      <c r="O3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[Code]='detectorrail', [Name]='Detector Rail', [Stack_Size]=64, [Max]=256, [Min_Rank_ID]=4 WHERE Item_ID = 359;</v>
      </c>
    </row>
    <row r="31" spans="1:15">
      <c r="A31" s="3">
        <v>29</v>
      </c>
      <c r="B31" s="3" t="s">
        <v>327</v>
      </c>
      <c r="C31" s="3" t="s">
        <v>328</v>
      </c>
      <c r="D31" s="3">
        <v>64</v>
      </c>
      <c r="E31" s="3">
        <v>256</v>
      </c>
      <c r="F31" s="3">
        <v>4</v>
      </c>
      <c r="G31" s="3">
        <f>IFERROR(INDEX(DBData!$A:$G, MATCH(A31, DBData!$G:$G, 0), MATCH("Item_ID", DBData!$1:$1, 0)), "new")</f>
        <v>372</v>
      </c>
      <c r="H31" s="3"/>
      <c r="I31" s="4" t="s">
        <v>492</v>
      </c>
      <c r="J31" s="10" t="b">
        <f t="shared" si="0"/>
        <v>0</v>
      </c>
      <c r="K31" s="10" t="b">
        <f>IFERROR(INDEX(DBData!$A:$G, MATCH($A31, DBData!$G:$G, 0), MATCH("Min_Rank_ID", DBData!$1:$1, 0)), 0) &lt;&gt; F31</f>
        <v>0</v>
      </c>
      <c r="L31" s="10" t="b">
        <f>CONCATENATE(IFERROR(INDEX(DBData!$A:$G, MATCH($A31, DBData!$G:$G, 0), MATCH("Code", DBData!$1:$1, 0)), ""), IFERROR(INDEX(DBData!$A:$G, MATCH($A31, DBData!$G:$G, 0), MATCH("Name", DBData!$1:$1, 0)), "")) &lt;&gt; CONCATENATE(B31,C31)</f>
        <v>0</v>
      </c>
      <c r="M31" s="10" t="b">
        <f>IFERROR(INDEX(DBData!$A:$G, MATCH(Table1[[#This Row],[Block_Decimal_ID]], DBData!$G:$G, 0), MATCH("Stack_Size", DBData!$1:$1, 0)), 0) &lt;&gt; Table1[[#This Row],[Stack_Size]]</f>
        <v>0</v>
      </c>
      <c r="N31" s="11" t="str">
        <f t="shared" si="1"/>
        <v>INSERT INTO Items ([Code], [Name], [Stack_Size], [Max], [Min_Rank_ID], [Block_Decimal_ID]) VALUES ('stickypiston', 'Sticky Piston', 64, 256, 4, 29);</v>
      </c>
      <c r="O3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[Code]='stickypiston', [Name]='Sticky Piston', [Stack_Size]=64, [Max]=256, [Min_Rank_ID]=4 WHERE Item_ID = 372;</v>
      </c>
    </row>
    <row r="32" spans="1:15">
      <c r="A32" s="3">
        <v>30</v>
      </c>
      <c r="B32" s="3" t="s">
        <v>331</v>
      </c>
      <c r="C32" s="3" t="s">
        <v>334</v>
      </c>
      <c r="D32" s="3">
        <v>64</v>
      </c>
      <c r="E32" s="3">
        <v>256</v>
      </c>
      <c r="F32" s="3">
        <v>4</v>
      </c>
      <c r="G32" s="3">
        <f>IFERROR(INDEX(DBData!$A:$G, MATCH(A32, DBData!$G:$G, 0), MATCH("Item_ID", DBData!$1:$1, 0)), "new")</f>
        <v>357</v>
      </c>
      <c r="H32" s="3" t="s">
        <v>487</v>
      </c>
      <c r="I32" s="4"/>
      <c r="J32" s="10" t="b">
        <f t="shared" si="0"/>
        <v>0</v>
      </c>
      <c r="K32" s="10" t="b">
        <f>IFERROR(INDEX(DBData!$A:$G, MATCH($A32, DBData!$G:$G, 0), MATCH("Min_Rank_ID", DBData!$1:$1, 0)), 0) &lt;&gt; F32</f>
        <v>0</v>
      </c>
      <c r="L32" s="10" t="b">
        <f>CONCATENATE(IFERROR(INDEX(DBData!$A:$G, MATCH($A32, DBData!$G:$G, 0), MATCH("Code", DBData!$1:$1, 0)), ""), IFERROR(INDEX(DBData!$A:$G, MATCH($A32, DBData!$G:$G, 0), MATCH("Name", DBData!$1:$1, 0)), "")) &lt;&gt; CONCATENATE(B32,C32)</f>
        <v>0</v>
      </c>
      <c r="M32" s="10" t="b">
        <f>IFERROR(INDEX(DBData!$A:$G, MATCH(Table1[[#This Row],[Block_Decimal_ID]], DBData!$G:$G, 0), MATCH("Stack_Size", DBData!$1:$1, 0)), 0) &lt;&gt; Table1[[#This Row],[Stack_Size]]</f>
        <v>0</v>
      </c>
      <c r="N32" s="11" t="str">
        <f t="shared" si="1"/>
        <v>INSERT INTO Items ([Code], [Name], [Stack_Size], [Max], [Min_Rank_ID], [Block_Decimal_ID]) VALUES ('cobweb', 'Cobweb', 64, 256, 4, 30);</v>
      </c>
      <c r="O3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[Code]='cobweb', [Name]='Cobweb', [Stack_Size]=64, [Max]=256, [Min_Rank_ID]=4 WHERE Item_ID = 357;</v>
      </c>
    </row>
    <row r="33" spans="1:15">
      <c r="A33" s="7">
        <v>31</v>
      </c>
      <c r="B33" s="7" t="s">
        <v>332</v>
      </c>
      <c r="C33" s="7" t="s">
        <v>333</v>
      </c>
      <c r="D33" s="7">
        <v>64</v>
      </c>
      <c r="E33" s="7">
        <v>256</v>
      </c>
      <c r="F33" s="7">
        <v>5</v>
      </c>
      <c r="G33" s="7">
        <f>IFERROR(INDEX(DBData!$A:$G, MATCH(A33, DBData!$G:$G, 0), MATCH("Item_ID", DBData!$1:$1, 0)), "new")</f>
        <v>380</v>
      </c>
      <c r="H33" s="7"/>
      <c r="I33" s="8"/>
      <c r="J33" s="14" t="b">
        <f t="shared" si="0"/>
        <v>0</v>
      </c>
      <c r="K33" s="14" t="b">
        <f>IFERROR(INDEX(DBData!$A:$G, MATCH($A33, DBData!$G:$G, 0), MATCH("Min_Rank_ID", DBData!$1:$1, 0)), 0) &lt;&gt; F33</f>
        <v>0</v>
      </c>
      <c r="L33" s="14" t="b">
        <f>CONCATENATE(IFERROR(INDEX(DBData!$A:$G, MATCH($A33, DBData!$G:$G, 0), MATCH("Code", DBData!$1:$1, 0)), ""), IFERROR(INDEX(DBData!$A:$G, MATCH($A33, DBData!$G:$G, 0), MATCH("Name", DBData!$1:$1, 0)), "")) &lt;&gt; CONCATENATE(B33,C33)</f>
        <v>0</v>
      </c>
      <c r="M33" s="14" t="b">
        <f>IFERROR(INDEX(DBData!$A:$G, MATCH(Table1[[#This Row],[Block_Decimal_ID]], DBData!$G:$G, 0), MATCH("Stack_Size", DBData!$1:$1, 0)), 0) &lt;&gt; Table1[[#This Row],[Stack_Size]]</f>
        <v>0</v>
      </c>
      <c r="N33" s="15" t="str">
        <f t="shared" si="1"/>
        <v>INSERT INTO Items ([Code], [Name], [Stack_Size], [Max], [Min_Rank_ID], [Block_Decimal_ID]) VALUES ('tallgrass', 'Tall Grass', 64, 256, 5, 31);</v>
      </c>
      <c r="O3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[Code]='tallgrass', [Name]='Tall Grass', [Stack_Size]=64, [Max]=256, [Min_Rank_ID]=5 WHERE Item_ID = 380;</v>
      </c>
    </row>
    <row r="34" spans="1:15">
      <c r="A34" s="7">
        <v>32</v>
      </c>
      <c r="B34" s="7" t="s">
        <v>335</v>
      </c>
      <c r="C34" s="7" t="s">
        <v>336</v>
      </c>
      <c r="D34" s="7">
        <v>64</v>
      </c>
      <c r="E34" s="7">
        <v>256</v>
      </c>
      <c r="F34" s="7">
        <v>5</v>
      </c>
      <c r="G34" s="7">
        <f>IFERROR(INDEX(DBData!$A:$G, MATCH(A34, DBData!$G:$G, 0), MATCH("Item_ID", DBData!$1:$1, 0)), "new")</f>
        <v>374</v>
      </c>
      <c r="H34" s="7" t="s">
        <v>487</v>
      </c>
      <c r="I34" s="8"/>
      <c r="J34" s="14" t="b">
        <f t="shared" si="0"/>
        <v>0</v>
      </c>
      <c r="K34" s="14" t="b">
        <f>IFERROR(INDEX(DBData!$A:$G, MATCH($A34, DBData!$G:$G, 0), MATCH("Min_Rank_ID", DBData!$1:$1, 0)), 0) &lt;&gt; F34</f>
        <v>0</v>
      </c>
      <c r="L34" s="14" t="b">
        <f>CONCATENATE(IFERROR(INDEX(DBData!$A:$G, MATCH($A34, DBData!$G:$G, 0), MATCH("Code", DBData!$1:$1, 0)), ""), IFERROR(INDEX(DBData!$A:$G, MATCH($A34, DBData!$G:$G, 0), MATCH("Name", DBData!$1:$1, 0)), "")) &lt;&gt; CONCATENATE(B34,C34)</f>
        <v>0</v>
      </c>
      <c r="M34" s="14" t="b">
        <f>IFERROR(INDEX(DBData!$A:$G, MATCH(Table1[[#This Row],[Block_Decimal_ID]], DBData!$G:$G, 0), MATCH("Stack_Size", DBData!$1:$1, 0)), 0) &lt;&gt; Table1[[#This Row],[Stack_Size]]</f>
        <v>0</v>
      </c>
      <c r="N34" s="15" t="str">
        <f t="shared" si="1"/>
        <v>INSERT INTO Items ([Code], [Name], [Stack_Size], [Max], [Min_Rank_ID], [Block_Decimal_ID]) VALUES ('deadbush', 'Dead Bush', 64, 256, 5, 32);</v>
      </c>
      <c r="O3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[Code]='deadbush', [Name]='Dead Bush', [Stack_Size]=64, [Max]=256, [Min_Rank_ID]=5 WHERE Item_ID = 374;</v>
      </c>
    </row>
    <row r="35" spans="1:15">
      <c r="A35" s="3">
        <v>33</v>
      </c>
      <c r="B35" s="3" t="s">
        <v>338</v>
      </c>
      <c r="C35" s="3" t="s">
        <v>337</v>
      </c>
      <c r="D35" s="3">
        <v>64</v>
      </c>
      <c r="E35" s="3">
        <v>256</v>
      </c>
      <c r="F35" s="3">
        <v>4</v>
      </c>
      <c r="G35" s="3">
        <f>IFERROR(INDEX(DBData!$A:$G, MATCH(A35, DBData!$G:$G, 0), MATCH("Item_ID", DBData!$1:$1, 0)), "new")</f>
        <v>367</v>
      </c>
      <c r="H35" s="3"/>
      <c r="I35" s="4" t="s">
        <v>492</v>
      </c>
      <c r="J35" s="10" t="b">
        <f t="shared" si="0"/>
        <v>0</v>
      </c>
      <c r="K35" s="10" t="b">
        <f>IFERROR(INDEX(DBData!$A:$G, MATCH($A35, DBData!$G:$G, 0), MATCH("Min_Rank_ID", DBData!$1:$1, 0)), 0) &lt;&gt; F35</f>
        <v>0</v>
      </c>
      <c r="L35" s="10" t="b">
        <f>CONCATENATE(IFERROR(INDEX(DBData!$A:$G, MATCH($A35, DBData!$G:$G, 0), MATCH("Code", DBData!$1:$1, 0)), ""), IFERROR(INDEX(DBData!$A:$G, MATCH($A35, DBData!$G:$G, 0), MATCH("Name", DBData!$1:$1, 0)), "")) &lt;&gt; CONCATENATE(B35,C35)</f>
        <v>0</v>
      </c>
      <c r="M35" s="10" t="b">
        <f>IFERROR(INDEX(DBData!$A:$G, MATCH(Table1[[#This Row],[Block_Decimal_ID]], DBData!$G:$G, 0), MATCH("Stack_Size", DBData!$1:$1, 0)), 0) &lt;&gt; Table1[[#This Row],[Stack_Size]]</f>
        <v>0</v>
      </c>
      <c r="N35" s="11" t="str">
        <f t="shared" si="1"/>
        <v>INSERT INTO Items ([Code], [Name], [Stack_Size], [Max], [Min_Rank_ID], [Block_Decimal_ID]) VALUES ('piston', 'Piston', 64, 256, 4, 33);</v>
      </c>
      <c r="O3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[Code]='piston', [Name]='Piston', [Stack_Size]=64, [Max]=256, [Min_Rank_ID]=4 WHERE Item_ID = 367;</v>
      </c>
    </row>
    <row r="36" spans="1:15">
      <c r="A36" s="5">
        <v>34</v>
      </c>
      <c r="B36" s="5" t="s">
        <v>339</v>
      </c>
      <c r="C36" s="5" t="s">
        <v>340</v>
      </c>
      <c r="D36" s="5">
        <v>1</v>
      </c>
      <c r="E36" s="5">
        <v>1</v>
      </c>
      <c r="F36" s="5">
        <v>6</v>
      </c>
      <c r="G36" s="5">
        <f>IFERROR(INDEX(DBData!$A:$G, MATCH(A36, DBData!$G:$G, 0), MATCH("Item_ID", DBData!$1:$1, 0)), "new")</f>
        <v>389</v>
      </c>
      <c r="H36" s="5" t="s">
        <v>490</v>
      </c>
      <c r="I36" s="6"/>
      <c r="J36" s="12" t="b">
        <f t="shared" si="0"/>
        <v>0</v>
      </c>
      <c r="K36" s="12" t="b">
        <f>IFERROR(INDEX(DBData!$A:$G, MATCH($A36, DBData!$G:$G, 0), MATCH("Min_Rank_ID", DBData!$1:$1, 0)), 0) &lt;&gt; F36</f>
        <v>0</v>
      </c>
      <c r="L36" s="12" t="b">
        <f>CONCATENATE(IFERROR(INDEX(DBData!$A:$G, MATCH($A36, DBData!$G:$G, 0), MATCH("Code", DBData!$1:$1, 0)), ""), IFERROR(INDEX(DBData!$A:$G, MATCH($A36, DBData!$G:$G, 0), MATCH("Name", DBData!$1:$1, 0)), "")) &lt;&gt; CONCATENATE(B36,C36)</f>
        <v>0</v>
      </c>
      <c r="M36" s="12" t="b">
        <f>IFERROR(INDEX(DBData!$A:$G, MATCH(Table1[[#This Row],[Block_Decimal_ID]], DBData!$G:$G, 0), MATCH("Stack_Size", DBData!$1:$1, 0)), 0) &lt;&gt; Table1[[#This Row],[Stack_Size]]</f>
        <v>0</v>
      </c>
      <c r="N36" s="13" t="str">
        <f t="shared" si="1"/>
        <v>INSERT INTO Items ([Code], [Name], [Stack_Size], [Max], [Min_Rank_ID], [Block_Decimal_ID]) VALUES ('pistonextension', 'Piston Extension', 1, 1, 6, 34);</v>
      </c>
      <c r="O36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[Code]='pistonextension', [Name]='Piston Extension', [Stack_Size]=1, [Max]=1, [Min_Rank_ID]=6 WHERE Item_ID = 389;</v>
      </c>
    </row>
    <row r="37" spans="1:15">
      <c r="A37" s="3">
        <v>35</v>
      </c>
      <c r="B37" s="3" t="s">
        <v>37</v>
      </c>
      <c r="C37" s="3" t="s">
        <v>38</v>
      </c>
      <c r="D37" s="3">
        <v>64</v>
      </c>
      <c r="E37" s="3">
        <v>256</v>
      </c>
      <c r="F37" s="3">
        <v>4</v>
      </c>
      <c r="G37" s="3">
        <f>IFERROR(INDEX(DBData!$A:$G, MATCH(A37, DBData!$G:$G, 0), MATCH("Item_ID", DBData!$1:$1, 0)), "new")</f>
        <v>172</v>
      </c>
      <c r="H37" s="3"/>
      <c r="I37" s="4" t="s">
        <v>492</v>
      </c>
      <c r="J37" s="10" t="b">
        <f t="shared" si="0"/>
        <v>0</v>
      </c>
      <c r="K37" s="10" t="b">
        <f>IFERROR(INDEX(DBData!$A:$G, MATCH($A37, DBData!$G:$G, 0), MATCH("Min_Rank_ID", DBData!$1:$1, 0)), 0) &lt;&gt; F37</f>
        <v>0</v>
      </c>
      <c r="L37" s="10" t="b">
        <f>CONCATENATE(IFERROR(INDEX(DBData!$A:$G, MATCH($A37, DBData!$G:$G, 0), MATCH("Code", DBData!$1:$1, 0)), ""), IFERROR(INDEX(DBData!$A:$G, MATCH($A37, DBData!$G:$G, 0), MATCH("Name", DBData!$1:$1, 0)), "")) &lt;&gt; CONCATENATE(B37,C37)</f>
        <v>0</v>
      </c>
      <c r="M37" s="10" t="b">
        <f>IFERROR(INDEX(DBData!$A:$G, MATCH(Table1[[#This Row],[Block_Decimal_ID]], DBData!$G:$G, 0), MATCH("Stack_Size", DBData!$1:$1, 0)), 0) &lt;&gt; Table1[[#This Row],[Stack_Size]]</f>
        <v>0</v>
      </c>
      <c r="N37" s="11" t="str">
        <f t="shared" si="1"/>
        <v>INSERT INTO Items ([Code], [Name], [Stack_Size], [Max], [Min_Rank_ID], [Block_Decimal_ID]) VALUES ('wool', 'Wool', 64, 256, 4, 35);</v>
      </c>
      <c r="O3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[Code]='wool', [Name]='Wool', [Stack_Size]=64, [Max]=256, [Min_Rank_ID]=4 WHERE Item_ID = 172;</v>
      </c>
    </row>
    <row r="38" spans="1:15">
      <c r="A38" s="5">
        <v>36</v>
      </c>
      <c r="B38" s="5" t="s">
        <v>341</v>
      </c>
      <c r="C38" s="5" t="s">
        <v>342</v>
      </c>
      <c r="D38" s="5">
        <v>1</v>
      </c>
      <c r="E38" s="5">
        <v>1</v>
      </c>
      <c r="F38" s="5">
        <v>6</v>
      </c>
      <c r="G38" s="5">
        <f>IFERROR(INDEX(DBData!$A:$G, MATCH(A38, DBData!$G:$G, 0), MATCH("Item_ID", DBData!$1:$1, 0)), "new")</f>
        <v>382</v>
      </c>
      <c r="H38" s="5" t="s">
        <v>490</v>
      </c>
      <c r="I38" s="6" t="s">
        <v>492</v>
      </c>
      <c r="J38" s="12" t="b">
        <f t="shared" si="0"/>
        <v>0</v>
      </c>
      <c r="K38" s="12" t="b">
        <f>IFERROR(INDEX(DBData!$A:$G, MATCH($A38, DBData!$G:$G, 0), MATCH("Min_Rank_ID", DBData!$1:$1, 0)), 0) &lt;&gt; F38</f>
        <v>0</v>
      </c>
      <c r="L38" s="12" t="b">
        <f>CONCATENATE(IFERROR(INDEX(DBData!$A:$G, MATCH($A38, DBData!$G:$G, 0), MATCH("Code", DBData!$1:$1, 0)), ""), IFERROR(INDEX(DBData!$A:$G, MATCH($A38, DBData!$G:$G, 0), MATCH("Name", DBData!$1:$1, 0)), "")) &lt;&gt; CONCATENATE(B38,C38)</f>
        <v>0</v>
      </c>
      <c r="M38" s="12" t="b">
        <f>IFERROR(INDEX(DBData!$A:$G, MATCH(Table1[[#This Row],[Block_Decimal_ID]], DBData!$G:$G, 0), MATCH("Stack_Size", DBData!$1:$1, 0)), 0) &lt;&gt; Table1[[#This Row],[Stack_Size]]</f>
        <v>0</v>
      </c>
      <c r="N38" s="13" t="str">
        <f t="shared" si="1"/>
        <v>INSERT INTO Items ([Code], [Name], [Stack_Size], [Max], [Min_Rank_ID], [Block_Decimal_ID]) VALUES ('blockmovedbypiston', 'Block Moved By Piston', 1, 1, 6, 36);</v>
      </c>
      <c r="O38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[Code]='blockmovedbypiston', [Name]='Block Moved By Piston', [Stack_Size]=1, [Max]=1, [Min_Rank_ID]=6 WHERE Item_ID = 382;</v>
      </c>
    </row>
    <row r="39" spans="1:15">
      <c r="A39" s="3">
        <v>37</v>
      </c>
      <c r="B39" s="3" t="s">
        <v>39</v>
      </c>
      <c r="C39" s="3" t="s">
        <v>40</v>
      </c>
      <c r="D39" s="3">
        <v>1</v>
      </c>
      <c r="E39" s="3">
        <v>64</v>
      </c>
      <c r="F39" s="3">
        <v>4</v>
      </c>
      <c r="G39" s="3">
        <f>IFERROR(INDEX(DBData!$A:$G, MATCH(A39, DBData!$G:$G, 0), MATCH("Item_ID", DBData!$1:$1, 0)), "new")</f>
        <v>173</v>
      </c>
      <c r="H39" s="3"/>
      <c r="I39" s="4"/>
      <c r="J39" s="10" t="b">
        <f t="shared" si="0"/>
        <v>0</v>
      </c>
      <c r="K39" s="10" t="b">
        <f>IFERROR(INDEX(DBData!$A:$G, MATCH($A39, DBData!$G:$G, 0), MATCH("Min_Rank_ID", DBData!$1:$1, 0)), 0) &lt;&gt; F39</f>
        <v>0</v>
      </c>
      <c r="L39" s="10" t="b">
        <f>CONCATENATE(IFERROR(INDEX(DBData!$A:$G, MATCH($A39, DBData!$G:$G, 0), MATCH("Code", DBData!$1:$1, 0)), ""), IFERROR(INDEX(DBData!$A:$G, MATCH($A39, DBData!$G:$G, 0), MATCH("Name", DBData!$1:$1, 0)), "")) &lt;&gt; CONCATENATE(B39,C39)</f>
        <v>0</v>
      </c>
      <c r="M39" s="10" t="b">
        <f>IFERROR(INDEX(DBData!$A:$G, MATCH(Table1[[#This Row],[Block_Decimal_ID]], DBData!$G:$G, 0), MATCH("Stack_Size", DBData!$1:$1, 0)), 0) &lt;&gt; Table1[[#This Row],[Stack_Size]]</f>
        <v>0</v>
      </c>
      <c r="N39" s="11" t="str">
        <f t="shared" si="1"/>
        <v>INSERT INTO Items ([Code], [Name], [Stack_Size], [Max], [Min_Rank_ID], [Block_Decimal_ID]) VALUES ('dandelion', 'Dandelion', 1, 64, 4, 37);</v>
      </c>
      <c r="O3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[Code]='dandelion', [Name]='Dandelion', [Stack_Size]=1, [Max]=64, [Min_Rank_ID]=4 WHERE Item_ID = 173;</v>
      </c>
    </row>
    <row r="40" spans="1:15">
      <c r="A40" s="3">
        <v>38</v>
      </c>
      <c r="B40" s="3" t="s">
        <v>41</v>
      </c>
      <c r="C40" s="3" t="s">
        <v>42</v>
      </c>
      <c r="D40" s="3">
        <v>1</v>
      </c>
      <c r="E40" s="3">
        <v>64</v>
      </c>
      <c r="F40" s="3">
        <v>4</v>
      </c>
      <c r="G40" s="3">
        <f>IFERROR(INDEX(DBData!$A:$G, MATCH(A40, DBData!$G:$G, 0), MATCH("Item_ID", DBData!$1:$1, 0)), "new")</f>
        <v>174</v>
      </c>
      <c r="H40" s="3"/>
      <c r="I40" s="4"/>
      <c r="J40" s="10" t="b">
        <f t="shared" si="0"/>
        <v>0</v>
      </c>
      <c r="K40" s="10" t="b">
        <f>IFERROR(INDEX(DBData!$A:$G, MATCH($A40, DBData!$G:$G, 0), MATCH("Min_Rank_ID", DBData!$1:$1, 0)), 0) &lt;&gt; F40</f>
        <v>0</v>
      </c>
      <c r="L40" s="10" t="b">
        <f>CONCATENATE(IFERROR(INDEX(DBData!$A:$G, MATCH($A40, DBData!$G:$G, 0), MATCH("Code", DBData!$1:$1, 0)), ""), IFERROR(INDEX(DBData!$A:$G, MATCH($A40, DBData!$G:$G, 0), MATCH("Name", DBData!$1:$1, 0)), "")) &lt;&gt; CONCATENATE(B40,C40)</f>
        <v>0</v>
      </c>
      <c r="M40" s="10" t="b">
        <f>IFERROR(INDEX(DBData!$A:$G, MATCH(Table1[[#This Row],[Block_Decimal_ID]], DBData!$G:$G, 0), MATCH("Stack_Size", DBData!$1:$1, 0)), 0) &lt;&gt; Table1[[#This Row],[Stack_Size]]</f>
        <v>0</v>
      </c>
      <c r="N40" s="11" t="str">
        <f t="shared" si="1"/>
        <v>INSERT INTO Items ([Code], [Name], [Stack_Size], [Max], [Min_Rank_ID], [Block_Decimal_ID]) VALUES ('rose', 'Rose', 1, 64, 4, 38);</v>
      </c>
      <c r="O4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[Code]='rose', [Name]='Rose', [Stack_Size]=1, [Max]=64, [Min_Rank_ID]=4 WHERE Item_ID = 174;</v>
      </c>
    </row>
    <row r="41" spans="1:15">
      <c r="A41" s="3">
        <v>39</v>
      </c>
      <c r="B41" s="3" t="s">
        <v>43</v>
      </c>
      <c r="C41" s="3" t="s">
        <v>44</v>
      </c>
      <c r="D41" s="3">
        <v>1</v>
      </c>
      <c r="E41" s="3">
        <v>64</v>
      </c>
      <c r="F41" s="3">
        <v>4</v>
      </c>
      <c r="G41" s="3">
        <f>IFERROR(INDEX(DBData!$A:$G, MATCH(A41, DBData!$G:$G, 0), MATCH("Item_ID", DBData!$1:$1, 0)), "new")</f>
        <v>175</v>
      </c>
      <c r="H41" s="3"/>
      <c r="I41" s="4"/>
      <c r="J41" s="10" t="b">
        <f t="shared" si="0"/>
        <v>0</v>
      </c>
      <c r="K41" s="10" t="b">
        <f>IFERROR(INDEX(DBData!$A:$G, MATCH($A41, DBData!$G:$G, 0), MATCH("Min_Rank_ID", DBData!$1:$1, 0)), 0) &lt;&gt; F41</f>
        <v>0</v>
      </c>
      <c r="L41" s="10" t="b">
        <f>CONCATENATE(IFERROR(INDEX(DBData!$A:$G, MATCH($A41, DBData!$G:$G, 0), MATCH("Code", DBData!$1:$1, 0)), ""), IFERROR(INDEX(DBData!$A:$G, MATCH($A41, DBData!$G:$G, 0), MATCH("Name", DBData!$1:$1, 0)), "")) &lt;&gt; CONCATENATE(B41,C41)</f>
        <v>0</v>
      </c>
      <c r="M41" s="10" t="b">
        <f>IFERROR(INDEX(DBData!$A:$G, MATCH(Table1[[#This Row],[Block_Decimal_ID]], DBData!$G:$G, 0), MATCH("Stack_Size", DBData!$1:$1, 0)), 0) &lt;&gt; Table1[[#This Row],[Stack_Size]]</f>
        <v>0</v>
      </c>
      <c r="N41" s="11" t="str">
        <f t="shared" si="1"/>
        <v>INSERT INTO Items ([Code], [Name], [Stack_Size], [Max], [Min_Rank_ID], [Block_Decimal_ID]) VALUES ('brownmushroom', 'Brown Mushroom', 1, 64, 4, 39);</v>
      </c>
      <c r="O4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[Code]='brownmushroom', [Name]='Brown Mushroom', [Stack_Size]=1, [Max]=64, [Min_Rank_ID]=4 WHERE Item_ID = 175;</v>
      </c>
    </row>
    <row r="42" spans="1:15">
      <c r="A42" s="3">
        <v>40</v>
      </c>
      <c r="B42" s="3" t="s">
        <v>45</v>
      </c>
      <c r="C42" s="3" t="s">
        <v>46</v>
      </c>
      <c r="D42" s="3">
        <v>1</v>
      </c>
      <c r="E42" s="3">
        <v>64</v>
      </c>
      <c r="F42" s="3">
        <v>4</v>
      </c>
      <c r="G42" s="3">
        <f>IFERROR(INDEX(DBData!$A:$G, MATCH(A42, DBData!$G:$G, 0), MATCH("Item_ID", DBData!$1:$1, 0)), "new")</f>
        <v>176</v>
      </c>
      <c r="H42" s="3"/>
      <c r="I42" s="4"/>
      <c r="J42" s="10" t="b">
        <f t="shared" si="0"/>
        <v>0</v>
      </c>
      <c r="K42" s="10" t="b">
        <f>IFERROR(INDEX(DBData!$A:$G, MATCH($A42, DBData!$G:$G, 0), MATCH("Min_Rank_ID", DBData!$1:$1, 0)), 0) &lt;&gt; F42</f>
        <v>0</v>
      </c>
      <c r="L42" s="10" t="b">
        <f>CONCATENATE(IFERROR(INDEX(DBData!$A:$G, MATCH($A42, DBData!$G:$G, 0), MATCH("Code", DBData!$1:$1, 0)), ""), IFERROR(INDEX(DBData!$A:$G, MATCH($A42, DBData!$G:$G, 0), MATCH("Name", DBData!$1:$1, 0)), "")) &lt;&gt; CONCATENATE(B42,C42)</f>
        <v>0</v>
      </c>
      <c r="M42" s="10" t="b">
        <f>IFERROR(INDEX(DBData!$A:$G, MATCH(Table1[[#This Row],[Block_Decimal_ID]], DBData!$G:$G, 0), MATCH("Stack_Size", DBData!$1:$1, 0)), 0) &lt;&gt; Table1[[#This Row],[Stack_Size]]</f>
        <v>0</v>
      </c>
      <c r="N42" s="11" t="str">
        <f t="shared" si="1"/>
        <v>INSERT INTO Items ([Code], [Name], [Stack_Size], [Max], [Min_Rank_ID], [Block_Decimal_ID]) VALUES ('redmushroom', 'Red Mushroom', 1, 64, 4, 40);</v>
      </c>
      <c r="O4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[Code]='redmushroom', [Name]='Red Mushroom', [Stack_Size]=1, [Max]=64, [Min_Rank_ID]=4 WHERE Item_ID = 176;</v>
      </c>
    </row>
    <row r="43" spans="1:15">
      <c r="A43" s="7">
        <v>41</v>
      </c>
      <c r="B43" s="7" t="s">
        <v>47</v>
      </c>
      <c r="C43" s="7" t="s">
        <v>48</v>
      </c>
      <c r="D43" s="7">
        <v>64</v>
      </c>
      <c r="E43" s="7">
        <v>256</v>
      </c>
      <c r="F43" s="7">
        <v>5</v>
      </c>
      <c r="G43" s="7">
        <f>IFERROR(INDEX(DBData!$A:$G, MATCH(A43, DBData!$G:$G, 0), MATCH("Item_ID", DBData!$1:$1, 0)), "new")</f>
        <v>177</v>
      </c>
      <c r="H43" s="7"/>
      <c r="I43" s="8" t="s">
        <v>492</v>
      </c>
      <c r="J43" s="14" t="b">
        <f t="shared" si="0"/>
        <v>0</v>
      </c>
      <c r="K43" s="14" t="b">
        <f>IFERROR(INDEX(DBData!$A:$G, MATCH($A43, DBData!$G:$G, 0), MATCH("Min_Rank_ID", DBData!$1:$1, 0)), 0) &lt;&gt; F43</f>
        <v>1</v>
      </c>
      <c r="L43" s="14" t="b">
        <f>CONCATENATE(IFERROR(INDEX(DBData!$A:$G, MATCH($A43, DBData!$G:$G, 0), MATCH("Code", DBData!$1:$1, 0)), ""), IFERROR(INDEX(DBData!$A:$G, MATCH($A43, DBData!$G:$G, 0), MATCH("Name", DBData!$1:$1, 0)), "")) &lt;&gt; CONCATENATE(B43,C43)</f>
        <v>0</v>
      </c>
      <c r="M43" s="14" t="b">
        <f>IFERROR(INDEX(DBData!$A:$G, MATCH(Table1[[#This Row],[Block_Decimal_ID]], DBData!$G:$G, 0), MATCH("Stack_Size", DBData!$1:$1, 0)), 0) &lt;&gt; Table1[[#This Row],[Stack_Size]]</f>
        <v>0</v>
      </c>
      <c r="N43" s="15" t="str">
        <f t="shared" si="1"/>
        <v>INSERT INTO Items ([Code], [Name], [Stack_Size], [Max], [Min_Rank_ID], [Block_Decimal_ID]) VALUES ('goldblock', 'Gold (Block)', 64, 256, 5, 41);</v>
      </c>
      <c r="O4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[Code]='goldblock', [Name]='Gold (Block)', [Stack_Size]=64, [Max]=256, [Min_Rank_ID]=5 WHERE Item_ID = 177;</v>
      </c>
    </row>
    <row r="44" spans="1:15">
      <c r="A44" s="7">
        <v>42</v>
      </c>
      <c r="B44" s="7" t="s">
        <v>49</v>
      </c>
      <c r="C44" s="7" t="s">
        <v>50</v>
      </c>
      <c r="D44" s="7">
        <v>64</v>
      </c>
      <c r="E44" s="7">
        <v>256</v>
      </c>
      <c r="F44" s="7">
        <v>5</v>
      </c>
      <c r="G44" s="7">
        <f>IFERROR(INDEX(DBData!$A:$G, MATCH(A44, DBData!$G:$G, 0), MATCH("Item_ID", DBData!$1:$1, 0)), "new")</f>
        <v>178</v>
      </c>
      <c r="H44" s="7" t="s">
        <v>488</v>
      </c>
      <c r="I44" s="8" t="s">
        <v>492</v>
      </c>
      <c r="J44" s="14" t="b">
        <f t="shared" si="0"/>
        <v>0</v>
      </c>
      <c r="K44" s="14" t="b">
        <f>IFERROR(INDEX(DBData!$A:$G, MATCH($A44, DBData!$G:$G, 0), MATCH("Min_Rank_ID", DBData!$1:$1, 0)), 0) &lt;&gt; F44</f>
        <v>1</v>
      </c>
      <c r="L44" s="14" t="b">
        <f>CONCATENATE(IFERROR(INDEX(DBData!$A:$G, MATCH($A44, DBData!$G:$G, 0), MATCH("Code", DBData!$1:$1, 0)), ""), IFERROR(INDEX(DBData!$A:$G, MATCH($A44, DBData!$G:$G, 0), MATCH("Name", DBData!$1:$1, 0)), "")) &lt;&gt; CONCATENATE(B44,C44)</f>
        <v>0</v>
      </c>
      <c r="M44" s="14" t="b">
        <f>IFERROR(INDEX(DBData!$A:$G, MATCH(Table1[[#This Row],[Block_Decimal_ID]], DBData!$G:$G, 0), MATCH("Stack_Size", DBData!$1:$1, 0)), 0) &lt;&gt; Table1[[#This Row],[Stack_Size]]</f>
        <v>0</v>
      </c>
      <c r="N44" s="15" t="str">
        <f t="shared" si="1"/>
        <v>INSERT INTO Items ([Code], [Name], [Stack_Size], [Max], [Min_Rank_ID], [Block_Decimal_ID]) VALUES ('ironblock', 'Iron (Block)', 64, 256, 5, 42);</v>
      </c>
      <c r="O4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[Code]='ironblock', [Name]='Iron (Block)', [Stack_Size]=64, [Max]=256, [Min_Rank_ID]=5 WHERE Item_ID = 178;</v>
      </c>
    </row>
    <row r="45" spans="1:15">
      <c r="A45" s="3">
        <v>43</v>
      </c>
      <c r="B45" s="3" t="s">
        <v>343</v>
      </c>
      <c r="C45" s="3" t="s">
        <v>344</v>
      </c>
      <c r="D45" s="3">
        <v>64</v>
      </c>
      <c r="E45" s="3">
        <v>256</v>
      </c>
      <c r="F45" s="3">
        <v>4</v>
      </c>
      <c r="G45" s="3">
        <f>IFERROR(INDEX(DBData!$A:$G, MATCH(A45, DBData!$G:$G, 0), MATCH("Item_ID", DBData!$1:$1, 0)), "new")</f>
        <v>360</v>
      </c>
      <c r="H45" s="3"/>
      <c r="I45" s="4" t="s">
        <v>492</v>
      </c>
      <c r="J45" s="10" t="b">
        <f t="shared" si="0"/>
        <v>0</v>
      </c>
      <c r="K45" s="10" t="b">
        <f>IFERROR(INDEX(DBData!$A:$G, MATCH($A45, DBData!$G:$G, 0), MATCH("Min_Rank_ID", DBData!$1:$1, 0)), 0) &lt;&gt; F45</f>
        <v>0</v>
      </c>
      <c r="L45" s="10" t="b">
        <f>CONCATENATE(IFERROR(INDEX(DBData!$A:$G, MATCH($A45, DBData!$G:$G, 0), MATCH("Code", DBData!$1:$1, 0)), ""), IFERROR(INDEX(DBData!$A:$G, MATCH($A45, DBData!$G:$G, 0), MATCH("Name", DBData!$1:$1, 0)), "")) &lt;&gt; CONCATENATE(B45,C45)</f>
        <v>0</v>
      </c>
      <c r="M45" s="10" t="b">
        <f>IFERROR(INDEX(DBData!$A:$G, MATCH(Table1[[#This Row],[Block_Decimal_ID]], DBData!$G:$G, 0), MATCH("Stack_Size", DBData!$1:$1, 0)), 0) &lt;&gt; Table1[[#This Row],[Stack_Size]]</f>
        <v>0</v>
      </c>
      <c r="N45" s="11" t="str">
        <f t="shared" si="1"/>
        <v>INSERT INTO Items ([Code], [Name], [Stack_Size], [Max], [Min_Rank_ID], [Block_Decimal_ID]) VALUES ('doubleslab', 'Double Slab', 64, 256, 4, 43);</v>
      </c>
      <c r="O4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[Code]='doubleslab', [Name]='Double Slab', [Stack_Size]=64, [Max]=256, [Min_Rank_ID]=4 WHERE Item_ID = 360;</v>
      </c>
    </row>
    <row r="46" spans="1:15">
      <c r="A46" s="3">
        <v>44</v>
      </c>
      <c r="B46" s="3" t="s">
        <v>345</v>
      </c>
      <c r="C46" s="3" t="s">
        <v>346</v>
      </c>
      <c r="D46" s="3">
        <v>64</v>
      </c>
      <c r="E46" s="3">
        <v>256</v>
      </c>
      <c r="F46" s="3">
        <v>4</v>
      </c>
      <c r="G46" s="3">
        <f>IFERROR(INDEX(DBData!$A:$G, MATCH(A46, DBData!$G:$G, 0), MATCH("Item_ID", DBData!$1:$1, 0)), "new")</f>
        <v>179</v>
      </c>
      <c r="H46" s="3"/>
      <c r="I46" s="4" t="s">
        <v>492</v>
      </c>
      <c r="J46" s="10" t="b">
        <f t="shared" si="0"/>
        <v>0</v>
      </c>
      <c r="K46" s="10" t="b">
        <f>IFERROR(INDEX(DBData!$A:$G, MATCH($A46, DBData!$G:$G, 0), MATCH("Min_Rank_ID", DBData!$1:$1, 0)), 0) &lt;&gt; F46</f>
        <v>0</v>
      </c>
      <c r="L46" s="10" t="b">
        <f>CONCATENATE(IFERROR(INDEX(DBData!$A:$G, MATCH($A46, DBData!$G:$G, 0), MATCH("Code", DBData!$1:$1, 0)), ""), IFERROR(INDEX(DBData!$A:$G, MATCH($A46, DBData!$G:$G, 0), MATCH("Name", DBData!$1:$1, 0)), "")) &lt;&gt; CONCATENATE(B46,C46)</f>
        <v>0</v>
      </c>
      <c r="M46" s="10" t="b">
        <f>IFERROR(INDEX(DBData!$A:$G, MATCH(Table1[[#This Row],[Block_Decimal_ID]], DBData!$G:$G, 0), MATCH("Stack_Size", DBData!$1:$1, 0)), 0) &lt;&gt; Table1[[#This Row],[Stack_Size]]</f>
        <v>0</v>
      </c>
      <c r="N46" s="11" t="str">
        <f t="shared" si="1"/>
        <v>INSERT INTO Items ([Code], [Name], [Stack_Size], [Max], [Min_Rank_ID], [Block_Decimal_ID]) VALUES ('slab', 'Slab', 64, 256, 4, 44);</v>
      </c>
      <c r="O4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[Code]='slab', [Name]='Slab', [Stack_Size]=64, [Max]=256, [Min_Rank_ID]=4 WHERE Item_ID = 179;</v>
      </c>
    </row>
    <row r="47" spans="1:15">
      <c r="A47" s="3">
        <v>45</v>
      </c>
      <c r="B47" s="3" t="s">
        <v>51</v>
      </c>
      <c r="C47" s="3" t="s">
        <v>52</v>
      </c>
      <c r="D47" s="3">
        <v>64</v>
      </c>
      <c r="E47" s="3">
        <v>256</v>
      </c>
      <c r="F47" s="3">
        <v>4</v>
      </c>
      <c r="G47" s="3">
        <f>IFERROR(INDEX(DBData!$A:$G, MATCH(A47, DBData!$G:$G, 0), MATCH("Item_ID", DBData!$1:$1, 0)), "new")</f>
        <v>180</v>
      </c>
      <c r="H47" s="3"/>
      <c r="I47" s="4" t="s">
        <v>492</v>
      </c>
      <c r="J47" s="10" t="b">
        <f t="shared" si="0"/>
        <v>0</v>
      </c>
      <c r="K47" s="10" t="b">
        <f>IFERROR(INDEX(DBData!$A:$G, MATCH($A47, DBData!$G:$G, 0), MATCH("Min_Rank_ID", DBData!$1:$1, 0)), 0) &lt;&gt; F47</f>
        <v>0</v>
      </c>
      <c r="L47" s="10" t="b">
        <f>CONCATENATE(IFERROR(INDEX(DBData!$A:$G, MATCH($A47, DBData!$G:$G, 0), MATCH("Code", DBData!$1:$1, 0)), ""), IFERROR(INDEX(DBData!$A:$G, MATCH($A47, DBData!$G:$G, 0), MATCH("Name", DBData!$1:$1, 0)), "")) &lt;&gt; CONCATENATE(B47,C47)</f>
        <v>0</v>
      </c>
      <c r="M47" s="10" t="b">
        <f>IFERROR(INDEX(DBData!$A:$G, MATCH(Table1[[#This Row],[Block_Decimal_ID]], DBData!$G:$G, 0), MATCH("Stack_Size", DBData!$1:$1, 0)), 0) &lt;&gt; Table1[[#This Row],[Stack_Size]]</f>
        <v>0</v>
      </c>
      <c r="N47" s="11" t="str">
        <f t="shared" si="1"/>
        <v>INSERT INTO Items ([Code], [Name], [Stack_Size], [Max], [Min_Rank_ID], [Block_Decimal_ID]) VALUES ('brickblock', 'Brick (Block)', 64, 256, 4, 45);</v>
      </c>
      <c r="O4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[Code]='brickblock', [Name]='Brick (Block)', [Stack_Size]=64, [Max]=256, [Min_Rank_ID]=4 WHERE Item_ID = 180;</v>
      </c>
    </row>
    <row r="48" spans="1:15">
      <c r="A48" s="7">
        <v>46</v>
      </c>
      <c r="B48" s="7" t="s">
        <v>53</v>
      </c>
      <c r="C48" s="7" t="s">
        <v>54</v>
      </c>
      <c r="D48" s="7">
        <v>0</v>
      </c>
      <c r="E48" s="7">
        <v>0</v>
      </c>
      <c r="F48" s="7">
        <v>5</v>
      </c>
      <c r="G48" s="7">
        <f>IFERROR(INDEX(DBData!$A:$G, MATCH(A48, DBData!$G:$G, 0), MATCH("Item_ID", DBData!$1:$1, 0)), "new")</f>
        <v>181</v>
      </c>
      <c r="H48" s="7" t="s">
        <v>497</v>
      </c>
      <c r="I48" s="8" t="s">
        <v>492</v>
      </c>
      <c r="J48" s="14" t="b">
        <f t="shared" si="0"/>
        <v>0</v>
      </c>
      <c r="K48" s="14" t="b">
        <f>IFERROR(INDEX(DBData!$A:$G, MATCH($A48, DBData!$G:$G, 0), MATCH("Min_Rank_ID", DBData!$1:$1, 0)), 0) &lt;&gt; F48</f>
        <v>1</v>
      </c>
      <c r="L48" s="14" t="b">
        <f>CONCATENATE(IFERROR(INDEX(DBData!$A:$G, MATCH($A48, DBData!$G:$G, 0), MATCH("Code", DBData!$1:$1, 0)), ""), IFERROR(INDEX(DBData!$A:$G, MATCH($A48, DBData!$G:$G, 0), MATCH("Name", DBData!$1:$1, 0)), "")) &lt;&gt; CONCATENATE(B48,C48)</f>
        <v>0</v>
      </c>
      <c r="M48" s="14" t="b">
        <f>IFERROR(INDEX(DBData!$A:$G, MATCH(Table1[[#This Row],[Block_Decimal_ID]], DBData!$G:$G, 0), MATCH("Stack_Size", DBData!$1:$1, 0)), 0) &lt;&gt; Table1[[#This Row],[Stack_Size]]</f>
        <v>0</v>
      </c>
      <c r="N48" s="15" t="str">
        <f t="shared" si="1"/>
        <v>INSERT INTO Items ([Code], [Name], [Stack_Size], [Max], [Min_Rank_ID], [Block_Decimal_ID]) VALUES ('tnt', 'TNT', 0, 0, 5, 46);</v>
      </c>
      <c r="O48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[Code]='tnt', [Name]='TNT', [Stack_Size]=0, [Max]=0, [Min_Rank_ID]=5 WHERE Item_ID = 181;</v>
      </c>
    </row>
    <row r="49" spans="1:15">
      <c r="A49">
        <v>47</v>
      </c>
      <c r="B49" t="s">
        <v>55</v>
      </c>
      <c r="C49" t="s">
        <v>56</v>
      </c>
      <c r="D49">
        <v>1</v>
      </c>
      <c r="E49">
        <v>64</v>
      </c>
      <c r="G49">
        <f>IFERROR(INDEX(DBData!$A:$G, MATCH(A49, DBData!$G:$G, 0), MATCH("Item_ID", DBData!$1:$1, 0)), "new")</f>
        <v>182</v>
      </c>
      <c r="I49" s="2" t="s">
        <v>492</v>
      </c>
      <c r="J49" s="9" t="b">
        <f t="shared" si="0"/>
        <v>0</v>
      </c>
      <c r="K49" s="9" t="b">
        <f>IFERROR(INDEX(DBData!$A:$G, MATCH($A49, DBData!$G:$G, 0), MATCH("Min_Rank_ID", DBData!$1:$1, 0)), 0) &lt;&gt; F49</f>
        <v>1</v>
      </c>
      <c r="L49" s="9" t="b">
        <f>CONCATENATE(IFERROR(INDEX(DBData!$A:$G, MATCH($A49, DBData!$G:$G, 0), MATCH("Code", DBData!$1:$1, 0)), ""), IFERROR(INDEX(DBData!$A:$G, MATCH($A49, DBData!$G:$G, 0), MATCH("Name", DBData!$1:$1, 0)), "")) &lt;&gt; CONCATENATE(B49,C49)</f>
        <v>0</v>
      </c>
      <c r="M49" s="9" t="b">
        <f>IFERROR(INDEX(DBData!$A:$G, MATCH(Table1[[#This Row],[Block_Decimal_ID]], DBData!$G:$G, 0), MATCH("Stack_Size", DBData!$1:$1, 0)), 0) &lt;&gt; Table1[[#This Row],[Stack_Size]]</f>
        <v>0</v>
      </c>
      <c r="N49" s="1" t="str">
        <f t="shared" si="1"/>
        <v>INSERT INTO Items ([Code], [Name], [Stack_Size], [Max], [Min_Rank_ID], [Block_Decimal_ID]) VALUES ('bookshelf', 'Bookshelf', 1, 64, , 47);</v>
      </c>
      <c r="O49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[Code]='bookshelf', [Name]='Bookshelf', [Stack_Size]=1, [Max]=64, [Min_Rank_ID]= WHERE Item_ID = 182;</v>
      </c>
    </row>
    <row r="50" spans="1:15">
      <c r="A50">
        <v>48</v>
      </c>
      <c r="B50" t="s">
        <v>57</v>
      </c>
      <c r="C50" t="s">
        <v>58</v>
      </c>
      <c r="D50">
        <v>64</v>
      </c>
      <c r="E50">
        <v>256</v>
      </c>
      <c r="G50">
        <f>IFERROR(INDEX(DBData!$A:$G, MATCH(A50, DBData!$G:$G, 0), MATCH("Item_ID", DBData!$1:$1, 0)), "new")</f>
        <v>183</v>
      </c>
      <c r="I50" s="2" t="s">
        <v>492</v>
      </c>
      <c r="J50" s="9" t="b">
        <f t="shared" si="0"/>
        <v>0</v>
      </c>
      <c r="K50" s="9" t="b">
        <f>IFERROR(INDEX(DBData!$A:$G, MATCH($A50, DBData!$G:$G, 0), MATCH("Min_Rank_ID", DBData!$1:$1, 0)), 0) &lt;&gt; F50</f>
        <v>1</v>
      </c>
      <c r="L50" s="9" t="b">
        <f>CONCATENATE(IFERROR(INDEX(DBData!$A:$G, MATCH($A50, DBData!$G:$G, 0), MATCH("Code", DBData!$1:$1, 0)), ""), IFERROR(INDEX(DBData!$A:$G, MATCH($A50, DBData!$G:$G, 0), MATCH("Name", DBData!$1:$1, 0)), "")) &lt;&gt; CONCATENATE(B50,C50)</f>
        <v>0</v>
      </c>
      <c r="M50" s="9" t="b">
        <f>IFERROR(INDEX(DBData!$A:$G, MATCH(Table1[[#This Row],[Block_Decimal_ID]], DBData!$G:$G, 0), MATCH("Stack_Size", DBData!$1:$1, 0)), 0) &lt;&gt; Table1[[#This Row],[Stack_Size]]</f>
        <v>0</v>
      </c>
      <c r="N50" s="1" t="str">
        <f t="shared" si="1"/>
        <v>INSERT INTO Items ([Code], [Name], [Stack_Size], [Max], [Min_Rank_ID], [Block_Decimal_ID]) VALUES ('mossstone', 'Moss Stone', 64, 256, , 48);</v>
      </c>
      <c r="O50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[Code]='mossstone', [Name]='Moss Stone', [Stack_Size]=64, [Max]=256, [Min_Rank_ID]= WHERE Item_ID = 183;</v>
      </c>
    </row>
    <row r="51" spans="1:15">
      <c r="A51" s="3">
        <v>49</v>
      </c>
      <c r="B51" s="3" t="s">
        <v>59</v>
      </c>
      <c r="C51" s="3" t="s">
        <v>60</v>
      </c>
      <c r="D51" s="3">
        <v>64</v>
      </c>
      <c r="E51" s="3">
        <v>256</v>
      </c>
      <c r="F51" s="3">
        <v>4</v>
      </c>
      <c r="G51" s="3">
        <f>IFERROR(INDEX(DBData!$A:$G, MATCH(A51, DBData!$G:$G, 0), MATCH("Item_ID", DBData!$1:$1, 0)), "new")</f>
        <v>184</v>
      </c>
      <c r="H51" s="3"/>
      <c r="I51" s="4" t="s">
        <v>492</v>
      </c>
      <c r="J51" s="10" t="b">
        <f t="shared" si="0"/>
        <v>0</v>
      </c>
      <c r="K51" s="10" t="b">
        <f>IFERROR(INDEX(DBData!$A:$G, MATCH($A51, DBData!$G:$G, 0), MATCH("Min_Rank_ID", DBData!$1:$1, 0)), 0) &lt;&gt; F51</f>
        <v>0</v>
      </c>
      <c r="L51" s="10" t="b">
        <f>CONCATENATE(IFERROR(INDEX(DBData!$A:$G, MATCH($A51, DBData!$G:$G, 0), MATCH("Code", DBData!$1:$1, 0)), ""), IFERROR(INDEX(DBData!$A:$G, MATCH($A51, DBData!$G:$G, 0), MATCH("Name", DBData!$1:$1, 0)), "")) &lt;&gt; CONCATENATE(B51,C51)</f>
        <v>0</v>
      </c>
      <c r="M51" s="10" t="b">
        <f>IFERROR(INDEX(DBData!$A:$G, MATCH(Table1[[#This Row],[Block_Decimal_ID]], DBData!$G:$G, 0), MATCH("Stack_Size", DBData!$1:$1, 0)), 0) &lt;&gt; Table1[[#This Row],[Stack_Size]]</f>
        <v>0</v>
      </c>
      <c r="N51" s="11" t="str">
        <f t="shared" si="1"/>
        <v>INSERT INTO Items ([Code], [Name], [Stack_Size], [Max], [Min_Rank_ID], [Block_Decimal_ID]) VALUES ('obsidian', 'Obsidian', 64, 256, 4, 49);</v>
      </c>
      <c r="O5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[Code]='obsidian', [Name]='Obsidian', [Stack_Size]=64, [Max]=256, [Min_Rank_ID]=4 WHERE Item_ID = 184;</v>
      </c>
    </row>
    <row r="52" spans="1:15">
      <c r="A52" s="3">
        <v>50</v>
      </c>
      <c r="B52" s="3" t="s">
        <v>61</v>
      </c>
      <c r="C52" s="3" t="s">
        <v>62</v>
      </c>
      <c r="D52" s="3">
        <v>64</v>
      </c>
      <c r="E52" s="3">
        <v>256</v>
      </c>
      <c r="F52" s="3">
        <v>4</v>
      </c>
      <c r="G52" s="3">
        <f>IFERROR(INDEX(DBData!$A:$G, MATCH(A52, DBData!$G:$G, 0), MATCH("Item_ID", DBData!$1:$1, 0)), "new")</f>
        <v>185</v>
      </c>
      <c r="H52" s="3"/>
      <c r="I52" s="4"/>
      <c r="J52" s="10" t="b">
        <f t="shared" si="0"/>
        <v>0</v>
      </c>
      <c r="K52" s="10" t="b">
        <f>IFERROR(INDEX(DBData!$A:$G, MATCH($A52, DBData!$G:$G, 0), MATCH("Min_Rank_ID", DBData!$1:$1, 0)), 0) &lt;&gt; F52</f>
        <v>0</v>
      </c>
      <c r="L52" s="10" t="b">
        <f>CONCATENATE(IFERROR(INDEX(DBData!$A:$G, MATCH($A52, DBData!$G:$G, 0), MATCH("Code", DBData!$1:$1, 0)), ""), IFERROR(INDEX(DBData!$A:$G, MATCH($A52, DBData!$G:$G, 0), MATCH("Name", DBData!$1:$1, 0)), "")) &lt;&gt; CONCATENATE(B52,C52)</f>
        <v>0</v>
      </c>
      <c r="M52" s="10" t="b">
        <f>IFERROR(INDEX(DBData!$A:$G, MATCH(Table1[[#This Row],[Block_Decimal_ID]], DBData!$G:$G, 0), MATCH("Stack_Size", DBData!$1:$1, 0)), 0) &lt;&gt; Table1[[#This Row],[Stack_Size]]</f>
        <v>0</v>
      </c>
      <c r="N52" s="11" t="str">
        <f t="shared" si="1"/>
        <v>INSERT INTO Items ([Code], [Name], [Stack_Size], [Max], [Min_Rank_ID], [Block_Decimal_ID]) VALUES ('torch', 'Torch', 64, 256, 4, 50);</v>
      </c>
      <c r="O5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[Code]='torch', [Name]='Torch', [Stack_Size]=64, [Max]=256, [Min_Rank_ID]=4 WHERE Item_ID = 185;</v>
      </c>
    </row>
    <row r="53" spans="1:15">
      <c r="A53" s="7">
        <v>51</v>
      </c>
      <c r="B53" s="7" t="s">
        <v>348</v>
      </c>
      <c r="C53" s="7" t="s">
        <v>347</v>
      </c>
      <c r="D53" s="7">
        <v>1</v>
      </c>
      <c r="E53" s="7">
        <v>64</v>
      </c>
      <c r="F53" s="7">
        <v>5</v>
      </c>
      <c r="G53" s="7">
        <f>IFERROR(INDEX(DBData!$A:$G, MATCH(A53, DBData!$G:$G, 0), MATCH("Item_ID", DBData!$1:$1, 0)), "new")</f>
        <v>376</v>
      </c>
      <c r="H53" s="7" t="s">
        <v>486</v>
      </c>
      <c r="I53" s="8"/>
      <c r="J53" s="14" t="b">
        <f t="shared" si="0"/>
        <v>0</v>
      </c>
      <c r="K53" s="14" t="b">
        <f>IFERROR(INDEX(DBData!$A:$G, MATCH($A53, DBData!$G:$G, 0), MATCH("Min_Rank_ID", DBData!$1:$1, 0)), 0) &lt;&gt; F53</f>
        <v>0</v>
      </c>
      <c r="L53" s="14" t="b">
        <f>CONCATENATE(IFERROR(INDEX(DBData!$A:$G, MATCH($A53, DBData!$G:$G, 0), MATCH("Code", DBData!$1:$1, 0)), ""), IFERROR(INDEX(DBData!$A:$G, MATCH($A53, DBData!$G:$G, 0), MATCH("Name", DBData!$1:$1, 0)), "")) &lt;&gt; CONCATENATE(B53,C53)</f>
        <v>0</v>
      </c>
      <c r="M53" s="14" t="b">
        <f>IFERROR(INDEX(DBData!$A:$G, MATCH(Table1[[#This Row],[Block_Decimal_ID]], DBData!$G:$G, 0), MATCH("Stack_Size", DBData!$1:$1, 0)), 0) &lt;&gt; Table1[[#This Row],[Stack_Size]]</f>
        <v>0</v>
      </c>
      <c r="N53" s="15" t="str">
        <f t="shared" si="1"/>
        <v>INSERT INTO Items ([Code], [Name], [Stack_Size], [Max], [Min_Rank_ID], [Block_Decimal_ID]) VALUES ('fire', 'Fire', 1, 64, 5, 51);</v>
      </c>
      <c r="O5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[Code]='fire', [Name]='Fire', [Stack_Size]=1, [Max]=64, [Min_Rank_ID]=5 WHERE Item_ID = 376;</v>
      </c>
    </row>
    <row r="54" spans="1:15">
      <c r="A54" s="7">
        <v>52</v>
      </c>
      <c r="B54" s="7" t="s">
        <v>349</v>
      </c>
      <c r="C54" s="7" t="s">
        <v>350</v>
      </c>
      <c r="D54" s="7">
        <v>1</v>
      </c>
      <c r="E54" s="7">
        <v>64</v>
      </c>
      <c r="F54" s="7">
        <v>5</v>
      </c>
      <c r="G54" s="7">
        <f>IFERROR(INDEX(DBData!$A:$G, MATCH(A54, DBData!$G:$G, 0), MATCH("Item_ID", DBData!$1:$1, 0)), "new")</f>
        <v>326</v>
      </c>
      <c r="H54" s="7" t="s">
        <v>488</v>
      </c>
      <c r="I54" s="8" t="s">
        <v>492</v>
      </c>
      <c r="J54" s="14" t="b">
        <f t="shared" si="0"/>
        <v>0</v>
      </c>
      <c r="K54" s="14" t="b">
        <f>IFERROR(INDEX(DBData!$A:$G, MATCH($A54, DBData!$G:$G, 0), MATCH("Min_Rank_ID", DBData!$1:$1, 0)), 0) &lt;&gt; F54</f>
        <v>0</v>
      </c>
      <c r="L54" s="14" t="b">
        <f>CONCATENATE(IFERROR(INDEX(DBData!$A:$G, MATCH($A54, DBData!$G:$G, 0), MATCH("Code", DBData!$1:$1, 0)), ""), IFERROR(INDEX(DBData!$A:$G, MATCH($A54, DBData!$G:$G, 0), MATCH("Name", DBData!$1:$1, 0)), "")) &lt;&gt; CONCATENATE(B54,C54)</f>
        <v>0</v>
      </c>
      <c r="M54" s="14" t="b">
        <f>IFERROR(INDEX(DBData!$A:$G, MATCH(Table1[[#This Row],[Block_Decimal_ID]], DBData!$G:$G, 0), MATCH("Stack_Size", DBData!$1:$1, 0)), 0) &lt;&gt; Table1[[#This Row],[Stack_Size]]</f>
        <v>0</v>
      </c>
      <c r="N54" s="15" t="str">
        <f t="shared" si="1"/>
        <v>INSERT INTO Items ([Code], [Name], [Stack_Size], [Max], [Min_Rank_ID], [Block_Decimal_ID]) VALUES ('monsterspawner', 'Monster Spawner', 1, 64, 5, 52);</v>
      </c>
      <c r="O5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[Code]='monsterspawner', [Name]='Monster Spawner', [Stack_Size]=1, [Max]=64, [Min_Rank_ID]=5 WHERE Item_ID = 326;</v>
      </c>
    </row>
    <row r="55" spans="1:15">
      <c r="A55" s="3">
        <v>53</v>
      </c>
      <c r="B55" s="3" t="s">
        <v>63</v>
      </c>
      <c r="C55" s="3" t="s">
        <v>64</v>
      </c>
      <c r="D55" s="3">
        <v>64</v>
      </c>
      <c r="E55" s="3">
        <v>256</v>
      </c>
      <c r="F55" s="3">
        <v>4</v>
      </c>
      <c r="G55" s="3">
        <f>IFERROR(INDEX(DBData!$A:$G, MATCH(A55, DBData!$G:$G, 0), MATCH("Item_ID", DBData!$1:$1, 0)), "new")</f>
        <v>186</v>
      </c>
      <c r="H55" s="3"/>
      <c r="I55" s="4" t="s">
        <v>492</v>
      </c>
      <c r="J55" s="10" t="b">
        <f t="shared" si="0"/>
        <v>0</v>
      </c>
      <c r="K55" s="10" t="b">
        <f>IFERROR(INDEX(DBData!$A:$G, MATCH($A55, DBData!$G:$G, 0), MATCH("Min_Rank_ID", DBData!$1:$1, 0)), 0) &lt;&gt; F55</f>
        <v>0</v>
      </c>
      <c r="L55" s="10" t="b">
        <f>CONCATENATE(IFERROR(INDEX(DBData!$A:$G, MATCH($A55, DBData!$G:$G, 0), MATCH("Code", DBData!$1:$1, 0)), ""), IFERROR(INDEX(DBData!$A:$G, MATCH($A55, DBData!$G:$G, 0), MATCH("Name", DBData!$1:$1, 0)), "")) &lt;&gt; CONCATENATE(B55,C55)</f>
        <v>0</v>
      </c>
      <c r="M55" s="10" t="b">
        <f>IFERROR(INDEX(DBData!$A:$G, MATCH(Table1[[#This Row],[Block_Decimal_ID]], DBData!$G:$G, 0), MATCH("Stack_Size", DBData!$1:$1, 0)), 0) &lt;&gt; Table1[[#This Row],[Stack_Size]]</f>
        <v>0</v>
      </c>
      <c r="N55" s="11" t="str">
        <f t="shared" si="1"/>
        <v>INSERT INTO Items ([Code], [Name], [Stack_Size], [Max], [Min_Rank_ID], [Block_Decimal_ID]) VALUES ('woodenstairs', 'Wooden Stairs', 64, 256, 4, 53);</v>
      </c>
      <c r="O5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[Code]='woodenstairs', [Name]='Wooden Stairs', [Stack_Size]=64, [Max]=256, [Min_Rank_ID]=4 WHERE Item_ID = 186;</v>
      </c>
    </row>
    <row r="56" spans="1:15">
      <c r="A56" s="3">
        <v>54</v>
      </c>
      <c r="B56" s="3" t="s">
        <v>65</v>
      </c>
      <c r="C56" s="3" t="s">
        <v>66</v>
      </c>
      <c r="D56" s="3">
        <v>1</v>
      </c>
      <c r="E56" s="3">
        <v>64</v>
      </c>
      <c r="F56" s="3">
        <v>4</v>
      </c>
      <c r="G56" s="3">
        <f>IFERROR(INDEX(DBData!$A:$G, MATCH(A56, DBData!$G:$G, 0), MATCH("Item_ID", DBData!$1:$1, 0)), "new")</f>
        <v>187</v>
      </c>
      <c r="H56" s="3"/>
      <c r="I56" s="4" t="s">
        <v>492</v>
      </c>
      <c r="J56" s="10" t="b">
        <f t="shared" si="0"/>
        <v>0</v>
      </c>
      <c r="K56" s="10" t="b">
        <f>IFERROR(INDEX(DBData!$A:$G, MATCH($A56, DBData!$G:$G, 0), MATCH("Min_Rank_ID", DBData!$1:$1, 0)), 0) &lt;&gt; F56</f>
        <v>0</v>
      </c>
      <c r="L56" s="10" t="b">
        <f>CONCATENATE(IFERROR(INDEX(DBData!$A:$G, MATCH($A56, DBData!$G:$G, 0), MATCH("Code", DBData!$1:$1, 0)), ""), IFERROR(INDEX(DBData!$A:$G, MATCH($A56, DBData!$G:$G, 0), MATCH("Name", DBData!$1:$1, 0)), "")) &lt;&gt; CONCATENATE(B56,C56)</f>
        <v>0</v>
      </c>
      <c r="M56" s="10" t="b">
        <f>IFERROR(INDEX(DBData!$A:$G, MATCH(Table1[[#This Row],[Block_Decimal_ID]], DBData!$G:$G, 0), MATCH("Stack_Size", DBData!$1:$1, 0)), 0) &lt;&gt; Table1[[#This Row],[Stack_Size]]</f>
        <v>0</v>
      </c>
      <c r="N56" s="11" t="str">
        <f t="shared" si="1"/>
        <v>INSERT INTO Items ([Code], [Name], [Stack_Size], [Max], [Min_Rank_ID], [Block_Decimal_ID]) VALUES ('chest', 'Chest', 1, 64, 4, 54);</v>
      </c>
      <c r="O5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[Code]='chest', [Name]='Chest', [Stack_Size]=1, [Max]=64, [Min_Rank_ID]=4 WHERE Item_ID = 187;</v>
      </c>
    </row>
    <row r="57" spans="1:15">
      <c r="A57" s="5">
        <v>55</v>
      </c>
      <c r="B57" s="5" t="s">
        <v>360</v>
      </c>
      <c r="C57" s="5" t="s">
        <v>475</v>
      </c>
      <c r="D57" s="5">
        <v>1</v>
      </c>
      <c r="E57" s="5">
        <v>64</v>
      </c>
      <c r="F57" s="5">
        <v>6</v>
      </c>
      <c r="G57" s="5">
        <f>IFERROR(INDEX(DBData!$A:$G, MATCH(A57, DBData!$G:$G, 0), MATCH("Item_ID", DBData!$1:$1, 0)), "new")</f>
        <v>393</v>
      </c>
      <c r="H57" s="5" t="s">
        <v>490</v>
      </c>
      <c r="I57" s="6"/>
      <c r="J57" s="12" t="b">
        <f t="shared" si="0"/>
        <v>0</v>
      </c>
      <c r="K57" s="12" t="b">
        <f>IFERROR(INDEX(DBData!$A:$G, MATCH($A57, DBData!$G:$G, 0), MATCH("Min_Rank_ID", DBData!$1:$1, 0)), 0) &lt;&gt; F57</f>
        <v>0</v>
      </c>
      <c r="L57" s="12" t="b">
        <f>CONCATENATE(IFERROR(INDEX(DBData!$A:$G, MATCH($A57, DBData!$G:$G, 0), MATCH("Code", DBData!$1:$1, 0)), ""), IFERROR(INDEX(DBData!$A:$G, MATCH($A57, DBData!$G:$G, 0), MATCH("Name", DBData!$1:$1, 0)), "")) &lt;&gt; CONCATENATE(B57,C57)</f>
        <v>0</v>
      </c>
      <c r="M57" s="12" t="b">
        <f>IFERROR(INDEX(DBData!$A:$G, MATCH(Table1[[#This Row],[Block_Decimal_ID]], DBData!$G:$G, 0), MATCH("Stack_Size", DBData!$1:$1, 0)), 0) &lt;&gt; Table1[[#This Row],[Stack_Size]]</f>
        <v>0</v>
      </c>
      <c r="N57" s="13" t="str">
        <f t="shared" si="1"/>
        <v>INSERT INTO Items ([Code], [Name], [Stack_Size], [Max], [Min_Rank_ID], [Block_Decimal_ID]) VALUES ('redstonewire', 'Redstone Wire', 1, 64, 6, 55);</v>
      </c>
      <c r="O57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[Code]='redstonewire', [Name]='Redstone Wire', [Stack_Size]=1, [Max]=64, [Min_Rank_ID]=6 WHERE Item_ID = 393;</v>
      </c>
    </row>
    <row r="58" spans="1:15">
      <c r="A58" s="7">
        <v>56</v>
      </c>
      <c r="B58" s="7" t="s">
        <v>351</v>
      </c>
      <c r="C58" s="7" t="s">
        <v>352</v>
      </c>
      <c r="D58" s="7">
        <v>1</v>
      </c>
      <c r="E58" s="7">
        <v>64</v>
      </c>
      <c r="F58" s="7">
        <v>5</v>
      </c>
      <c r="G58" s="7">
        <f>IFERROR(INDEX(DBData!$A:$G, MATCH(A58, DBData!$G:$G, 0), MATCH("Item_ID", DBData!$1:$1, 0)), "new")</f>
        <v>327</v>
      </c>
      <c r="H58" s="7" t="s">
        <v>491</v>
      </c>
      <c r="I58" s="8" t="s">
        <v>492</v>
      </c>
      <c r="J58" s="14" t="b">
        <f t="shared" si="0"/>
        <v>0</v>
      </c>
      <c r="K58" s="14" t="b">
        <f>IFERROR(INDEX(DBData!$A:$G, MATCH($A58, DBData!$G:$G, 0), MATCH("Min_Rank_ID", DBData!$1:$1, 0)), 0) &lt;&gt; F58</f>
        <v>0</v>
      </c>
      <c r="L58" s="14" t="b">
        <f>CONCATENATE(IFERROR(INDEX(DBData!$A:$G, MATCH($A58, DBData!$G:$G, 0), MATCH("Code", DBData!$1:$1, 0)), ""), IFERROR(INDEX(DBData!$A:$G, MATCH($A58, DBData!$G:$G, 0), MATCH("Name", DBData!$1:$1, 0)), "")) &lt;&gt; CONCATENATE(B58,C58)</f>
        <v>0</v>
      </c>
      <c r="M58" s="14" t="b">
        <f>IFERROR(INDEX(DBData!$A:$G, MATCH(Table1[[#This Row],[Block_Decimal_ID]], DBData!$G:$G, 0), MATCH("Stack_Size", DBData!$1:$1, 0)), 0) &lt;&gt; Table1[[#This Row],[Stack_Size]]</f>
        <v>0</v>
      </c>
      <c r="N58" s="15" t="str">
        <f t="shared" si="1"/>
        <v>INSERT INTO Items ([Code], [Name], [Stack_Size], [Max], [Min_Rank_ID], [Block_Decimal_ID]) VALUES ('diamondore', 'Diamond (Ore)', 1, 64, 5, 56);</v>
      </c>
      <c r="O58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[Code]='diamondore', [Name]='Diamond (Ore)', [Stack_Size]=1, [Max]=64, [Min_Rank_ID]=5 WHERE Item_ID = 327;</v>
      </c>
    </row>
    <row r="59" spans="1:15">
      <c r="A59" s="7">
        <v>57</v>
      </c>
      <c r="B59" s="7" t="s">
        <v>67</v>
      </c>
      <c r="C59" s="7" t="s">
        <v>68</v>
      </c>
      <c r="D59" s="7">
        <v>64</v>
      </c>
      <c r="E59" s="7">
        <v>256</v>
      </c>
      <c r="F59" s="7">
        <v>5</v>
      </c>
      <c r="G59" s="7">
        <f>IFERROR(INDEX(DBData!$A:$G, MATCH(A59, DBData!$G:$G, 0), MATCH("Item_ID", DBData!$1:$1, 0)), "new")</f>
        <v>188</v>
      </c>
      <c r="H59" s="7"/>
      <c r="I59" s="8" t="s">
        <v>492</v>
      </c>
      <c r="J59" s="14" t="b">
        <f t="shared" si="0"/>
        <v>0</v>
      </c>
      <c r="K59" s="14" t="b">
        <f>IFERROR(INDEX(DBData!$A:$G, MATCH($A59, DBData!$G:$G, 0), MATCH("Min_Rank_ID", DBData!$1:$1, 0)), 0) &lt;&gt; F59</f>
        <v>1</v>
      </c>
      <c r="L59" s="14" t="b">
        <f>CONCATENATE(IFERROR(INDEX(DBData!$A:$G, MATCH($A59, DBData!$G:$G, 0), MATCH("Code", DBData!$1:$1, 0)), ""), IFERROR(INDEX(DBData!$A:$G, MATCH($A59, DBData!$G:$G, 0), MATCH("Name", DBData!$1:$1, 0)), "")) &lt;&gt; CONCATENATE(B59,C59)</f>
        <v>0</v>
      </c>
      <c r="M59" s="14" t="b">
        <f>IFERROR(INDEX(DBData!$A:$G, MATCH(Table1[[#This Row],[Block_Decimal_ID]], DBData!$G:$G, 0), MATCH("Stack_Size", DBData!$1:$1, 0)), 0) &lt;&gt; Table1[[#This Row],[Stack_Size]]</f>
        <v>0</v>
      </c>
      <c r="N59" s="15" t="str">
        <f t="shared" si="1"/>
        <v>INSERT INTO Items ([Code], [Name], [Stack_Size], [Max], [Min_Rank_ID], [Block_Decimal_ID]) VALUES ('diamondblock', 'Diamond (Block)', 64, 256, 5, 57);</v>
      </c>
      <c r="O59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[Code]='diamondblock', [Name]='Diamond (Block)', [Stack_Size]=64, [Max]=256, [Min_Rank_ID]=5 WHERE Item_ID = 188;</v>
      </c>
    </row>
    <row r="60" spans="1:15">
      <c r="A60" s="3">
        <v>58</v>
      </c>
      <c r="B60" s="3" t="s">
        <v>69</v>
      </c>
      <c r="C60" s="3" t="s">
        <v>70</v>
      </c>
      <c r="D60" s="3">
        <v>1</v>
      </c>
      <c r="E60" s="3">
        <v>64</v>
      </c>
      <c r="F60" s="3">
        <v>4</v>
      </c>
      <c r="G60" s="3">
        <f>IFERROR(INDEX(DBData!$A:$G, MATCH(A60, DBData!$G:$G, 0), MATCH("Item_ID", DBData!$1:$1, 0)), "new")</f>
        <v>189</v>
      </c>
      <c r="H60" s="3"/>
      <c r="I60" s="4" t="s">
        <v>492</v>
      </c>
      <c r="J60" s="10" t="b">
        <f t="shared" si="0"/>
        <v>0</v>
      </c>
      <c r="K60" s="10" t="b">
        <f>IFERROR(INDEX(DBData!$A:$G, MATCH($A60, DBData!$G:$G, 0), MATCH("Min_Rank_ID", DBData!$1:$1, 0)), 0) &lt;&gt; F60</f>
        <v>0</v>
      </c>
      <c r="L60" s="10" t="b">
        <f>CONCATENATE(IFERROR(INDEX(DBData!$A:$G, MATCH($A60, DBData!$G:$G, 0), MATCH("Code", DBData!$1:$1, 0)), ""), IFERROR(INDEX(DBData!$A:$G, MATCH($A60, DBData!$G:$G, 0), MATCH("Name", DBData!$1:$1, 0)), "")) &lt;&gt; CONCATENATE(B60,C60)</f>
        <v>0</v>
      </c>
      <c r="M60" s="10" t="b">
        <f>IFERROR(INDEX(DBData!$A:$G, MATCH(Table1[[#This Row],[Block_Decimal_ID]], DBData!$G:$G, 0), MATCH("Stack_Size", DBData!$1:$1, 0)), 0) &lt;&gt; Table1[[#This Row],[Stack_Size]]</f>
        <v>0</v>
      </c>
      <c r="N60" s="11" t="str">
        <f t="shared" si="1"/>
        <v>INSERT INTO Items ([Code], [Name], [Stack_Size], [Max], [Min_Rank_ID], [Block_Decimal_ID]) VALUES ('craftingtable', 'Crafting Table', 1, 64, 4, 58);</v>
      </c>
      <c r="O6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[Code]='craftingtable', [Name]='Crafting Table', [Stack_Size]=1, [Max]=64, [Min_Rank_ID]=4 WHERE Item_ID = 189;</v>
      </c>
    </row>
    <row r="61" spans="1:15">
      <c r="A61" s="7">
        <v>59</v>
      </c>
      <c r="B61" s="7" t="s">
        <v>494</v>
      </c>
      <c r="C61" s="7" t="s">
        <v>495</v>
      </c>
      <c r="D61" s="7">
        <v>1</v>
      </c>
      <c r="E61" s="7">
        <v>64</v>
      </c>
      <c r="F61" s="7">
        <v>5</v>
      </c>
      <c r="G61" s="7">
        <f>IFERROR(INDEX(DBData!$A:$G, MATCH(A61, DBData!$G:$G, 0), MATCH("Item_ID", DBData!$1:$1, 0)), "new")</f>
        <v>328</v>
      </c>
      <c r="H61" s="7" t="s">
        <v>486</v>
      </c>
      <c r="I61" s="8"/>
      <c r="J61" s="14" t="b">
        <f t="shared" si="0"/>
        <v>0</v>
      </c>
      <c r="K61" s="14" t="b">
        <f>IFERROR(INDEX(DBData!$A:$G, MATCH($A61, DBData!$G:$G, 0), MATCH("Min_Rank_ID", DBData!$1:$1, 0)), 0) &lt;&gt; F61</f>
        <v>0</v>
      </c>
      <c r="L61" s="14" t="b">
        <f>CONCATENATE(IFERROR(INDEX(DBData!$A:$G, MATCH($A61, DBData!$G:$G, 0), MATCH("Code", DBData!$1:$1, 0)), ""), IFERROR(INDEX(DBData!$A:$G, MATCH($A61, DBData!$G:$G, 0), MATCH("Name", DBData!$1:$1, 0)), "")) &lt;&gt; CONCATENATE(B61,C61)</f>
        <v>0</v>
      </c>
      <c r="M61" s="14" t="b">
        <f>IFERROR(INDEX(DBData!$A:$G, MATCH(Table1[[#This Row],[Block_Decimal_ID]], DBData!$G:$G, 0), MATCH("Stack_Size", DBData!$1:$1, 0)), 0) &lt;&gt; Table1[[#This Row],[Stack_Size]]</f>
        <v>0</v>
      </c>
      <c r="N61" s="15" t="str">
        <f t="shared" si="1"/>
        <v>INSERT INTO Items ([Code], [Name], [Stack_Size], [Max], [Min_Rank_ID], [Block_Decimal_ID]) VALUES ('seedblock', 'Seeds (Block)', 1, 64, 5, 59);</v>
      </c>
      <c r="O61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[Code]='seedblock', [Name]='Seeds (Block)', [Stack_Size]=1, [Max]=64, [Min_Rank_ID]=5 WHERE Item_ID = 328;</v>
      </c>
    </row>
    <row r="62" spans="1:15">
      <c r="A62" s="7">
        <v>60</v>
      </c>
      <c r="B62" s="7" t="s">
        <v>354</v>
      </c>
      <c r="C62" s="7" t="s">
        <v>355</v>
      </c>
      <c r="D62" s="7">
        <v>1</v>
      </c>
      <c r="E62" s="7">
        <v>64</v>
      </c>
      <c r="F62" s="7">
        <v>5</v>
      </c>
      <c r="G62" s="7">
        <f>IFERROR(INDEX(DBData!$A:$G, MATCH(A62, DBData!$G:$G, 0), MATCH("Item_ID", DBData!$1:$1, 0)), "new")</f>
        <v>375</v>
      </c>
      <c r="H62" s="7" t="s">
        <v>486</v>
      </c>
      <c r="I62" s="8" t="s">
        <v>492</v>
      </c>
      <c r="J62" s="14" t="b">
        <f t="shared" si="0"/>
        <v>0</v>
      </c>
      <c r="K62" s="14" t="b">
        <f>IFERROR(INDEX(DBData!$A:$G, MATCH($A62, DBData!$G:$G, 0), MATCH("Min_Rank_ID", DBData!$1:$1, 0)), 0) &lt;&gt; F62</f>
        <v>0</v>
      </c>
      <c r="L62" s="14" t="b">
        <f>CONCATENATE(IFERROR(INDEX(DBData!$A:$G, MATCH($A62, DBData!$G:$G, 0), MATCH("Code", DBData!$1:$1, 0)), ""), IFERROR(INDEX(DBData!$A:$G, MATCH($A62, DBData!$G:$G, 0), MATCH("Name", DBData!$1:$1, 0)), "")) &lt;&gt; CONCATENATE(B62,C62)</f>
        <v>0</v>
      </c>
      <c r="M62" s="14" t="b">
        <f>IFERROR(INDEX(DBData!$A:$G, MATCH(Table1[[#This Row],[Block_Decimal_ID]], DBData!$G:$G, 0), MATCH("Stack_Size", DBData!$1:$1, 0)), 0) &lt;&gt; Table1[[#This Row],[Stack_Size]]</f>
        <v>0</v>
      </c>
      <c r="N62" s="15" t="str">
        <f t="shared" si="1"/>
        <v>INSERT INTO Items ([Code], [Name], [Stack_Size], [Max], [Min_Rank_ID], [Block_Decimal_ID]) VALUES ('farmland', 'Farmland', 1, 64, 5, 60);</v>
      </c>
      <c r="O62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[Code]='farmland', [Name]='Farmland', [Stack_Size]=1, [Max]=64, [Min_Rank_ID]=5 WHERE Item_ID = 375;</v>
      </c>
    </row>
    <row r="63" spans="1:15">
      <c r="A63" s="3">
        <v>61</v>
      </c>
      <c r="B63" s="3" t="s">
        <v>71</v>
      </c>
      <c r="C63" s="3" t="s">
        <v>72</v>
      </c>
      <c r="D63" s="3">
        <v>1</v>
      </c>
      <c r="E63" s="3">
        <v>64</v>
      </c>
      <c r="F63" s="3">
        <v>4</v>
      </c>
      <c r="G63" s="3">
        <f>IFERROR(INDEX(DBData!$A:$G, MATCH(A63, DBData!$G:$G, 0), MATCH("Item_ID", DBData!$1:$1, 0)), "new")</f>
        <v>190</v>
      </c>
      <c r="H63" s="3"/>
      <c r="I63" s="4" t="s">
        <v>492</v>
      </c>
      <c r="J63" s="10" t="b">
        <f t="shared" si="0"/>
        <v>0</v>
      </c>
      <c r="K63" s="10" t="b">
        <f>IFERROR(INDEX(DBData!$A:$G, MATCH($A63, DBData!$G:$G, 0), MATCH("Min_Rank_ID", DBData!$1:$1, 0)), 0) &lt;&gt; F63</f>
        <v>0</v>
      </c>
      <c r="L63" s="10" t="b">
        <f>CONCATENATE(IFERROR(INDEX(DBData!$A:$G, MATCH($A63, DBData!$G:$G, 0), MATCH("Code", DBData!$1:$1, 0)), ""), IFERROR(INDEX(DBData!$A:$G, MATCH($A63, DBData!$G:$G, 0), MATCH("Name", DBData!$1:$1, 0)), "")) &lt;&gt; CONCATENATE(B63,C63)</f>
        <v>0</v>
      </c>
      <c r="M63" s="10" t="b">
        <f>IFERROR(INDEX(DBData!$A:$G, MATCH(Table1[[#This Row],[Block_Decimal_ID]], DBData!$G:$G, 0), MATCH("Stack_Size", DBData!$1:$1, 0)), 0) &lt;&gt; Table1[[#This Row],[Stack_Size]]</f>
        <v>0</v>
      </c>
      <c r="N63" s="11" t="str">
        <f t="shared" si="1"/>
        <v>INSERT INTO Items ([Code], [Name], [Stack_Size], [Max], [Min_Rank_ID], [Block_Decimal_ID]) VALUES ('furnace', 'Furnace', 1, 64, 4, 61);</v>
      </c>
      <c r="O6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[Code]='furnace', [Name]='Furnace', [Stack_Size]=1, [Max]=64, [Min_Rank_ID]=4 WHERE Item_ID = 190;</v>
      </c>
    </row>
    <row r="64" spans="1:15">
      <c r="A64" s="5">
        <v>62</v>
      </c>
      <c r="B64" s="5" t="s">
        <v>357</v>
      </c>
      <c r="C64" s="5" t="s">
        <v>358</v>
      </c>
      <c r="D64" s="5">
        <v>1</v>
      </c>
      <c r="E64" s="5">
        <v>64</v>
      </c>
      <c r="F64" s="5">
        <v>6</v>
      </c>
      <c r="G64" s="5">
        <f>IFERROR(INDEX(DBData!$A:$G, MATCH(A64, DBData!$G:$G, 0), MATCH("Item_ID", DBData!$1:$1, 0)), "new")</f>
        <v>383</v>
      </c>
      <c r="H64" s="5" t="s">
        <v>488</v>
      </c>
      <c r="I64" s="6" t="s">
        <v>492</v>
      </c>
      <c r="J64" s="12" t="b">
        <f t="shared" si="0"/>
        <v>0</v>
      </c>
      <c r="K64" s="12" t="b">
        <f>IFERROR(INDEX(DBData!$A:$G, MATCH($A64, DBData!$G:$G, 0), MATCH("Min_Rank_ID", DBData!$1:$1, 0)), 0) &lt;&gt; F64</f>
        <v>0</v>
      </c>
      <c r="L64" s="12" t="b">
        <f>CONCATENATE(IFERROR(INDEX(DBData!$A:$G, MATCH($A64, DBData!$G:$G, 0), MATCH("Code", DBData!$1:$1, 0)), ""), IFERROR(INDEX(DBData!$A:$G, MATCH($A64, DBData!$G:$G, 0), MATCH("Name", DBData!$1:$1, 0)), "")) &lt;&gt; CONCATENATE(B64,C64)</f>
        <v>0</v>
      </c>
      <c r="M64" s="12" t="b">
        <f>IFERROR(INDEX(DBData!$A:$G, MATCH(Table1[[#This Row],[Block_Decimal_ID]], DBData!$G:$G, 0), MATCH("Stack_Size", DBData!$1:$1, 0)), 0) &lt;&gt; Table1[[#This Row],[Stack_Size]]</f>
        <v>0</v>
      </c>
      <c r="N64" s="13" t="str">
        <f t="shared" si="1"/>
        <v>INSERT INTO Items ([Code], [Name], [Stack_Size], [Max], [Min_Rank_ID], [Block_Decimal_ID]) VALUES ('burningfurnace', 'Burning Furnace', 1, 64, 6, 62);</v>
      </c>
      <c r="O64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[Code]='burningfurnace', [Name]='Burning Furnace', [Stack_Size]=1, [Max]=64, [Min_Rank_ID]=6 WHERE Item_ID = 383;</v>
      </c>
    </row>
    <row r="65" spans="1:15">
      <c r="A65" s="5">
        <v>63</v>
      </c>
      <c r="B65" s="5" t="s">
        <v>370</v>
      </c>
      <c r="C65" s="5" t="s">
        <v>371</v>
      </c>
      <c r="D65" s="5">
        <v>1</v>
      </c>
      <c r="E65" s="5">
        <v>64</v>
      </c>
      <c r="F65" s="5">
        <v>6</v>
      </c>
      <c r="G65" s="5">
        <f>IFERROR(INDEX(DBData!$A:$G, MATCH(A65, DBData!$G:$G, 0), MATCH("Item_ID", DBData!$1:$1, 0)), "new")</f>
        <v>330</v>
      </c>
      <c r="H65" s="5" t="s">
        <v>490</v>
      </c>
      <c r="I65" s="6"/>
      <c r="J65" s="12" t="b">
        <f t="shared" si="0"/>
        <v>0</v>
      </c>
      <c r="K65" s="12" t="b">
        <f>IFERROR(INDEX(DBData!$A:$G, MATCH($A65, DBData!$G:$G, 0), MATCH("Min_Rank_ID", DBData!$1:$1, 0)), 0) &lt;&gt; F65</f>
        <v>0</v>
      </c>
      <c r="L65" s="12" t="b">
        <f>CONCATENATE(IFERROR(INDEX(DBData!$A:$G, MATCH($A65, DBData!$G:$G, 0), MATCH("Code", DBData!$1:$1, 0)), ""), IFERROR(INDEX(DBData!$A:$G, MATCH($A65, DBData!$G:$G, 0), MATCH("Name", DBData!$1:$1, 0)), "")) &lt;&gt; CONCATENATE(B65,C65)</f>
        <v>0</v>
      </c>
      <c r="M65" s="12" t="b">
        <f>IFERROR(INDEX(DBData!$A:$G, MATCH(Table1[[#This Row],[Block_Decimal_ID]], DBData!$G:$G, 0), MATCH("Stack_Size", DBData!$1:$1, 0)), 0) &lt;&gt; Table1[[#This Row],[Stack_Size]]</f>
        <v>0</v>
      </c>
      <c r="N65" s="13" t="str">
        <f t="shared" si="1"/>
        <v>INSERT INTO Items ([Code], [Name], [Stack_Size], [Max], [Min_Rank_ID], [Block_Decimal_ID]) VALUES ('signblock', 'Sign (Block)', 1, 64, 6, 63);</v>
      </c>
      <c r="O65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[Code]='signblock', [Name]='Sign (Block)', [Stack_Size]=1, [Max]=64, [Min_Rank_ID]=6 WHERE Item_ID = 330;</v>
      </c>
    </row>
    <row r="66" spans="1:15">
      <c r="A66" s="5">
        <v>64</v>
      </c>
      <c r="B66" s="5" t="s">
        <v>365</v>
      </c>
      <c r="C66" s="5" t="s">
        <v>366</v>
      </c>
      <c r="D66" s="5">
        <v>1</v>
      </c>
      <c r="E66" s="5">
        <v>64</v>
      </c>
      <c r="F66" s="5">
        <v>6</v>
      </c>
      <c r="G66" s="5">
        <f>IFERROR(INDEX(DBData!$A:$G, MATCH(A66, DBData!$G:$G, 0), MATCH("Item_ID", DBData!$1:$1, 0)), "new")</f>
        <v>331</v>
      </c>
      <c r="H66" s="5" t="s">
        <v>490</v>
      </c>
      <c r="I66" s="6"/>
      <c r="J66" s="12" t="b">
        <f t="shared" ref="J66:J129" si="2">G66="new"</f>
        <v>0</v>
      </c>
      <c r="K66" s="12" t="b">
        <f>IFERROR(INDEX(DBData!$A:$G, MATCH($A66, DBData!$G:$G, 0), MATCH("Min_Rank_ID", DBData!$1:$1, 0)), 0) &lt;&gt; F66</f>
        <v>0</v>
      </c>
      <c r="L66" s="12" t="b">
        <f>CONCATENATE(IFERROR(INDEX(DBData!$A:$G, MATCH($A66, DBData!$G:$G, 0), MATCH("Code", DBData!$1:$1, 0)), ""), IFERROR(INDEX(DBData!$A:$G, MATCH($A66, DBData!$G:$G, 0), MATCH("Name", DBData!$1:$1, 0)), "")) &lt;&gt; CONCATENATE(B66,C66)</f>
        <v>0</v>
      </c>
      <c r="M66" s="12" t="b">
        <f>IFERROR(INDEX(DBData!$A:$G, MATCH(Table1[[#This Row],[Block_Decimal_ID]], DBData!$G:$G, 0), MATCH("Stack_Size", DBData!$1:$1, 0)), 0) &lt;&gt; Table1[[#This Row],[Stack_Size]]</f>
        <v>0</v>
      </c>
      <c r="N66" s="13" t="str">
        <f t="shared" ref="N66:N129" si="3">CONCATENATE("INSERT INTO Items ([Code], [Name], [Stack_Size], [Max], [Min_Rank_ID], [Block_Decimal_ID]) VALUES ('", B66, "', '", C66, "', ", D66, ", ", E66, ", ", F66, ", ", A66, ");")</f>
        <v>INSERT INTO Items ([Code], [Name], [Stack_Size], [Max], [Min_Rank_ID], [Block_Decimal_ID]) VALUES ('woodendoorblock', 'Wooden Door (Block)', 1, 64, 6, 64);</v>
      </c>
      <c r="O66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[Code]='woodendoorblock', [Name]='Wooden Door (Block)', [Stack_Size]=1, [Max]=64, [Min_Rank_ID]=6 WHERE Item_ID = 331;</v>
      </c>
    </row>
    <row r="67" spans="1:15">
      <c r="A67" s="3">
        <v>65</v>
      </c>
      <c r="B67" s="3" t="s">
        <v>506</v>
      </c>
      <c r="C67" s="3" t="s">
        <v>507</v>
      </c>
      <c r="D67" s="3">
        <v>64</v>
      </c>
      <c r="E67" s="3">
        <v>256</v>
      </c>
      <c r="F67" s="3">
        <v>4</v>
      </c>
      <c r="G67" s="3">
        <f>IFERROR(INDEX(DBData!$A:$G, MATCH(A67, DBData!$G:$G, 0), MATCH("Item_ID", DBData!$1:$1, 0)), "new")</f>
        <v>191</v>
      </c>
      <c r="H67" s="3"/>
      <c r="I67" s="4"/>
      <c r="J67" s="10" t="b">
        <f t="shared" si="2"/>
        <v>0</v>
      </c>
      <c r="K67" s="10" t="b">
        <f>IFERROR(INDEX(DBData!$A:$G, MATCH($A67, DBData!$G:$G, 0), MATCH("Min_Rank_ID", DBData!$1:$1, 0)), 0) &lt;&gt; F67</f>
        <v>0</v>
      </c>
      <c r="L67" s="10" t="b">
        <f>CONCATENATE(IFERROR(INDEX(DBData!$A:$G, MATCH($A67, DBData!$G:$G, 0), MATCH("Code", DBData!$1:$1, 0)), ""), IFERROR(INDEX(DBData!$A:$G, MATCH($A67, DBData!$G:$G, 0), MATCH("Name", DBData!$1:$1, 0)), "")) &lt;&gt; CONCATENATE(B67,C67)</f>
        <v>0</v>
      </c>
      <c r="M67" s="10" t="b">
        <f>IFERROR(INDEX(DBData!$A:$G, MATCH(Table1[[#This Row],[Block_Decimal_ID]], DBData!$G:$G, 0), MATCH("Stack_Size", DBData!$1:$1, 0)), 0) &lt;&gt; Table1[[#This Row],[Stack_Size]]</f>
        <v>0</v>
      </c>
      <c r="N67" s="11" t="str">
        <f t="shared" si="3"/>
        <v>INSERT INTO Items ([Code], [Name], [Stack_Size], [Max], [Min_Rank_ID], [Block_Decimal_ID]) VALUES ('ladder', 'Ladder', 64, 256, 4, 65);</v>
      </c>
      <c r="O6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[Code]='ladder', [Name]='Ladder', [Stack_Size]=64, [Max]=256, [Min_Rank_ID]=4 WHERE Item_ID = 191;</v>
      </c>
    </row>
    <row r="68" spans="1:15">
      <c r="A68" s="3">
        <v>66</v>
      </c>
      <c r="B68" s="3" t="s">
        <v>73</v>
      </c>
      <c r="C68" s="3" t="s">
        <v>74</v>
      </c>
      <c r="D68" s="3">
        <v>64</v>
      </c>
      <c r="E68" s="3">
        <v>256</v>
      </c>
      <c r="F68" s="3">
        <v>4</v>
      </c>
      <c r="G68" s="3">
        <f>IFERROR(INDEX(DBData!$A:$G, MATCH(A68, DBData!$G:$G, 0), MATCH("Item_ID", DBData!$1:$1, 0)), "new")</f>
        <v>192</v>
      </c>
      <c r="H68" s="3"/>
      <c r="I68" s="4"/>
      <c r="J68" s="10" t="b">
        <f t="shared" si="2"/>
        <v>0</v>
      </c>
      <c r="K68" s="10" t="b">
        <f>IFERROR(INDEX(DBData!$A:$G, MATCH($A68, DBData!$G:$G, 0), MATCH("Min_Rank_ID", DBData!$1:$1, 0)), 0) &lt;&gt; F68</f>
        <v>0</v>
      </c>
      <c r="L68" s="10" t="b">
        <f>CONCATENATE(IFERROR(INDEX(DBData!$A:$G, MATCH($A68, DBData!$G:$G, 0), MATCH("Code", DBData!$1:$1, 0)), ""), IFERROR(INDEX(DBData!$A:$G, MATCH($A68, DBData!$G:$G, 0), MATCH("Name", DBData!$1:$1, 0)), "")) &lt;&gt; CONCATENATE(B68,C68)</f>
        <v>0</v>
      </c>
      <c r="M68" s="10" t="b">
        <f>IFERROR(INDEX(DBData!$A:$G, MATCH(Table1[[#This Row],[Block_Decimal_ID]], DBData!$G:$G, 0), MATCH("Stack_Size", DBData!$1:$1, 0)), 0) &lt;&gt; Table1[[#This Row],[Stack_Size]]</f>
        <v>0</v>
      </c>
      <c r="N68" s="11" t="str">
        <f t="shared" si="3"/>
        <v>INSERT INTO Items ([Code], [Name], [Stack_Size], [Max], [Min_Rank_ID], [Block_Decimal_ID]) VALUES ('rails', 'Rails', 64, 256, 4, 66);</v>
      </c>
      <c r="O6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[Code]='rails', [Name]='Rails', [Stack_Size]=64, [Max]=256, [Min_Rank_ID]=4 WHERE Item_ID = 192;</v>
      </c>
    </row>
    <row r="69" spans="1:15">
      <c r="A69" s="3">
        <v>67</v>
      </c>
      <c r="B69" s="3" t="s">
        <v>75</v>
      </c>
      <c r="C69" s="3" t="s">
        <v>76</v>
      </c>
      <c r="D69" s="3">
        <v>64</v>
      </c>
      <c r="E69" s="3">
        <v>256</v>
      </c>
      <c r="F69" s="3">
        <v>4</v>
      </c>
      <c r="G69" s="3">
        <f>IFERROR(INDEX(DBData!$A:$G, MATCH(A69, DBData!$G:$G, 0), MATCH("Item_ID", DBData!$1:$1, 0)), "new")</f>
        <v>193</v>
      </c>
      <c r="H69" s="3"/>
      <c r="I69" s="4"/>
      <c r="J69" s="10" t="b">
        <f t="shared" si="2"/>
        <v>0</v>
      </c>
      <c r="K69" s="10" t="b">
        <f>IFERROR(INDEX(DBData!$A:$G, MATCH($A69, DBData!$G:$G, 0), MATCH("Min_Rank_ID", DBData!$1:$1, 0)), 0) &lt;&gt; F69</f>
        <v>0</v>
      </c>
      <c r="L69" s="10" t="b">
        <f>CONCATENATE(IFERROR(INDEX(DBData!$A:$G, MATCH($A69, DBData!$G:$G, 0), MATCH("Code", DBData!$1:$1, 0)), ""), IFERROR(INDEX(DBData!$A:$G, MATCH($A69, DBData!$G:$G, 0), MATCH("Name", DBData!$1:$1, 0)), "")) &lt;&gt; CONCATENATE(B69,C69)</f>
        <v>0</v>
      </c>
      <c r="M69" s="10" t="b">
        <f>IFERROR(INDEX(DBData!$A:$G, MATCH(Table1[[#This Row],[Block_Decimal_ID]], DBData!$G:$G, 0), MATCH("Stack_Size", DBData!$1:$1, 0)), 0) &lt;&gt; Table1[[#This Row],[Stack_Size]]</f>
        <v>0</v>
      </c>
      <c r="N69" s="11" t="str">
        <f t="shared" si="3"/>
        <v>INSERT INTO Items ([Code], [Name], [Stack_Size], [Max], [Min_Rank_ID], [Block_Decimal_ID]) VALUES ('cobblestonestairs', 'Cobblestone Stairs', 64, 256, 4, 67);</v>
      </c>
      <c r="O6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[Code]='cobblestonestairs', [Name]='Cobblestone Stairs', [Stack_Size]=64, [Max]=256, [Min_Rank_ID]=4 WHERE Item_ID = 193;</v>
      </c>
    </row>
    <row r="70" spans="1:15">
      <c r="A70" s="7">
        <v>68</v>
      </c>
      <c r="B70" s="7" t="s">
        <v>368</v>
      </c>
      <c r="C70" s="7" t="s">
        <v>369</v>
      </c>
      <c r="D70" s="7">
        <v>1</v>
      </c>
      <c r="E70" s="7">
        <v>64</v>
      </c>
      <c r="F70" s="7">
        <v>5</v>
      </c>
      <c r="G70" s="7">
        <f>IFERROR(INDEX(DBData!$A:$G, MATCH(A70, DBData!$G:$G, 0), MATCH("Item_ID", DBData!$1:$1, 0)), "new")</f>
        <v>332</v>
      </c>
      <c r="H70" s="7" t="s">
        <v>486</v>
      </c>
      <c r="I70" s="8"/>
      <c r="J70" s="14" t="b">
        <f t="shared" si="2"/>
        <v>0</v>
      </c>
      <c r="K70" s="14" t="b">
        <f>IFERROR(INDEX(DBData!$A:$G, MATCH($A70, DBData!$G:$G, 0), MATCH("Min_Rank_ID", DBData!$1:$1, 0)), 0) &lt;&gt; F70</f>
        <v>0</v>
      </c>
      <c r="L70" s="14" t="b">
        <f>CONCATENATE(IFERROR(INDEX(DBData!$A:$G, MATCH($A70, DBData!$G:$G, 0), MATCH("Code", DBData!$1:$1, 0)), ""), IFERROR(INDEX(DBData!$A:$G, MATCH($A70, DBData!$G:$G, 0), MATCH("Name", DBData!$1:$1, 0)), "")) &lt;&gt; CONCATENATE(B70,C70)</f>
        <v>0</v>
      </c>
      <c r="M70" s="14" t="b">
        <f>IFERROR(INDEX(DBData!$A:$G, MATCH(Table1[[#This Row],[Block_Decimal_ID]], DBData!$G:$G, 0), MATCH("Stack_Size", DBData!$1:$1, 0)), 0) &lt;&gt; Table1[[#This Row],[Stack_Size]]</f>
        <v>0</v>
      </c>
      <c r="N70" s="15" t="str">
        <f t="shared" si="3"/>
        <v>INSERT INTO Items ([Code], [Name], [Stack_Size], [Max], [Min_Rank_ID], [Block_Decimal_ID]) VALUES ('wallsign', 'Sign (Wall)', 1, 64, 5, 68);</v>
      </c>
      <c r="O70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[Code]='wallsign', [Name]='Sign (Wall)', [Stack_Size]=1, [Max]=64, [Min_Rank_ID]=5 WHERE Item_ID = 332;</v>
      </c>
    </row>
    <row r="71" spans="1:15">
      <c r="A71" s="3">
        <v>69</v>
      </c>
      <c r="B71" s="3" t="s">
        <v>77</v>
      </c>
      <c r="C71" s="3" t="s">
        <v>78</v>
      </c>
      <c r="D71" s="3">
        <v>1</v>
      </c>
      <c r="E71" s="3">
        <v>64</v>
      </c>
      <c r="F71" s="3">
        <v>4</v>
      </c>
      <c r="G71" s="3">
        <f>IFERROR(INDEX(DBData!$A:$G, MATCH(A71, DBData!$G:$G, 0), MATCH("Item_ID", DBData!$1:$1, 0)), "new")</f>
        <v>194</v>
      </c>
      <c r="H71" s="3"/>
      <c r="I71" s="4"/>
      <c r="J71" s="10" t="b">
        <f t="shared" si="2"/>
        <v>0</v>
      </c>
      <c r="K71" s="10" t="b">
        <f>IFERROR(INDEX(DBData!$A:$G, MATCH($A71, DBData!$G:$G, 0), MATCH("Min_Rank_ID", DBData!$1:$1, 0)), 0) &lt;&gt; F71</f>
        <v>0</v>
      </c>
      <c r="L71" s="10" t="b">
        <f>CONCATENATE(IFERROR(INDEX(DBData!$A:$G, MATCH($A71, DBData!$G:$G, 0), MATCH("Code", DBData!$1:$1, 0)), ""), IFERROR(INDEX(DBData!$A:$G, MATCH($A71, DBData!$G:$G, 0), MATCH("Name", DBData!$1:$1, 0)), "")) &lt;&gt; CONCATENATE(B71,C71)</f>
        <v>0</v>
      </c>
      <c r="M71" s="10" t="b">
        <f>IFERROR(INDEX(DBData!$A:$G, MATCH(Table1[[#This Row],[Block_Decimal_ID]], DBData!$G:$G, 0), MATCH("Stack_Size", DBData!$1:$1, 0)), 0) &lt;&gt; Table1[[#This Row],[Stack_Size]]</f>
        <v>0</v>
      </c>
      <c r="N71" s="11" t="str">
        <f t="shared" si="3"/>
        <v>INSERT INTO Items ([Code], [Name], [Stack_Size], [Max], [Min_Rank_ID], [Block_Decimal_ID]) VALUES ('lever', 'Lever', 1, 64, 4, 69);</v>
      </c>
      <c r="O7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[Code]='lever', [Name]='Lever', [Stack_Size]=1, [Max]=64, [Min_Rank_ID]=4 WHERE Item_ID = 194;</v>
      </c>
    </row>
    <row r="72" spans="1:15">
      <c r="A72" s="3">
        <v>70</v>
      </c>
      <c r="B72" s="3" t="s">
        <v>79</v>
      </c>
      <c r="C72" s="3" t="s">
        <v>80</v>
      </c>
      <c r="D72" s="3">
        <v>1</v>
      </c>
      <c r="E72" s="3">
        <v>64</v>
      </c>
      <c r="F72" s="3">
        <v>4</v>
      </c>
      <c r="G72" s="3">
        <f>IFERROR(INDEX(DBData!$A:$G, MATCH(A72, DBData!$G:$G, 0), MATCH("Item_ID", DBData!$1:$1, 0)), "new")</f>
        <v>195</v>
      </c>
      <c r="H72" s="3"/>
      <c r="I72" s="4"/>
      <c r="J72" s="10" t="b">
        <f t="shared" si="2"/>
        <v>0</v>
      </c>
      <c r="K72" s="10" t="b">
        <f>IFERROR(INDEX(DBData!$A:$G, MATCH($A72, DBData!$G:$G, 0), MATCH("Min_Rank_ID", DBData!$1:$1, 0)), 0) &lt;&gt; F72</f>
        <v>0</v>
      </c>
      <c r="L72" s="10" t="b">
        <f>CONCATENATE(IFERROR(INDEX(DBData!$A:$G, MATCH($A72, DBData!$G:$G, 0), MATCH("Code", DBData!$1:$1, 0)), ""), IFERROR(INDEX(DBData!$A:$G, MATCH($A72, DBData!$G:$G, 0), MATCH("Name", DBData!$1:$1, 0)), "")) &lt;&gt; CONCATENATE(B72,C72)</f>
        <v>0</v>
      </c>
      <c r="M72" s="10" t="b">
        <f>IFERROR(INDEX(DBData!$A:$G, MATCH(Table1[[#This Row],[Block_Decimal_ID]], DBData!$G:$G, 0), MATCH("Stack_Size", DBData!$1:$1, 0)), 0) &lt;&gt; Table1[[#This Row],[Stack_Size]]</f>
        <v>0</v>
      </c>
      <c r="N72" s="11" t="str">
        <f t="shared" si="3"/>
        <v>INSERT INTO Items ([Code], [Name], [Stack_Size], [Max], [Min_Rank_ID], [Block_Decimal_ID]) VALUES ('stonepressureplates', 'Stone Pressure Plates', 1, 64, 4, 70);</v>
      </c>
      <c r="O7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[Code]='stonepressureplates', [Name]='Stone Pressure Plates', [Stack_Size]=1, [Max]=64, [Min_Rank_ID]=4 WHERE Item_ID = 195;</v>
      </c>
    </row>
    <row r="73" spans="1:15">
      <c r="A73" s="5">
        <v>71</v>
      </c>
      <c r="B73" s="5" t="s">
        <v>459</v>
      </c>
      <c r="C73" s="5" t="s">
        <v>372</v>
      </c>
      <c r="D73" s="5">
        <v>1</v>
      </c>
      <c r="E73" s="5">
        <v>64</v>
      </c>
      <c r="F73" s="5">
        <v>6</v>
      </c>
      <c r="G73" s="5">
        <f>IFERROR(INDEX(DBData!$A:$G, MATCH(A73, DBData!$G:$G, 0), MATCH("Item_ID", DBData!$1:$1, 0)), "new")</f>
        <v>388</v>
      </c>
      <c r="H73" s="5" t="s">
        <v>490</v>
      </c>
      <c r="I73" s="6"/>
      <c r="J73" s="12" t="b">
        <f t="shared" si="2"/>
        <v>0</v>
      </c>
      <c r="K73" s="12" t="b">
        <f>IFERROR(INDEX(DBData!$A:$G, MATCH($A73, DBData!$G:$G, 0), MATCH("Min_Rank_ID", DBData!$1:$1, 0)), 0) &lt;&gt; F73</f>
        <v>0</v>
      </c>
      <c r="L73" s="12" t="b">
        <f>CONCATENATE(IFERROR(INDEX(DBData!$A:$G, MATCH($A73, DBData!$G:$G, 0), MATCH("Code", DBData!$1:$1, 0)), ""), IFERROR(INDEX(DBData!$A:$G, MATCH($A73, DBData!$G:$G, 0), MATCH("Name", DBData!$1:$1, 0)), "")) &lt;&gt; CONCATENATE(B73,C73)</f>
        <v>0</v>
      </c>
      <c r="M73" s="12" t="b">
        <f>IFERROR(INDEX(DBData!$A:$G, MATCH(Table1[[#This Row],[Block_Decimal_ID]], DBData!$G:$G, 0), MATCH("Stack_Size", DBData!$1:$1, 0)), 0) &lt;&gt; Table1[[#This Row],[Stack_Size]]</f>
        <v>0</v>
      </c>
      <c r="N73" s="13" t="str">
        <f t="shared" si="3"/>
        <v>INSERT INTO Items ([Code], [Name], [Stack_Size], [Max], [Min_Rank_ID], [Block_Decimal_ID]) VALUES ('irondoorblock', 'Iron Door (Block)', 1, 64, 6, 71);</v>
      </c>
      <c r="O73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[Code]='irondoorblock', [Name]='Iron Door (Block)', [Stack_Size]=1, [Max]=64, [Min_Rank_ID]=6 WHERE Item_ID = 388;</v>
      </c>
    </row>
    <row r="74" spans="1:15">
      <c r="A74" s="3">
        <v>72</v>
      </c>
      <c r="B74" s="3" t="s">
        <v>81</v>
      </c>
      <c r="C74" s="3" t="s">
        <v>82</v>
      </c>
      <c r="D74" s="3">
        <v>1</v>
      </c>
      <c r="E74" s="3">
        <v>64</v>
      </c>
      <c r="F74" s="3">
        <v>4</v>
      </c>
      <c r="G74" s="3">
        <f>IFERROR(INDEX(DBData!$A:$G, MATCH(A74, DBData!$G:$G, 0), MATCH("Item_ID", DBData!$1:$1, 0)), "new")</f>
        <v>196</v>
      </c>
      <c r="H74" s="3"/>
      <c r="I74" s="4"/>
      <c r="J74" s="10" t="b">
        <f t="shared" si="2"/>
        <v>0</v>
      </c>
      <c r="K74" s="10" t="b">
        <f>IFERROR(INDEX(DBData!$A:$G, MATCH($A74, DBData!$G:$G, 0), MATCH("Min_Rank_ID", DBData!$1:$1, 0)), 0) &lt;&gt; F74</f>
        <v>0</v>
      </c>
      <c r="L74" s="10" t="b">
        <f>CONCATENATE(IFERROR(INDEX(DBData!$A:$G, MATCH($A74, DBData!$G:$G, 0), MATCH("Code", DBData!$1:$1, 0)), ""), IFERROR(INDEX(DBData!$A:$G, MATCH($A74, DBData!$G:$G, 0), MATCH("Name", DBData!$1:$1, 0)), "")) &lt;&gt; CONCATENATE(B74,C74)</f>
        <v>0</v>
      </c>
      <c r="M74" s="10" t="b">
        <f>IFERROR(INDEX(DBData!$A:$G, MATCH(Table1[[#This Row],[Block_Decimal_ID]], DBData!$G:$G, 0), MATCH("Stack_Size", DBData!$1:$1, 0)), 0) &lt;&gt; Table1[[#This Row],[Stack_Size]]</f>
        <v>0</v>
      </c>
      <c r="N74" s="11" t="str">
        <f t="shared" si="3"/>
        <v>INSERT INTO Items ([Code], [Name], [Stack_Size], [Max], [Min_Rank_ID], [Block_Decimal_ID]) VALUES ('woodenpressureplates', 'Wooden Pressure Plates', 1, 64, 4, 72);</v>
      </c>
      <c r="O7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[Code]='woodenpressureplates', [Name]='Wooden Pressure Plates', [Stack_Size]=1, [Max]=64, [Min_Rank_ID]=4 WHERE Item_ID = 196;</v>
      </c>
    </row>
    <row r="75" spans="1:15">
      <c r="A75" s="7">
        <v>73</v>
      </c>
      <c r="B75" s="7" t="s">
        <v>373</v>
      </c>
      <c r="C75" s="7" t="s">
        <v>374</v>
      </c>
      <c r="D75" s="7">
        <v>1</v>
      </c>
      <c r="E75" s="7">
        <v>64</v>
      </c>
      <c r="F75" s="7">
        <v>5</v>
      </c>
      <c r="G75" s="7">
        <f>IFERROR(INDEX(DBData!$A:$G, MATCH(A75, DBData!$G:$G, 0), MATCH("Item_ID", DBData!$1:$1, 0)), "new")</f>
        <v>333</v>
      </c>
      <c r="H75" s="7" t="s">
        <v>491</v>
      </c>
      <c r="I75" s="8"/>
      <c r="J75" s="14" t="b">
        <f t="shared" si="2"/>
        <v>0</v>
      </c>
      <c r="K75" s="14" t="b">
        <f>IFERROR(INDEX(DBData!$A:$G, MATCH($A75, DBData!$G:$G, 0), MATCH("Min_Rank_ID", DBData!$1:$1, 0)), 0) &lt;&gt; F75</f>
        <v>0</v>
      </c>
      <c r="L75" s="14" t="b">
        <f>CONCATENATE(IFERROR(INDEX(DBData!$A:$G, MATCH($A75, DBData!$G:$G, 0), MATCH("Code", DBData!$1:$1, 0)), ""), IFERROR(INDEX(DBData!$A:$G, MATCH($A75, DBData!$G:$G, 0), MATCH("Name", DBData!$1:$1, 0)), "")) &lt;&gt; CONCATENATE(B75,C75)</f>
        <v>0</v>
      </c>
      <c r="M75" s="14" t="b">
        <f>IFERROR(INDEX(DBData!$A:$G, MATCH(Table1[[#This Row],[Block_Decimal_ID]], DBData!$G:$G, 0), MATCH("Stack_Size", DBData!$1:$1, 0)), 0) &lt;&gt; Table1[[#This Row],[Stack_Size]]</f>
        <v>0</v>
      </c>
      <c r="N75" s="15" t="str">
        <f t="shared" si="3"/>
        <v>INSERT INTO Items ([Code], [Name], [Stack_Size], [Max], [Min_Rank_ID], [Block_Decimal_ID]) VALUES ('redstoneore', 'Redstone (Ore)', 1, 64, 5, 73);</v>
      </c>
      <c r="O75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[Code]='redstoneore', [Name]='Redstone (Ore)', [Stack_Size]=1, [Max]=64, [Min_Rank_ID]=5 WHERE Item_ID = 333;</v>
      </c>
    </row>
    <row r="76" spans="1:15">
      <c r="A76" s="7">
        <v>74</v>
      </c>
      <c r="B76" s="7" t="s">
        <v>375</v>
      </c>
      <c r="C76" s="7" t="s">
        <v>376</v>
      </c>
      <c r="D76" s="7">
        <v>1</v>
      </c>
      <c r="E76" s="7">
        <v>64</v>
      </c>
      <c r="F76" s="7">
        <v>5</v>
      </c>
      <c r="G76" s="7">
        <f>IFERROR(INDEX(DBData!$A:$G, MATCH(A76, DBData!$G:$G, 0), MATCH("Item_ID", DBData!$1:$1, 0)), "new")</f>
        <v>334</v>
      </c>
      <c r="H76" s="7" t="s">
        <v>491</v>
      </c>
      <c r="I76" s="8"/>
      <c r="J76" s="14" t="b">
        <f t="shared" si="2"/>
        <v>0</v>
      </c>
      <c r="K76" s="14" t="b">
        <f>IFERROR(INDEX(DBData!$A:$G, MATCH($A76, DBData!$G:$G, 0), MATCH("Min_Rank_ID", DBData!$1:$1, 0)), 0) &lt;&gt; F76</f>
        <v>0</v>
      </c>
      <c r="L76" s="14" t="b">
        <f>CONCATENATE(IFERROR(INDEX(DBData!$A:$G, MATCH($A76, DBData!$G:$G, 0), MATCH("Code", DBData!$1:$1, 0)), ""), IFERROR(INDEX(DBData!$A:$G, MATCH($A76, DBData!$G:$G, 0), MATCH("Name", DBData!$1:$1, 0)), "")) &lt;&gt; CONCATENATE(B76,C76)</f>
        <v>0</v>
      </c>
      <c r="M76" s="14" t="b">
        <f>IFERROR(INDEX(DBData!$A:$G, MATCH(Table1[[#This Row],[Block_Decimal_ID]], DBData!$G:$G, 0), MATCH("Stack_Size", DBData!$1:$1, 0)), 0) &lt;&gt; Table1[[#This Row],[Stack_Size]]</f>
        <v>0</v>
      </c>
      <c r="N76" s="15" t="str">
        <f t="shared" si="3"/>
        <v>INSERT INTO Items ([Code], [Name], [Stack_Size], [Max], [Min_Rank_ID], [Block_Decimal_ID]) VALUES ('glowingredstoneore', 'Redstone (Glowing Ore)', 1, 64, 5, 74);</v>
      </c>
      <c r="O76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[Code]='glowingredstoneore', [Name]='Redstone (Glowing Ore)', [Stack_Size]=1, [Max]=64, [Min_Rank_ID]=5 WHERE Item_ID = 334;</v>
      </c>
    </row>
    <row r="77" spans="1:15">
      <c r="A77" s="5">
        <v>75</v>
      </c>
      <c r="B77" s="5" t="s">
        <v>377</v>
      </c>
      <c r="C77" s="5" t="s">
        <v>378</v>
      </c>
      <c r="D77" s="5">
        <v>1</v>
      </c>
      <c r="E77" s="5">
        <v>64</v>
      </c>
      <c r="F77" s="5">
        <v>6</v>
      </c>
      <c r="G77" s="5">
        <f>IFERROR(INDEX(DBData!$A:$G, MATCH(A77, DBData!$G:$G, 0), MATCH("Item_ID", DBData!$1:$1, 0)), "new")</f>
        <v>392</v>
      </c>
      <c r="H77" s="5" t="s">
        <v>486</v>
      </c>
      <c r="I77" s="6"/>
      <c r="J77" s="12" t="b">
        <f t="shared" si="2"/>
        <v>0</v>
      </c>
      <c r="K77" s="12" t="b">
        <f>IFERROR(INDEX(DBData!$A:$G, MATCH($A77, DBData!$G:$G, 0), MATCH("Min_Rank_ID", DBData!$1:$1, 0)), 0) &lt;&gt; F77</f>
        <v>0</v>
      </c>
      <c r="L77" s="12" t="b">
        <f>CONCATENATE(IFERROR(INDEX(DBData!$A:$G, MATCH($A77, DBData!$G:$G, 0), MATCH("Code", DBData!$1:$1, 0)), ""), IFERROR(INDEX(DBData!$A:$G, MATCH($A77, DBData!$G:$G, 0), MATCH("Name", DBData!$1:$1, 0)), "")) &lt;&gt; CONCATENATE(B77,C77)</f>
        <v>0</v>
      </c>
      <c r="M77" s="12" t="b">
        <f>IFERROR(INDEX(DBData!$A:$G, MATCH(Table1[[#This Row],[Block_Decimal_ID]], DBData!$G:$G, 0), MATCH("Stack_Size", DBData!$1:$1, 0)), 0) &lt;&gt; Table1[[#This Row],[Stack_Size]]</f>
        <v>0</v>
      </c>
      <c r="N77" s="13" t="str">
        <f t="shared" si="3"/>
        <v>INSERT INTO Items ([Code], [Name], [Stack_Size], [Max], [Min_Rank_ID], [Block_Decimal_ID]) VALUES ('redstonetorchoffstate', 'Redstone Torch ("off" state)', 1, 64, 6, 75);</v>
      </c>
      <c r="O77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[Code]='redstonetorchoffstate', [Name]='Redstone Torch ("off" state)', [Stack_Size]=1, [Max]=64, [Min_Rank_ID]=6 WHERE Item_ID = 392;</v>
      </c>
    </row>
    <row r="78" spans="1:15">
      <c r="A78" s="3">
        <v>76</v>
      </c>
      <c r="B78" s="3" t="s">
        <v>501</v>
      </c>
      <c r="C78" s="3" t="s">
        <v>83</v>
      </c>
      <c r="D78" s="3">
        <v>64</v>
      </c>
      <c r="E78" s="3">
        <v>256</v>
      </c>
      <c r="F78" s="3">
        <v>4</v>
      </c>
      <c r="G78" s="3">
        <f>IFERROR(INDEX(DBData!$A:$G, MATCH(A78, DBData!$G:$G, 0), MATCH("Item_ID", DBData!$1:$1, 0)), "new")</f>
        <v>197</v>
      </c>
      <c r="H78" s="3"/>
      <c r="I78" s="4"/>
      <c r="J78" s="10" t="b">
        <f t="shared" si="2"/>
        <v>0</v>
      </c>
      <c r="K78" s="10" t="b">
        <f>IFERROR(INDEX(DBData!$A:$G, MATCH($A78, DBData!$G:$G, 0), MATCH("Min_Rank_ID", DBData!$1:$1, 0)), 0) &lt;&gt; F78</f>
        <v>0</v>
      </c>
      <c r="L78" s="10" t="b">
        <f>CONCATENATE(IFERROR(INDEX(DBData!$A:$G, MATCH($A78, DBData!$G:$G, 0), MATCH("Code", DBData!$1:$1, 0)), ""), IFERROR(INDEX(DBData!$A:$G, MATCH($A78, DBData!$G:$G, 0), MATCH("Name", DBData!$1:$1, 0)), "")) &lt;&gt; CONCATENATE(B78,C78)</f>
        <v>0</v>
      </c>
      <c r="M78" s="10" t="b">
        <f>IFERROR(INDEX(DBData!$A:$G, MATCH(Table1[[#This Row],[Block_Decimal_ID]], DBData!$G:$G, 0), MATCH("Stack_Size", DBData!$1:$1, 0)), 0) &lt;&gt; Table1[[#This Row],[Stack_Size]]</f>
        <v>0</v>
      </c>
      <c r="N78" s="11" t="str">
        <f t="shared" si="3"/>
        <v>INSERT INTO Items ([Code], [Name], [Stack_Size], [Max], [Min_Rank_ID], [Block_Decimal_ID]) VALUES ('redstonetorch', 'Redstone Torch ("on" state)', 64, 256, 4, 76);</v>
      </c>
      <c r="O7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[Code]='redstonetorch', [Name]='Redstone Torch ("on" state)', [Stack_Size]=64, [Max]=256, [Min_Rank_ID]=4 WHERE Item_ID = 197;</v>
      </c>
    </row>
    <row r="79" spans="1:15">
      <c r="A79" s="3">
        <v>77</v>
      </c>
      <c r="B79" s="3" t="s">
        <v>84</v>
      </c>
      <c r="C79" s="3" t="s">
        <v>85</v>
      </c>
      <c r="D79" s="3">
        <v>1</v>
      </c>
      <c r="E79" s="3">
        <v>64</v>
      </c>
      <c r="F79" s="3">
        <v>4</v>
      </c>
      <c r="G79" s="3">
        <f>IFERROR(INDEX(DBData!$A:$G, MATCH(A79, DBData!$G:$G, 0), MATCH("Item_ID", DBData!$1:$1, 0)), "new")</f>
        <v>198</v>
      </c>
      <c r="H79" s="3"/>
      <c r="I79" s="4"/>
      <c r="J79" s="10" t="b">
        <f t="shared" si="2"/>
        <v>0</v>
      </c>
      <c r="K79" s="10" t="b">
        <f>IFERROR(INDEX(DBData!$A:$G, MATCH($A79, DBData!$G:$G, 0), MATCH("Min_Rank_ID", DBData!$1:$1, 0)), 0) &lt;&gt; F79</f>
        <v>0</v>
      </c>
      <c r="L79" s="10" t="b">
        <f>CONCATENATE(IFERROR(INDEX(DBData!$A:$G, MATCH($A79, DBData!$G:$G, 0), MATCH("Code", DBData!$1:$1, 0)), ""), IFERROR(INDEX(DBData!$A:$G, MATCH($A79, DBData!$G:$G, 0), MATCH("Name", DBData!$1:$1, 0)), "")) &lt;&gt; CONCATENATE(B79,C79)</f>
        <v>0</v>
      </c>
      <c r="M79" s="10" t="b">
        <f>IFERROR(INDEX(DBData!$A:$G, MATCH(Table1[[#This Row],[Block_Decimal_ID]], DBData!$G:$G, 0), MATCH("Stack_Size", DBData!$1:$1, 0)), 0) &lt;&gt; Table1[[#This Row],[Stack_Size]]</f>
        <v>0</v>
      </c>
      <c r="N79" s="11" t="str">
        <f t="shared" si="3"/>
        <v>INSERT INTO Items ([Code], [Name], [Stack_Size], [Max], [Min_Rank_ID], [Block_Decimal_ID]) VALUES ('stonebutton', 'Stone Button', 1, 64, 4, 77);</v>
      </c>
      <c r="O7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[Code]='stonebutton', [Name]='Stone Button', [Stack_Size]=1, [Max]=64, [Min_Rank_ID]=4 WHERE Item_ID = 198;</v>
      </c>
    </row>
    <row r="80" spans="1:15">
      <c r="A80" s="3">
        <v>78</v>
      </c>
      <c r="B80" s="3" t="s">
        <v>379</v>
      </c>
      <c r="C80" s="3" t="s">
        <v>380</v>
      </c>
      <c r="D80" s="3">
        <v>64</v>
      </c>
      <c r="E80" s="3">
        <v>256</v>
      </c>
      <c r="F80" s="3">
        <v>4</v>
      </c>
      <c r="G80" s="3">
        <f>IFERROR(INDEX(DBData!$A:$G, MATCH(A80, DBData!$G:$G, 0), MATCH("Item_ID", DBData!$1:$1, 0)), "new")</f>
        <v>370</v>
      </c>
      <c r="H80" s="3" t="s">
        <v>486</v>
      </c>
      <c r="I80" s="4"/>
      <c r="J80" s="10" t="b">
        <f t="shared" si="2"/>
        <v>0</v>
      </c>
      <c r="K80" s="10" t="b">
        <f>IFERROR(INDEX(DBData!$A:$G, MATCH($A80, DBData!$G:$G, 0), MATCH("Min_Rank_ID", DBData!$1:$1, 0)), 0) &lt;&gt; F80</f>
        <v>0</v>
      </c>
      <c r="L80" s="10" t="b">
        <f>CONCATENATE(IFERROR(INDEX(DBData!$A:$G, MATCH($A80, DBData!$G:$G, 0), MATCH("Code", DBData!$1:$1, 0)), ""), IFERROR(INDEX(DBData!$A:$G, MATCH($A80, DBData!$G:$G, 0), MATCH("Name", DBData!$1:$1, 0)), "")) &lt;&gt; CONCATENATE(B80,C80)</f>
        <v>0</v>
      </c>
      <c r="M80" s="10" t="b">
        <f>IFERROR(INDEX(DBData!$A:$G, MATCH(Table1[[#This Row],[Block_Decimal_ID]], DBData!$G:$G, 0), MATCH("Stack_Size", DBData!$1:$1, 0)), 0) &lt;&gt; Table1[[#This Row],[Stack_Size]]</f>
        <v>0</v>
      </c>
      <c r="N80" s="11" t="str">
        <f t="shared" si="3"/>
        <v>INSERT INTO Items ([Code], [Name], [Stack_Size], [Max], [Min_Rank_ID], [Block_Decimal_ID]) VALUES ('snow', 'Snow', 64, 256, 4, 78);</v>
      </c>
      <c r="O8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[Code]='snow', [Name]='Snow', [Stack_Size]=64, [Max]=256, [Min_Rank_ID]=4 WHERE Item_ID = 370;</v>
      </c>
    </row>
    <row r="81" spans="1:15">
      <c r="A81">
        <v>79</v>
      </c>
      <c r="B81" t="s">
        <v>382</v>
      </c>
      <c r="C81" t="s">
        <v>381</v>
      </c>
      <c r="G81" t="str">
        <f>IFERROR(INDEX(DBData!$A:$G, MATCH(A81, DBData!$G:$G, 0), MATCH("Item_ID", DBData!$1:$1, 0)), "new")</f>
        <v>new</v>
      </c>
      <c r="H81" t="s">
        <v>488</v>
      </c>
      <c r="J81" s="9" t="b">
        <f t="shared" si="2"/>
        <v>1</v>
      </c>
      <c r="K81" s="9" t="b">
        <f>IFERROR(INDEX(DBData!$A:$G, MATCH($A81, DBData!$G:$G, 0), MATCH("Min_Rank_ID", DBData!$1:$1, 0)), 0) &lt;&gt; F81</f>
        <v>0</v>
      </c>
      <c r="L81" s="9" t="b">
        <f>CONCATENATE(IFERROR(INDEX(DBData!$A:$G, MATCH($A81, DBData!$G:$G, 0), MATCH("Code", DBData!$1:$1, 0)), ""), IFERROR(INDEX(DBData!$A:$G, MATCH($A81, DBData!$G:$G, 0), MATCH("Name", DBData!$1:$1, 0)), "")) &lt;&gt; CONCATENATE(B81,C81)</f>
        <v>1</v>
      </c>
      <c r="M81" s="9" t="b">
        <f>IFERROR(INDEX(DBData!$A:$G, MATCH(Table1[[#This Row],[Block_Decimal_ID]], DBData!$G:$G, 0), MATCH("Stack_Size", DBData!$1:$1, 0)), 0) &lt;&gt; Table1[[#This Row],[Stack_Size]]</f>
        <v>0</v>
      </c>
      <c r="N81" s="1" t="str">
        <f t="shared" si="3"/>
        <v>INSERT INTO Items ([Code], [Name], [Stack_Size], [Max], [Min_Rank_ID], [Block_Decimal_ID]) VALUES ('ice', 'Ice', , , , 79);</v>
      </c>
      <c r="O81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[Code]='ice', [Name]='Ice', [Stack_Size]=, [Max]=, [Min_Rank_ID]= WHERE Item_ID = new;</v>
      </c>
    </row>
    <row r="82" spans="1:15">
      <c r="A82" s="7">
        <v>80</v>
      </c>
      <c r="B82" s="7" t="s">
        <v>86</v>
      </c>
      <c r="C82" s="7" t="s">
        <v>87</v>
      </c>
      <c r="D82" s="7">
        <v>64</v>
      </c>
      <c r="E82" s="7">
        <v>256</v>
      </c>
      <c r="F82" s="7">
        <v>5</v>
      </c>
      <c r="G82" s="7">
        <f>IFERROR(INDEX(DBData!$A:$G, MATCH(A82, DBData!$G:$G, 0), MATCH("Item_ID", DBData!$1:$1, 0)), "new")</f>
        <v>199</v>
      </c>
      <c r="H82" s="7"/>
      <c r="I82" s="8"/>
      <c r="J82" s="14" t="b">
        <f t="shared" si="2"/>
        <v>0</v>
      </c>
      <c r="K82" s="14" t="b">
        <f>IFERROR(INDEX(DBData!$A:$G, MATCH($A82, DBData!$G:$G, 0), MATCH("Min_Rank_ID", DBData!$1:$1, 0)), 0) &lt;&gt; F82</f>
        <v>1</v>
      </c>
      <c r="L82" s="14" t="b">
        <f>CONCATENATE(IFERROR(INDEX(DBData!$A:$G, MATCH($A82, DBData!$G:$G, 0), MATCH("Code", DBData!$1:$1, 0)), ""), IFERROR(INDEX(DBData!$A:$G, MATCH($A82, DBData!$G:$G, 0), MATCH("Name", DBData!$1:$1, 0)), "")) &lt;&gt; CONCATENATE(B82,C82)</f>
        <v>0</v>
      </c>
      <c r="M82" s="14" t="b">
        <f>IFERROR(INDEX(DBData!$A:$G, MATCH(Table1[[#This Row],[Block_Decimal_ID]], DBData!$G:$G, 0), MATCH("Stack_Size", DBData!$1:$1, 0)), 0) &lt;&gt; Table1[[#This Row],[Stack_Size]]</f>
        <v>0</v>
      </c>
      <c r="N82" s="15" t="str">
        <f t="shared" si="3"/>
        <v>INSERT INTO Items ([Code], [Name], [Stack_Size], [Max], [Min_Rank_ID], [Block_Decimal_ID]) VALUES ('snowblock', 'Snow (Block)', 64, 256, 5, 80);</v>
      </c>
      <c r="O82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[Code]='snowblock', [Name]='Snow (Block)', [Stack_Size]=64, [Max]=256, [Min_Rank_ID]=5 WHERE Item_ID = 199;</v>
      </c>
    </row>
    <row r="83" spans="1:15">
      <c r="A83" s="7">
        <v>81</v>
      </c>
      <c r="B83" s="7" t="s">
        <v>88</v>
      </c>
      <c r="C83" s="7" t="s">
        <v>89</v>
      </c>
      <c r="D83" s="7">
        <v>1</v>
      </c>
      <c r="E83" s="7">
        <v>64</v>
      </c>
      <c r="F83" s="7">
        <v>5</v>
      </c>
      <c r="G83" s="7">
        <f>IFERROR(INDEX(DBData!$A:$G, MATCH(A83, DBData!$G:$G, 0), MATCH("Item_ID", DBData!$1:$1, 0)), "new")</f>
        <v>200</v>
      </c>
      <c r="H83" s="7"/>
      <c r="I83" s="8"/>
      <c r="J83" s="14" t="b">
        <f t="shared" si="2"/>
        <v>0</v>
      </c>
      <c r="K83" s="14" t="b">
        <f>IFERROR(INDEX(DBData!$A:$G, MATCH($A83, DBData!$G:$G, 0), MATCH("Min_Rank_ID", DBData!$1:$1, 0)), 0) &lt;&gt; F83</f>
        <v>1</v>
      </c>
      <c r="L83" s="14" t="b">
        <f>CONCATENATE(IFERROR(INDEX(DBData!$A:$G, MATCH($A83, DBData!$G:$G, 0), MATCH("Code", DBData!$1:$1, 0)), ""), IFERROR(INDEX(DBData!$A:$G, MATCH($A83, DBData!$G:$G, 0), MATCH("Name", DBData!$1:$1, 0)), "")) &lt;&gt; CONCATENATE(B83,C83)</f>
        <v>0</v>
      </c>
      <c r="M83" s="14" t="b">
        <f>IFERROR(INDEX(DBData!$A:$G, MATCH(Table1[[#This Row],[Block_Decimal_ID]], DBData!$G:$G, 0), MATCH("Stack_Size", DBData!$1:$1, 0)), 0) &lt;&gt; Table1[[#This Row],[Stack_Size]]</f>
        <v>0</v>
      </c>
      <c r="N83" s="15" t="str">
        <f t="shared" si="3"/>
        <v>INSERT INTO Items ([Code], [Name], [Stack_Size], [Max], [Min_Rank_ID], [Block_Decimal_ID]) VALUES ('cactus', 'Cactus', 1, 64, 5, 81);</v>
      </c>
      <c r="O83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[Code]='cactus', [Name]='Cactus', [Stack_Size]=1, [Max]=64, [Min_Rank_ID]=5 WHERE Item_ID = 200;</v>
      </c>
    </row>
    <row r="84" spans="1:15">
      <c r="A84" s="3">
        <v>82</v>
      </c>
      <c r="B84" s="3" t="s">
        <v>90</v>
      </c>
      <c r="C84" s="3" t="s">
        <v>91</v>
      </c>
      <c r="D84" s="3">
        <v>64</v>
      </c>
      <c r="E84" s="3">
        <v>256</v>
      </c>
      <c r="F84" s="3">
        <v>4</v>
      </c>
      <c r="G84" s="3">
        <f>IFERROR(INDEX(DBData!$A:$G, MATCH(A84, DBData!$G:$G, 0), MATCH("Item_ID", DBData!$1:$1, 0)), "new")</f>
        <v>201</v>
      </c>
      <c r="H84" s="3"/>
      <c r="I84" s="4"/>
      <c r="J84" s="10" t="b">
        <f t="shared" si="2"/>
        <v>0</v>
      </c>
      <c r="K84" s="10" t="b">
        <f>IFERROR(INDEX(DBData!$A:$G, MATCH($A84, DBData!$G:$G, 0), MATCH("Min_Rank_ID", DBData!$1:$1, 0)), 0) &lt;&gt; F84</f>
        <v>0</v>
      </c>
      <c r="L84" s="10" t="b">
        <f>CONCATENATE(IFERROR(INDEX(DBData!$A:$G, MATCH($A84, DBData!$G:$G, 0), MATCH("Code", DBData!$1:$1, 0)), ""), IFERROR(INDEX(DBData!$A:$G, MATCH($A84, DBData!$G:$G, 0), MATCH("Name", DBData!$1:$1, 0)), "")) &lt;&gt; CONCATENATE(B84,C84)</f>
        <v>0</v>
      </c>
      <c r="M84" s="10" t="b">
        <f>IFERROR(INDEX(DBData!$A:$G, MATCH(Table1[[#This Row],[Block_Decimal_ID]], DBData!$G:$G, 0), MATCH("Stack_Size", DBData!$1:$1, 0)), 0) &lt;&gt; Table1[[#This Row],[Stack_Size]]</f>
        <v>0</v>
      </c>
      <c r="N84" s="11" t="str">
        <f t="shared" si="3"/>
        <v>INSERT INTO Items ([Code], [Name], [Stack_Size], [Max], [Min_Rank_ID], [Block_Decimal_ID]) VALUES ('clayblock', 'Clay (Block)', 64, 256, 4, 82);</v>
      </c>
      <c r="O8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[Code]='clayblock', [Name]='Clay (Block)', [Stack_Size]=64, [Max]=256, [Min_Rank_ID]=4 WHERE Item_ID = 201;</v>
      </c>
    </row>
    <row r="85" spans="1:15">
      <c r="A85" s="7">
        <v>83</v>
      </c>
      <c r="B85" s="7" t="s">
        <v>383</v>
      </c>
      <c r="C85" s="7" t="s">
        <v>384</v>
      </c>
      <c r="D85" s="7">
        <v>64</v>
      </c>
      <c r="E85" s="7">
        <v>256</v>
      </c>
      <c r="F85" s="7">
        <v>5</v>
      </c>
      <c r="G85" s="7">
        <f>IFERROR(INDEX(DBData!$A:$G, MATCH(A85, DBData!$G:$G, 0), MATCH("Item_ID", DBData!$1:$1, 0)), "new")</f>
        <v>379</v>
      </c>
      <c r="H85" s="7" t="s">
        <v>487</v>
      </c>
      <c r="I85" s="8"/>
      <c r="J85" s="14" t="b">
        <f t="shared" si="2"/>
        <v>0</v>
      </c>
      <c r="K85" s="14" t="b">
        <f>IFERROR(INDEX(DBData!$A:$G, MATCH($A85, DBData!$G:$G, 0), MATCH("Min_Rank_ID", DBData!$1:$1, 0)), 0) &lt;&gt; F85</f>
        <v>0</v>
      </c>
      <c r="L85" s="14" t="b">
        <f>CONCATENATE(IFERROR(INDEX(DBData!$A:$G, MATCH($A85, DBData!$G:$G, 0), MATCH("Code", DBData!$1:$1, 0)), ""), IFERROR(INDEX(DBData!$A:$G, MATCH($A85, DBData!$G:$G, 0), MATCH("Name", DBData!$1:$1, 0)), "")) &lt;&gt; CONCATENATE(B85,C85)</f>
        <v>0</v>
      </c>
      <c r="M85" s="14" t="b">
        <f>IFERROR(INDEX(DBData!$A:$G, MATCH(Table1[[#This Row],[Block_Decimal_ID]], DBData!$G:$G, 0), MATCH("Stack_Size", DBData!$1:$1, 0)), 0) &lt;&gt; Table1[[#This Row],[Stack_Size]]</f>
        <v>0</v>
      </c>
      <c r="N85" s="15" t="str">
        <f t="shared" si="3"/>
        <v>INSERT INTO Items ([Code], [Name], [Stack_Size], [Max], [Min_Rank_ID], [Block_Decimal_ID]) VALUES ('sugarcaneblock', 'Sugarcane (Block)', 64, 256, 5, 83);</v>
      </c>
      <c r="O85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[Code]='sugarcaneblock', [Name]='Sugarcane (Block)', [Stack_Size]=64, [Max]=256, [Min_Rank_ID]=5 WHERE Item_ID = 379;</v>
      </c>
    </row>
    <row r="86" spans="1:15">
      <c r="A86">
        <v>84</v>
      </c>
      <c r="B86" t="s">
        <v>92</v>
      </c>
      <c r="C86" t="s">
        <v>93</v>
      </c>
      <c r="D86">
        <v>1</v>
      </c>
      <c r="E86">
        <v>64</v>
      </c>
      <c r="G86">
        <f>IFERROR(INDEX(DBData!$A:$G, MATCH(A86, DBData!$G:$G, 0), MATCH("Item_ID", DBData!$1:$1, 0)), "new")</f>
        <v>202</v>
      </c>
      <c r="J86" s="9" t="b">
        <f t="shared" si="2"/>
        <v>0</v>
      </c>
      <c r="K86" s="9" t="b">
        <f>IFERROR(INDEX(DBData!$A:$G, MATCH($A86, DBData!$G:$G, 0), MATCH("Min_Rank_ID", DBData!$1:$1, 0)), 0) &lt;&gt; F86</f>
        <v>1</v>
      </c>
      <c r="L86" s="9" t="b">
        <f>CONCATENATE(IFERROR(INDEX(DBData!$A:$G, MATCH($A86, DBData!$G:$G, 0), MATCH("Code", DBData!$1:$1, 0)), ""), IFERROR(INDEX(DBData!$A:$G, MATCH($A86, DBData!$G:$G, 0), MATCH("Name", DBData!$1:$1, 0)), "")) &lt;&gt; CONCATENATE(B86,C86)</f>
        <v>0</v>
      </c>
      <c r="M86" s="9" t="b">
        <f>IFERROR(INDEX(DBData!$A:$G, MATCH(Table1[[#This Row],[Block_Decimal_ID]], DBData!$G:$G, 0), MATCH("Stack_Size", DBData!$1:$1, 0)), 0) &lt;&gt; Table1[[#This Row],[Stack_Size]]</f>
        <v>0</v>
      </c>
      <c r="N86" s="1" t="str">
        <f t="shared" si="3"/>
        <v>INSERT INTO Items ([Code], [Name], [Stack_Size], [Max], [Min_Rank_ID], [Block_Decimal_ID]) VALUES ('jukebox', 'Jukebox', 1, 64, , 84);</v>
      </c>
      <c r="O86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[Code]='jukebox', [Name]='Jukebox', [Stack_Size]=1, [Max]=64, [Min_Rank_ID]= WHERE Item_ID = 202;</v>
      </c>
    </row>
    <row r="87" spans="1:15">
      <c r="A87" s="3">
        <v>85</v>
      </c>
      <c r="B87" s="3" t="s">
        <v>94</v>
      </c>
      <c r="C87" s="3" t="s">
        <v>95</v>
      </c>
      <c r="D87" s="3">
        <v>64</v>
      </c>
      <c r="E87" s="3">
        <v>256</v>
      </c>
      <c r="F87" s="3">
        <v>4</v>
      </c>
      <c r="G87" s="3">
        <f>IFERROR(INDEX(DBData!$A:$G, MATCH(A87, DBData!$G:$G, 0), MATCH("Item_ID", DBData!$1:$1, 0)), "new")</f>
        <v>203</v>
      </c>
      <c r="H87" s="3"/>
      <c r="I87" s="4"/>
      <c r="J87" s="10" t="b">
        <f t="shared" si="2"/>
        <v>0</v>
      </c>
      <c r="K87" s="10" t="b">
        <f>IFERROR(INDEX(DBData!$A:$G, MATCH($A87, DBData!$G:$G, 0), MATCH("Min_Rank_ID", DBData!$1:$1, 0)), 0) &lt;&gt; F87</f>
        <v>0</v>
      </c>
      <c r="L87" s="10" t="b">
        <f>CONCATENATE(IFERROR(INDEX(DBData!$A:$G, MATCH($A87, DBData!$G:$G, 0), MATCH("Code", DBData!$1:$1, 0)), ""), IFERROR(INDEX(DBData!$A:$G, MATCH($A87, DBData!$G:$G, 0), MATCH("Name", DBData!$1:$1, 0)), "")) &lt;&gt; CONCATENATE(B87,C87)</f>
        <v>0</v>
      </c>
      <c r="M87" s="10" t="b">
        <f>IFERROR(INDEX(DBData!$A:$G, MATCH(Table1[[#This Row],[Block_Decimal_ID]], DBData!$G:$G, 0), MATCH("Stack_Size", DBData!$1:$1, 0)), 0) &lt;&gt; Table1[[#This Row],[Stack_Size]]</f>
        <v>0</v>
      </c>
      <c r="N87" s="11" t="str">
        <f t="shared" si="3"/>
        <v>INSERT INTO Items ([Code], [Name], [Stack_Size], [Max], [Min_Rank_ID], [Block_Decimal_ID]) VALUES ('fence', 'Fence', 64, 256, 4, 85);</v>
      </c>
      <c r="O8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[Code]='fence', [Name]='Fence', [Stack_Size]=64, [Max]=256, [Min_Rank_ID]=4 WHERE Item_ID = 203;</v>
      </c>
    </row>
    <row r="88" spans="1:15">
      <c r="A88" s="3">
        <v>86</v>
      </c>
      <c r="B88" s="3" t="s">
        <v>96</v>
      </c>
      <c r="C88" s="3" t="s">
        <v>97</v>
      </c>
      <c r="D88" s="3">
        <v>1</v>
      </c>
      <c r="E88" s="3">
        <v>64</v>
      </c>
      <c r="F88" s="3">
        <v>4</v>
      </c>
      <c r="G88" s="3">
        <f>IFERROR(INDEX(DBData!$A:$G, MATCH(A88, DBData!$G:$G, 0), MATCH("Item_ID", DBData!$1:$1, 0)), "new")</f>
        <v>204</v>
      </c>
      <c r="H88" s="3"/>
      <c r="I88" s="4"/>
      <c r="J88" s="10" t="b">
        <f t="shared" si="2"/>
        <v>0</v>
      </c>
      <c r="K88" s="10" t="b">
        <f>IFERROR(INDEX(DBData!$A:$G, MATCH($A88, DBData!$G:$G, 0), MATCH("Min_Rank_ID", DBData!$1:$1, 0)), 0) &lt;&gt; F88</f>
        <v>0</v>
      </c>
      <c r="L88" s="10" t="b">
        <f>CONCATENATE(IFERROR(INDEX(DBData!$A:$G, MATCH($A88, DBData!$G:$G, 0), MATCH("Code", DBData!$1:$1, 0)), ""), IFERROR(INDEX(DBData!$A:$G, MATCH($A88, DBData!$G:$G, 0), MATCH("Name", DBData!$1:$1, 0)), "")) &lt;&gt; CONCATENATE(B88,C88)</f>
        <v>0</v>
      </c>
      <c r="M88" s="10" t="b">
        <f>IFERROR(INDEX(DBData!$A:$G, MATCH(Table1[[#This Row],[Block_Decimal_ID]], DBData!$G:$G, 0), MATCH("Stack_Size", DBData!$1:$1, 0)), 0) &lt;&gt; Table1[[#This Row],[Stack_Size]]</f>
        <v>0</v>
      </c>
      <c r="N88" s="11" t="str">
        <f t="shared" si="3"/>
        <v>INSERT INTO Items ([Code], [Name], [Stack_Size], [Max], [Min_Rank_ID], [Block_Decimal_ID]) VALUES ('pumpkin', 'Pumpkin', 1, 64, 4, 86);</v>
      </c>
      <c r="O8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[Code]='pumpkin', [Name]='Pumpkin', [Stack_Size]=1, [Max]=64, [Min_Rank_ID]=4 WHERE Item_ID = 204;</v>
      </c>
    </row>
    <row r="89" spans="1:15">
      <c r="A89">
        <v>87</v>
      </c>
      <c r="B89" t="s">
        <v>98</v>
      </c>
      <c r="C89" t="s">
        <v>99</v>
      </c>
      <c r="D89">
        <v>64</v>
      </c>
      <c r="E89">
        <v>256</v>
      </c>
      <c r="G89">
        <f>IFERROR(INDEX(DBData!$A:$G, MATCH(A89, DBData!$G:$G, 0), MATCH("Item_ID", DBData!$1:$1, 0)), "new")</f>
        <v>205</v>
      </c>
      <c r="J89" s="9" t="b">
        <f t="shared" si="2"/>
        <v>0</v>
      </c>
      <c r="K89" s="9" t="b">
        <f>IFERROR(INDEX(DBData!$A:$G, MATCH($A89, DBData!$G:$G, 0), MATCH("Min_Rank_ID", DBData!$1:$1, 0)), 0) &lt;&gt; F89</f>
        <v>1</v>
      </c>
      <c r="L89" s="9" t="b">
        <f>CONCATENATE(IFERROR(INDEX(DBData!$A:$G, MATCH($A89, DBData!$G:$G, 0), MATCH("Code", DBData!$1:$1, 0)), ""), IFERROR(INDEX(DBData!$A:$G, MATCH($A89, DBData!$G:$G, 0), MATCH("Name", DBData!$1:$1, 0)), "")) &lt;&gt; CONCATENATE(B89,C89)</f>
        <v>0</v>
      </c>
      <c r="M89" s="9" t="b">
        <f>IFERROR(INDEX(DBData!$A:$G, MATCH(Table1[[#This Row],[Block_Decimal_ID]], DBData!$G:$G, 0), MATCH("Stack_Size", DBData!$1:$1, 0)), 0) &lt;&gt; Table1[[#This Row],[Stack_Size]]</f>
        <v>0</v>
      </c>
      <c r="N89" s="1" t="str">
        <f t="shared" si="3"/>
        <v>INSERT INTO Items ([Code], [Name], [Stack_Size], [Max], [Min_Rank_ID], [Block_Decimal_ID]) VALUES ('netherrack', 'Netherrack', 64, 256, , 87);</v>
      </c>
      <c r="O89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[Code]='netherrack', [Name]='Netherrack', [Stack_Size]=64, [Max]=256, [Min_Rank_ID]= WHERE Item_ID = 205;</v>
      </c>
    </row>
    <row r="90" spans="1:15">
      <c r="A90">
        <v>88</v>
      </c>
      <c r="B90" t="s">
        <v>100</v>
      </c>
      <c r="C90" t="s">
        <v>101</v>
      </c>
      <c r="D90">
        <v>64</v>
      </c>
      <c r="E90">
        <v>256</v>
      </c>
      <c r="G90">
        <f>IFERROR(INDEX(DBData!$A:$G, MATCH(A90, DBData!$G:$G, 0), MATCH("Item_ID", DBData!$1:$1, 0)), "new")</f>
        <v>206</v>
      </c>
      <c r="J90" s="9" t="b">
        <f t="shared" si="2"/>
        <v>0</v>
      </c>
      <c r="K90" s="9" t="b">
        <f>IFERROR(INDEX(DBData!$A:$G, MATCH($A90, DBData!$G:$G, 0), MATCH("Min_Rank_ID", DBData!$1:$1, 0)), 0) &lt;&gt; F90</f>
        <v>1</v>
      </c>
      <c r="L90" s="9" t="b">
        <f>CONCATENATE(IFERROR(INDEX(DBData!$A:$G, MATCH($A90, DBData!$G:$G, 0), MATCH("Code", DBData!$1:$1, 0)), ""), IFERROR(INDEX(DBData!$A:$G, MATCH($A90, DBData!$G:$G, 0), MATCH("Name", DBData!$1:$1, 0)), "")) &lt;&gt; CONCATENATE(B90,C90)</f>
        <v>0</v>
      </c>
      <c r="M90" s="9" t="b">
        <f>IFERROR(INDEX(DBData!$A:$G, MATCH(Table1[[#This Row],[Block_Decimal_ID]], DBData!$G:$G, 0), MATCH("Stack_Size", DBData!$1:$1, 0)), 0) &lt;&gt; Table1[[#This Row],[Stack_Size]]</f>
        <v>0</v>
      </c>
      <c r="N90" s="1" t="str">
        <f t="shared" si="3"/>
        <v>INSERT INTO Items ([Code], [Name], [Stack_Size], [Max], [Min_Rank_ID], [Block_Decimal_ID]) VALUES ('soulsand', 'Soul Sand', 64, 256, , 88);</v>
      </c>
      <c r="O90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[Code]='soulsand', [Name]='Soul Sand', [Stack_Size]=64, [Max]=256, [Min_Rank_ID]= WHERE Item_ID = 206;</v>
      </c>
    </row>
    <row r="91" spans="1:15">
      <c r="A91" s="7">
        <v>89</v>
      </c>
      <c r="B91" s="7" t="s">
        <v>102</v>
      </c>
      <c r="C91" s="7" t="s">
        <v>103</v>
      </c>
      <c r="D91" s="7">
        <v>64</v>
      </c>
      <c r="E91" s="7">
        <v>256</v>
      </c>
      <c r="F91" s="7">
        <v>5</v>
      </c>
      <c r="G91" s="7">
        <f>IFERROR(INDEX(DBData!$A:$G, MATCH(A91, DBData!$G:$G, 0), MATCH("Item_ID", DBData!$1:$1, 0)), "new")</f>
        <v>207</v>
      </c>
      <c r="H91" s="7"/>
      <c r="I91" s="8"/>
      <c r="J91" s="14" t="b">
        <f t="shared" si="2"/>
        <v>0</v>
      </c>
      <c r="K91" s="14" t="b">
        <f>IFERROR(INDEX(DBData!$A:$G, MATCH($A91, DBData!$G:$G, 0), MATCH("Min_Rank_ID", DBData!$1:$1, 0)), 0) &lt;&gt; F91</f>
        <v>1</v>
      </c>
      <c r="L91" s="14" t="b">
        <f>CONCATENATE(IFERROR(INDEX(DBData!$A:$G, MATCH($A91, DBData!$G:$G, 0), MATCH("Code", DBData!$1:$1, 0)), ""), IFERROR(INDEX(DBData!$A:$G, MATCH($A91, DBData!$G:$G, 0), MATCH("Name", DBData!$1:$1, 0)), "")) &lt;&gt; CONCATENATE(B91,C91)</f>
        <v>0</v>
      </c>
      <c r="M91" s="14" t="b">
        <f>IFERROR(INDEX(DBData!$A:$G, MATCH(Table1[[#This Row],[Block_Decimal_ID]], DBData!$G:$G, 0), MATCH("Stack_Size", DBData!$1:$1, 0)), 0) &lt;&gt; Table1[[#This Row],[Stack_Size]]</f>
        <v>0</v>
      </c>
      <c r="N91" s="15" t="str">
        <f t="shared" si="3"/>
        <v>INSERT INTO Items ([Code], [Name], [Stack_Size], [Max], [Min_Rank_ID], [Block_Decimal_ID]) VALUES ('glowstoneblock', 'Glowstone (Block)', 64, 256, 5, 89);</v>
      </c>
      <c r="O91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[Code]='glowstoneblock', [Name]='Glowstone (Block)', [Stack_Size]=64, [Max]=256, [Min_Rank_ID]=5 WHERE Item_ID = 207;</v>
      </c>
    </row>
    <row r="92" spans="1:15">
      <c r="A92" s="5">
        <v>90</v>
      </c>
      <c r="B92" s="5" t="s">
        <v>385</v>
      </c>
      <c r="C92" s="5" t="s">
        <v>386</v>
      </c>
      <c r="D92" s="5">
        <v>1</v>
      </c>
      <c r="E92" s="5">
        <v>1</v>
      </c>
      <c r="F92" s="5">
        <v>6</v>
      </c>
      <c r="G92" s="5">
        <f>IFERROR(INDEX(DBData!$A:$G, MATCH(A92, DBData!$G:$G, 0), MATCH("Item_ID", DBData!$1:$1, 0)), "new")</f>
        <v>390</v>
      </c>
      <c r="H92" s="5" t="s">
        <v>490</v>
      </c>
      <c r="I92" s="6"/>
      <c r="J92" s="12" t="b">
        <f t="shared" si="2"/>
        <v>0</v>
      </c>
      <c r="K92" s="12" t="b">
        <f>IFERROR(INDEX(DBData!$A:$G, MATCH($A92, DBData!$G:$G, 0), MATCH("Min_Rank_ID", DBData!$1:$1, 0)), 0) &lt;&gt; F92</f>
        <v>0</v>
      </c>
      <c r="L92" s="12" t="b">
        <f>CONCATENATE(IFERROR(INDEX(DBData!$A:$G, MATCH($A92, DBData!$G:$G, 0), MATCH("Code", DBData!$1:$1, 0)), ""), IFERROR(INDEX(DBData!$A:$G, MATCH($A92, DBData!$G:$G, 0), MATCH("Name", DBData!$1:$1, 0)), "")) &lt;&gt; CONCATENATE(B92,C92)</f>
        <v>0</v>
      </c>
      <c r="M92" s="12" t="b">
        <f>IFERROR(INDEX(DBData!$A:$G, MATCH(Table1[[#This Row],[Block_Decimal_ID]], DBData!$G:$G, 0), MATCH("Stack_Size", DBData!$1:$1, 0)), 0) &lt;&gt; Table1[[#This Row],[Stack_Size]]</f>
        <v>0</v>
      </c>
      <c r="N92" s="13" t="str">
        <f t="shared" si="3"/>
        <v>INSERT INTO Items ([Code], [Name], [Stack_Size], [Max], [Min_Rank_ID], [Block_Decimal_ID]) VALUES ('portal', 'Portal', 1, 1, 6, 90);</v>
      </c>
      <c r="O92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[Code]='portal', [Name]='Portal', [Stack_Size]=1, [Max]=1, [Min_Rank_ID]=6 WHERE Item_ID = 390;</v>
      </c>
    </row>
    <row r="93" spans="1:15">
      <c r="A93">
        <v>91</v>
      </c>
      <c r="B93" t="s">
        <v>104</v>
      </c>
      <c r="C93" t="s">
        <v>105</v>
      </c>
      <c r="D93">
        <v>1</v>
      </c>
      <c r="E93">
        <v>64</v>
      </c>
      <c r="G93">
        <f>IFERROR(INDEX(DBData!$A:$G, MATCH(A93, DBData!$G:$G, 0), MATCH("Item_ID", DBData!$1:$1, 0)), "new")</f>
        <v>208</v>
      </c>
      <c r="J93" s="9" t="b">
        <f t="shared" si="2"/>
        <v>0</v>
      </c>
      <c r="K93" s="9" t="b">
        <f>IFERROR(INDEX(DBData!$A:$G, MATCH($A93, DBData!$G:$G, 0), MATCH("Min_Rank_ID", DBData!$1:$1, 0)), 0) &lt;&gt; F93</f>
        <v>1</v>
      </c>
      <c r="L93" s="9" t="b">
        <f>CONCATENATE(IFERROR(INDEX(DBData!$A:$G, MATCH($A93, DBData!$G:$G, 0), MATCH("Code", DBData!$1:$1, 0)), ""), IFERROR(INDEX(DBData!$A:$G, MATCH($A93, DBData!$G:$G, 0), MATCH("Name", DBData!$1:$1, 0)), "")) &lt;&gt; CONCATENATE(B93,C93)</f>
        <v>0</v>
      </c>
      <c r="M93" s="9" t="b">
        <f>IFERROR(INDEX(DBData!$A:$G, MATCH(Table1[[#This Row],[Block_Decimal_ID]], DBData!$G:$G, 0), MATCH("Stack_Size", DBData!$1:$1, 0)), 0) &lt;&gt; Table1[[#This Row],[Stack_Size]]</f>
        <v>0</v>
      </c>
      <c r="N93" s="1" t="str">
        <f t="shared" si="3"/>
        <v>INSERT INTO Items ([Code], [Name], [Stack_Size], [Max], [Min_Rank_ID], [Block_Decimal_ID]) VALUES ('jack-o-lantern', 'Jack-O-Lantern', 1, 64, , 91);</v>
      </c>
      <c r="O93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[Code]='jack-o-lantern', [Name]='Jack-O-Lantern', [Stack_Size]=1, [Max]=64, [Min_Rank_ID]= WHERE Item_ID = 208;</v>
      </c>
    </row>
    <row r="94" spans="1:15">
      <c r="A94" s="5">
        <v>92</v>
      </c>
      <c r="B94" s="5" t="s">
        <v>387</v>
      </c>
      <c r="C94" s="5" t="s">
        <v>388</v>
      </c>
      <c r="D94" s="5">
        <v>64</v>
      </c>
      <c r="E94" s="5">
        <v>256</v>
      </c>
      <c r="F94" s="5">
        <v>6</v>
      </c>
      <c r="G94" s="5">
        <f>IFERROR(INDEX(DBData!$A:$G, MATCH(A94, DBData!$G:$G, 0), MATCH("Item_ID", DBData!$1:$1, 0)), "new")</f>
        <v>384</v>
      </c>
      <c r="H94" s="5" t="s">
        <v>487</v>
      </c>
      <c r="I94" s="6"/>
      <c r="J94" s="12" t="b">
        <f t="shared" si="2"/>
        <v>0</v>
      </c>
      <c r="K94" s="12" t="b">
        <f>IFERROR(INDEX(DBData!$A:$G, MATCH($A94, DBData!$G:$G, 0), MATCH("Min_Rank_ID", DBData!$1:$1, 0)), 0) &lt;&gt; F94</f>
        <v>0</v>
      </c>
      <c r="L94" s="12" t="b">
        <f>CONCATENATE(IFERROR(INDEX(DBData!$A:$G, MATCH($A94, DBData!$G:$G, 0), MATCH("Code", DBData!$1:$1, 0)), ""), IFERROR(INDEX(DBData!$A:$G, MATCH($A94, DBData!$G:$G, 0), MATCH("Name", DBData!$1:$1, 0)), "")) &lt;&gt; CONCATENATE(B94,C94)</f>
        <v>0</v>
      </c>
      <c r="M94" s="12" t="b">
        <f>IFERROR(INDEX(DBData!$A:$G, MATCH(Table1[[#This Row],[Block_Decimal_ID]], DBData!$G:$G, 0), MATCH("Stack_Size", DBData!$1:$1, 0)), 0) &lt;&gt; Table1[[#This Row],[Stack_Size]]</f>
        <v>0</v>
      </c>
      <c r="N94" s="13" t="str">
        <f t="shared" si="3"/>
        <v>INSERT INTO Items ([Code], [Name], [Stack_Size], [Max], [Min_Rank_ID], [Block_Decimal_ID]) VALUES ('cakeblock', 'Cake (Block)', 64, 256, 6, 92);</v>
      </c>
      <c r="O94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[Code]='cakeblock', [Name]='Cake (Block)', [Stack_Size]=64, [Max]=256, [Min_Rank_ID]=6 WHERE Item_ID = 384;</v>
      </c>
    </row>
    <row r="95" spans="1:15">
      <c r="A95" s="3">
        <v>93</v>
      </c>
      <c r="B95" s="3" t="s">
        <v>300</v>
      </c>
      <c r="C95" s="3" t="s">
        <v>389</v>
      </c>
      <c r="D95" s="3">
        <v>1</v>
      </c>
      <c r="E95" s="3">
        <v>64</v>
      </c>
      <c r="F95" s="3">
        <v>4</v>
      </c>
      <c r="G95" s="3">
        <f>IFERROR(INDEX(DBData!$A:$G, MATCH(A95, DBData!$G:$G, 0), MATCH("Item_ID", DBData!$1:$1, 0)), "new")</f>
        <v>369</v>
      </c>
      <c r="H95" s="3" t="s">
        <v>486</v>
      </c>
      <c r="I95" s="4"/>
      <c r="J95" s="10" t="b">
        <f t="shared" si="2"/>
        <v>0</v>
      </c>
      <c r="K95" s="10" t="b">
        <f>IFERROR(INDEX(DBData!$A:$G, MATCH($A95, DBData!$G:$G, 0), MATCH("Min_Rank_ID", DBData!$1:$1, 0)), 0) &lt;&gt; F95</f>
        <v>0</v>
      </c>
      <c r="L95" s="10" t="b">
        <f>CONCATENATE(IFERROR(INDEX(DBData!$A:$G, MATCH($A95, DBData!$G:$G, 0), MATCH("Code", DBData!$1:$1, 0)), ""), IFERROR(INDEX(DBData!$A:$G, MATCH($A95, DBData!$G:$G, 0), MATCH("Name", DBData!$1:$1, 0)), "")) &lt;&gt; CONCATENATE(B95,C95)</f>
        <v>0</v>
      </c>
      <c r="M95" s="10" t="b">
        <f>IFERROR(INDEX(DBData!$A:$G, MATCH(Table1[[#This Row],[Block_Decimal_ID]], DBData!$G:$G, 0), MATCH("Stack_Size", DBData!$1:$1, 0)), 0) &lt;&gt; Table1[[#This Row],[Stack_Size]]</f>
        <v>0</v>
      </c>
      <c r="N95" s="11" t="str">
        <f t="shared" si="3"/>
        <v>INSERT INTO Items ([Code], [Name], [Stack_Size], [Max], [Min_Rank_ID], [Block_Decimal_ID]) VALUES ('redstonerepeater', 'Redstone Repeater ("off" state)', 1, 64, 4, 93);</v>
      </c>
      <c r="O9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[Code]='redstonerepeater', [Name]='Redstone Repeater ("off" state)', [Stack_Size]=1, [Max]=64, [Min_Rank_ID]=4 WHERE Item_ID = 369;</v>
      </c>
    </row>
    <row r="96" spans="1:15">
      <c r="A96" s="5">
        <v>94</v>
      </c>
      <c r="B96" s="5" t="s">
        <v>390</v>
      </c>
      <c r="C96" s="5" t="s">
        <v>391</v>
      </c>
      <c r="D96" s="5">
        <v>1</v>
      </c>
      <c r="E96" s="5">
        <v>64</v>
      </c>
      <c r="F96" s="5">
        <v>6</v>
      </c>
      <c r="G96" s="5">
        <f>IFERROR(INDEX(DBData!$A:$G, MATCH(A96, DBData!$G:$G, 0), MATCH("Item_ID", DBData!$1:$1, 0)), "new")</f>
        <v>391</v>
      </c>
      <c r="H96" s="5" t="s">
        <v>486</v>
      </c>
      <c r="I96" s="6"/>
      <c r="J96" s="12" t="b">
        <f t="shared" si="2"/>
        <v>0</v>
      </c>
      <c r="K96" s="12" t="b">
        <f>IFERROR(INDEX(DBData!$A:$G, MATCH($A96, DBData!$G:$G, 0), MATCH("Min_Rank_ID", DBData!$1:$1, 0)), 0) &lt;&gt; F96</f>
        <v>0</v>
      </c>
      <c r="L96" s="12" t="b">
        <f>CONCATENATE(IFERROR(INDEX(DBData!$A:$G, MATCH($A96, DBData!$G:$G, 0), MATCH("Code", DBData!$1:$1, 0)), ""), IFERROR(INDEX(DBData!$A:$G, MATCH($A96, DBData!$G:$G, 0), MATCH("Name", DBData!$1:$1, 0)), "")) &lt;&gt; CONCATENATE(B96,C96)</f>
        <v>0</v>
      </c>
      <c r="M96" s="12" t="b">
        <f>IFERROR(INDEX(DBData!$A:$G, MATCH(Table1[[#This Row],[Block_Decimal_ID]], DBData!$G:$G, 0), MATCH("Stack_Size", DBData!$1:$1, 0)), 0) &lt;&gt; Table1[[#This Row],[Stack_Size]]</f>
        <v>0</v>
      </c>
      <c r="N96" s="13" t="str">
        <f t="shared" si="3"/>
        <v>INSERT INTO Items ([Code], [Name], [Stack_Size], [Max], [Min_Rank_ID], [Block_Decimal_ID]) VALUES ('redstonerepeateron', 'Redstone Repeater ("on" state)', 1, 64, 6, 94);</v>
      </c>
      <c r="O96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[Code]='redstonerepeateron', [Name]='Redstone Repeater ("on" state)', [Stack_Size]=1, [Max]=64, [Min_Rank_ID]=6 WHERE Item_ID = 391;</v>
      </c>
    </row>
    <row r="97" spans="1:15">
      <c r="A97" s="5">
        <v>95</v>
      </c>
      <c r="B97" s="5" t="s">
        <v>392</v>
      </c>
      <c r="C97" s="5" t="s">
        <v>393</v>
      </c>
      <c r="D97" s="5">
        <v>1</v>
      </c>
      <c r="E97" s="5">
        <v>64</v>
      </c>
      <c r="F97" s="5">
        <v>6</v>
      </c>
      <c r="G97" s="5">
        <f>IFERROR(INDEX(DBData!$A:$G, MATCH(A97, DBData!$G:$G, 0), MATCH("Item_ID", DBData!$1:$1, 0)), "new")</f>
        <v>335</v>
      </c>
      <c r="H97" s="5" t="s">
        <v>490</v>
      </c>
      <c r="I97" s="6"/>
      <c r="J97" s="12" t="b">
        <f t="shared" si="2"/>
        <v>0</v>
      </c>
      <c r="K97" s="12" t="b">
        <f>IFERROR(INDEX(DBData!$A:$G, MATCH($A97, DBData!$G:$G, 0), MATCH("Min_Rank_ID", DBData!$1:$1, 0)), 0) &lt;&gt; F97</f>
        <v>0</v>
      </c>
      <c r="L97" s="12" t="b">
        <f>CONCATENATE(IFERROR(INDEX(DBData!$A:$G, MATCH($A97, DBData!$G:$G, 0), MATCH("Code", DBData!$1:$1, 0)), ""), IFERROR(INDEX(DBData!$A:$G, MATCH($A97, DBData!$G:$G, 0), MATCH("Name", DBData!$1:$1, 0)), "")) &lt;&gt; CONCATENATE(B97,C97)</f>
        <v>0</v>
      </c>
      <c r="M97" s="12" t="b">
        <f>IFERROR(INDEX(DBData!$A:$G, MATCH(Table1[[#This Row],[Block_Decimal_ID]], DBData!$G:$G, 0), MATCH("Stack_Size", DBData!$1:$1, 0)), 0) &lt;&gt; Table1[[#This Row],[Stack_Size]]</f>
        <v>0</v>
      </c>
      <c r="N97" s="13" t="str">
        <f t="shared" si="3"/>
        <v>INSERT INTO Items ([Code], [Name], [Stack_Size], [Max], [Min_Rank_ID], [Block_Decimal_ID]) VALUES ('lockedchest', 'Locked Chest', 1, 64, 6, 95);</v>
      </c>
      <c r="O97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[Code]='lockedchest', [Name]='Locked Chest', [Stack_Size]=1, [Max]=64, [Min_Rank_ID]=6 WHERE Item_ID = 335;</v>
      </c>
    </row>
    <row r="98" spans="1:15">
      <c r="A98" s="3">
        <v>96</v>
      </c>
      <c r="B98" s="3" t="s">
        <v>394</v>
      </c>
      <c r="C98" s="3" t="s">
        <v>395</v>
      </c>
      <c r="D98" s="3">
        <v>64</v>
      </c>
      <c r="E98" s="3">
        <v>64</v>
      </c>
      <c r="F98" s="3">
        <v>4</v>
      </c>
      <c r="G98" s="3">
        <f>IFERROR(INDEX(DBData!$A:$G, MATCH(A98, DBData!$G:$G, 0), MATCH("Item_ID", DBData!$1:$1, 0)), "new")</f>
        <v>336</v>
      </c>
      <c r="H98" s="3"/>
      <c r="I98" s="4"/>
      <c r="J98" s="10" t="b">
        <f t="shared" si="2"/>
        <v>0</v>
      </c>
      <c r="K98" s="10" t="b">
        <f>IFERROR(INDEX(DBData!$A:$G, MATCH($A98, DBData!$G:$G, 0), MATCH("Min_Rank_ID", DBData!$1:$1, 0)), 0) &lt;&gt; F98</f>
        <v>0</v>
      </c>
      <c r="L98" s="10" t="b">
        <f>CONCATENATE(IFERROR(INDEX(DBData!$A:$G, MATCH($A98, DBData!$G:$G, 0), MATCH("Code", DBData!$1:$1, 0)), ""), IFERROR(INDEX(DBData!$A:$G, MATCH($A98, DBData!$G:$G, 0), MATCH("Name", DBData!$1:$1, 0)), "")) &lt;&gt; CONCATENATE(B98,C98)</f>
        <v>0</v>
      </c>
      <c r="M98" s="10" t="b">
        <f>IFERROR(INDEX(DBData!$A:$G, MATCH(Table1[[#This Row],[Block_Decimal_ID]], DBData!$G:$G, 0), MATCH("Stack_Size", DBData!$1:$1, 0)), 0) &lt;&gt; Table1[[#This Row],[Stack_Size]]</f>
        <v>0</v>
      </c>
      <c r="N98" s="11" t="str">
        <f t="shared" si="3"/>
        <v>INSERT INTO Items ([Code], [Name], [Stack_Size], [Max], [Min_Rank_ID], [Block_Decimal_ID]) VALUES ('trapdoor', 'Trapdoor', 64, 64, 4, 96);</v>
      </c>
      <c r="O9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[Code]='trapdoor', [Name]='Trapdoor', [Stack_Size]=64, [Max]=64, [Min_Rank_ID]=4 WHERE Item_ID = 336;</v>
      </c>
    </row>
    <row r="99" spans="1:15">
      <c r="A99">
        <v>97</v>
      </c>
      <c r="B99" t="s">
        <v>396</v>
      </c>
      <c r="C99" t="s">
        <v>397</v>
      </c>
      <c r="G99" t="str">
        <f>IFERROR(INDEX(DBData!$A:$G, MATCH(A99, DBData!$G:$G, 0), MATCH("Item_ID", DBData!$1:$1, 0)), "new")</f>
        <v>new</v>
      </c>
      <c r="H99" t="s">
        <v>488</v>
      </c>
      <c r="J99" s="9" t="b">
        <f t="shared" si="2"/>
        <v>1</v>
      </c>
      <c r="K99" s="9" t="b">
        <f>IFERROR(INDEX(DBData!$A:$G, MATCH($A99, DBData!$G:$G, 0), MATCH("Min_Rank_ID", DBData!$1:$1, 0)), 0) &lt;&gt; F99</f>
        <v>0</v>
      </c>
      <c r="L99" s="9" t="b">
        <f>CONCATENATE(IFERROR(INDEX(DBData!$A:$G, MATCH($A99, DBData!$G:$G, 0), MATCH("Code", DBData!$1:$1, 0)), ""), IFERROR(INDEX(DBData!$A:$G, MATCH($A99, DBData!$G:$G, 0), MATCH("Name", DBData!$1:$1, 0)), "")) &lt;&gt; CONCATENATE(B99,C99)</f>
        <v>1</v>
      </c>
      <c r="M99" s="9" t="b">
        <f>IFERROR(INDEX(DBData!$A:$G, MATCH(Table1[[#This Row],[Block_Decimal_ID]], DBData!$G:$G, 0), MATCH("Stack_Size", DBData!$1:$1, 0)), 0) &lt;&gt; Table1[[#This Row],[Stack_Size]]</f>
        <v>0</v>
      </c>
      <c r="N99" s="1" t="str">
        <f t="shared" si="3"/>
        <v>INSERT INTO Items ([Code], [Name], [Stack_Size], [Max], [Min_Rank_ID], [Block_Decimal_ID]) VALUES ('hiddensilverfish', 'Hidden Silverfish', , , , 97);</v>
      </c>
      <c r="O99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[Code]='hiddensilverfish', [Name]='Hidden Silverfish', [Stack_Size]=, [Max]=, [Min_Rank_ID]= WHERE Item_ID = new;</v>
      </c>
    </row>
    <row r="100" spans="1:15">
      <c r="A100" s="3">
        <v>98</v>
      </c>
      <c r="B100" s="3" t="s">
        <v>398</v>
      </c>
      <c r="C100" s="3" t="s">
        <v>399</v>
      </c>
      <c r="D100" s="3">
        <v>64</v>
      </c>
      <c r="E100" s="3">
        <v>64</v>
      </c>
      <c r="F100" s="3">
        <v>4</v>
      </c>
      <c r="G100" s="3">
        <f>IFERROR(INDEX(DBData!$A:$G, MATCH(A100, DBData!$G:$G, 0), MATCH("Item_ID", DBData!$1:$1, 0)), "new")</f>
        <v>337</v>
      </c>
      <c r="H100" s="3"/>
      <c r="I100" s="4"/>
      <c r="J100" s="10" t="b">
        <f t="shared" si="2"/>
        <v>0</v>
      </c>
      <c r="K100" s="10" t="b">
        <f>IFERROR(INDEX(DBData!$A:$G, MATCH($A100, DBData!$G:$G, 0), MATCH("Min_Rank_ID", DBData!$1:$1, 0)), 0) &lt;&gt; F100</f>
        <v>0</v>
      </c>
      <c r="L100" s="10" t="b">
        <f>CONCATENATE(IFERROR(INDEX(DBData!$A:$G, MATCH($A100, DBData!$G:$G, 0), MATCH("Code", DBData!$1:$1, 0)), ""), IFERROR(INDEX(DBData!$A:$G, MATCH($A100, DBData!$G:$G, 0), MATCH("Name", DBData!$1:$1, 0)), "")) &lt;&gt; CONCATENATE(B100,C100)</f>
        <v>0</v>
      </c>
      <c r="M100" s="10" t="b">
        <f>IFERROR(INDEX(DBData!$A:$G, MATCH(Table1[[#This Row],[Block_Decimal_ID]], DBData!$G:$G, 0), MATCH("Stack_Size", DBData!$1:$1, 0)), 0) &lt;&gt; Table1[[#This Row],[Stack_Size]]</f>
        <v>0</v>
      </c>
      <c r="N100" s="11" t="str">
        <f t="shared" si="3"/>
        <v>INSERT INTO Items ([Code], [Name], [Stack_Size], [Max], [Min_Rank_ID], [Block_Decimal_ID]) VALUES ('stonebricks', 'Stone Bricks', 64, 64, 4, 98);</v>
      </c>
      <c r="O10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[Code]='stonebricks', [Name]='Stone Bricks', [Stack_Size]=64, [Max]=64, [Min_Rank_ID]=4 WHERE Item_ID = 337;</v>
      </c>
    </row>
    <row r="101" spans="1:15">
      <c r="A101">
        <v>99</v>
      </c>
      <c r="B101" t="s">
        <v>400</v>
      </c>
      <c r="C101" t="s">
        <v>401</v>
      </c>
      <c r="G101" t="str">
        <f>IFERROR(INDEX(DBData!$A:$G, MATCH(A101, DBData!$G:$G, 0), MATCH("Item_ID", DBData!$1:$1, 0)), "new")</f>
        <v>new</v>
      </c>
      <c r="H101" t="s">
        <v>488</v>
      </c>
      <c r="J101" s="9" t="b">
        <f t="shared" si="2"/>
        <v>1</v>
      </c>
      <c r="K101" s="9" t="b">
        <f>IFERROR(INDEX(DBData!$A:$G, MATCH($A101, DBData!$G:$G, 0), MATCH("Min_Rank_ID", DBData!$1:$1, 0)), 0) &lt;&gt; F101</f>
        <v>0</v>
      </c>
      <c r="L101" s="9" t="b">
        <f>CONCATENATE(IFERROR(INDEX(DBData!$A:$G, MATCH($A101, DBData!$G:$G, 0), MATCH("Code", DBData!$1:$1, 0)), ""), IFERROR(INDEX(DBData!$A:$G, MATCH($A101, DBData!$G:$G, 0), MATCH("Name", DBData!$1:$1, 0)), "")) &lt;&gt; CONCATENATE(B101,C101)</f>
        <v>1</v>
      </c>
      <c r="M101" s="9" t="b">
        <f>IFERROR(INDEX(DBData!$A:$G, MATCH(Table1[[#This Row],[Block_Decimal_ID]], DBData!$G:$G, 0), MATCH("Stack_Size", DBData!$1:$1, 0)), 0) &lt;&gt; Table1[[#This Row],[Stack_Size]]</f>
        <v>0</v>
      </c>
      <c r="N101" s="1" t="str">
        <f t="shared" si="3"/>
        <v>INSERT INTO Items ([Code], [Name], [Stack_Size], [Max], [Min_Rank_ID], [Block_Decimal_ID]) VALUES ('hugebrownmushroom', 'Huge Brown Mushroom', , , , 99);</v>
      </c>
      <c r="O101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[Code]='hugebrownmushroom', [Name]='Huge Brown Mushroom', [Stack_Size]=, [Max]=, [Min_Rank_ID]= WHERE Item_ID = new;</v>
      </c>
    </row>
    <row r="102" spans="1:15">
      <c r="A102">
        <v>100</v>
      </c>
      <c r="B102" t="s">
        <v>402</v>
      </c>
      <c r="C102" t="s">
        <v>403</v>
      </c>
      <c r="G102" t="str">
        <f>IFERROR(INDEX(DBData!$A:$G, MATCH(A102, DBData!$G:$G, 0), MATCH("Item_ID", DBData!$1:$1, 0)), "new")</f>
        <v>new</v>
      </c>
      <c r="H102" t="s">
        <v>488</v>
      </c>
      <c r="J102" s="9" t="b">
        <f t="shared" si="2"/>
        <v>1</v>
      </c>
      <c r="K102" s="9" t="b">
        <f>IFERROR(INDEX(DBData!$A:$G, MATCH($A102, DBData!$G:$G, 0), MATCH("Min_Rank_ID", DBData!$1:$1, 0)), 0) &lt;&gt; F102</f>
        <v>0</v>
      </c>
      <c r="L102" s="9" t="b">
        <f>CONCATENATE(IFERROR(INDEX(DBData!$A:$G, MATCH($A102, DBData!$G:$G, 0), MATCH("Code", DBData!$1:$1, 0)), ""), IFERROR(INDEX(DBData!$A:$G, MATCH($A102, DBData!$G:$G, 0), MATCH("Name", DBData!$1:$1, 0)), "")) &lt;&gt; CONCATENATE(B102,C102)</f>
        <v>1</v>
      </c>
      <c r="M102" s="9" t="b">
        <f>IFERROR(INDEX(DBData!$A:$G, MATCH(Table1[[#This Row],[Block_Decimal_ID]], DBData!$G:$G, 0), MATCH("Stack_Size", DBData!$1:$1, 0)), 0) &lt;&gt; Table1[[#This Row],[Stack_Size]]</f>
        <v>0</v>
      </c>
      <c r="N102" s="1" t="str">
        <f t="shared" si="3"/>
        <v>INSERT INTO Items ([Code], [Name], [Stack_Size], [Max], [Min_Rank_ID], [Block_Decimal_ID]) VALUES ('hugeredmushroom', 'Huge Red Mushroom', , , , 100);</v>
      </c>
      <c r="O102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[Code]='hugeredmushroom', [Name]='Huge Red Mushroom', [Stack_Size]=, [Max]=, [Min_Rank_ID]= WHERE Item_ID = new;</v>
      </c>
    </row>
    <row r="103" spans="1:15">
      <c r="A103" s="3">
        <v>101</v>
      </c>
      <c r="B103" s="3" t="s">
        <v>404</v>
      </c>
      <c r="C103" s="3"/>
      <c r="D103" s="3">
        <v>64</v>
      </c>
      <c r="E103" s="3">
        <v>256</v>
      </c>
      <c r="F103" s="3">
        <v>4</v>
      </c>
      <c r="G103" s="3">
        <f>IFERROR(INDEX(DBData!$A:$G, MATCH(A103, DBData!$G:$G, 0), MATCH("Item_ID", DBData!$1:$1, 0)), "new")</f>
        <v>338</v>
      </c>
      <c r="H103" s="3"/>
      <c r="I103" s="4"/>
      <c r="J103" s="10" t="b">
        <f t="shared" si="2"/>
        <v>0</v>
      </c>
      <c r="K103" s="10" t="b">
        <f>IFERROR(INDEX(DBData!$A:$G, MATCH($A103, DBData!$G:$G, 0), MATCH("Min_Rank_ID", DBData!$1:$1, 0)), 0) &lt;&gt; F103</f>
        <v>0</v>
      </c>
      <c r="L103" s="10" t="b">
        <f>CONCATENATE(IFERROR(INDEX(DBData!$A:$G, MATCH($A103, DBData!$G:$G, 0), MATCH("Code", DBData!$1:$1, 0)), ""), IFERROR(INDEX(DBData!$A:$G, MATCH($A103, DBData!$G:$G, 0), MATCH("Name", DBData!$1:$1, 0)), "")) &lt;&gt; CONCATENATE(B103,C103)</f>
        <v>0</v>
      </c>
      <c r="M103" s="10" t="b">
        <f>IFERROR(INDEX(DBData!$A:$G, MATCH(Table1[[#This Row],[Block_Decimal_ID]], DBData!$G:$G, 0), MATCH("Stack_Size", DBData!$1:$1, 0)), 0) &lt;&gt; Table1[[#This Row],[Stack_Size]]</f>
        <v>0</v>
      </c>
      <c r="N103" s="11" t="str">
        <f t="shared" si="3"/>
        <v>INSERT INTO Items ([Code], [Name], [Stack_Size], [Max], [Min_Rank_ID], [Block_Decimal_ID]) VALUES ('ironbars', '', 64, 256, 4, 101);</v>
      </c>
      <c r="O10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[Code]='ironbars', [Name]='', [Stack_Size]=64, [Max]=256, [Min_Rank_ID]=4 WHERE Item_ID = 338;</v>
      </c>
    </row>
    <row r="104" spans="1:15">
      <c r="A104" s="3">
        <v>102</v>
      </c>
      <c r="B104" s="3" t="s">
        <v>405</v>
      </c>
      <c r="C104" s="3"/>
      <c r="D104" s="3">
        <v>64</v>
      </c>
      <c r="E104" s="3">
        <v>256</v>
      </c>
      <c r="F104" s="3">
        <v>4</v>
      </c>
      <c r="G104" s="3">
        <f>IFERROR(INDEX(DBData!$A:$G, MATCH(A104, DBData!$G:$G, 0), MATCH("Item_ID", DBData!$1:$1, 0)), "new")</f>
        <v>339</v>
      </c>
      <c r="H104" s="3"/>
      <c r="I104" s="4"/>
      <c r="J104" s="10" t="b">
        <f t="shared" si="2"/>
        <v>0</v>
      </c>
      <c r="K104" s="10" t="b">
        <f>IFERROR(INDEX(DBData!$A:$G, MATCH($A104, DBData!$G:$G, 0), MATCH("Min_Rank_ID", DBData!$1:$1, 0)), 0) &lt;&gt; F104</f>
        <v>0</v>
      </c>
      <c r="L104" s="10" t="b">
        <f>CONCATENATE(IFERROR(INDEX(DBData!$A:$G, MATCH($A104, DBData!$G:$G, 0), MATCH("Code", DBData!$1:$1, 0)), ""), IFERROR(INDEX(DBData!$A:$G, MATCH($A104, DBData!$G:$G, 0), MATCH("Name", DBData!$1:$1, 0)), "")) &lt;&gt; CONCATENATE(B104,C104)</f>
        <v>0</v>
      </c>
      <c r="M104" s="10" t="b">
        <f>IFERROR(INDEX(DBData!$A:$G, MATCH(Table1[[#This Row],[Block_Decimal_ID]], DBData!$G:$G, 0), MATCH("Stack_Size", DBData!$1:$1, 0)), 0) &lt;&gt; Table1[[#This Row],[Stack_Size]]</f>
        <v>0</v>
      </c>
      <c r="N104" s="11" t="str">
        <f t="shared" si="3"/>
        <v>INSERT INTO Items ([Code], [Name], [Stack_Size], [Max], [Min_Rank_ID], [Block_Decimal_ID]) VALUES ('glasspane', '', 64, 256, 4, 102);</v>
      </c>
      <c r="O10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[Code]='glasspane', [Name]='', [Stack_Size]=64, [Max]=256, [Min_Rank_ID]=4 WHERE Item_ID = 339;</v>
      </c>
    </row>
    <row r="105" spans="1:15">
      <c r="A105">
        <v>103</v>
      </c>
      <c r="B105" t="s">
        <v>406</v>
      </c>
      <c r="G105" t="str">
        <f>IFERROR(INDEX(DBData!$A:$G, MATCH(A105, DBData!$G:$G, 0), MATCH("Item_ID", DBData!$1:$1, 0)), "new")</f>
        <v>new</v>
      </c>
      <c r="J105" s="9" t="b">
        <f t="shared" si="2"/>
        <v>1</v>
      </c>
      <c r="K105" s="9" t="b">
        <f>IFERROR(INDEX(DBData!$A:$G, MATCH($A105, DBData!$G:$G, 0), MATCH("Min_Rank_ID", DBData!$1:$1, 0)), 0) &lt;&gt; F105</f>
        <v>0</v>
      </c>
      <c r="L105" s="9" t="b">
        <f>CONCATENATE(IFERROR(INDEX(DBData!$A:$G, MATCH($A105, DBData!$G:$G, 0), MATCH("Code", DBData!$1:$1, 0)), ""), IFERROR(INDEX(DBData!$A:$G, MATCH($A105, DBData!$G:$G, 0), MATCH("Name", DBData!$1:$1, 0)), "")) &lt;&gt; CONCATENATE(B105,C105)</f>
        <v>1</v>
      </c>
      <c r="M105" s="9" t="b">
        <f>IFERROR(INDEX(DBData!$A:$G, MATCH(Table1[[#This Row],[Block_Decimal_ID]], DBData!$G:$G, 0), MATCH("Stack_Size", DBData!$1:$1, 0)), 0) &lt;&gt; Table1[[#This Row],[Stack_Size]]</f>
        <v>0</v>
      </c>
      <c r="N105" s="1" t="str">
        <f t="shared" si="3"/>
        <v>INSERT INTO Items ([Code], [Name], [Stack_Size], [Max], [Min_Rank_ID], [Block_Decimal_ID]) VALUES ('melon', '', , , , 103);</v>
      </c>
      <c r="O10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[Code]='melon', [Name]='', [Stack_Size]=, [Max]=, [Min_Rank_ID]= WHERE Item_ID = new;</v>
      </c>
    </row>
    <row r="106" spans="1:15">
      <c r="A106" s="7">
        <v>104</v>
      </c>
      <c r="B106" s="7" t="s">
        <v>407</v>
      </c>
      <c r="C106" s="7"/>
      <c r="D106" s="7">
        <v>1</v>
      </c>
      <c r="E106" s="7">
        <v>64</v>
      </c>
      <c r="F106" s="7">
        <v>5</v>
      </c>
      <c r="G106" s="7">
        <f>IFERROR(INDEX(DBData!$A:$G, MATCH(A106, DBData!$G:$G, 0), MATCH("Item_ID", DBData!$1:$1, 0)), "new")</f>
        <v>378</v>
      </c>
      <c r="H106" s="7" t="s">
        <v>490</v>
      </c>
      <c r="I106" s="8" t="s">
        <v>492</v>
      </c>
      <c r="J106" s="14" t="b">
        <f t="shared" si="2"/>
        <v>0</v>
      </c>
      <c r="K106" s="14" t="b">
        <f>IFERROR(INDEX(DBData!$A:$G, MATCH($A106, DBData!$G:$G, 0), MATCH("Min_Rank_ID", DBData!$1:$1, 0)), 0) &lt;&gt; F106</f>
        <v>0</v>
      </c>
      <c r="L106" s="14" t="b">
        <f>CONCATENATE(IFERROR(INDEX(DBData!$A:$G, MATCH($A106, DBData!$G:$G, 0), MATCH("Code", DBData!$1:$1, 0)), ""), IFERROR(INDEX(DBData!$A:$G, MATCH($A106, DBData!$G:$G, 0), MATCH("Name", DBData!$1:$1, 0)), "")) &lt;&gt; CONCATENATE(B106,C106)</f>
        <v>0</v>
      </c>
      <c r="M106" s="14" t="b">
        <f>IFERROR(INDEX(DBData!$A:$G, MATCH(Table1[[#This Row],[Block_Decimal_ID]], DBData!$G:$G, 0), MATCH("Stack_Size", DBData!$1:$1, 0)), 0) &lt;&gt; Table1[[#This Row],[Stack_Size]]</f>
        <v>0</v>
      </c>
      <c r="N106" s="15" t="str">
        <f t="shared" si="3"/>
        <v>INSERT INTO Items ([Code], [Name], [Stack_Size], [Max], [Min_Rank_ID], [Block_Decimal_ID]) VALUES ('pumkinstem', '', 1, 64, 5, 104);</v>
      </c>
      <c r="O106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[Code]='pumkinstem', [Name]='', [Stack_Size]=1, [Max]=64, [Min_Rank_ID]=5 WHERE Item_ID = 378;</v>
      </c>
    </row>
    <row r="107" spans="1:15">
      <c r="A107" s="7">
        <v>105</v>
      </c>
      <c r="B107" s="7" t="s">
        <v>408</v>
      </c>
      <c r="C107" s="7"/>
      <c r="D107" s="7">
        <v>1</v>
      </c>
      <c r="E107" s="7">
        <v>64</v>
      </c>
      <c r="F107" s="7">
        <v>5</v>
      </c>
      <c r="G107" s="7">
        <f>IFERROR(INDEX(DBData!$A:$G, MATCH(A107, DBData!$G:$G, 0), MATCH("Item_ID", DBData!$1:$1, 0)), "new")</f>
        <v>377</v>
      </c>
      <c r="H107" s="7" t="s">
        <v>490</v>
      </c>
      <c r="I107" s="8" t="s">
        <v>492</v>
      </c>
      <c r="J107" s="14" t="b">
        <f t="shared" si="2"/>
        <v>0</v>
      </c>
      <c r="K107" s="14" t="b">
        <f>IFERROR(INDEX(DBData!$A:$G, MATCH($A107, DBData!$G:$G, 0), MATCH("Min_Rank_ID", DBData!$1:$1, 0)), 0) &lt;&gt; F107</f>
        <v>0</v>
      </c>
      <c r="L107" s="14" t="b">
        <f>CONCATENATE(IFERROR(INDEX(DBData!$A:$G, MATCH($A107, DBData!$G:$G, 0), MATCH("Code", DBData!$1:$1, 0)), ""), IFERROR(INDEX(DBData!$A:$G, MATCH($A107, DBData!$G:$G, 0), MATCH("Name", DBData!$1:$1, 0)), "")) &lt;&gt; CONCATENATE(B107,C107)</f>
        <v>0</v>
      </c>
      <c r="M107" s="14" t="b">
        <f>IFERROR(INDEX(DBData!$A:$G, MATCH(Table1[[#This Row],[Block_Decimal_ID]], DBData!$G:$G, 0), MATCH("Stack_Size", DBData!$1:$1, 0)), 0) &lt;&gt; Table1[[#This Row],[Stack_Size]]</f>
        <v>0</v>
      </c>
      <c r="N107" s="15" t="str">
        <f t="shared" si="3"/>
        <v>INSERT INTO Items ([Code], [Name], [Stack_Size], [Max], [Min_Rank_ID], [Block_Decimal_ID]) VALUES ('melonstem', '', 1, 64, 5, 105);</v>
      </c>
      <c r="O107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[Code]='melonstem', [Name]='', [Stack_Size]=1, [Max]=64, [Min_Rank_ID]=5 WHERE Item_ID = 377;</v>
      </c>
    </row>
    <row r="108" spans="1:15">
      <c r="A108" s="7">
        <v>106</v>
      </c>
      <c r="B108" s="7" t="s">
        <v>409</v>
      </c>
      <c r="C108" s="7"/>
      <c r="D108" s="7">
        <v>64</v>
      </c>
      <c r="E108" s="7">
        <v>256</v>
      </c>
      <c r="F108" s="7">
        <v>5</v>
      </c>
      <c r="G108" s="7">
        <f>IFERROR(INDEX(DBData!$A:$G, MATCH(A108, DBData!$G:$G, 0), MATCH("Item_ID", DBData!$1:$1, 0)), "new")</f>
        <v>381</v>
      </c>
      <c r="H108" s="7"/>
      <c r="I108" s="8"/>
      <c r="J108" s="14" t="b">
        <f t="shared" si="2"/>
        <v>0</v>
      </c>
      <c r="K108" s="14" t="b">
        <f>IFERROR(INDEX(DBData!$A:$G, MATCH($A108, DBData!$G:$G, 0), MATCH("Min_Rank_ID", DBData!$1:$1, 0)), 0) &lt;&gt; F108</f>
        <v>0</v>
      </c>
      <c r="L108" s="14" t="b">
        <f>CONCATENATE(IFERROR(INDEX(DBData!$A:$G, MATCH($A108, DBData!$G:$G, 0), MATCH("Code", DBData!$1:$1, 0)), ""), IFERROR(INDEX(DBData!$A:$G, MATCH($A108, DBData!$G:$G, 0), MATCH("Name", DBData!$1:$1, 0)), "")) &lt;&gt; CONCATENATE(B108,C108)</f>
        <v>0</v>
      </c>
      <c r="M108" s="14" t="b">
        <f>IFERROR(INDEX(DBData!$A:$G, MATCH(Table1[[#This Row],[Block_Decimal_ID]], DBData!$G:$G, 0), MATCH("Stack_Size", DBData!$1:$1, 0)), 0) &lt;&gt; Table1[[#This Row],[Stack_Size]]</f>
        <v>0</v>
      </c>
      <c r="N108" s="15" t="str">
        <f t="shared" si="3"/>
        <v>INSERT INTO Items ([Code], [Name], [Stack_Size], [Max], [Min_Rank_ID], [Block_Decimal_ID]) VALUES ('vines', '', 64, 256, 5, 106);</v>
      </c>
      <c r="O108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[Code]='vines', [Name]='', [Stack_Size]=64, [Max]=256, [Min_Rank_ID]=5 WHERE Item_ID = 381;</v>
      </c>
    </row>
    <row r="109" spans="1:15">
      <c r="A109" s="3">
        <v>107</v>
      </c>
      <c r="B109" s="3" t="s">
        <v>410</v>
      </c>
      <c r="C109" s="3"/>
      <c r="D109" s="3">
        <v>64</v>
      </c>
      <c r="E109" s="3">
        <v>256</v>
      </c>
      <c r="F109" s="3">
        <v>4</v>
      </c>
      <c r="G109" s="3">
        <f>IFERROR(INDEX(DBData!$A:$G, MATCH(A109, DBData!$G:$G, 0), MATCH("Item_ID", DBData!$1:$1, 0)), "new")</f>
        <v>340</v>
      </c>
      <c r="H109" s="3"/>
      <c r="I109" s="4"/>
      <c r="J109" s="10" t="b">
        <f t="shared" si="2"/>
        <v>0</v>
      </c>
      <c r="K109" s="10" t="b">
        <f>IFERROR(INDEX(DBData!$A:$G, MATCH($A109, DBData!$G:$G, 0), MATCH("Min_Rank_ID", DBData!$1:$1, 0)), 0) &lt;&gt; F109</f>
        <v>0</v>
      </c>
      <c r="L109" s="10" t="b">
        <f>CONCATENATE(IFERROR(INDEX(DBData!$A:$G, MATCH($A109, DBData!$G:$G, 0), MATCH("Code", DBData!$1:$1, 0)), ""), IFERROR(INDEX(DBData!$A:$G, MATCH($A109, DBData!$G:$G, 0), MATCH("Name", DBData!$1:$1, 0)), "")) &lt;&gt; CONCATENATE(B109,C109)</f>
        <v>0</v>
      </c>
      <c r="M109" s="10" t="b">
        <f>IFERROR(INDEX(DBData!$A:$G, MATCH(Table1[[#This Row],[Block_Decimal_ID]], DBData!$G:$G, 0), MATCH("Stack_Size", DBData!$1:$1, 0)), 0) &lt;&gt; Table1[[#This Row],[Stack_Size]]</f>
        <v>0</v>
      </c>
      <c r="N109" s="11" t="str">
        <f t="shared" si="3"/>
        <v>INSERT INTO Items ([Code], [Name], [Stack_Size], [Max], [Min_Rank_ID], [Block_Decimal_ID]) VALUES ('fencegate', '', 64, 256, 4, 107);</v>
      </c>
      <c r="O10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[Code]='fencegate', [Name]='', [Stack_Size]=64, [Max]=256, [Min_Rank_ID]=4 WHERE Item_ID = 340;</v>
      </c>
    </row>
    <row r="110" spans="1:15">
      <c r="A110" s="3">
        <v>108</v>
      </c>
      <c r="B110" s="3" t="s">
        <v>411</v>
      </c>
      <c r="C110" s="3" t="s">
        <v>466</v>
      </c>
      <c r="D110" s="3">
        <v>64</v>
      </c>
      <c r="E110" s="3">
        <v>256</v>
      </c>
      <c r="F110" s="3">
        <v>4</v>
      </c>
      <c r="G110" s="3">
        <f>IFERROR(INDEX(DBData!$A:$G, MATCH(A110, DBData!$G:$G, 0), MATCH("Item_ID", DBData!$1:$1, 0)), "new")</f>
        <v>341</v>
      </c>
      <c r="H110" s="3"/>
      <c r="I110" s="4"/>
      <c r="J110" s="10" t="b">
        <f t="shared" si="2"/>
        <v>0</v>
      </c>
      <c r="K110" s="10" t="b">
        <f>IFERROR(INDEX(DBData!$A:$G, MATCH($A110, DBData!$G:$G, 0), MATCH("Min_Rank_ID", DBData!$1:$1, 0)), 0) &lt;&gt; F110</f>
        <v>0</v>
      </c>
      <c r="L110" s="10" t="b">
        <f>CONCATENATE(IFERROR(INDEX(DBData!$A:$G, MATCH($A110, DBData!$G:$G, 0), MATCH("Code", DBData!$1:$1, 0)), ""), IFERROR(INDEX(DBData!$A:$G, MATCH($A110, DBData!$G:$G, 0), MATCH("Name", DBData!$1:$1, 0)), "")) &lt;&gt; CONCATENATE(B110,C110)</f>
        <v>0</v>
      </c>
      <c r="M110" s="10" t="b">
        <f>IFERROR(INDEX(DBData!$A:$G, MATCH(Table1[[#This Row],[Block_Decimal_ID]], DBData!$G:$G, 0), MATCH("Stack_Size", DBData!$1:$1, 0)), 0) &lt;&gt; Table1[[#This Row],[Stack_Size]]</f>
        <v>0</v>
      </c>
      <c r="N110" s="11" t="str">
        <f t="shared" si="3"/>
        <v>INSERT INTO Items ([Code], [Name], [Stack_Size], [Max], [Min_Rank_ID], [Block_Decimal_ID]) VALUES ('brickstairs', 'Brick Stairs', 64, 256, 4, 108);</v>
      </c>
      <c r="O11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[Code]='brickstairs', [Name]='Brick Stairs', [Stack_Size]=64, [Max]=256, [Min_Rank_ID]=4 WHERE Item_ID = 341;</v>
      </c>
    </row>
    <row r="111" spans="1:15">
      <c r="A111" s="3">
        <v>109</v>
      </c>
      <c r="B111" s="3" t="s">
        <v>412</v>
      </c>
      <c r="C111" s="3" t="s">
        <v>480</v>
      </c>
      <c r="D111" s="3">
        <v>64</v>
      </c>
      <c r="E111" s="3">
        <v>64</v>
      </c>
      <c r="F111" s="3">
        <v>4</v>
      </c>
      <c r="G111" s="3">
        <f>IFERROR(INDEX(DBData!$A:$G, MATCH(A111, DBData!$G:$G, 0), MATCH("Item_ID", DBData!$1:$1, 0)), "new")</f>
        <v>342</v>
      </c>
      <c r="H111" s="3"/>
      <c r="I111" s="4"/>
      <c r="J111" s="10" t="b">
        <f t="shared" si="2"/>
        <v>0</v>
      </c>
      <c r="K111" s="10" t="b">
        <f>IFERROR(INDEX(DBData!$A:$G, MATCH($A111, DBData!$G:$G, 0), MATCH("Min_Rank_ID", DBData!$1:$1, 0)), 0) &lt;&gt; F111</f>
        <v>0</v>
      </c>
      <c r="L111" s="10" t="b">
        <f>CONCATENATE(IFERROR(INDEX(DBData!$A:$G, MATCH($A111, DBData!$G:$G, 0), MATCH("Code", DBData!$1:$1, 0)), ""), IFERROR(INDEX(DBData!$A:$G, MATCH($A111, DBData!$G:$G, 0), MATCH("Name", DBData!$1:$1, 0)), "")) &lt;&gt; CONCATENATE(B111,C111)</f>
        <v>0</v>
      </c>
      <c r="M111" s="10" t="b">
        <f>IFERROR(INDEX(DBData!$A:$G, MATCH(Table1[[#This Row],[Block_Decimal_ID]], DBData!$G:$G, 0), MATCH("Stack_Size", DBData!$1:$1, 0)), 0) &lt;&gt; Table1[[#This Row],[Stack_Size]]</f>
        <v>0</v>
      </c>
      <c r="N111" s="11" t="str">
        <f t="shared" si="3"/>
        <v>INSERT INTO Items ([Code], [Name], [Stack_Size], [Max], [Min_Rank_ID], [Block_Decimal_ID]) VALUES ('stonebrickstairs', 'Stone Brick Stairs', 64, 64, 4, 109);</v>
      </c>
      <c r="O11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[Code]='stonebrickstairs', [Name]='Stone Brick Stairs', [Stack_Size]=64, [Max]=64, [Min_Rank_ID]=4 WHERE Item_ID = 342;</v>
      </c>
    </row>
    <row r="112" spans="1:15">
      <c r="A112">
        <v>110</v>
      </c>
      <c r="B112" t="s">
        <v>413</v>
      </c>
      <c r="G112" t="str">
        <f>IFERROR(INDEX(DBData!$A:$G, MATCH(A112, DBData!$G:$G, 0), MATCH("Item_ID", DBData!$1:$1, 0)), "new")</f>
        <v>new</v>
      </c>
      <c r="H112" t="s">
        <v>488</v>
      </c>
      <c r="J112" s="9" t="b">
        <f t="shared" si="2"/>
        <v>1</v>
      </c>
      <c r="K112" s="9" t="b">
        <f>IFERROR(INDEX(DBData!$A:$G, MATCH($A112, DBData!$G:$G, 0), MATCH("Min_Rank_ID", DBData!$1:$1, 0)), 0) &lt;&gt; F112</f>
        <v>0</v>
      </c>
      <c r="L112" s="9" t="b">
        <f>CONCATENATE(IFERROR(INDEX(DBData!$A:$G, MATCH($A112, DBData!$G:$G, 0), MATCH("Code", DBData!$1:$1, 0)), ""), IFERROR(INDEX(DBData!$A:$G, MATCH($A112, DBData!$G:$G, 0), MATCH("Name", DBData!$1:$1, 0)), "")) &lt;&gt; CONCATENATE(B112,C112)</f>
        <v>1</v>
      </c>
      <c r="M112" s="9" t="b">
        <f>IFERROR(INDEX(DBData!$A:$G, MATCH(Table1[[#This Row],[Block_Decimal_ID]], DBData!$G:$G, 0), MATCH("Stack_Size", DBData!$1:$1, 0)), 0) &lt;&gt; Table1[[#This Row],[Stack_Size]]</f>
        <v>0</v>
      </c>
      <c r="N112" s="1" t="str">
        <f t="shared" si="3"/>
        <v>INSERT INTO Items ([Code], [Name], [Stack_Size], [Max], [Min_Rank_ID], [Block_Decimal_ID]) VALUES ('mycelium', '', , , , 110);</v>
      </c>
      <c r="O112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[Code]='mycelium', [Name]='', [Stack_Size]=, [Max]=, [Min_Rank_ID]= WHERE Item_ID = new;</v>
      </c>
    </row>
    <row r="113" spans="1:15">
      <c r="A113">
        <v>111</v>
      </c>
      <c r="B113" t="s">
        <v>414</v>
      </c>
      <c r="G113" t="str">
        <f>IFERROR(INDEX(DBData!$A:$G, MATCH(A113, DBData!$G:$G, 0), MATCH("Item_ID", DBData!$1:$1, 0)), "new")</f>
        <v>new</v>
      </c>
      <c r="J113" s="9" t="b">
        <f t="shared" si="2"/>
        <v>1</v>
      </c>
      <c r="K113" s="9" t="b">
        <f>IFERROR(INDEX(DBData!$A:$G, MATCH($A113, DBData!$G:$G, 0), MATCH("Min_Rank_ID", DBData!$1:$1, 0)), 0) &lt;&gt; F113</f>
        <v>0</v>
      </c>
      <c r="L113" s="9" t="b">
        <f>CONCATENATE(IFERROR(INDEX(DBData!$A:$G, MATCH($A113, DBData!$G:$G, 0), MATCH("Code", DBData!$1:$1, 0)), ""), IFERROR(INDEX(DBData!$A:$G, MATCH($A113, DBData!$G:$G, 0), MATCH("Name", DBData!$1:$1, 0)), "")) &lt;&gt; CONCATENATE(B113,C113)</f>
        <v>1</v>
      </c>
      <c r="M113" s="9" t="b">
        <f>IFERROR(INDEX(DBData!$A:$G, MATCH(Table1[[#This Row],[Block_Decimal_ID]], DBData!$G:$G, 0), MATCH("Stack_Size", DBData!$1:$1, 0)), 0) &lt;&gt; Table1[[#This Row],[Stack_Size]]</f>
        <v>0</v>
      </c>
      <c r="N113" s="1" t="str">
        <f t="shared" si="3"/>
        <v>INSERT INTO Items ([Code], [Name], [Stack_Size], [Max], [Min_Rank_ID], [Block_Decimal_ID]) VALUES ('lilypad', '', , , , 111);</v>
      </c>
      <c r="O113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[Code]='lilypad', [Name]='', [Stack_Size]=, [Max]=, [Min_Rank_ID]= WHERE Item_ID = new;</v>
      </c>
    </row>
    <row r="114" spans="1:15">
      <c r="A114">
        <v>112</v>
      </c>
      <c r="B114" t="s">
        <v>415</v>
      </c>
      <c r="G114" t="str">
        <f>IFERROR(INDEX(DBData!$A:$G, MATCH(A114, DBData!$G:$G, 0), MATCH("Item_ID", DBData!$1:$1, 0)), "new")</f>
        <v>new</v>
      </c>
      <c r="J114" s="9" t="b">
        <f t="shared" si="2"/>
        <v>1</v>
      </c>
      <c r="K114" s="9" t="b">
        <f>IFERROR(INDEX(DBData!$A:$G, MATCH($A114, DBData!$G:$G, 0), MATCH("Min_Rank_ID", DBData!$1:$1, 0)), 0) &lt;&gt; F114</f>
        <v>0</v>
      </c>
      <c r="L114" s="9" t="b">
        <f>CONCATENATE(IFERROR(INDEX(DBData!$A:$G, MATCH($A114, DBData!$G:$G, 0), MATCH("Code", DBData!$1:$1, 0)), ""), IFERROR(INDEX(DBData!$A:$G, MATCH($A114, DBData!$G:$G, 0), MATCH("Name", DBData!$1:$1, 0)), "")) &lt;&gt; CONCATENATE(B114,C114)</f>
        <v>1</v>
      </c>
      <c r="M114" s="9" t="b">
        <f>IFERROR(INDEX(DBData!$A:$G, MATCH(Table1[[#This Row],[Block_Decimal_ID]], DBData!$G:$G, 0), MATCH("Stack_Size", DBData!$1:$1, 0)), 0) &lt;&gt; Table1[[#This Row],[Stack_Size]]</f>
        <v>0</v>
      </c>
      <c r="N114" s="1" t="str">
        <f t="shared" si="3"/>
        <v>INSERT INTO Items ([Code], [Name], [Stack_Size], [Max], [Min_Rank_ID], [Block_Decimal_ID]) VALUES ('netherbrick', '', , , , 112);</v>
      </c>
      <c r="O114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[Code]='netherbrick', [Name]='', [Stack_Size]=, [Max]=, [Min_Rank_ID]= WHERE Item_ID = new;</v>
      </c>
    </row>
    <row r="115" spans="1:15">
      <c r="A115">
        <v>113</v>
      </c>
      <c r="B115" t="s">
        <v>416</v>
      </c>
      <c r="G115" t="str">
        <f>IFERROR(INDEX(DBData!$A:$G, MATCH(A115, DBData!$G:$G, 0), MATCH("Item_ID", DBData!$1:$1, 0)), "new")</f>
        <v>new</v>
      </c>
      <c r="J115" s="9" t="b">
        <f t="shared" si="2"/>
        <v>1</v>
      </c>
      <c r="K115" s="9" t="b">
        <f>IFERROR(INDEX(DBData!$A:$G, MATCH($A115, DBData!$G:$G, 0), MATCH("Min_Rank_ID", DBData!$1:$1, 0)), 0) &lt;&gt; F115</f>
        <v>0</v>
      </c>
      <c r="L115" s="9" t="b">
        <f>CONCATENATE(IFERROR(INDEX(DBData!$A:$G, MATCH($A115, DBData!$G:$G, 0), MATCH("Code", DBData!$1:$1, 0)), ""), IFERROR(INDEX(DBData!$A:$G, MATCH($A115, DBData!$G:$G, 0), MATCH("Name", DBData!$1:$1, 0)), "")) &lt;&gt; CONCATENATE(B115,C115)</f>
        <v>1</v>
      </c>
      <c r="M115" s="9" t="b">
        <f>IFERROR(INDEX(DBData!$A:$G, MATCH(Table1[[#This Row],[Block_Decimal_ID]], DBData!$G:$G, 0), MATCH("Stack_Size", DBData!$1:$1, 0)), 0) &lt;&gt; Table1[[#This Row],[Stack_Size]]</f>
        <v>0</v>
      </c>
      <c r="N115" s="1" t="str">
        <f t="shared" si="3"/>
        <v>INSERT INTO Items ([Code], [Name], [Stack_Size], [Max], [Min_Rank_ID], [Block_Decimal_ID]) VALUES ('netherbrickfence', '', , , , 113);</v>
      </c>
      <c r="O11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[Code]='netherbrickfence', [Name]='', [Stack_Size]=, [Max]=, [Min_Rank_ID]= WHERE Item_ID = new;</v>
      </c>
    </row>
    <row r="116" spans="1:15">
      <c r="A116">
        <v>114</v>
      </c>
      <c r="B116" t="s">
        <v>417</v>
      </c>
      <c r="G116" t="str">
        <f>IFERROR(INDEX(DBData!$A:$G, MATCH(A116, DBData!$G:$G, 0), MATCH("Item_ID", DBData!$1:$1, 0)), "new")</f>
        <v>new</v>
      </c>
      <c r="J116" s="9" t="b">
        <f t="shared" si="2"/>
        <v>1</v>
      </c>
      <c r="K116" s="9" t="b">
        <f>IFERROR(INDEX(DBData!$A:$G, MATCH($A116, DBData!$G:$G, 0), MATCH("Min_Rank_ID", DBData!$1:$1, 0)), 0) &lt;&gt; F116</f>
        <v>0</v>
      </c>
      <c r="L116" s="9" t="b">
        <f>CONCATENATE(IFERROR(INDEX(DBData!$A:$G, MATCH($A116, DBData!$G:$G, 0), MATCH("Code", DBData!$1:$1, 0)), ""), IFERROR(INDEX(DBData!$A:$G, MATCH($A116, DBData!$G:$G, 0), MATCH("Name", DBData!$1:$1, 0)), "")) &lt;&gt; CONCATENATE(B116,C116)</f>
        <v>1</v>
      </c>
      <c r="M116" s="9" t="b">
        <f>IFERROR(INDEX(DBData!$A:$G, MATCH(Table1[[#This Row],[Block_Decimal_ID]], DBData!$G:$G, 0), MATCH("Stack_Size", DBData!$1:$1, 0)), 0) &lt;&gt; Table1[[#This Row],[Stack_Size]]</f>
        <v>0</v>
      </c>
      <c r="N116" s="1" t="str">
        <f t="shared" si="3"/>
        <v>INSERT INTO Items ([Code], [Name], [Stack_Size], [Max], [Min_Rank_ID], [Block_Decimal_ID]) VALUES ('netherbrickstairs', '', , , , 114);</v>
      </c>
      <c r="O116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[Code]='netherbrickstairs', [Name]='', [Stack_Size]=, [Max]=, [Min_Rank_ID]= WHERE Item_ID = new;</v>
      </c>
    </row>
    <row r="117" spans="1:15">
      <c r="A117" s="7">
        <v>115</v>
      </c>
      <c r="B117" s="7" t="s">
        <v>439</v>
      </c>
      <c r="C117" s="7"/>
      <c r="D117" s="7">
        <v>64</v>
      </c>
      <c r="E117" s="7">
        <v>256</v>
      </c>
      <c r="F117" s="7">
        <v>5</v>
      </c>
      <c r="G117" s="7" t="str">
        <f>IFERROR(INDEX(DBData!$A:$G, MATCH(A117, DBData!$G:$G, 0), MATCH("Item_ID", DBData!$1:$1, 0)), "new")</f>
        <v>new</v>
      </c>
      <c r="H117" s="7"/>
      <c r="I117" s="8"/>
      <c r="J117" s="14" t="b">
        <f t="shared" si="2"/>
        <v>1</v>
      </c>
      <c r="K117" s="14" t="b">
        <f>IFERROR(INDEX(DBData!$A:$G, MATCH($A117, DBData!$G:$G, 0), MATCH("Min_Rank_ID", DBData!$1:$1, 0)), 0) &lt;&gt; F117</f>
        <v>1</v>
      </c>
      <c r="L117" s="14" t="b">
        <f>CONCATENATE(IFERROR(INDEX(DBData!$A:$G, MATCH($A117, DBData!$G:$G, 0), MATCH("Code", DBData!$1:$1, 0)), ""), IFERROR(INDEX(DBData!$A:$G, MATCH($A117, DBData!$G:$G, 0), MATCH("Name", DBData!$1:$1, 0)), "")) &lt;&gt; CONCATENATE(B117,C117)</f>
        <v>1</v>
      </c>
      <c r="M117" s="14" t="b">
        <f>IFERROR(INDEX(DBData!$A:$G, MATCH(Table1[[#This Row],[Block_Decimal_ID]], DBData!$G:$G, 0), MATCH("Stack_Size", DBData!$1:$1, 0)), 0) &lt;&gt; Table1[[#This Row],[Stack_Size]]</f>
        <v>1</v>
      </c>
      <c r="N117" s="15" t="str">
        <f t="shared" si="3"/>
        <v>INSERT INTO Items ([Code], [Name], [Stack_Size], [Max], [Min_Rank_ID], [Block_Decimal_ID]) VALUES ('netherwartblock', '', 64, 256, 5, 115);</v>
      </c>
      <c r="O117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[Code]='netherwartblock', [Name]='', [Stack_Size]=64, [Max]=256, [Min_Rank_ID]=5 WHERE Item_ID = new;</v>
      </c>
    </row>
    <row r="118" spans="1:15">
      <c r="A118">
        <v>116</v>
      </c>
      <c r="B118" t="s">
        <v>419</v>
      </c>
      <c r="G118" t="str">
        <f>IFERROR(INDEX(DBData!$A:$G, MATCH(A118, DBData!$G:$G, 0), MATCH("Item_ID", DBData!$1:$1, 0)), "new")</f>
        <v>new</v>
      </c>
      <c r="J118" s="9" t="b">
        <f t="shared" si="2"/>
        <v>1</v>
      </c>
      <c r="K118" s="9" t="b">
        <f>IFERROR(INDEX(DBData!$A:$G, MATCH($A118, DBData!$G:$G, 0), MATCH("Min_Rank_ID", DBData!$1:$1, 0)), 0) &lt;&gt; F118</f>
        <v>0</v>
      </c>
      <c r="L118" s="9" t="b">
        <f>CONCATENATE(IFERROR(INDEX(DBData!$A:$G, MATCH($A118, DBData!$G:$G, 0), MATCH("Code", DBData!$1:$1, 0)), ""), IFERROR(INDEX(DBData!$A:$G, MATCH($A118, DBData!$G:$G, 0), MATCH("Name", DBData!$1:$1, 0)), "")) &lt;&gt; CONCATENATE(B118,C118)</f>
        <v>1</v>
      </c>
      <c r="M118" s="9" t="b">
        <f>IFERROR(INDEX(DBData!$A:$G, MATCH(Table1[[#This Row],[Block_Decimal_ID]], DBData!$G:$G, 0), MATCH("Stack_Size", DBData!$1:$1, 0)), 0) &lt;&gt; Table1[[#This Row],[Stack_Size]]</f>
        <v>0</v>
      </c>
      <c r="N118" s="1" t="str">
        <f t="shared" si="3"/>
        <v>INSERT INTO Items ([Code], [Name], [Stack_Size], [Max], [Min_Rank_ID], [Block_Decimal_ID]) VALUES ('enchantmenttable', '', , , , 116);</v>
      </c>
      <c r="O118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[Code]='enchantmenttable', [Name]='', [Stack_Size]=, [Max]=, [Min_Rank_ID]= WHERE Item_ID = new;</v>
      </c>
    </row>
    <row r="119" spans="1:15">
      <c r="A119" s="5">
        <v>117</v>
      </c>
      <c r="B119" s="5" t="s">
        <v>446</v>
      </c>
      <c r="C119" s="5" t="s">
        <v>465</v>
      </c>
      <c r="D119" s="5">
        <v>1</v>
      </c>
      <c r="E119" s="5">
        <v>64</v>
      </c>
      <c r="F119" s="5">
        <v>6</v>
      </c>
      <c r="G119" s="5" t="str">
        <f>IFERROR(INDEX(DBData!$A:$G, MATCH(A119, DBData!$G:$G, 0), MATCH("Item_ID", DBData!$1:$1, 0)), "new")</f>
        <v>new</v>
      </c>
      <c r="H119" s="5"/>
      <c r="I119" s="6"/>
      <c r="J119" s="12" t="b">
        <f t="shared" si="2"/>
        <v>1</v>
      </c>
      <c r="K119" s="12" t="b">
        <f>IFERROR(INDEX(DBData!$A:$G, MATCH($A119, DBData!$G:$G, 0), MATCH("Min_Rank_ID", DBData!$1:$1, 0)), 0) &lt;&gt; F119</f>
        <v>1</v>
      </c>
      <c r="L119" s="12" t="b">
        <f>CONCATENATE(IFERROR(INDEX(DBData!$A:$G, MATCH($A119, DBData!$G:$G, 0), MATCH("Code", DBData!$1:$1, 0)), ""), IFERROR(INDEX(DBData!$A:$G, MATCH($A119, DBData!$G:$G, 0), MATCH("Name", DBData!$1:$1, 0)), "")) &lt;&gt; CONCATENATE(B119,C119)</f>
        <v>1</v>
      </c>
      <c r="M119" s="12" t="b">
        <f>IFERROR(INDEX(DBData!$A:$G, MATCH(Table1[[#This Row],[Block_Decimal_ID]], DBData!$G:$G, 0), MATCH("Stack_Size", DBData!$1:$1, 0)), 0) &lt;&gt; Table1[[#This Row],[Stack_Size]]</f>
        <v>1</v>
      </c>
      <c r="N119" s="13" t="str">
        <f t="shared" si="3"/>
        <v>INSERT INTO Items ([Code], [Name], [Stack_Size], [Max], [Min_Rank_ID], [Block_Decimal_ID]) VALUES ('brewingstandblock', 'Brewing Stand (Block)', 1, 64, 6, 117);</v>
      </c>
      <c r="O119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[Code]='brewingstandblock', [Name]='Brewing Stand (Block)', [Stack_Size]=1, [Max]=64, [Min_Rank_ID]=6 WHERE Item_ID = new;</v>
      </c>
    </row>
    <row r="120" spans="1:15">
      <c r="A120" s="5">
        <v>118</v>
      </c>
      <c r="B120" s="5" t="s">
        <v>447</v>
      </c>
      <c r="C120" s="5" t="s">
        <v>468</v>
      </c>
      <c r="D120" s="5">
        <v>1</v>
      </c>
      <c r="E120" s="5">
        <v>64</v>
      </c>
      <c r="F120" s="5">
        <v>6</v>
      </c>
      <c r="G120" s="5">
        <f>IFERROR(INDEX(DBData!$A:$G, MATCH(A120, DBData!$G:$G, 0), MATCH("Item_ID", DBData!$1:$1, 0)), "new")</f>
        <v>385</v>
      </c>
      <c r="H120" s="5"/>
      <c r="I120" s="6"/>
      <c r="J120" s="12" t="b">
        <f t="shared" si="2"/>
        <v>0</v>
      </c>
      <c r="K120" s="12" t="b">
        <f>IFERROR(INDEX(DBData!$A:$G, MATCH($A120, DBData!$G:$G, 0), MATCH("Min_Rank_ID", DBData!$1:$1, 0)), 0) &lt;&gt; F120</f>
        <v>0</v>
      </c>
      <c r="L120" s="12" t="b">
        <f>CONCATENATE(IFERROR(INDEX(DBData!$A:$G, MATCH($A120, DBData!$G:$G, 0), MATCH("Code", DBData!$1:$1, 0)), ""), IFERROR(INDEX(DBData!$A:$G, MATCH($A120, DBData!$G:$G, 0), MATCH("Name", DBData!$1:$1, 0)), "")) &lt;&gt; CONCATENATE(B120,C120)</f>
        <v>0</v>
      </c>
      <c r="M120" s="12" t="b">
        <f>IFERROR(INDEX(DBData!$A:$G, MATCH(Table1[[#This Row],[Block_Decimal_ID]], DBData!$G:$G, 0), MATCH("Stack_Size", DBData!$1:$1, 0)), 0) &lt;&gt; Table1[[#This Row],[Stack_Size]]</f>
        <v>0</v>
      </c>
      <c r="N120" s="13" t="str">
        <f t="shared" si="3"/>
        <v>INSERT INTO Items ([Code], [Name], [Stack_Size], [Max], [Min_Rank_ID], [Block_Decimal_ID]) VALUES ('cauldronblock', 'Cauldron (Block)', 1, 64, 6, 118);</v>
      </c>
      <c r="O120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[Code]='cauldronblock', [Name]='Cauldron (Block)', [Stack_Size]=1, [Max]=64, [Min_Rank_ID]=6 WHERE Item_ID = 385;</v>
      </c>
    </row>
    <row r="121" spans="1:15">
      <c r="A121" s="5">
        <v>119</v>
      </c>
      <c r="B121" s="5" t="s">
        <v>422</v>
      </c>
      <c r="C121" s="5"/>
      <c r="D121" s="5">
        <v>1</v>
      </c>
      <c r="E121" s="5">
        <v>64</v>
      </c>
      <c r="F121" s="5">
        <v>6</v>
      </c>
      <c r="G121" s="5">
        <f>IFERROR(INDEX(DBData!$A:$G, MATCH(A121, DBData!$G:$G, 0), MATCH("Item_ID", DBData!$1:$1, 0)), "new")</f>
        <v>386</v>
      </c>
      <c r="H121" s="5" t="s">
        <v>490</v>
      </c>
      <c r="I121" s="6"/>
      <c r="J121" s="12" t="b">
        <f t="shared" si="2"/>
        <v>0</v>
      </c>
      <c r="K121" s="12" t="b">
        <f>IFERROR(INDEX(DBData!$A:$G, MATCH($A121, DBData!$G:$G, 0), MATCH("Min_Rank_ID", DBData!$1:$1, 0)), 0) &lt;&gt; F121</f>
        <v>0</v>
      </c>
      <c r="L121" s="12" t="b">
        <f>CONCATENATE(IFERROR(INDEX(DBData!$A:$G, MATCH($A121, DBData!$G:$G, 0), MATCH("Code", DBData!$1:$1, 0)), ""), IFERROR(INDEX(DBData!$A:$G, MATCH($A121, DBData!$G:$G, 0), MATCH("Name", DBData!$1:$1, 0)), "")) &lt;&gt; CONCATENATE(B121,C121)</f>
        <v>0</v>
      </c>
      <c r="M121" s="12" t="b">
        <f>IFERROR(INDEX(DBData!$A:$G, MATCH(Table1[[#This Row],[Block_Decimal_ID]], DBData!$G:$G, 0), MATCH("Stack_Size", DBData!$1:$1, 0)), 0) &lt;&gt; Table1[[#This Row],[Stack_Size]]</f>
        <v>0</v>
      </c>
      <c r="N121" s="13" t="str">
        <f t="shared" si="3"/>
        <v>INSERT INTO Items ([Code], [Name], [Stack_Size], [Max], [Min_Rank_ID], [Block_Decimal_ID]) VALUES ('endportal', '', 1, 64, 6, 119);</v>
      </c>
      <c r="O121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[Code]='endportal', [Name]='', [Stack_Size]=1, [Max]=64, [Min_Rank_ID]=6 WHERE Item_ID = 386;</v>
      </c>
    </row>
    <row r="122" spans="1:15">
      <c r="A122" s="5">
        <v>120</v>
      </c>
      <c r="B122" s="5" t="s">
        <v>423</v>
      </c>
      <c r="C122" s="5"/>
      <c r="D122" s="5">
        <v>1</v>
      </c>
      <c r="E122" s="5">
        <v>64</v>
      </c>
      <c r="F122" s="5">
        <v>6</v>
      </c>
      <c r="G122" s="5">
        <f>IFERROR(INDEX(DBData!$A:$G, MATCH(A122, DBData!$G:$G, 0), MATCH("Item_ID", DBData!$1:$1, 0)), "new")</f>
        <v>387</v>
      </c>
      <c r="H122" s="5" t="s">
        <v>490</v>
      </c>
      <c r="I122" s="6"/>
      <c r="J122" s="12" t="b">
        <f t="shared" si="2"/>
        <v>0</v>
      </c>
      <c r="K122" s="12" t="b">
        <f>IFERROR(INDEX(DBData!$A:$G, MATCH($A122, DBData!$G:$G, 0), MATCH("Min_Rank_ID", DBData!$1:$1, 0)), 0) &lt;&gt; F122</f>
        <v>0</v>
      </c>
      <c r="L122" s="12" t="b">
        <f>CONCATENATE(IFERROR(INDEX(DBData!$A:$G, MATCH($A122, DBData!$G:$G, 0), MATCH("Code", DBData!$1:$1, 0)), ""), IFERROR(INDEX(DBData!$A:$G, MATCH($A122, DBData!$G:$G, 0), MATCH("Name", DBData!$1:$1, 0)), "")) &lt;&gt; CONCATENATE(B122,C122)</f>
        <v>0</v>
      </c>
      <c r="M122" s="12" t="b">
        <f>IFERROR(INDEX(DBData!$A:$G, MATCH(Table1[[#This Row],[Block_Decimal_ID]], DBData!$G:$G, 0), MATCH("Stack_Size", DBData!$1:$1, 0)), 0) &lt;&gt; Table1[[#This Row],[Stack_Size]]</f>
        <v>0</v>
      </c>
      <c r="N122" s="13" t="str">
        <f t="shared" si="3"/>
        <v>INSERT INTO Items ([Code], [Name], [Stack_Size], [Max], [Min_Rank_ID], [Block_Decimal_ID]) VALUES ('endportalframe', '', 1, 64, 6, 120);</v>
      </c>
      <c r="O122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[Code]='endportalframe', [Name]='', [Stack_Size]=1, [Max]=64, [Min_Rank_ID]=6 WHERE Item_ID = 387;</v>
      </c>
    </row>
    <row r="123" spans="1:15">
      <c r="A123">
        <v>121</v>
      </c>
      <c r="B123" t="s">
        <v>424</v>
      </c>
      <c r="G123" t="str">
        <f>IFERROR(INDEX(DBData!$A:$G, MATCH(A123, DBData!$G:$G, 0), MATCH("Item_ID", DBData!$1:$1, 0)), "new")</f>
        <v>new</v>
      </c>
      <c r="H123" t="s">
        <v>488</v>
      </c>
      <c r="J123" s="9" t="b">
        <f t="shared" si="2"/>
        <v>1</v>
      </c>
      <c r="K123" s="9" t="b">
        <f>IFERROR(INDEX(DBData!$A:$G, MATCH($A123, DBData!$G:$G, 0), MATCH("Min_Rank_ID", DBData!$1:$1, 0)), 0) &lt;&gt; F123</f>
        <v>0</v>
      </c>
      <c r="L123" s="9" t="b">
        <f>CONCATENATE(IFERROR(INDEX(DBData!$A:$G, MATCH($A123, DBData!$G:$G, 0), MATCH("Code", DBData!$1:$1, 0)), ""), IFERROR(INDEX(DBData!$A:$G, MATCH($A123, DBData!$G:$G, 0), MATCH("Name", DBData!$1:$1, 0)), "")) &lt;&gt; CONCATENATE(B123,C123)</f>
        <v>1</v>
      </c>
      <c r="M123" s="9" t="b">
        <f>IFERROR(INDEX(DBData!$A:$G, MATCH(Table1[[#This Row],[Block_Decimal_ID]], DBData!$G:$G, 0), MATCH("Stack_Size", DBData!$1:$1, 0)), 0) &lt;&gt; Table1[[#This Row],[Stack_Size]]</f>
        <v>0</v>
      </c>
      <c r="N123" s="1" t="str">
        <f t="shared" si="3"/>
        <v>INSERT INTO Items ([Code], [Name], [Stack_Size], [Max], [Min_Rank_ID], [Block_Decimal_ID]) VALUES ('endstone', '', , , , 121);</v>
      </c>
      <c r="O123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[Code]='endstone', [Name]='', [Stack_Size]=, [Max]=, [Min_Rank_ID]= WHERE Item_ID = new;</v>
      </c>
    </row>
    <row r="124" spans="1:15">
      <c r="A124" s="3">
        <v>256</v>
      </c>
      <c r="B124" s="3" t="s">
        <v>363</v>
      </c>
      <c r="C124" s="3" t="s">
        <v>364</v>
      </c>
      <c r="D124" s="3">
        <v>1</v>
      </c>
      <c r="E124" s="3">
        <v>64</v>
      </c>
      <c r="F124" s="3">
        <v>4</v>
      </c>
      <c r="G124" s="3">
        <f>IFERROR(INDEX(DBData!$A:$G, MATCH(A124, DBData!$G:$G, 0), MATCH("Item_ID", DBData!$1:$1, 0)), "new")</f>
        <v>209</v>
      </c>
      <c r="H124" s="3"/>
      <c r="I124" s="4"/>
      <c r="J124" s="10" t="b">
        <f t="shared" si="2"/>
        <v>0</v>
      </c>
      <c r="K124" s="10" t="b">
        <f>IFERROR(INDEX(DBData!$A:$G, MATCH($A124, DBData!$G:$G, 0), MATCH("Min_Rank_ID", DBData!$1:$1, 0)), 0) &lt;&gt; F124</f>
        <v>0</v>
      </c>
      <c r="L124" s="10" t="b">
        <f>CONCATENATE(IFERROR(INDEX(DBData!$A:$G, MATCH($A124, DBData!$G:$G, 0), MATCH("Code", DBData!$1:$1, 0)), ""), IFERROR(INDEX(DBData!$A:$G, MATCH($A124, DBData!$G:$G, 0), MATCH("Name", DBData!$1:$1, 0)), "")) &lt;&gt; CONCATENATE(B124,C124)</f>
        <v>0</v>
      </c>
      <c r="M124" s="10" t="b">
        <f>IFERROR(INDEX(DBData!$A:$G, MATCH(Table1[[#This Row],[Block_Decimal_ID]], DBData!$G:$G, 0), MATCH("Stack_Size", DBData!$1:$1, 0)), 0) &lt;&gt; Table1[[#This Row],[Stack_Size]]</f>
        <v>0</v>
      </c>
      <c r="N124" s="11" t="str">
        <f t="shared" si="3"/>
        <v>INSERT INTO Items ([Code], [Name], [Stack_Size], [Max], [Min_Rank_ID], [Block_Decimal_ID]) VALUES ('ironshovel', 'Iron Shovel', 1, 64, 4, 256);</v>
      </c>
      <c r="O12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[Code]='ironshovel', [Name]='Iron Shovel', [Stack_Size]=1, [Max]=64, [Min_Rank_ID]=4 WHERE Item_ID = 209;</v>
      </c>
    </row>
    <row r="125" spans="1:15">
      <c r="A125" s="3">
        <v>257</v>
      </c>
      <c r="B125" s="3" t="s">
        <v>108</v>
      </c>
      <c r="C125" s="3" t="s">
        <v>109</v>
      </c>
      <c r="D125" s="3">
        <v>1</v>
      </c>
      <c r="E125" s="3">
        <v>64</v>
      </c>
      <c r="F125" s="3">
        <v>4</v>
      </c>
      <c r="G125" s="3">
        <f>IFERROR(INDEX(DBData!$A:$G, MATCH(A125, DBData!$G:$G, 0), MATCH("Item_ID", DBData!$1:$1, 0)), "new")</f>
        <v>210</v>
      </c>
      <c r="H125" s="3"/>
      <c r="I125" s="4"/>
      <c r="J125" s="10" t="b">
        <f t="shared" si="2"/>
        <v>0</v>
      </c>
      <c r="K125" s="10" t="b">
        <f>IFERROR(INDEX(DBData!$A:$G, MATCH($A125, DBData!$G:$G, 0), MATCH("Min_Rank_ID", DBData!$1:$1, 0)), 0) &lt;&gt; F125</f>
        <v>0</v>
      </c>
      <c r="L125" s="10" t="b">
        <f>CONCATENATE(IFERROR(INDEX(DBData!$A:$G, MATCH($A125, DBData!$G:$G, 0), MATCH("Code", DBData!$1:$1, 0)), ""), IFERROR(INDEX(DBData!$A:$G, MATCH($A125, DBData!$G:$G, 0), MATCH("Name", DBData!$1:$1, 0)), "")) &lt;&gt; CONCATENATE(B125,C125)</f>
        <v>0</v>
      </c>
      <c r="M125" s="10" t="b">
        <f>IFERROR(INDEX(DBData!$A:$G, MATCH(Table1[[#This Row],[Block_Decimal_ID]], DBData!$G:$G, 0), MATCH("Stack_Size", DBData!$1:$1, 0)), 0) &lt;&gt; Table1[[#This Row],[Stack_Size]]</f>
        <v>0</v>
      </c>
      <c r="N125" s="11" t="str">
        <f t="shared" si="3"/>
        <v>INSERT INTO Items ([Code], [Name], [Stack_Size], [Max], [Min_Rank_ID], [Block_Decimal_ID]) VALUES ('ironpickaxe', 'Iron Pickaxe', 1, 64, 4, 257);</v>
      </c>
      <c r="O12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[Code]='ironpickaxe', [Name]='Iron Pickaxe', [Stack_Size]=1, [Max]=64, [Min_Rank_ID]=4 WHERE Item_ID = 210;</v>
      </c>
    </row>
    <row r="126" spans="1:15">
      <c r="A126" s="3">
        <v>258</v>
      </c>
      <c r="B126" s="3" t="s">
        <v>110</v>
      </c>
      <c r="C126" s="3" t="s">
        <v>111</v>
      </c>
      <c r="D126" s="3">
        <v>1</v>
      </c>
      <c r="E126" s="3">
        <v>64</v>
      </c>
      <c r="F126" s="3">
        <v>4</v>
      </c>
      <c r="G126" s="3">
        <f>IFERROR(INDEX(DBData!$A:$G, MATCH(A126, DBData!$G:$G, 0), MATCH("Item_ID", DBData!$1:$1, 0)), "new")</f>
        <v>211</v>
      </c>
      <c r="H126" s="3"/>
      <c r="I126" s="4"/>
      <c r="J126" s="10" t="b">
        <f t="shared" si="2"/>
        <v>0</v>
      </c>
      <c r="K126" s="10" t="b">
        <f>IFERROR(INDEX(DBData!$A:$G, MATCH($A126, DBData!$G:$G, 0), MATCH("Min_Rank_ID", DBData!$1:$1, 0)), 0) &lt;&gt; F126</f>
        <v>0</v>
      </c>
      <c r="L126" s="10" t="b">
        <f>CONCATENATE(IFERROR(INDEX(DBData!$A:$G, MATCH($A126, DBData!$G:$G, 0), MATCH("Code", DBData!$1:$1, 0)), ""), IFERROR(INDEX(DBData!$A:$G, MATCH($A126, DBData!$G:$G, 0), MATCH("Name", DBData!$1:$1, 0)), "")) &lt;&gt; CONCATENATE(B126,C126)</f>
        <v>0</v>
      </c>
      <c r="M126" s="10" t="b">
        <f>IFERROR(INDEX(DBData!$A:$G, MATCH(Table1[[#This Row],[Block_Decimal_ID]], DBData!$G:$G, 0), MATCH("Stack_Size", DBData!$1:$1, 0)), 0) &lt;&gt; Table1[[#This Row],[Stack_Size]]</f>
        <v>0</v>
      </c>
      <c r="N126" s="11" t="str">
        <f t="shared" si="3"/>
        <v>INSERT INTO Items ([Code], [Name], [Stack_Size], [Max], [Min_Rank_ID], [Block_Decimal_ID]) VALUES ('ironaxe', 'Iron Axe', 1, 64, 4, 258);</v>
      </c>
      <c r="O12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[Code]='ironaxe', [Name]='Iron Axe', [Stack_Size]=1, [Max]=64, [Min_Rank_ID]=4 WHERE Item_ID = 211;</v>
      </c>
    </row>
    <row r="127" spans="1:15">
      <c r="A127" s="3">
        <v>259</v>
      </c>
      <c r="B127" s="3" t="s">
        <v>112</v>
      </c>
      <c r="C127" s="3" t="s">
        <v>113</v>
      </c>
      <c r="D127" s="3">
        <v>1</v>
      </c>
      <c r="E127" s="3">
        <v>64</v>
      </c>
      <c r="F127" s="3">
        <v>4</v>
      </c>
      <c r="G127" s="3">
        <f>IFERROR(INDEX(DBData!$A:$G, MATCH(A127, DBData!$G:$G, 0), MATCH("Item_ID", DBData!$1:$1, 0)), "new")</f>
        <v>212</v>
      </c>
      <c r="H127" s="3"/>
      <c r="I127" s="4"/>
      <c r="J127" s="10" t="b">
        <f t="shared" si="2"/>
        <v>0</v>
      </c>
      <c r="K127" s="10" t="b">
        <f>IFERROR(INDEX(DBData!$A:$G, MATCH($A127, DBData!$G:$G, 0), MATCH("Min_Rank_ID", DBData!$1:$1, 0)), 0) &lt;&gt; F127</f>
        <v>0</v>
      </c>
      <c r="L127" s="10" t="b">
        <f>CONCATENATE(IFERROR(INDEX(DBData!$A:$G, MATCH($A127, DBData!$G:$G, 0), MATCH("Code", DBData!$1:$1, 0)), ""), IFERROR(INDEX(DBData!$A:$G, MATCH($A127, DBData!$G:$G, 0), MATCH("Name", DBData!$1:$1, 0)), "")) &lt;&gt; CONCATENATE(B127,C127)</f>
        <v>0</v>
      </c>
      <c r="M127" s="10" t="b">
        <f>IFERROR(INDEX(DBData!$A:$G, MATCH(Table1[[#This Row],[Block_Decimal_ID]], DBData!$G:$G, 0), MATCH("Stack_Size", DBData!$1:$1, 0)), 0) &lt;&gt; Table1[[#This Row],[Stack_Size]]</f>
        <v>0</v>
      </c>
      <c r="N127" s="11" t="str">
        <f t="shared" si="3"/>
        <v>INSERT INTO Items ([Code], [Name], [Stack_Size], [Max], [Min_Rank_ID], [Block_Decimal_ID]) VALUES ('flintandsteel', 'Flint and Steel', 1, 64, 4, 259);</v>
      </c>
      <c r="O12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[Code]='flintandsteel', [Name]='Flint and Steel', [Stack_Size]=1, [Max]=64, [Min_Rank_ID]=4 WHERE Item_ID = 212;</v>
      </c>
    </row>
    <row r="128" spans="1:15">
      <c r="A128" s="3">
        <v>260</v>
      </c>
      <c r="B128" s="3" t="s">
        <v>114</v>
      </c>
      <c r="C128" s="3" t="s">
        <v>115</v>
      </c>
      <c r="D128" s="3">
        <v>1</v>
      </c>
      <c r="E128" s="3">
        <v>64</v>
      </c>
      <c r="F128" s="3">
        <v>4</v>
      </c>
      <c r="G128" s="3">
        <f>IFERROR(INDEX(DBData!$A:$G, MATCH(A128, DBData!$G:$G, 0), MATCH("Item_ID", DBData!$1:$1, 0)), "new")</f>
        <v>213</v>
      </c>
      <c r="H128" s="3"/>
      <c r="I128" s="4"/>
      <c r="J128" s="10" t="b">
        <f t="shared" si="2"/>
        <v>0</v>
      </c>
      <c r="K128" s="10" t="b">
        <f>IFERROR(INDEX(DBData!$A:$G, MATCH($A128, DBData!$G:$G, 0), MATCH("Min_Rank_ID", DBData!$1:$1, 0)), 0) &lt;&gt; F128</f>
        <v>0</v>
      </c>
      <c r="L128" s="10" t="b">
        <f>CONCATENATE(IFERROR(INDEX(DBData!$A:$G, MATCH($A128, DBData!$G:$G, 0), MATCH("Code", DBData!$1:$1, 0)), ""), IFERROR(INDEX(DBData!$A:$G, MATCH($A128, DBData!$G:$G, 0), MATCH("Name", DBData!$1:$1, 0)), "")) &lt;&gt; CONCATENATE(B128,C128)</f>
        <v>0</v>
      </c>
      <c r="M128" s="10" t="b">
        <f>IFERROR(INDEX(DBData!$A:$G, MATCH(Table1[[#This Row],[Block_Decimal_ID]], DBData!$G:$G, 0), MATCH("Stack_Size", DBData!$1:$1, 0)), 0) &lt;&gt; Table1[[#This Row],[Stack_Size]]</f>
        <v>0</v>
      </c>
      <c r="N128" s="11" t="str">
        <f t="shared" si="3"/>
        <v>INSERT INTO Items ([Code], [Name], [Stack_Size], [Max], [Min_Rank_ID], [Block_Decimal_ID]) VALUES ('apple', 'Apple', 1, 64, 4, 260);</v>
      </c>
      <c r="O12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[Code]='apple', [Name]='Apple', [Stack_Size]=1, [Max]=64, [Min_Rank_ID]=4 WHERE Item_ID = 213;</v>
      </c>
    </row>
    <row r="129" spans="1:15">
      <c r="A129" s="3">
        <v>261</v>
      </c>
      <c r="B129" s="3" t="s">
        <v>116</v>
      </c>
      <c r="C129" s="3" t="s">
        <v>117</v>
      </c>
      <c r="D129" s="3">
        <v>1</v>
      </c>
      <c r="E129" s="3">
        <v>64</v>
      </c>
      <c r="F129" s="3">
        <v>4</v>
      </c>
      <c r="G129" s="3">
        <f>IFERROR(INDEX(DBData!$A:$G, MATCH(A129, DBData!$G:$G, 0), MATCH("Item_ID", DBData!$1:$1, 0)), "new")</f>
        <v>214</v>
      </c>
      <c r="H129" s="3"/>
      <c r="I129" s="4"/>
      <c r="J129" s="10" t="b">
        <f t="shared" si="2"/>
        <v>0</v>
      </c>
      <c r="K129" s="10" t="b">
        <f>IFERROR(INDEX(DBData!$A:$G, MATCH($A129, DBData!$G:$G, 0), MATCH("Min_Rank_ID", DBData!$1:$1, 0)), 0) &lt;&gt; F129</f>
        <v>0</v>
      </c>
      <c r="L129" s="10" t="b">
        <f>CONCATENATE(IFERROR(INDEX(DBData!$A:$G, MATCH($A129, DBData!$G:$G, 0), MATCH("Code", DBData!$1:$1, 0)), ""), IFERROR(INDEX(DBData!$A:$G, MATCH($A129, DBData!$G:$G, 0), MATCH("Name", DBData!$1:$1, 0)), "")) &lt;&gt; CONCATENATE(B129,C129)</f>
        <v>0</v>
      </c>
      <c r="M129" s="10" t="b">
        <f>IFERROR(INDEX(DBData!$A:$G, MATCH(Table1[[#This Row],[Block_Decimal_ID]], DBData!$G:$G, 0), MATCH("Stack_Size", DBData!$1:$1, 0)), 0) &lt;&gt; Table1[[#This Row],[Stack_Size]]</f>
        <v>0</v>
      </c>
      <c r="N129" s="11" t="str">
        <f t="shared" si="3"/>
        <v>INSERT INTO Items ([Code], [Name], [Stack_Size], [Max], [Min_Rank_ID], [Block_Decimal_ID]) VALUES ('bow', 'Bow', 1, 64, 4, 261);</v>
      </c>
      <c r="O12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[Code]='bow', [Name]='Bow', [Stack_Size]=1, [Max]=64, [Min_Rank_ID]=4 WHERE Item_ID = 214;</v>
      </c>
    </row>
    <row r="130" spans="1:15">
      <c r="A130" s="3">
        <v>262</v>
      </c>
      <c r="B130" s="3" t="s">
        <v>118</v>
      </c>
      <c r="C130" s="3" t="s">
        <v>119</v>
      </c>
      <c r="D130" s="3">
        <v>64</v>
      </c>
      <c r="E130" s="3">
        <v>256</v>
      </c>
      <c r="F130" s="3">
        <v>4</v>
      </c>
      <c r="G130" s="3">
        <f>IFERROR(INDEX(DBData!$A:$G, MATCH(A130, DBData!$G:$G, 0), MATCH("Item_ID", DBData!$1:$1, 0)), "new")</f>
        <v>215</v>
      </c>
      <c r="H130" s="3"/>
      <c r="I130" s="4"/>
      <c r="J130" s="10" t="b">
        <f t="shared" ref="J130:J193" si="4">G130="new"</f>
        <v>0</v>
      </c>
      <c r="K130" s="10" t="b">
        <f>IFERROR(INDEX(DBData!$A:$G, MATCH($A130, DBData!$G:$G, 0), MATCH("Min_Rank_ID", DBData!$1:$1, 0)), 0) &lt;&gt; F130</f>
        <v>0</v>
      </c>
      <c r="L130" s="10" t="b">
        <f>CONCATENATE(IFERROR(INDEX(DBData!$A:$G, MATCH($A130, DBData!$G:$G, 0), MATCH("Code", DBData!$1:$1, 0)), ""), IFERROR(INDEX(DBData!$A:$G, MATCH($A130, DBData!$G:$G, 0), MATCH("Name", DBData!$1:$1, 0)), "")) &lt;&gt; CONCATENATE(B130,C130)</f>
        <v>0</v>
      </c>
      <c r="M130" s="10" t="b">
        <f>IFERROR(INDEX(DBData!$A:$G, MATCH(Table1[[#This Row],[Block_Decimal_ID]], DBData!$G:$G, 0), MATCH("Stack_Size", DBData!$1:$1, 0)), 0) &lt;&gt; Table1[[#This Row],[Stack_Size]]</f>
        <v>0</v>
      </c>
      <c r="N130" s="11" t="str">
        <f t="shared" ref="N130:N193" si="5">CONCATENATE("INSERT INTO Items ([Code], [Name], [Stack_Size], [Max], [Min_Rank_ID], [Block_Decimal_ID]) VALUES ('", B130, "', '", C130, "', ", D130, ", ", E130, ", ", F130, ", ", A130, ");")</f>
        <v>INSERT INTO Items ([Code], [Name], [Stack_Size], [Max], [Min_Rank_ID], [Block_Decimal_ID]) VALUES ('arrow', 'Arrow', 64, 256, 4, 262);</v>
      </c>
      <c r="O13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[Code]='arrow', [Name]='Arrow', [Stack_Size]=64, [Max]=256, [Min_Rank_ID]=4 WHERE Item_ID = 215;</v>
      </c>
    </row>
    <row r="131" spans="1:15">
      <c r="A131" s="3">
        <v>263</v>
      </c>
      <c r="B131" s="3" t="s">
        <v>120</v>
      </c>
      <c r="C131" s="3" t="s">
        <v>121</v>
      </c>
      <c r="D131" s="3">
        <v>1</v>
      </c>
      <c r="E131" s="3">
        <v>64</v>
      </c>
      <c r="F131" s="3">
        <v>4</v>
      </c>
      <c r="G131" s="3">
        <f>IFERROR(INDEX(DBData!$A:$G, MATCH(A131, DBData!$G:$G, 0), MATCH("Item_ID", DBData!$1:$1, 0)), "new")</f>
        <v>216</v>
      </c>
      <c r="H131" s="3"/>
      <c r="I131" s="4"/>
      <c r="J131" s="10" t="b">
        <f t="shared" si="4"/>
        <v>0</v>
      </c>
      <c r="K131" s="10" t="b">
        <f>IFERROR(INDEX(DBData!$A:$G, MATCH($A131, DBData!$G:$G, 0), MATCH("Min_Rank_ID", DBData!$1:$1, 0)), 0) &lt;&gt; F131</f>
        <v>0</v>
      </c>
      <c r="L131" s="10" t="b">
        <f>CONCATENATE(IFERROR(INDEX(DBData!$A:$G, MATCH($A131, DBData!$G:$G, 0), MATCH("Code", DBData!$1:$1, 0)), ""), IFERROR(INDEX(DBData!$A:$G, MATCH($A131, DBData!$G:$G, 0), MATCH("Name", DBData!$1:$1, 0)), "")) &lt;&gt; CONCATENATE(B131,C131)</f>
        <v>0</v>
      </c>
      <c r="M131" s="10" t="b">
        <f>IFERROR(INDEX(DBData!$A:$G, MATCH(Table1[[#This Row],[Block_Decimal_ID]], DBData!$G:$G, 0), MATCH("Stack_Size", DBData!$1:$1, 0)), 0) &lt;&gt; Table1[[#This Row],[Stack_Size]]</f>
        <v>0</v>
      </c>
      <c r="N131" s="11" t="str">
        <f t="shared" si="5"/>
        <v>INSERT INTO Items ([Code], [Name], [Stack_Size], [Max], [Min_Rank_ID], [Block_Decimal_ID]) VALUES ('coal', 'Coal', 1, 64, 4, 263);</v>
      </c>
      <c r="O13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[Code]='coal', [Name]='Coal', [Stack_Size]=1, [Max]=64, [Min_Rank_ID]=4 WHERE Item_ID = 216;</v>
      </c>
    </row>
    <row r="132" spans="1:15">
      <c r="A132" s="3">
        <v>264</v>
      </c>
      <c r="B132" s="3" t="s">
        <v>493</v>
      </c>
      <c r="C132" s="3" t="s">
        <v>122</v>
      </c>
      <c r="D132" s="3">
        <v>64</v>
      </c>
      <c r="E132" s="3">
        <v>256</v>
      </c>
      <c r="F132" s="3">
        <v>4</v>
      </c>
      <c r="G132" s="3">
        <f>IFERROR(INDEX(DBData!$A:$G, MATCH(A132, DBData!$G:$G, 0), MATCH("Item_ID", DBData!$1:$1, 0)), "new")</f>
        <v>217</v>
      </c>
      <c r="H132" s="3"/>
      <c r="I132" s="4"/>
      <c r="J132" s="10" t="b">
        <f t="shared" si="4"/>
        <v>0</v>
      </c>
      <c r="K132" s="10" t="b">
        <f>IFERROR(INDEX(DBData!$A:$G, MATCH($A132, DBData!$G:$G, 0), MATCH("Min_Rank_ID", DBData!$1:$1, 0)), 0) &lt;&gt; F132</f>
        <v>0</v>
      </c>
      <c r="L132" s="10" t="b">
        <f>CONCATENATE(IFERROR(INDEX(DBData!$A:$G, MATCH($A132, DBData!$G:$G, 0), MATCH("Code", DBData!$1:$1, 0)), ""), IFERROR(INDEX(DBData!$A:$G, MATCH($A132, DBData!$G:$G, 0), MATCH("Name", DBData!$1:$1, 0)), "")) &lt;&gt; CONCATENATE(B132,C132)</f>
        <v>0</v>
      </c>
      <c r="M132" s="10" t="b">
        <f>IFERROR(INDEX(DBData!$A:$G, MATCH(Table1[[#This Row],[Block_Decimal_ID]], DBData!$G:$G, 0), MATCH("Stack_Size", DBData!$1:$1, 0)), 0) &lt;&gt; Table1[[#This Row],[Stack_Size]]</f>
        <v>0</v>
      </c>
      <c r="N132" s="11" t="str">
        <f t="shared" si="5"/>
        <v>INSERT INTO Items ([Code], [Name], [Stack_Size], [Max], [Min_Rank_ID], [Block_Decimal_ID]) VALUES ('diamond', 'Diamond (gem)', 64, 256, 4, 264);</v>
      </c>
      <c r="O13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[Code]='diamond', [Name]='Diamond (gem)', [Stack_Size]=64, [Max]=256, [Min_Rank_ID]=4 WHERE Item_ID = 217;</v>
      </c>
    </row>
    <row r="133" spans="1:15">
      <c r="A133" s="3">
        <v>265</v>
      </c>
      <c r="B133" s="3" t="s">
        <v>106</v>
      </c>
      <c r="C133" s="3" t="s">
        <v>107</v>
      </c>
      <c r="D133" s="3">
        <v>1</v>
      </c>
      <c r="E133" s="3">
        <v>64</v>
      </c>
      <c r="F133" s="3">
        <v>4</v>
      </c>
      <c r="G133" s="3">
        <f>IFERROR(INDEX(DBData!$A:$G, MATCH(A133, DBData!$G:$G, 0), MATCH("Item_ID", DBData!$1:$1, 0)), "new")</f>
        <v>218</v>
      </c>
      <c r="H133" s="3"/>
      <c r="I133" s="4"/>
      <c r="J133" s="10" t="b">
        <f t="shared" si="4"/>
        <v>0</v>
      </c>
      <c r="K133" s="10" t="b">
        <f>IFERROR(INDEX(DBData!$A:$G, MATCH($A133, DBData!$G:$G, 0), MATCH("Min_Rank_ID", DBData!$1:$1, 0)), 0) &lt;&gt; F133</f>
        <v>0</v>
      </c>
      <c r="L133" s="10" t="b">
        <f>CONCATENATE(IFERROR(INDEX(DBData!$A:$G, MATCH($A133, DBData!$G:$G, 0), MATCH("Code", DBData!$1:$1, 0)), ""), IFERROR(INDEX(DBData!$A:$G, MATCH($A133, DBData!$G:$G, 0), MATCH("Name", DBData!$1:$1, 0)), "")) &lt;&gt; CONCATENATE(B133,C133)</f>
        <v>0</v>
      </c>
      <c r="M133" s="10" t="b">
        <f>IFERROR(INDEX(DBData!$A:$G, MATCH(Table1[[#This Row],[Block_Decimal_ID]], DBData!$G:$G, 0), MATCH("Stack_Size", DBData!$1:$1, 0)), 0) &lt;&gt; Table1[[#This Row],[Stack_Size]]</f>
        <v>0</v>
      </c>
      <c r="N133" s="11" t="str">
        <f t="shared" si="5"/>
        <v>INSERT INTO Items ([Code], [Name], [Stack_Size], [Max], [Min_Rank_ID], [Block_Decimal_ID]) VALUES ('ironingot', 'Iron Ingot', 1, 64, 4, 265);</v>
      </c>
      <c r="O13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[Code]='ironingot', [Name]='Iron Ingot', [Stack_Size]=1, [Max]=64, [Min_Rank_ID]=4 WHERE Item_ID = 218;</v>
      </c>
    </row>
    <row r="134" spans="1:15">
      <c r="A134" s="3">
        <v>266</v>
      </c>
      <c r="B134" s="3" t="s">
        <v>123</v>
      </c>
      <c r="C134" s="3" t="s">
        <v>124</v>
      </c>
      <c r="D134" s="3">
        <v>1</v>
      </c>
      <c r="E134" s="3">
        <v>64</v>
      </c>
      <c r="F134" s="3">
        <v>4</v>
      </c>
      <c r="G134" s="3">
        <f>IFERROR(INDEX(DBData!$A:$G, MATCH(A134, DBData!$G:$G, 0), MATCH("Item_ID", DBData!$1:$1, 0)), "new")</f>
        <v>219</v>
      </c>
      <c r="H134" s="3"/>
      <c r="I134" s="4"/>
      <c r="J134" s="10" t="b">
        <f t="shared" si="4"/>
        <v>0</v>
      </c>
      <c r="K134" s="10" t="b">
        <f>IFERROR(INDEX(DBData!$A:$G, MATCH($A134, DBData!$G:$G, 0), MATCH("Min_Rank_ID", DBData!$1:$1, 0)), 0) &lt;&gt; F134</f>
        <v>0</v>
      </c>
      <c r="L134" s="10" t="b">
        <f>CONCATENATE(IFERROR(INDEX(DBData!$A:$G, MATCH($A134, DBData!$G:$G, 0), MATCH("Code", DBData!$1:$1, 0)), ""), IFERROR(INDEX(DBData!$A:$G, MATCH($A134, DBData!$G:$G, 0), MATCH("Name", DBData!$1:$1, 0)), "")) &lt;&gt; CONCATENATE(B134,C134)</f>
        <v>0</v>
      </c>
      <c r="M134" s="10" t="b">
        <f>IFERROR(INDEX(DBData!$A:$G, MATCH(Table1[[#This Row],[Block_Decimal_ID]], DBData!$G:$G, 0), MATCH("Stack_Size", DBData!$1:$1, 0)), 0) &lt;&gt; Table1[[#This Row],[Stack_Size]]</f>
        <v>0</v>
      </c>
      <c r="N134" s="11" t="str">
        <f t="shared" si="5"/>
        <v>INSERT INTO Items ([Code], [Name], [Stack_Size], [Max], [Min_Rank_ID], [Block_Decimal_ID]) VALUES ('goldingot', 'Gold Ingot', 1, 64, 4, 266);</v>
      </c>
      <c r="O13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[Code]='goldingot', [Name]='Gold Ingot', [Stack_Size]=1, [Max]=64, [Min_Rank_ID]=4 WHERE Item_ID = 219;</v>
      </c>
    </row>
    <row r="135" spans="1:15">
      <c r="A135" s="3">
        <v>267</v>
      </c>
      <c r="B135" s="3" t="s">
        <v>125</v>
      </c>
      <c r="C135" s="3" t="s">
        <v>126</v>
      </c>
      <c r="D135" s="3">
        <v>1</v>
      </c>
      <c r="E135" s="3">
        <v>64</v>
      </c>
      <c r="F135" s="3">
        <v>4</v>
      </c>
      <c r="G135" s="3">
        <f>IFERROR(INDEX(DBData!$A:$G, MATCH(A135, DBData!$G:$G, 0), MATCH("Item_ID", DBData!$1:$1, 0)), "new")</f>
        <v>220</v>
      </c>
      <c r="H135" s="3"/>
      <c r="I135" s="4"/>
      <c r="J135" s="10" t="b">
        <f t="shared" si="4"/>
        <v>0</v>
      </c>
      <c r="K135" s="10" t="b">
        <f>IFERROR(INDEX(DBData!$A:$G, MATCH($A135, DBData!$G:$G, 0), MATCH("Min_Rank_ID", DBData!$1:$1, 0)), 0) &lt;&gt; F135</f>
        <v>0</v>
      </c>
      <c r="L135" s="10" t="b">
        <f>CONCATENATE(IFERROR(INDEX(DBData!$A:$G, MATCH($A135, DBData!$G:$G, 0), MATCH("Code", DBData!$1:$1, 0)), ""), IFERROR(INDEX(DBData!$A:$G, MATCH($A135, DBData!$G:$G, 0), MATCH("Name", DBData!$1:$1, 0)), "")) &lt;&gt; CONCATENATE(B135,C135)</f>
        <v>0</v>
      </c>
      <c r="M135" s="10" t="b">
        <f>IFERROR(INDEX(DBData!$A:$G, MATCH(Table1[[#This Row],[Block_Decimal_ID]], DBData!$G:$G, 0), MATCH("Stack_Size", DBData!$1:$1, 0)), 0) &lt;&gt; Table1[[#This Row],[Stack_Size]]</f>
        <v>0</v>
      </c>
      <c r="N135" s="11" t="str">
        <f t="shared" si="5"/>
        <v>INSERT INTO Items ([Code], [Name], [Stack_Size], [Max], [Min_Rank_ID], [Block_Decimal_ID]) VALUES ('ironsword', 'Iron Sword', 1, 64, 4, 267);</v>
      </c>
      <c r="O13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[Code]='ironsword', [Name]='Iron Sword', [Stack_Size]=1, [Max]=64, [Min_Rank_ID]=4 WHERE Item_ID = 220;</v>
      </c>
    </row>
    <row r="136" spans="1:15">
      <c r="A136" s="3">
        <v>268</v>
      </c>
      <c r="B136" s="3" t="s">
        <v>127</v>
      </c>
      <c r="C136" s="3" t="s">
        <v>128</v>
      </c>
      <c r="D136" s="3">
        <v>1</v>
      </c>
      <c r="E136" s="3">
        <v>64</v>
      </c>
      <c r="F136" s="3">
        <v>4</v>
      </c>
      <c r="G136" s="3">
        <f>IFERROR(INDEX(DBData!$A:$G, MATCH(A136, DBData!$G:$G, 0), MATCH("Item_ID", DBData!$1:$1, 0)), "new")</f>
        <v>221</v>
      </c>
      <c r="H136" s="3"/>
      <c r="I136" s="4"/>
      <c r="J136" s="10" t="b">
        <f t="shared" si="4"/>
        <v>0</v>
      </c>
      <c r="K136" s="10" t="b">
        <f>IFERROR(INDEX(DBData!$A:$G, MATCH($A136, DBData!$G:$G, 0), MATCH("Min_Rank_ID", DBData!$1:$1, 0)), 0) &lt;&gt; F136</f>
        <v>0</v>
      </c>
      <c r="L136" s="10" t="b">
        <f>CONCATENATE(IFERROR(INDEX(DBData!$A:$G, MATCH($A136, DBData!$G:$G, 0), MATCH("Code", DBData!$1:$1, 0)), ""), IFERROR(INDEX(DBData!$A:$G, MATCH($A136, DBData!$G:$G, 0), MATCH("Name", DBData!$1:$1, 0)), "")) &lt;&gt; CONCATENATE(B136,C136)</f>
        <v>0</v>
      </c>
      <c r="M136" s="10" t="b">
        <f>IFERROR(INDEX(DBData!$A:$G, MATCH(Table1[[#This Row],[Block_Decimal_ID]], DBData!$G:$G, 0), MATCH("Stack_Size", DBData!$1:$1, 0)), 0) &lt;&gt; Table1[[#This Row],[Stack_Size]]</f>
        <v>0</v>
      </c>
      <c r="N136" s="11" t="str">
        <f t="shared" si="5"/>
        <v>INSERT INTO Items ([Code], [Name], [Stack_Size], [Max], [Min_Rank_ID], [Block_Decimal_ID]) VALUES ('planks', 'Planks', 1, 64, 4, 268);</v>
      </c>
      <c r="O13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[Code]='planks', [Name]='Planks', [Stack_Size]=1, [Max]=64, [Min_Rank_ID]=4 WHERE Item_ID = 221;</v>
      </c>
    </row>
    <row r="137" spans="1:15">
      <c r="A137" s="3">
        <v>269</v>
      </c>
      <c r="B137" s="3" t="s">
        <v>129</v>
      </c>
      <c r="C137" s="3" t="s">
        <v>130</v>
      </c>
      <c r="D137" s="3">
        <v>1</v>
      </c>
      <c r="E137" s="3">
        <v>64</v>
      </c>
      <c r="F137" s="3">
        <v>4</v>
      </c>
      <c r="G137" s="3">
        <f>IFERROR(INDEX(DBData!$A:$G, MATCH(A137, DBData!$G:$G, 0), MATCH("Item_ID", DBData!$1:$1, 0)), "new")</f>
        <v>222</v>
      </c>
      <c r="H137" s="3"/>
      <c r="I137" s="4"/>
      <c r="J137" s="10" t="b">
        <f t="shared" si="4"/>
        <v>0</v>
      </c>
      <c r="K137" s="10" t="b">
        <f>IFERROR(INDEX(DBData!$A:$G, MATCH($A137, DBData!$G:$G, 0), MATCH("Min_Rank_ID", DBData!$1:$1, 0)), 0) &lt;&gt; F137</f>
        <v>0</v>
      </c>
      <c r="L137" s="10" t="b">
        <f>CONCATENATE(IFERROR(INDEX(DBData!$A:$G, MATCH($A137, DBData!$G:$G, 0), MATCH("Code", DBData!$1:$1, 0)), ""), IFERROR(INDEX(DBData!$A:$G, MATCH($A137, DBData!$G:$G, 0), MATCH("Name", DBData!$1:$1, 0)), "")) &lt;&gt; CONCATENATE(B137,C137)</f>
        <v>0</v>
      </c>
      <c r="M137" s="10" t="b">
        <f>IFERROR(INDEX(DBData!$A:$G, MATCH(Table1[[#This Row],[Block_Decimal_ID]], DBData!$G:$G, 0), MATCH("Stack_Size", DBData!$1:$1, 0)), 0) &lt;&gt; Table1[[#This Row],[Stack_Size]]</f>
        <v>0</v>
      </c>
      <c r="N137" s="11" t="str">
        <f t="shared" si="5"/>
        <v>INSERT INTO Items ([Code], [Name], [Stack_Size], [Max], [Min_Rank_ID], [Block_Decimal_ID]) VALUES ('woodenshovel', 'Wooden Shovel', 1, 64, 4, 269);</v>
      </c>
      <c r="O13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[Code]='woodenshovel', [Name]='Wooden Shovel', [Stack_Size]=1, [Max]=64, [Min_Rank_ID]=4 WHERE Item_ID = 222;</v>
      </c>
    </row>
    <row r="138" spans="1:15">
      <c r="A138" s="3">
        <v>270</v>
      </c>
      <c r="B138" s="3" t="s">
        <v>131</v>
      </c>
      <c r="C138" s="3" t="s">
        <v>132</v>
      </c>
      <c r="D138" s="3">
        <v>1</v>
      </c>
      <c r="E138" s="3">
        <v>64</v>
      </c>
      <c r="F138" s="3">
        <v>4</v>
      </c>
      <c r="G138" s="3">
        <f>IFERROR(INDEX(DBData!$A:$G, MATCH(A138, DBData!$G:$G, 0), MATCH("Item_ID", DBData!$1:$1, 0)), "new")</f>
        <v>223</v>
      </c>
      <c r="H138" s="3"/>
      <c r="I138" s="4"/>
      <c r="J138" s="10" t="b">
        <f t="shared" si="4"/>
        <v>0</v>
      </c>
      <c r="K138" s="10" t="b">
        <f>IFERROR(INDEX(DBData!$A:$G, MATCH($A138, DBData!$G:$G, 0), MATCH("Min_Rank_ID", DBData!$1:$1, 0)), 0) &lt;&gt; F138</f>
        <v>0</v>
      </c>
      <c r="L138" s="10" t="b">
        <f>CONCATENATE(IFERROR(INDEX(DBData!$A:$G, MATCH($A138, DBData!$G:$G, 0), MATCH("Code", DBData!$1:$1, 0)), ""), IFERROR(INDEX(DBData!$A:$G, MATCH($A138, DBData!$G:$G, 0), MATCH("Name", DBData!$1:$1, 0)), "")) &lt;&gt; CONCATENATE(B138,C138)</f>
        <v>0</v>
      </c>
      <c r="M138" s="10" t="b">
        <f>IFERROR(INDEX(DBData!$A:$G, MATCH(Table1[[#This Row],[Block_Decimal_ID]], DBData!$G:$G, 0), MATCH("Stack_Size", DBData!$1:$1, 0)), 0) &lt;&gt; Table1[[#This Row],[Stack_Size]]</f>
        <v>0</v>
      </c>
      <c r="N138" s="11" t="str">
        <f t="shared" si="5"/>
        <v>INSERT INTO Items ([Code], [Name], [Stack_Size], [Max], [Min_Rank_ID], [Block_Decimal_ID]) VALUES ('woodenpickaxe', 'Wooden Pickaxe', 1, 64, 4, 270);</v>
      </c>
      <c r="O13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[Code]='woodenpickaxe', [Name]='Wooden Pickaxe', [Stack_Size]=1, [Max]=64, [Min_Rank_ID]=4 WHERE Item_ID = 223;</v>
      </c>
    </row>
    <row r="139" spans="1:15">
      <c r="A139" s="3">
        <v>271</v>
      </c>
      <c r="B139" s="3" t="s">
        <v>133</v>
      </c>
      <c r="C139" s="3" t="s">
        <v>134</v>
      </c>
      <c r="D139" s="3">
        <v>1</v>
      </c>
      <c r="E139" s="3">
        <v>64</v>
      </c>
      <c r="F139" s="3">
        <v>4</v>
      </c>
      <c r="G139" s="3">
        <f>IFERROR(INDEX(DBData!$A:$G, MATCH(A139, DBData!$G:$G, 0), MATCH("Item_ID", DBData!$1:$1, 0)), "new")</f>
        <v>224</v>
      </c>
      <c r="H139" s="3"/>
      <c r="I139" s="4"/>
      <c r="J139" s="10" t="b">
        <f t="shared" si="4"/>
        <v>0</v>
      </c>
      <c r="K139" s="10" t="b">
        <f>IFERROR(INDEX(DBData!$A:$G, MATCH($A139, DBData!$G:$G, 0), MATCH("Min_Rank_ID", DBData!$1:$1, 0)), 0) &lt;&gt; F139</f>
        <v>0</v>
      </c>
      <c r="L139" s="10" t="b">
        <f>CONCATENATE(IFERROR(INDEX(DBData!$A:$G, MATCH($A139, DBData!$G:$G, 0), MATCH("Code", DBData!$1:$1, 0)), ""), IFERROR(INDEX(DBData!$A:$G, MATCH($A139, DBData!$G:$G, 0), MATCH("Name", DBData!$1:$1, 0)), "")) &lt;&gt; CONCATENATE(B139,C139)</f>
        <v>0</v>
      </c>
      <c r="M139" s="10" t="b">
        <f>IFERROR(INDEX(DBData!$A:$G, MATCH(Table1[[#This Row],[Block_Decimal_ID]], DBData!$G:$G, 0), MATCH("Stack_Size", DBData!$1:$1, 0)), 0) &lt;&gt; Table1[[#This Row],[Stack_Size]]</f>
        <v>0</v>
      </c>
      <c r="N139" s="11" t="str">
        <f t="shared" si="5"/>
        <v>INSERT INTO Items ([Code], [Name], [Stack_Size], [Max], [Min_Rank_ID], [Block_Decimal_ID]) VALUES ('woodenaxe', 'Wooden Axe', 1, 64, 4, 271);</v>
      </c>
      <c r="O13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[Code]='woodenaxe', [Name]='Wooden Axe', [Stack_Size]=1, [Max]=64, [Min_Rank_ID]=4 WHERE Item_ID = 224;</v>
      </c>
    </row>
    <row r="140" spans="1:15">
      <c r="A140" s="3">
        <v>272</v>
      </c>
      <c r="B140" s="3" t="s">
        <v>135</v>
      </c>
      <c r="C140" s="3" t="s">
        <v>136</v>
      </c>
      <c r="D140" s="3">
        <v>1</v>
      </c>
      <c r="E140" s="3">
        <v>64</v>
      </c>
      <c r="F140" s="3">
        <v>4</v>
      </c>
      <c r="G140" s="3">
        <f>IFERROR(INDEX(DBData!$A:$G, MATCH(A140, DBData!$G:$G, 0), MATCH("Item_ID", DBData!$1:$1, 0)), "new")</f>
        <v>225</v>
      </c>
      <c r="H140" s="3"/>
      <c r="I140" s="4"/>
      <c r="J140" s="10" t="b">
        <f t="shared" si="4"/>
        <v>0</v>
      </c>
      <c r="K140" s="10" t="b">
        <f>IFERROR(INDEX(DBData!$A:$G, MATCH($A140, DBData!$G:$G, 0), MATCH("Min_Rank_ID", DBData!$1:$1, 0)), 0) &lt;&gt; F140</f>
        <v>0</v>
      </c>
      <c r="L140" s="10" t="b">
        <f>CONCATENATE(IFERROR(INDEX(DBData!$A:$G, MATCH($A140, DBData!$G:$G, 0), MATCH("Code", DBData!$1:$1, 0)), ""), IFERROR(INDEX(DBData!$A:$G, MATCH($A140, DBData!$G:$G, 0), MATCH("Name", DBData!$1:$1, 0)), "")) &lt;&gt; CONCATENATE(B140,C140)</f>
        <v>0</v>
      </c>
      <c r="M140" s="10" t="b">
        <f>IFERROR(INDEX(DBData!$A:$G, MATCH(Table1[[#This Row],[Block_Decimal_ID]], DBData!$G:$G, 0), MATCH("Stack_Size", DBData!$1:$1, 0)), 0) &lt;&gt; Table1[[#This Row],[Stack_Size]]</f>
        <v>0</v>
      </c>
      <c r="N140" s="11" t="str">
        <f t="shared" si="5"/>
        <v>INSERT INTO Items ([Code], [Name], [Stack_Size], [Max], [Min_Rank_ID], [Block_Decimal_ID]) VALUES ('stonesword', 'Stone Sword', 1, 64, 4, 272);</v>
      </c>
      <c r="O14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[Code]='stonesword', [Name]='Stone Sword', [Stack_Size]=1, [Max]=64, [Min_Rank_ID]=4 WHERE Item_ID = 225;</v>
      </c>
    </row>
    <row r="141" spans="1:15">
      <c r="A141" s="3">
        <v>273</v>
      </c>
      <c r="B141" s="3" t="s">
        <v>137</v>
      </c>
      <c r="C141" s="3" t="s">
        <v>138</v>
      </c>
      <c r="D141" s="3">
        <v>1</v>
      </c>
      <c r="E141" s="3">
        <v>64</v>
      </c>
      <c r="F141" s="3">
        <v>4</v>
      </c>
      <c r="G141" s="3">
        <f>IFERROR(INDEX(DBData!$A:$G, MATCH(A141, DBData!$G:$G, 0), MATCH("Item_ID", DBData!$1:$1, 0)), "new")</f>
        <v>226</v>
      </c>
      <c r="H141" s="3"/>
      <c r="I141" s="4"/>
      <c r="J141" s="10" t="b">
        <f t="shared" si="4"/>
        <v>0</v>
      </c>
      <c r="K141" s="10" t="b">
        <f>IFERROR(INDEX(DBData!$A:$G, MATCH($A141, DBData!$G:$G, 0), MATCH("Min_Rank_ID", DBData!$1:$1, 0)), 0) &lt;&gt; F141</f>
        <v>0</v>
      </c>
      <c r="L141" s="10" t="b">
        <f>CONCATENATE(IFERROR(INDEX(DBData!$A:$G, MATCH($A141, DBData!$G:$G, 0), MATCH("Code", DBData!$1:$1, 0)), ""), IFERROR(INDEX(DBData!$A:$G, MATCH($A141, DBData!$G:$G, 0), MATCH("Name", DBData!$1:$1, 0)), "")) &lt;&gt; CONCATENATE(B141,C141)</f>
        <v>0</v>
      </c>
      <c r="M141" s="10" t="b">
        <f>IFERROR(INDEX(DBData!$A:$G, MATCH(Table1[[#This Row],[Block_Decimal_ID]], DBData!$G:$G, 0), MATCH("Stack_Size", DBData!$1:$1, 0)), 0) &lt;&gt; Table1[[#This Row],[Stack_Size]]</f>
        <v>0</v>
      </c>
      <c r="N141" s="11" t="str">
        <f t="shared" si="5"/>
        <v>INSERT INTO Items ([Code], [Name], [Stack_Size], [Max], [Min_Rank_ID], [Block_Decimal_ID]) VALUES ('stoneshovel', 'Stone Shovel', 1, 64, 4, 273);</v>
      </c>
      <c r="O14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[Code]='stoneshovel', [Name]='Stone Shovel', [Stack_Size]=1, [Max]=64, [Min_Rank_ID]=4 WHERE Item_ID = 226;</v>
      </c>
    </row>
    <row r="142" spans="1:15">
      <c r="A142" s="3">
        <v>274</v>
      </c>
      <c r="B142" s="3" t="s">
        <v>139</v>
      </c>
      <c r="C142" s="3" t="s">
        <v>140</v>
      </c>
      <c r="D142" s="3">
        <v>1</v>
      </c>
      <c r="E142" s="3">
        <v>64</v>
      </c>
      <c r="F142" s="3">
        <v>4</v>
      </c>
      <c r="G142" s="3">
        <f>IFERROR(INDEX(DBData!$A:$G, MATCH(A142, DBData!$G:$G, 0), MATCH("Item_ID", DBData!$1:$1, 0)), "new")</f>
        <v>227</v>
      </c>
      <c r="H142" s="3"/>
      <c r="I142" s="4"/>
      <c r="J142" s="10" t="b">
        <f t="shared" si="4"/>
        <v>0</v>
      </c>
      <c r="K142" s="10" t="b">
        <f>IFERROR(INDEX(DBData!$A:$G, MATCH($A142, DBData!$G:$G, 0), MATCH("Min_Rank_ID", DBData!$1:$1, 0)), 0) &lt;&gt; F142</f>
        <v>0</v>
      </c>
      <c r="L142" s="10" t="b">
        <f>CONCATENATE(IFERROR(INDEX(DBData!$A:$G, MATCH($A142, DBData!$G:$G, 0), MATCH("Code", DBData!$1:$1, 0)), ""), IFERROR(INDEX(DBData!$A:$G, MATCH($A142, DBData!$G:$G, 0), MATCH("Name", DBData!$1:$1, 0)), "")) &lt;&gt; CONCATENATE(B142,C142)</f>
        <v>0</v>
      </c>
      <c r="M142" s="10" t="b">
        <f>IFERROR(INDEX(DBData!$A:$G, MATCH(Table1[[#This Row],[Block_Decimal_ID]], DBData!$G:$G, 0), MATCH("Stack_Size", DBData!$1:$1, 0)), 0) &lt;&gt; Table1[[#This Row],[Stack_Size]]</f>
        <v>0</v>
      </c>
      <c r="N142" s="11" t="str">
        <f t="shared" si="5"/>
        <v>INSERT INTO Items ([Code], [Name], [Stack_Size], [Max], [Min_Rank_ID], [Block_Decimal_ID]) VALUES ('stonepickaxe', 'Stone Pickaxe', 1, 64, 4, 274);</v>
      </c>
      <c r="O14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[Code]='stonepickaxe', [Name]='Stone Pickaxe', [Stack_Size]=1, [Max]=64, [Min_Rank_ID]=4 WHERE Item_ID = 227;</v>
      </c>
    </row>
    <row r="143" spans="1:15">
      <c r="A143" s="3">
        <v>275</v>
      </c>
      <c r="B143" s="3" t="s">
        <v>141</v>
      </c>
      <c r="C143" s="3" t="s">
        <v>142</v>
      </c>
      <c r="D143" s="3">
        <v>1</v>
      </c>
      <c r="E143" s="3">
        <v>64</v>
      </c>
      <c r="F143" s="3">
        <v>4</v>
      </c>
      <c r="G143" s="3">
        <f>IFERROR(INDEX(DBData!$A:$G, MATCH(A143, DBData!$G:$G, 0), MATCH("Item_ID", DBData!$1:$1, 0)), "new")</f>
        <v>228</v>
      </c>
      <c r="H143" s="3"/>
      <c r="I143" s="4"/>
      <c r="J143" s="10" t="b">
        <f t="shared" si="4"/>
        <v>0</v>
      </c>
      <c r="K143" s="10" t="b">
        <f>IFERROR(INDEX(DBData!$A:$G, MATCH($A143, DBData!$G:$G, 0), MATCH("Min_Rank_ID", DBData!$1:$1, 0)), 0) &lt;&gt; F143</f>
        <v>0</v>
      </c>
      <c r="L143" s="10" t="b">
        <f>CONCATENATE(IFERROR(INDEX(DBData!$A:$G, MATCH($A143, DBData!$G:$G, 0), MATCH("Code", DBData!$1:$1, 0)), ""), IFERROR(INDEX(DBData!$A:$G, MATCH($A143, DBData!$G:$G, 0), MATCH("Name", DBData!$1:$1, 0)), "")) &lt;&gt; CONCATENATE(B143,C143)</f>
        <v>0</v>
      </c>
      <c r="M143" s="10" t="b">
        <f>IFERROR(INDEX(DBData!$A:$G, MATCH(Table1[[#This Row],[Block_Decimal_ID]], DBData!$G:$G, 0), MATCH("Stack_Size", DBData!$1:$1, 0)), 0) &lt;&gt; Table1[[#This Row],[Stack_Size]]</f>
        <v>0</v>
      </c>
      <c r="N143" s="11" t="str">
        <f t="shared" si="5"/>
        <v>INSERT INTO Items ([Code], [Name], [Stack_Size], [Max], [Min_Rank_ID], [Block_Decimal_ID]) VALUES ('stoneaxe', 'Stone Axe', 1, 64, 4, 275);</v>
      </c>
      <c r="O14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[Code]='stoneaxe', [Name]='Stone Axe', [Stack_Size]=1, [Max]=64, [Min_Rank_ID]=4 WHERE Item_ID = 228;</v>
      </c>
    </row>
    <row r="144" spans="1:15">
      <c r="A144" s="3">
        <v>276</v>
      </c>
      <c r="B144" s="3" t="s">
        <v>143</v>
      </c>
      <c r="C144" s="3" t="s">
        <v>144</v>
      </c>
      <c r="D144" s="3">
        <v>1</v>
      </c>
      <c r="E144" s="3">
        <v>64</v>
      </c>
      <c r="F144" s="3">
        <v>4</v>
      </c>
      <c r="G144" s="3">
        <f>IFERROR(INDEX(DBData!$A:$G, MATCH(A144, DBData!$G:$G, 0), MATCH("Item_ID", DBData!$1:$1, 0)), "new")</f>
        <v>229</v>
      </c>
      <c r="H144" s="3"/>
      <c r="I144" s="4"/>
      <c r="J144" s="10" t="b">
        <f t="shared" si="4"/>
        <v>0</v>
      </c>
      <c r="K144" s="10" t="b">
        <f>IFERROR(INDEX(DBData!$A:$G, MATCH($A144, DBData!$G:$G, 0), MATCH("Min_Rank_ID", DBData!$1:$1, 0)), 0) &lt;&gt; F144</f>
        <v>0</v>
      </c>
      <c r="L144" s="10" t="b">
        <f>CONCATENATE(IFERROR(INDEX(DBData!$A:$G, MATCH($A144, DBData!$G:$G, 0), MATCH("Code", DBData!$1:$1, 0)), ""), IFERROR(INDEX(DBData!$A:$G, MATCH($A144, DBData!$G:$G, 0), MATCH("Name", DBData!$1:$1, 0)), "")) &lt;&gt; CONCATENATE(B144,C144)</f>
        <v>0</v>
      </c>
      <c r="M144" s="10" t="b">
        <f>IFERROR(INDEX(DBData!$A:$G, MATCH(Table1[[#This Row],[Block_Decimal_ID]], DBData!$G:$G, 0), MATCH("Stack_Size", DBData!$1:$1, 0)), 0) &lt;&gt; Table1[[#This Row],[Stack_Size]]</f>
        <v>0</v>
      </c>
      <c r="N144" s="11" t="str">
        <f t="shared" si="5"/>
        <v>INSERT INTO Items ([Code], [Name], [Stack_Size], [Max], [Min_Rank_ID], [Block_Decimal_ID]) VALUES ('diamondsword', 'Diamond Sword', 1, 64, 4, 276);</v>
      </c>
      <c r="O14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[Code]='diamondsword', [Name]='Diamond Sword', [Stack_Size]=1, [Max]=64, [Min_Rank_ID]=4 WHERE Item_ID = 229;</v>
      </c>
    </row>
    <row r="145" spans="1:15">
      <c r="A145" s="3">
        <v>277</v>
      </c>
      <c r="B145" s="3" t="s">
        <v>145</v>
      </c>
      <c r="C145" s="3" t="s">
        <v>146</v>
      </c>
      <c r="D145" s="3">
        <v>1</v>
      </c>
      <c r="E145" s="3">
        <v>64</v>
      </c>
      <c r="F145" s="3">
        <v>4</v>
      </c>
      <c r="G145" s="3">
        <f>IFERROR(INDEX(DBData!$A:$G, MATCH(A145, DBData!$G:$G, 0), MATCH("Item_ID", DBData!$1:$1, 0)), "new")</f>
        <v>230</v>
      </c>
      <c r="H145" s="3"/>
      <c r="I145" s="4"/>
      <c r="J145" s="10" t="b">
        <f t="shared" si="4"/>
        <v>0</v>
      </c>
      <c r="K145" s="10" t="b">
        <f>IFERROR(INDEX(DBData!$A:$G, MATCH($A145, DBData!$G:$G, 0), MATCH("Min_Rank_ID", DBData!$1:$1, 0)), 0) &lt;&gt; F145</f>
        <v>0</v>
      </c>
      <c r="L145" s="10" t="b">
        <f>CONCATENATE(IFERROR(INDEX(DBData!$A:$G, MATCH($A145, DBData!$G:$G, 0), MATCH("Code", DBData!$1:$1, 0)), ""), IFERROR(INDEX(DBData!$A:$G, MATCH($A145, DBData!$G:$G, 0), MATCH("Name", DBData!$1:$1, 0)), "")) &lt;&gt; CONCATENATE(B145,C145)</f>
        <v>0</v>
      </c>
      <c r="M145" s="10" t="b">
        <f>IFERROR(INDEX(DBData!$A:$G, MATCH(Table1[[#This Row],[Block_Decimal_ID]], DBData!$G:$G, 0), MATCH("Stack_Size", DBData!$1:$1, 0)), 0) &lt;&gt; Table1[[#This Row],[Stack_Size]]</f>
        <v>0</v>
      </c>
      <c r="N145" s="11" t="str">
        <f t="shared" si="5"/>
        <v>INSERT INTO Items ([Code], [Name], [Stack_Size], [Max], [Min_Rank_ID], [Block_Decimal_ID]) VALUES ('diamondshovel', 'Diamond Shovel', 1, 64, 4, 277);</v>
      </c>
      <c r="O14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[Code]='diamondshovel', [Name]='Diamond Shovel', [Stack_Size]=1, [Max]=64, [Min_Rank_ID]=4 WHERE Item_ID = 230;</v>
      </c>
    </row>
    <row r="146" spans="1:15">
      <c r="A146" s="3">
        <v>278</v>
      </c>
      <c r="B146" s="3" t="s">
        <v>147</v>
      </c>
      <c r="C146" s="3" t="s">
        <v>148</v>
      </c>
      <c r="D146" s="3">
        <v>1</v>
      </c>
      <c r="E146" s="3">
        <v>64</v>
      </c>
      <c r="F146" s="3">
        <v>4</v>
      </c>
      <c r="G146" s="3">
        <f>IFERROR(INDEX(DBData!$A:$G, MATCH(A146, DBData!$G:$G, 0), MATCH("Item_ID", DBData!$1:$1, 0)), "new")</f>
        <v>231</v>
      </c>
      <c r="H146" s="3"/>
      <c r="I146" s="4"/>
      <c r="J146" s="10" t="b">
        <f t="shared" si="4"/>
        <v>0</v>
      </c>
      <c r="K146" s="10" t="b">
        <f>IFERROR(INDEX(DBData!$A:$G, MATCH($A146, DBData!$G:$G, 0), MATCH("Min_Rank_ID", DBData!$1:$1, 0)), 0) &lt;&gt; F146</f>
        <v>0</v>
      </c>
      <c r="L146" s="10" t="b">
        <f>CONCATENATE(IFERROR(INDEX(DBData!$A:$G, MATCH($A146, DBData!$G:$G, 0), MATCH("Code", DBData!$1:$1, 0)), ""), IFERROR(INDEX(DBData!$A:$G, MATCH($A146, DBData!$G:$G, 0), MATCH("Name", DBData!$1:$1, 0)), "")) &lt;&gt; CONCATENATE(B146,C146)</f>
        <v>0</v>
      </c>
      <c r="M146" s="10" t="b">
        <f>IFERROR(INDEX(DBData!$A:$G, MATCH(Table1[[#This Row],[Block_Decimal_ID]], DBData!$G:$G, 0), MATCH("Stack_Size", DBData!$1:$1, 0)), 0) &lt;&gt; Table1[[#This Row],[Stack_Size]]</f>
        <v>0</v>
      </c>
      <c r="N146" s="11" t="str">
        <f t="shared" si="5"/>
        <v>INSERT INTO Items ([Code], [Name], [Stack_Size], [Max], [Min_Rank_ID], [Block_Decimal_ID]) VALUES ('diamondpickaxe', 'Diamond Pickaxe', 1, 64, 4, 278);</v>
      </c>
      <c r="O14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[Code]='diamondpickaxe', [Name]='Diamond Pickaxe', [Stack_Size]=1, [Max]=64, [Min_Rank_ID]=4 WHERE Item_ID = 231;</v>
      </c>
    </row>
    <row r="147" spans="1:15">
      <c r="A147" s="3">
        <v>279</v>
      </c>
      <c r="B147" s="3" t="s">
        <v>149</v>
      </c>
      <c r="C147" s="3" t="s">
        <v>150</v>
      </c>
      <c r="D147" s="3">
        <v>1</v>
      </c>
      <c r="E147" s="3">
        <v>64</v>
      </c>
      <c r="F147" s="3">
        <v>4</v>
      </c>
      <c r="G147" s="3">
        <f>IFERROR(INDEX(DBData!$A:$G, MATCH(A147, DBData!$G:$G, 0), MATCH("Item_ID", DBData!$1:$1, 0)), "new")</f>
        <v>232</v>
      </c>
      <c r="H147" s="3"/>
      <c r="I147" s="4"/>
      <c r="J147" s="10" t="b">
        <f t="shared" si="4"/>
        <v>0</v>
      </c>
      <c r="K147" s="10" t="b">
        <f>IFERROR(INDEX(DBData!$A:$G, MATCH($A147, DBData!$G:$G, 0), MATCH("Min_Rank_ID", DBData!$1:$1, 0)), 0) &lt;&gt; F147</f>
        <v>0</v>
      </c>
      <c r="L147" s="10" t="b">
        <f>CONCATENATE(IFERROR(INDEX(DBData!$A:$G, MATCH($A147, DBData!$G:$G, 0), MATCH("Code", DBData!$1:$1, 0)), ""), IFERROR(INDEX(DBData!$A:$G, MATCH($A147, DBData!$G:$G, 0), MATCH("Name", DBData!$1:$1, 0)), "")) &lt;&gt; CONCATENATE(B147,C147)</f>
        <v>0</v>
      </c>
      <c r="M147" s="10" t="b">
        <f>IFERROR(INDEX(DBData!$A:$G, MATCH(Table1[[#This Row],[Block_Decimal_ID]], DBData!$G:$G, 0), MATCH("Stack_Size", DBData!$1:$1, 0)), 0) &lt;&gt; Table1[[#This Row],[Stack_Size]]</f>
        <v>0</v>
      </c>
      <c r="N147" s="11" t="str">
        <f t="shared" si="5"/>
        <v>INSERT INTO Items ([Code], [Name], [Stack_Size], [Max], [Min_Rank_ID], [Block_Decimal_ID]) VALUES ('diamondaxe', 'Diamond Axe', 1, 64, 4, 279);</v>
      </c>
      <c r="O14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[Code]='diamondaxe', [Name]='Diamond Axe', [Stack_Size]=1, [Max]=64, [Min_Rank_ID]=4 WHERE Item_ID = 232;</v>
      </c>
    </row>
    <row r="148" spans="1:15">
      <c r="A148" s="3">
        <v>280</v>
      </c>
      <c r="B148" s="3" t="s">
        <v>151</v>
      </c>
      <c r="C148" s="3" t="s">
        <v>152</v>
      </c>
      <c r="D148" s="3">
        <v>64</v>
      </c>
      <c r="E148" s="3">
        <v>256</v>
      </c>
      <c r="F148" s="3">
        <v>4</v>
      </c>
      <c r="G148" s="3">
        <f>IFERROR(INDEX(DBData!$A:$G, MATCH(A148, DBData!$G:$G, 0), MATCH("Item_ID", DBData!$1:$1, 0)), "new")</f>
        <v>233</v>
      </c>
      <c r="H148" s="3"/>
      <c r="I148" s="4"/>
      <c r="J148" s="10" t="b">
        <f t="shared" si="4"/>
        <v>0</v>
      </c>
      <c r="K148" s="10" t="b">
        <f>IFERROR(INDEX(DBData!$A:$G, MATCH($A148, DBData!$G:$G, 0), MATCH("Min_Rank_ID", DBData!$1:$1, 0)), 0) &lt;&gt; F148</f>
        <v>0</v>
      </c>
      <c r="L148" s="10" t="b">
        <f>CONCATENATE(IFERROR(INDEX(DBData!$A:$G, MATCH($A148, DBData!$G:$G, 0), MATCH("Code", DBData!$1:$1, 0)), ""), IFERROR(INDEX(DBData!$A:$G, MATCH($A148, DBData!$G:$G, 0), MATCH("Name", DBData!$1:$1, 0)), "")) &lt;&gt; CONCATENATE(B148,C148)</f>
        <v>0</v>
      </c>
      <c r="M148" s="10" t="b">
        <f>IFERROR(INDEX(DBData!$A:$G, MATCH(Table1[[#This Row],[Block_Decimal_ID]], DBData!$G:$G, 0), MATCH("Stack_Size", DBData!$1:$1, 0)), 0) &lt;&gt; Table1[[#This Row],[Stack_Size]]</f>
        <v>0</v>
      </c>
      <c r="N148" s="11" t="str">
        <f t="shared" si="5"/>
        <v>INSERT INTO Items ([Code], [Name], [Stack_Size], [Max], [Min_Rank_ID], [Block_Decimal_ID]) VALUES ('stick', 'Stick', 64, 256, 4, 280);</v>
      </c>
      <c r="O14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[Code]='stick', [Name]='Stick', [Stack_Size]=64, [Max]=256, [Min_Rank_ID]=4 WHERE Item_ID = 233;</v>
      </c>
    </row>
    <row r="149" spans="1:15">
      <c r="A149" s="3">
        <v>281</v>
      </c>
      <c r="B149" s="3" t="s">
        <v>153</v>
      </c>
      <c r="C149" s="3" t="s">
        <v>154</v>
      </c>
      <c r="D149" s="3">
        <v>1</v>
      </c>
      <c r="E149" s="3">
        <v>64</v>
      </c>
      <c r="F149" s="3">
        <v>4</v>
      </c>
      <c r="G149" s="3">
        <f>IFERROR(INDEX(DBData!$A:$G, MATCH(A149, DBData!$G:$G, 0), MATCH("Item_ID", DBData!$1:$1, 0)), "new")</f>
        <v>234</v>
      </c>
      <c r="H149" s="3"/>
      <c r="I149" s="4"/>
      <c r="J149" s="10" t="b">
        <f t="shared" si="4"/>
        <v>0</v>
      </c>
      <c r="K149" s="10" t="b">
        <f>IFERROR(INDEX(DBData!$A:$G, MATCH($A149, DBData!$G:$G, 0), MATCH("Min_Rank_ID", DBData!$1:$1, 0)), 0) &lt;&gt; F149</f>
        <v>0</v>
      </c>
      <c r="L149" s="10" t="b">
        <f>CONCATENATE(IFERROR(INDEX(DBData!$A:$G, MATCH($A149, DBData!$G:$G, 0), MATCH("Code", DBData!$1:$1, 0)), ""), IFERROR(INDEX(DBData!$A:$G, MATCH($A149, DBData!$G:$G, 0), MATCH("Name", DBData!$1:$1, 0)), "")) &lt;&gt; CONCATENATE(B149,C149)</f>
        <v>0</v>
      </c>
      <c r="M149" s="10" t="b">
        <f>IFERROR(INDEX(DBData!$A:$G, MATCH(Table1[[#This Row],[Block_Decimal_ID]], DBData!$G:$G, 0), MATCH("Stack_Size", DBData!$1:$1, 0)), 0) &lt;&gt; Table1[[#This Row],[Stack_Size]]</f>
        <v>0</v>
      </c>
      <c r="N149" s="11" t="str">
        <f t="shared" si="5"/>
        <v>INSERT INTO Items ([Code], [Name], [Stack_Size], [Max], [Min_Rank_ID], [Block_Decimal_ID]) VALUES ('bowl', 'Bowl', 1, 64, 4, 281);</v>
      </c>
      <c r="O14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[Code]='bowl', [Name]='Bowl', [Stack_Size]=1, [Max]=64, [Min_Rank_ID]=4 WHERE Item_ID = 234;</v>
      </c>
    </row>
    <row r="150" spans="1:15">
      <c r="A150" s="3">
        <v>282</v>
      </c>
      <c r="B150" s="3" t="s">
        <v>155</v>
      </c>
      <c r="C150" s="3" t="s">
        <v>156</v>
      </c>
      <c r="D150" s="3">
        <v>1</v>
      </c>
      <c r="E150" s="3">
        <v>64</v>
      </c>
      <c r="F150" s="3">
        <v>4</v>
      </c>
      <c r="G150" s="3">
        <f>IFERROR(INDEX(DBData!$A:$G, MATCH(A150, DBData!$G:$G, 0), MATCH("Item_ID", DBData!$1:$1, 0)), "new")</f>
        <v>235</v>
      </c>
      <c r="H150" s="3"/>
      <c r="I150" s="4"/>
      <c r="J150" s="10" t="b">
        <f t="shared" si="4"/>
        <v>0</v>
      </c>
      <c r="K150" s="10" t="b">
        <f>IFERROR(INDEX(DBData!$A:$G, MATCH($A150, DBData!$G:$G, 0), MATCH("Min_Rank_ID", DBData!$1:$1, 0)), 0) &lt;&gt; F150</f>
        <v>0</v>
      </c>
      <c r="L150" s="10" t="b">
        <f>CONCATENATE(IFERROR(INDEX(DBData!$A:$G, MATCH($A150, DBData!$G:$G, 0), MATCH("Code", DBData!$1:$1, 0)), ""), IFERROR(INDEX(DBData!$A:$G, MATCH($A150, DBData!$G:$G, 0), MATCH("Name", DBData!$1:$1, 0)), "")) &lt;&gt; CONCATENATE(B150,C150)</f>
        <v>0</v>
      </c>
      <c r="M150" s="10" t="b">
        <f>IFERROR(INDEX(DBData!$A:$G, MATCH(Table1[[#This Row],[Block_Decimal_ID]], DBData!$G:$G, 0), MATCH("Stack_Size", DBData!$1:$1, 0)), 0) &lt;&gt; Table1[[#This Row],[Stack_Size]]</f>
        <v>0</v>
      </c>
      <c r="N150" s="11" t="str">
        <f t="shared" si="5"/>
        <v>INSERT INTO Items ([Code], [Name], [Stack_Size], [Max], [Min_Rank_ID], [Block_Decimal_ID]) VALUES ('mushroomsoup', 'Mushroom Soup', 1, 64, 4, 282);</v>
      </c>
      <c r="O15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[Code]='mushroomsoup', [Name]='Mushroom Soup', [Stack_Size]=1, [Max]=64, [Min_Rank_ID]=4 WHERE Item_ID = 235;</v>
      </c>
    </row>
    <row r="151" spans="1:15">
      <c r="A151" s="3">
        <v>283</v>
      </c>
      <c r="B151" s="3" t="s">
        <v>157</v>
      </c>
      <c r="C151" s="3" t="s">
        <v>158</v>
      </c>
      <c r="D151" s="3">
        <v>1</v>
      </c>
      <c r="E151" s="3">
        <v>64</v>
      </c>
      <c r="F151" s="3">
        <v>4</v>
      </c>
      <c r="G151" s="3">
        <f>IFERROR(INDEX(DBData!$A:$G, MATCH(A151, DBData!$G:$G, 0), MATCH("Item_ID", DBData!$1:$1, 0)), "new")</f>
        <v>236</v>
      </c>
      <c r="H151" s="3"/>
      <c r="I151" s="4"/>
      <c r="J151" s="10" t="b">
        <f t="shared" si="4"/>
        <v>0</v>
      </c>
      <c r="K151" s="10" t="b">
        <f>IFERROR(INDEX(DBData!$A:$G, MATCH($A151, DBData!$G:$G, 0), MATCH("Min_Rank_ID", DBData!$1:$1, 0)), 0) &lt;&gt; F151</f>
        <v>0</v>
      </c>
      <c r="L151" s="10" t="b">
        <f>CONCATENATE(IFERROR(INDEX(DBData!$A:$G, MATCH($A151, DBData!$G:$G, 0), MATCH("Code", DBData!$1:$1, 0)), ""), IFERROR(INDEX(DBData!$A:$G, MATCH($A151, DBData!$G:$G, 0), MATCH("Name", DBData!$1:$1, 0)), "")) &lt;&gt; CONCATENATE(B151,C151)</f>
        <v>0</v>
      </c>
      <c r="M151" s="10" t="b">
        <f>IFERROR(INDEX(DBData!$A:$G, MATCH(Table1[[#This Row],[Block_Decimal_ID]], DBData!$G:$G, 0), MATCH("Stack_Size", DBData!$1:$1, 0)), 0) &lt;&gt; Table1[[#This Row],[Stack_Size]]</f>
        <v>0</v>
      </c>
      <c r="N151" s="11" t="str">
        <f t="shared" si="5"/>
        <v>INSERT INTO Items ([Code], [Name], [Stack_Size], [Max], [Min_Rank_ID], [Block_Decimal_ID]) VALUES ('goldsword', 'Gold Sword', 1, 64, 4, 283);</v>
      </c>
      <c r="O15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[Code]='goldsword', [Name]='Gold Sword', [Stack_Size]=1, [Max]=64, [Min_Rank_ID]=4 WHERE Item_ID = 236;</v>
      </c>
    </row>
    <row r="152" spans="1:15">
      <c r="A152" s="3">
        <v>284</v>
      </c>
      <c r="B152" s="3" t="s">
        <v>159</v>
      </c>
      <c r="C152" s="3" t="s">
        <v>160</v>
      </c>
      <c r="D152" s="3">
        <v>1</v>
      </c>
      <c r="E152" s="3">
        <v>64</v>
      </c>
      <c r="F152" s="3">
        <v>4</v>
      </c>
      <c r="G152" s="3">
        <f>IFERROR(INDEX(DBData!$A:$G, MATCH(A152, DBData!$G:$G, 0), MATCH("Item_ID", DBData!$1:$1, 0)), "new")</f>
        <v>237</v>
      </c>
      <c r="H152" s="3"/>
      <c r="I152" s="4"/>
      <c r="J152" s="10" t="b">
        <f t="shared" si="4"/>
        <v>0</v>
      </c>
      <c r="K152" s="10" t="b">
        <f>IFERROR(INDEX(DBData!$A:$G, MATCH($A152, DBData!$G:$G, 0), MATCH("Min_Rank_ID", DBData!$1:$1, 0)), 0) &lt;&gt; F152</f>
        <v>0</v>
      </c>
      <c r="L152" s="10" t="b">
        <f>CONCATENATE(IFERROR(INDEX(DBData!$A:$G, MATCH($A152, DBData!$G:$G, 0), MATCH("Code", DBData!$1:$1, 0)), ""), IFERROR(INDEX(DBData!$A:$G, MATCH($A152, DBData!$G:$G, 0), MATCH("Name", DBData!$1:$1, 0)), "")) &lt;&gt; CONCATENATE(B152,C152)</f>
        <v>0</v>
      </c>
      <c r="M152" s="10" t="b">
        <f>IFERROR(INDEX(DBData!$A:$G, MATCH(Table1[[#This Row],[Block_Decimal_ID]], DBData!$G:$G, 0), MATCH("Stack_Size", DBData!$1:$1, 0)), 0) &lt;&gt; Table1[[#This Row],[Stack_Size]]</f>
        <v>0</v>
      </c>
      <c r="N152" s="11" t="str">
        <f t="shared" si="5"/>
        <v>INSERT INTO Items ([Code], [Name], [Stack_Size], [Max], [Min_Rank_ID], [Block_Decimal_ID]) VALUES ('goldshovel', 'Gold Shovel', 1, 64, 4, 284);</v>
      </c>
      <c r="O15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[Code]='goldshovel', [Name]='Gold Shovel', [Stack_Size]=1, [Max]=64, [Min_Rank_ID]=4 WHERE Item_ID = 237;</v>
      </c>
    </row>
    <row r="153" spans="1:15">
      <c r="A153" s="3">
        <v>285</v>
      </c>
      <c r="B153" s="3" t="s">
        <v>161</v>
      </c>
      <c r="C153" s="3" t="s">
        <v>162</v>
      </c>
      <c r="D153" s="3">
        <v>1</v>
      </c>
      <c r="E153" s="3">
        <v>64</v>
      </c>
      <c r="F153" s="3">
        <v>4</v>
      </c>
      <c r="G153" s="3">
        <f>IFERROR(INDEX(DBData!$A:$G, MATCH(A153, DBData!$G:$G, 0), MATCH("Item_ID", DBData!$1:$1, 0)), "new")</f>
        <v>238</v>
      </c>
      <c r="H153" s="3"/>
      <c r="I153" s="4"/>
      <c r="J153" s="10" t="b">
        <f t="shared" si="4"/>
        <v>0</v>
      </c>
      <c r="K153" s="10" t="b">
        <f>IFERROR(INDEX(DBData!$A:$G, MATCH($A153, DBData!$G:$G, 0), MATCH("Min_Rank_ID", DBData!$1:$1, 0)), 0) &lt;&gt; F153</f>
        <v>0</v>
      </c>
      <c r="L153" s="10" t="b">
        <f>CONCATENATE(IFERROR(INDEX(DBData!$A:$G, MATCH($A153, DBData!$G:$G, 0), MATCH("Code", DBData!$1:$1, 0)), ""), IFERROR(INDEX(DBData!$A:$G, MATCH($A153, DBData!$G:$G, 0), MATCH("Name", DBData!$1:$1, 0)), "")) &lt;&gt; CONCATENATE(B153,C153)</f>
        <v>0</v>
      </c>
      <c r="M153" s="10" t="b">
        <f>IFERROR(INDEX(DBData!$A:$G, MATCH(Table1[[#This Row],[Block_Decimal_ID]], DBData!$G:$G, 0), MATCH("Stack_Size", DBData!$1:$1, 0)), 0) &lt;&gt; Table1[[#This Row],[Stack_Size]]</f>
        <v>0</v>
      </c>
      <c r="N153" s="11" t="str">
        <f t="shared" si="5"/>
        <v>INSERT INTO Items ([Code], [Name], [Stack_Size], [Max], [Min_Rank_ID], [Block_Decimal_ID]) VALUES ('goldpickaxe', 'Gold Pickaxe', 1, 64, 4, 285);</v>
      </c>
      <c r="O15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[Code]='goldpickaxe', [Name]='Gold Pickaxe', [Stack_Size]=1, [Max]=64, [Min_Rank_ID]=4 WHERE Item_ID = 238;</v>
      </c>
    </row>
    <row r="154" spans="1:15">
      <c r="A154" s="3">
        <v>286</v>
      </c>
      <c r="B154" s="3" t="s">
        <v>163</v>
      </c>
      <c r="C154" s="3" t="s">
        <v>164</v>
      </c>
      <c r="D154" s="3">
        <v>1</v>
      </c>
      <c r="E154" s="3">
        <v>64</v>
      </c>
      <c r="F154" s="3">
        <v>4</v>
      </c>
      <c r="G154" s="3">
        <f>IFERROR(INDEX(DBData!$A:$G, MATCH(A154, DBData!$G:$G, 0), MATCH("Item_ID", DBData!$1:$1, 0)), "new")</f>
        <v>239</v>
      </c>
      <c r="H154" s="3"/>
      <c r="I154" s="4"/>
      <c r="J154" s="10" t="b">
        <f t="shared" si="4"/>
        <v>0</v>
      </c>
      <c r="K154" s="10" t="b">
        <f>IFERROR(INDEX(DBData!$A:$G, MATCH($A154, DBData!$G:$G, 0), MATCH("Min_Rank_ID", DBData!$1:$1, 0)), 0) &lt;&gt; F154</f>
        <v>0</v>
      </c>
      <c r="L154" s="10" t="b">
        <f>CONCATENATE(IFERROR(INDEX(DBData!$A:$G, MATCH($A154, DBData!$G:$G, 0), MATCH("Code", DBData!$1:$1, 0)), ""), IFERROR(INDEX(DBData!$A:$G, MATCH($A154, DBData!$G:$G, 0), MATCH("Name", DBData!$1:$1, 0)), "")) &lt;&gt; CONCATENATE(B154,C154)</f>
        <v>0</v>
      </c>
      <c r="M154" s="10" t="b">
        <f>IFERROR(INDEX(DBData!$A:$G, MATCH(Table1[[#This Row],[Block_Decimal_ID]], DBData!$G:$G, 0), MATCH("Stack_Size", DBData!$1:$1, 0)), 0) &lt;&gt; Table1[[#This Row],[Stack_Size]]</f>
        <v>0</v>
      </c>
      <c r="N154" s="11" t="str">
        <f t="shared" si="5"/>
        <v>INSERT INTO Items ([Code], [Name], [Stack_Size], [Max], [Min_Rank_ID], [Block_Decimal_ID]) VALUES ('goldaxe', 'Gold Axe', 1, 64, 4, 286);</v>
      </c>
      <c r="O15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[Code]='goldaxe', [Name]='Gold Axe', [Stack_Size]=1, [Max]=64, [Min_Rank_ID]=4 WHERE Item_ID = 239;</v>
      </c>
    </row>
    <row r="155" spans="1:15">
      <c r="A155" s="3">
        <v>287</v>
      </c>
      <c r="B155" s="3" t="s">
        <v>165</v>
      </c>
      <c r="C155" s="3" t="s">
        <v>166</v>
      </c>
      <c r="D155" s="3">
        <v>1</v>
      </c>
      <c r="E155" s="3">
        <v>64</v>
      </c>
      <c r="F155" s="3">
        <v>4</v>
      </c>
      <c r="G155" s="3">
        <f>IFERROR(INDEX(DBData!$A:$G, MATCH(A155, DBData!$G:$G, 0), MATCH("Item_ID", DBData!$1:$1, 0)), "new")</f>
        <v>240</v>
      </c>
      <c r="H155" s="3"/>
      <c r="I155" s="4"/>
      <c r="J155" s="10" t="b">
        <f t="shared" si="4"/>
        <v>0</v>
      </c>
      <c r="K155" s="10" t="b">
        <f>IFERROR(INDEX(DBData!$A:$G, MATCH($A155, DBData!$G:$G, 0), MATCH("Min_Rank_ID", DBData!$1:$1, 0)), 0) &lt;&gt; F155</f>
        <v>0</v>
      </c>
      <c r="L155" s="10" t="b">
        <f>CONCATENATE(IFERROR(INDEX(DBData!$A:$G, MATCH($A155, DBData!$G:$G, 0), MATCH("Code", DBData!$1:$1, 0)), ""), IFERROR(INDEX(DBData!$A:$G, MATCH($A155, DBData!$G:$G, 0), MATCH("Name", DBData!$1:$1, 0)), "")) &lt;&gt; CONCATENATE(B155,C155)</f>
        <v>0</v>
      </c>
      <c r="M155" s="10" t="b">
        <f>IFERROR(INDEX(DBData!$A:$G, MATCH(Table1[[#This Row],[Block_Decimal_ID]], DBData!$G:$G, 0), MATCH("Stack_Size", DBData!$1:$1, 0)), 0) &lt;&gt; Table1[[#This Row],[Stack_Size]]</f>
        <v>0</v>
      </c>
      <c r="N155" s="11" t="str">
        <f t="shared" si="5"/>
        <v>INSERT INTO Items ([Code], [Name], [Stack_Size], [Max], [Min_Rank_ID], [Block_Decimal_ID]) VALUES ('string', 'String', 1, 64, 4, 287);</v>
      </c>
      <c r="O15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[Code]='string', [Name]='String', [Stack_Size]=1, [Max]=64, [Min_Rank_ID]=4 WHERE Item_ID = 240;</v>
      </c>
    </row>
    <row r="156" spans="1:15">
      <c r="A156" s="3">
        <v>288</v>
      </c>
      <c r="B156" s="3" t="s">
        <v>167</v>
      </c>
      <c r="C156" s="3" t="s">
        <v>168</v>
      </c>
      <c r="D156" s="3">
        <v>1</v>
      </c>
      <c r="E156" s="3">
        <v>64</v>
      </c>
      <c r="F156" s="3">
        <v>4</v>
      </c>
      <c r="G156" s="3">
        <f>IFERROR(INDEX(DBData!$A:$G, MATCH(A156, DBData!$G:$G, 0), MATCH("Item_ID", DBData!$1:$1, 0)), "new")</f>
        <v>241</v>
      </c>
      <c r="H156" s="3"/>
      <c r="I156" s="4"/>
      <c r="J156" s="10" t="b">
        <f t="shared" si="4"/>
        <v>0</v>
      </c>
      <c r="K156" s="10" t="b">
        <f>IFERROR(INDEX(DBData!$A:$G, MATCH($A156, DBData!$G:$G, 0), MATCH("Min_Rank_ID", DBData!$1:$1, 0)), 0) &lt;&gt; F156</f>
        <v>0</v>
      </c>
      <c r="L156" s="10" t="b">
        <f>CONCATENATE(IFERROR(INDEX(DBData!$A:$G, MATCH($A156, DBData!$G:$G, 0), MATCH("Code", DBData!$1:$1, 0)), ""), IFERROR(INDEX(DBData!$A:$G, MATCH($A156, DBData!$G:$G, 0), MATCH("Name", DBData!$1:$1, 0)), "")) &lt;&gt; CONCATENATE(B156,C156)</f>
        <v>0</v>
      </c>
      <c r="M156" s="10" t="b">
        <f>IFERROR(INDEX(DBData!$A:$G, MATCH(Table1[[#This Row],[Block_Decimal_ID]], DBData!$G:$G, 0), MATCH("Stack_Size", DBData!$1:$1, 0)), 0) &lt;&gt; Table1[[#This Row],[Stack_Size]]</f>
        <v>0</v>
      </c>
      <c r="N156" s="11" t="str">
        <f t="shared" si="5"/>
        <v>INSERT INTO Items ([Code], [Name], [Stack_Size], [Max], [Min_Rank_ID], [Block_Decimal_ID]) VALUES ('feather', 'Feather', 1, 64, 4, 288);</v>
      </c>
      <c r="O15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[Code]='feather', [Name]='Feather', [Stack_Size]=1, [Max]=64, [Min_Rank_ID]=4 WHERE Item_ID = 241;</v>
      </c>
    </row>
    <row r="157" spans="1:15">
      <c r="A157" s="3">
        <v>289</v>
      </c>
      <c r="B157" s="3" t="s">
        <v>169</v>
      </c>
      <c r="C157" s="3" t="s">
        <v>170</v>
      </c>
      <c r="D157" s="3">
        <v>1</v>
      </c>
      <c r="E157" s="3">
        <v>64</v>
      </c>
      <c r="F157" s="3">
        <v>4</v>
      </c>
      <c r="G157" s="3">
        <f>IFERROR(INDEX(DBData!$A:$G, MATCH(A157, DBData!$G:$G, 0), MATCH("Item_ID", DBData!$1:$1, 0)), "new")</f>
        <v>242</v>
      </c>
      <c r="H157" s="3"/>
      <c r="I157" s="4"/>
      <c r="J157" s="10" t="b">
        <f t="shared" si="4"/>
        <v>0</v>
      </c>
      <c r="K157" s="10" t="b">
        <f>IFERROR(INDEX(DBData!$A:$G, MATCH($A157, DBData!$G:$G, 0), MATCH("Min_Rank_ID", DBData!$1:$1, 0)), 0) &lt;&gt; F157</f>
        <v>0</v>
      </c>
      <c r="L157" s="10" t="b">
        <f>CONCATENATE(IFERROR(INDEX(DBData!$A:$G, MATCH($A157, DBData!$G:$G, 0), MATCH("Code", DBData!$1:$1, 0)), ""), IFERROR(INDEX(DBData!$A:$G, MATCH($A157, DBData!$G:$G, 0), MATCH("Name", DBData!$1:$1, 0)), "")) &lt;&gt; CONCATENATE(B157,C157)</f>
        <v>0</v>
      </c>
      <c r="M157" s="10" t="b">
        <f>IFERROR(INDEX(DBData!$A:$G, MATCH(Table1[[#This Row],[Block_Decimal_ID]], DBData!$G:$G, 0), MATCH("Stack_Size", DBData!$1:$1, 0)), 0) &lt;&gt; Table1[[#This Row],[Stack_Size]]</f>
        <v>0</v>
      </c>
      <c r="N157" s="11" t="str">
        <f t="shared" si="5"/>
        <v>INSERT INTO Items ([Code], [Name], [Stack_Size], [Max], [Min_Rank_ID], [Block_Decimal_ID]) VALUES ('gunpowder', 'Gunpowder', 1, 64, 4, 289);</v>
      </c>
      <c r="O15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[Code]='gunpowder', [Name]='Gunpowder', [Stack_Size]=1, [Max]=64, [Min_Rank_ID]=4 WHERE Item_ID = 242;</v>
      </c>
    </row>
    <row r="158" spans="1:15">
      <c r="A158" s="3">
        <v>290</v>
      </c>
      <c r="B158" s="3" t="s">
        <v>171</v>
      </c>
      <c r="C158" s="3" t="s">
        <v>172</v>
      </c>
      <c r="D158" s="3">
        <v>1</v>
      </c>
      <c r="E158" s="3">
        <v>64</v>
      </c>
      <c r="F158" s="3">
        <v>4</v>
      </c>
      <c r="G158" s="3">
        <f>IFERROR(INDEX(DBData!$A:$G, MATCH(A158, DBData!$G:$G, 0), MATCH("Item_ID", DBData!$1:$1, 0)), "new")</f>
        <v>243</v>
      </c>
      <c r="H158" s="3"/>
      <c r="I158" s="4"/>
      <c r="J158" s="10" t="b">
        <f t="shared" si="4"/>
        <v>0</v>
      </c>
      <c r="K158" s="10" t="b">
        <f>IFERROR(INDEX(DBData!$A:$G, MATCH($A158, DBData!$G:$G, 0), MATCH("Min_Rank_ID", DBData!$1:$1, 0)), 0) &lt;&gt; F158</f>
        <v>0</v>
      </c>
      <c r="L158" s="10" t="b">
        <f>CONCATENATE(IFERROR(INDEX(DBData!$A:$G, MATCH($A158, DBData!$G:$G, 0), MATCH("Code", DBData!$1:$1, 0)), ""), IFERROR(INDEX(DBData!$A:$G, MATCH($A158, DBData!$G:$G, 0), MATCH("Name", DBData!$1:$1, 0)), "")) &lt;&gt; CONCATENATE(B158,C158)</f>
        <v>0</v>
      </c>
      <c r="M158" s="10" t="b">
        <f>IFERROR(INDEX(DBData!$A:$G, MATCH(Table1[[#This Row],[Block_Decimal_ID]], DBData!$G:$G, 0), MATCH("Stack_Size", DBData!$1:$1, 0)), 0) &lt;&gt; Table1[[#This Row],[Stack_Size]]</f>
        <v>0</v>
      </c>
      <c r="N158" s="11" t="str">
        <f t="shared" si="5"/>
        <v>INSERT INTO Items ([Code], [Name], [Stack_Size], [Max], [Min_Rank_ID], [Block_Decimal_ID]) VALUES ('woodenhoe', 'Wooden Hoe', 1, 64, 4, 290);</v>
      </c>
      <c r="O15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[Code]='woodenhoe', [Name]='Wooden Hoe', [Stack_Size]=1, [Max]=64, [Min_Rank_ID]=4 WHERE Item_ID = 243;</v>
      </c>
    </row>
    <row r="159" spans="1:15">
      <c r="A159" s="3">
        <v>291</v>
      </c>
      <c r="B159" s="3" t="s">
        <v>173</v>
      </c>
      <c r="C159" s="3" t="s">
        <v>174</v>
      </c>
      <c r="D159" s="3">
        <v>1</v>
      </c>
      <c r="E159" s="3">
        <v>64</v>
      </c>
      <c r="F159" s="3">
        <v>4</v>
      </c>
      <c r="G159" s="3">
        <f>IFERROR(INDEX(DBData!$A:$G, MATCH(A159, DBData!$G:$G, 0), MATCH("Item_ID", DBData!$1:$1, 0)), "new")</f>
        <v>244</v>
      </c>
      <c r="H159" s="3"/>
      <c r="I159" s="4"/>
      <c r="J159" s="10" t="b">
        <f t="shared" si="4"/>
        <v>0</v>
      </c>
      <c r="K159" s="10" t="b">
        <f>IFERROR(INDEX(DBData!$A:$G, MATCH($A159, DBData!$G:$G, 0), MATCH("Min_Rank_ID", DBData!$1:$1, 0)), 0) &lt;&gt; F159</f>
        <v>0</v>
      </c>
      <c r="L159" s="10" t="b">
        <f>CONCATENATE(IFERROR(INDEX(DBData!$A:$G, MATCH($A159, DBData!$G:$G, 0), MATCH("Code", DBData!$1:$1, 0)), ""), IFERROR(INDEX(DBData!$A:$G, MATCH($A159, DBData!$G:$G, 0), MATCH("Name", DBData!$1:$1, 0)), "")) &lt;&gt; CONCATENATE(B159,C159)</f>
        <v>0</v>
      </c>
      <c r="M159" s="10" t="b">
        <f>IFERROR(INDEX(DBData!$A:$G, MATCH(Table1[[#This Row],[Block_Decimal_ID]], DBData!$G:$G, 0), MATCH("Stack_Size", DBData!$1:$1, 0)), 0) &lt;&gt; Table1[[#This Row],[Stack_Size]]</f>
        <v>0</v>
      </c>
      <c r="N159" s="11" t="str">
        <f t="shared" si="5"/>
        <v>INSERT INTO Items ([Code], [Name], [Stack_Size], [Max], [Min_Rank_ID], [Block_Decimal_ID]) VALUES ('stonehoe', 'Stone Hoe', 1, 64, 4, 291);</v>
      </c>
      <c r="O15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[Code]='stonehoe', [Name]='Stone Hoe', [Stack_Size]=1, [Max]=64, [Min_Rank_ID]=4 WHERE Item_ID = 244;</v>
      </c>
    </row>
    <row r="160" spans="1:15">
      <c r="A160" s="3">
        <v>292</v>
      </c>
      <c r="B160" s="3" t="s">
        <v>175</v>
      </c>
      <c r="C160" s="3" t="s">
        <v>176</v>
      </c>
      <c r="D160" s="3">
        <v>1</v>
      </c>
      <c r="E160" s="3">
        <v>64</v>
      </c>
      <c r="F160" s="3">
        <v>4</v>
      </c>
      <c r="G160" s="3">
        <f>IFERROR(INDEX(DBData!$A:$G, MATCH(A160, DBData!$G:$G, 0), MATCH("Item_ID", DBData!$1:$1, 0)), "new")</f>
        <v>245</v>
      </c>
      <c r="H160" s="3"/>
      <c r="I160" s="4"/>
      <c r="J160" s="10" t="b">
        <f t="shared" si="4"/>
        <v>0</v>
      </c>
      <c r="K160" s="10" t="b">
        <f>IFERROR(INDEX(DBData!$A:$G, MATCH($A160, DBData!$G:$G, 0), MATCH("Min_Rank_ID", DBData!$1:$1, 0)), 0) &lt;&gt; F160</f>
        <v>0</v>
      </c>
      <c r="L160" s="10" t="b">
        <f>CONCATENATE(IFERROR(INDEX(DBData!$A:$G, MATCH($A160, DBData!$G:$G, 0), MATCH("Code", DBData!$1:$1, 0)), ""), IFERROR(INDEX(DBData!$A:$G, MATCH($A160, DBData!$G:$G, 0), MATCH("Name", DBData!$1:$1, 0)), "")) &lt;&gt; CONCATENATE(B160,C160)</f>
        <v>0</v>
      </c>
      <c r="M160" s="10" t="b">
        <f>IFERROR(INDEX(DBData!$A:$G, MATCH(Table1[[#This Row],[Block_Decimal_ID]], DBData!$G:$G, 0), MATCH("Stack_Size", DBData!$1:$1, 0)), 0) &lt;&gt; Table1[[#This Row],[Stack_Size]]</f>
        <v>0</v>
      </c>
      <c r="N160" s="11" t="str">
        <f t="shared" si="5"/>
        <v>INSERT INTO Items ([Code], [Name], [Stack_Size], [Max], [Min_Rank_ID], [Block_Decimal_ID]) VALUES ('ironhoe', 'Iron Hoe', 1, 64, 4, 292);</v>
      </c>
      <c r="O16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[Code]='ironhoe', [Name]='Iron Hoe', [Stack_Size]=1, [Max]=64, [Min_Rank_ID]=4 WHERE Item_ID = 245;</v>
      </c>
    </row>
    <row r="161" spans="1:15">
      <c r="A161" s="3">
        <v>293</v>
      </c>
      <c r="B161" s="3" t="s">
        <v>177</v>
      </c>
      <c r="C161" s="3" t="s">
        <v>178</v>
      </c>
      <c r="D161" s="3">
        <v>1</v>
      </c>
      <c r="E161" s="3">
        <v>64</v>
      </c>
      <c r="F161" s="3">
        <v>4</v>
      </c>
      <c r="G161" s="3">
        <f>IFERROR(INDEX(DBData!$A:$G, MATCH(A161, DBData!$G:$G, 0), MATCH("Item_ID", DBData!$1:$1, 0)), "new")</f>
        <v>246</v>
      </c>
      <c r="H161" s="3"/>
      <c r="I161" s="4"/>
      <c r="J161" s="10" t="b">
        <f t="shared" si="4"/>
        <v>0</v>
      </c>
      <c r="K161" s="10" t="b">
        <f>IFERROR(INDEX(DBData!$A:$G, MATCH($A161, DBData!$G:$G, 0), MATCH("Min_Rank_ID", DBData!$1:$1, 0)), 0) &lt;&gt; F161</f>
        <v>0</v>
      </c>
      <c r="L161" s="10" t="b">
        <f>CONCATENATE(IFERROR(INDEX(DBData!$A:$G, MATCH($A161, DBData!$G:$G, 0), MATCH("Code", DBData!$1:$1, 0)), ""), IFERROR(INDEX(DBData!$A:$G, MATCH($A161, DBData!$G:$G, 0), MATCH("Name", DBData!$1:$1, 0)), "")) &lt;&gt; CONCATENATE(B161,C161)</f>
        <v>0</v>
      </c>
      <c r="M161" s="10" t="b">
        <f>IFERROR(INDEX(DBData!$A:$G, MATCH(Table1[[#This Row],[Block_Decimal_ID]], DBData!$G:$G, 0), MATCH("Stack_Size", DBData!$1:$1, 0)), 0) &lt;&gt; Table1[[#This Row],[Stack_Size]]</f>
        <v>0</v>
      </c>
      <c r="N161" s="11" t="str">
        <f t="shared" si="5"/>
        <v>INSERT INTO Items ([Code], [Name], [Stack_Size], [Max], [Min_Rank_ID], [Block_Decimal_ID]) VALUES ('diamondhoe', 'Diamond Hoe', 1, 64, 4, 293);</v>
      </c>
      <c r="O16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[Code]='diamondhoe', [Name]='Diamond Hoe', [Stack_Size]=1, [Max]=64, [Min_Rank_ID]=4 WHERE Item_ID = 246;</v>
      </c>
    </row>
    <row r="162" spans="1:15">
      <c r="A162" s="3">
        <v>294</v>
      </c>
      <c r="B162" s="3" t="s">
        <v>179</v>
      </c>
      <c r="C162" s="3" t="s">
        <v>180</v>
      </c>
      <c r="D162" s="3">
        <v>1</v>
      </c>
      <c r="E162" s="3">
        <v>64</v>
      </c>
      <c r="F162" s="3">
        <v>4</v>
      </c>
      <c r="G162" s="3">
        <f>IFERROR(INDEX(DBData!$A:$G, MATCH(A162, DBData!$G:$G, 0), MATCH("Item_ID", DBData!$1:$1, 0)), "new")</f>
        <v>247</v>
      </c>
      <c r="H162" s="3"/>
      <c r="I162" s="4"/>
      <c r="J162" s="10" t="b">
        <f t="shared" si="4"/>
        <v>0</v>
      </c>
      <c r="K162" s="10" t="b">
        <f>IFERROR(INDEX(DBData!$A:$G, MATCH($A162, DBData!$G:$G, 0), MATCH("Min_Rank_ID", DBData!$1:$1, 0)), 0) &lt;&gt; F162</f>
        <v>0</v>
      </c>
      <c r="L162" s="10" t="b">
        <f>CONCATENATE(IFERROR(INDEX(DBData!$A:$G, MATCH($A162, DBData!$G:$G, 0), MATCH("Code", DBData!$1:$1, 0)), ""), IFERROR(INDEX(DBData!$A:$G, MATCH($A162, DBData!$G:$G, 0), MATCH("Name", DBData!$1:$1, 0)), "")) &lt;&gt; CONCATENATE(B162,C162)</f>
        <v>0</v>
      </c>
      <c r="M162" s="10" t="b">
        <f>IFERROR(INDEX(DBData!$A:$G, MATCH(Table1[[#This Row],[Block_Decimal_ID]], DBData!$G:$G, 0), MATCH("Stack_Size", DBData!$1:$1, 0)), 0) &lt;&gt; Table1[[#This Row],[Stack_Size]]</f>
        <v>0</v>
      </c>
      <c r="N162" s="11" t="str">
        <f t="shared" si="5"/>
        <v>INSERT INTO Items ([Code], [Name], [Stack_Size], [Max], [Min_Rank_ID], [Block_Decimal_ID]) VALUES ('goldhoe', 'Gold Hoe', 1, 64, 4, 294);</v>
      </c>
      <c r="O16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[Code]='goldhoe', [Name]='Gold Hoe', [Stack_Size]=1, [Max]=64, [Min_Rank_ID]=4 WHERE Item_ID = 247;</v>
      </c>
    </row>
    <row r="163" spans="1:15">
      <c r="A163" s="3">
        <v>295</v>
      </c>
      <c r="B163" s="3" t="s">
        <v>353</v>
      </c>
      <c r="C163" s="3" t="s">
        <v>356</v>
      </c>
      <c r="D163" s="3">
        <v>1</v>
      </c>
      <c r="E163" s="3">
        <v>64</v>
      </c>
      <c r="F163" s="3">
        <v>4</v>
      </c>
      <c r="G163" s="3">
        <f>IFERROR(INDEX(DBData!$A:$G, MATCH(A163, DBData!$G:$G, 0), MATCH("Item_ID", DBData!$1:$1, 0)), "new")</f>
        <v>248</v>
      </c>
      <c r="H163" s="3"/>
      <c r="I163" s="4"/>
      <c r="J163" s="10" t="b">
        <f t="shared" si="4"/>
        <v>0</v>
      </c>
      <c r="K163" s="10" t="b">
        <f>IFERROR(INDEX(DBData!$A:$G, MATCH($A163, DBData!$G:$G, 0), MATCH("Min_Rank_ID", DBData!$1:$1, 0)), 0) &lt;&gt; F163</f>
        <v>0</v>
      </c>
      <c r="L163" s="10" t="b">
        <f>CONCATENATE(IFERROR(INDEX(DBData!$A:$G, MATCH($A163, DBData!$G:$G, 0), MATCH("Code", DBData!$1:$1, 0)), ""), IFERROR(INDEX(DBData!$A:$G, MATCH($A163, DBData!$G:$G, 0), MATCH("Name", DBData!$1:$1, 0)), "")) &lt;&gt; CONCATENATE(B163,C163)</f>
        <v>0</v>
      </c>
      <c r="M163" s="10" t="b">
        <f>IFERROR(INDEX(DBData!$A:$G, MATCH(Table1[[#This Row],[Block_Decimal_ID]], DBData!$G:$G, 0), MATCH("Stack_Size", DBData!$1:$1, 0)), 0) &lt;&gt; Table1[[#This Row],[Stack_Size]]</f>
        <v>0</v>
      </c>
      <c r="N163" s="11" t="str">
        <f t="shared" si="5"/>
        <v>INSERT INTO Items ([Code], [Name], [Stack_Size], [Max], [Min_Rank_ID], [Block_Decimal_ID]) VALUES ('seeds', 'Seeds', 1, 64, 4, 295);</v>
      </c>
      <c r="O16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[Code]='seeds', [Name]='Seeds', [Stack_Size]=1, [Max]=64, [Min_Rank_ID]=4 WHERE Item_ID = 248;</v>
      </c>
    </row>
    <row r="164" spans="1:15">
      <c r="A164" s="3">
        <v>296</v>
      </c>
      <c r="B164" s="3" t="s">
        <v>181</v>
      </c>
      <c r="C164" s="3" t="s">
        <v>182</v>
      </c>
      <c r="D164" s="3">
        <v>1</v>
      </c>
      <c r="E164" s="3">
        <v>64</v>
      </c>
      <c r="F164" s="3">
        <v>4</v>
      </c>
      <c r="G164" s="3">
        <f>IFERROR(INDEX(DBData!$A:$G, MATCH(A164, DBData!$G:$G, 0), MATCH("Item_ID", DBData!$1:$1, 0)), "new")</f>
        <v>249</v>
      </c>
      <c r="H164" s="3"/>
      <c r="I164" s="4"/>
      <c r="J164" s="10" t="b">
        <f t="shared" si="4"/>
        <v>0</v>
      </c>
      <c r="K164" s="10" t="b">
        <f>IFERROR(INDEX(DBData!$A:$G, MATCH($A164, DBData!$G:$G, 0), MATCH("Min_Rank_ID", DBData!$1:$1, 0)), 0) &lt;&gt; F164</f>
        <v>0</v>
      </c>
      <c r="L164" s="10" t="b">
        <f>CONCATENATE(IFERROR(INDEX(DBData!$A:$G, MATCH($A164, DBData!$G:$G, 0), MATCH("Code", DBData!$1:$1, 0)), ""), IFERROR(INDEX(DBData!$A:$G, MATCH($A164, DBData!$G:$G, 0), MATCH("Name", DBData!$1:$1, 0)), "")) &lt;&gt; CONCATENATE(B164,C164)</f>
        <v>0</v>
      </c>
      <c r="M164" s="10" t="b">
        <f>IFERROR(INDEX(DBData!$A:$G, MATCH(Table1[[#This Row],[Block_Decimal_ID]], DBData!$G:$G, 0), MATCH("Stack_Size", DBData!$1:$1, 0)), 0) &lt;&gt; Table1[[#This Row],[Stack_Size]]</f>
        <v>0</v>
      </c>
      <c r="N164" s="11" t="str">
        <f t="shared" si="5"/>
        <v>INSERT INTO Items ([Code], [Name], [Stack_Size], [Max], [Min_Rank_ID], [Block_Decimal_ID]) VALUES ('wheat', 'Wheat', 1, 64, 4, 296);</v>
      </c>
      <c r="O16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[Code]='wheat', [Name]='Wheat', [Stack_Size]=1, [Max]=64, [Min_Rank_ID]=4 WHERE Item_ID = 249;</v>
      </c>
    </row>
    <row r="165" spans="1:15">
      <c r="A165" s="3">
        <v>297</v>
      </c>
      <c r="B165" s="3" t="s">
        <v>183</v>
      </c>
      <c r="C165" s="3" t="s">
        <v>184</v>
      </c>
      <c r="D165" s="3">
        <v>1</v>
      </c>
      <c r="E165" s="3">
        <v>64</v>
      </c>
      <c r="F165" s="3">
        <v>4</v>
      </c>
      <c r="G165" s="3">
        <f>IFERROR(INDEX(DBData!$A:$G, MATCH(A165, DBData!$G:$G, 0), MATCH("Item_ID", DBData!$1:$1, 0)), "new")</f>
        <v>250</v>
      </c>
      <c r="H165" s="3"/>
      <c r="I165" s="4"/>
      <c r="J165" s="10" t="b">
        <f t="shared" si="4"/>
        <v>0</v>
      </c>
      <c r="K165" s="10" t="b">
        <f>IFERROR(INDEX(DBData!$A:$G, MATCH($A165, DBData!$G:$G, 0), MATCH("Min_Rank_ID", DBData!$1:$1, 0)), 0) &lt;&gt; F165</f>
        <v>0</v>
      </c>
      <c r="L165" s="10" t="b">
        <f>CONCATENATE(IFERROR(INDEX(DBData!$A:$G, MATCH($A165, DBData!$G:$G, 0), MATCH("Code", DBData!$1:$1, 0)), ""), IFERROR(INDEX(DBData!$A:$G, MATCH($A165, DBData!$G:$G, 0), MATCH("Name", DBData!$1:$1, 0)), "")) &lt;&gt; CONCATENATE(B165,C165)</f>
        <v>0</v>
      </c>
      <c r="M165" s="10" t="b">
        <f>IFERROR(INDEX(DBData!$A:$G, MATCH(Table1[[#This Row],[Block_Decimal_ID]], DBData!$G:$G, 0), MATCH("Stack_Size", DBData!$1:$1, 0)), 0) &lt;&gt; Table1[[#This Row],[Stack_Size]]</f>
        <v>0</v>
      </c>
      <c r="N165" s="11" t="str">
        <f t="shared" si="5"/>
        <v>INSERT INTO Items ([Code], [Name], [Stack_Size], [Max], [Min_Rank_ID], [Block_Decimal_ID]) VALUES ('bread', 'Bread', 1, 64, 4, 297);</v>
      </c>
      <c r="O16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[Code]='bread', [Name]='Bread', [Stack_Size]=1, [Max]=64, [Min_Rank_ID]=4 WHERE Item_ID = 250;</v>
      </c>
    </row>
    <row r="166" spans="1:15">
      <c r="A166" s="3">
        <v>298</v>
      </c>
      <c r="B166" s="3" t="s">
        <v>185</v>
      </c>
      <c r="C166" s="3" t="s">
        <v>186</v>
      </c>
      <c r="D166" s="3">
        <v>1</v>
      </c>
      <c r="E166" s="3">
        <v>64</v>
      </c>
      <c r="F166" s="3">
        <v>4</v>
      </c>
      <c r="G166" s="3">
        <f>IFERROR(INDEX(DBData!$A:$G, MATCH(A166, DBData!$G:$G, 0), MATCH("Item_ID", DBData!$1:$1, 0)), "new")</f>
        <v>251</v>
      </c>
      <c r="H166" s="3"/>
      <c r="I166" s="4"/>
      <c r="J166" s="10" t="b">
        <f t="shared" si="4"/>
        <v>0</v>
      </c>
      <c r="K166" s="10" t="b">
        <f>IFERROR(INDEX(DBData!$A:$G, MATCH($A166, DBData!$G:$G, 0), MATCH("Min_Rank_ID", DBData!$1:$1, 0)), 0) &lt;&gt; F166</f>
        <v>0</v>
      </c>
      <c r="L166" s="10" t="b">
        <f>CONCATENATE(IFERROR(INDEX(DBData!$A:$G, MATCH($A166, DBData!$G:$G, 0), MATCH("Code", DBData!$1:$1, 0)), ""), IFERROR(INDEX(DBData!$A:$G, MATCH($A166, DBData!$G:$G, 0), MATCH("Name", DBData!$1:$1, 0)), "")) &lt;&gt; CONCATENATE(B166,C166)</f>
        <v>0</v>
      </c>
      <c r="M166" s="10" t="b">
        <f>IFERROR(INDEX(DBData!$A:$G, MATCH(Table1[[#This Row],[Block_Decimal_ID]], DBData!$G:$G, 0), MATCH("Stack_Size", DBData!$1:$1, 0)), 0) &lt;&gt; Table1[[#This Row],[Stack_Size]]</f>
        <v>0</v>
      </c>
      <c r="N166" s="11" t="str">
        <f t="shared" si="5"/>
        <v>INSERT INTO Items ([Code], [Name], [Stack_Size], [Max], [Min_Rank_ID], [Block_Decimal_ID]) VALUES ('leatherhelmet', 'Leather Helmet', 1, 64, 4, 298);</v>
      </c>
      <c r="O16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[Code]='leatherhelmet', [Name]='Leather Helmet', [Stack_Size]=1, [Max]=64, [Min_Rank_ID]=4 WHERE Item_ID = 251;</v>
      </c>
    </row>
    <row r="167" spans="1:15">
      <c r="A167" s="3">
        <v>299</v>
      </c>
      <c r="B167" s="3" t="s">
        <v>187</v>
      </c>
      <c r="C167" s="3" t="s">
        <v>188</v>
      </c>
      <c r="D167" s="3">
        <v>1</v>
      </c>
      <c r="E167" s="3">
        <v>64</v>
      </c>
      <c r="F167" s="3">
        <v>4</v>
      </c>
      <c r="G167" s="3">
        <f>IFERROR(INDEX(DBData!$A:$G, MATCH(A167, DBData!$G:$G, 0), MATCH("Item_ID", DBData!$1:$1, 0)), "new")</f>
        <v>252</v>
      </c>
      <c r="H167" s="3"/>
      <c r="I167" s="4"/>
      <c r="J167" s="10" t="b">
        <f t="shared" si="4"/>
        <v>0</v>
      </c>
      <c r="K167" s="10" t="b">
        <f>IFERROR(INDEX(DBData!$A:$G, MATCH($A167, DBData!$G:$G, 0), MATCH("Min_Rank_ID", DBData!$1:$1, 0)), 0) &lt;&gt; F167</f>
        <v>0</v>
      </c>
      <c r="L167" s="10" t="b">
        <f>CONCATENATE(IFERROR(INDEX(DBData!$A:$G, MATCH($A167, DBData!$G:$G, 0), MATCH("Code", DBData!$1:$1, 0)), ""), IFERROR(INDEX(DBData!$A:$G, MATCH($A167, DBData!$G:$G, 0), MATCH("Name", DBData!$1:$1, 0)), "")) &lt;&gt; CONCATENATE(B167,C167)</f>
        <v>0</v>
      </c>
      <c r="M167" s="10" t="b">
        <f>IFERROR(INDEX(DBData!$A:$G, MATCH(Table1[[#This Row],[Block_Decimal_ID]], DBData!$G:$G, 0), MATCH("Stack_Size", DBData!$1:$1, 0)), 0) &lt;&gt; Table1[[#This Row],[Stack_Size]]</f>
        <v>0</v>
      </c>
      <c r="N167" s="11" t="str">
        <f t="shared" si="5"/>
        <v>INSERT INTO Items ([Code], [Name], [Stack_Size], [Max], [Min_Rank_ID], [Block_Decimal_ID]) VALUES ('leatherchestplate', 'Leather Chestplate', 1, 64, 4, 299);</v>
      </c>
      <c r="O16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[Code]='leatherchestplate', [Name]='Leather Chestplate', [Stack_Size]=1, [Max]=64, [Min_Rank_ID]=4 WHERE Item_ID = 252;</v>
      </c>
    </row>
    <row r="168" spans="1:15">
      <c r="A168" s="3">
        <v>300</v>
      </c>
      <c r="B168" s="3" t="s">
        <v>189</v>
      </c>
      <c r="C168" s="3" t="s">
        <v>190</v>
      </c>
      <c r="D168" s="3">
        <v>1</v>
      </c>
      <c r="E168" s="3">
        <v>64</v>
      </c>
      <c r="F168" s="3">
        <v>4</v>
      </c>
      <c r="G168" s="3">
        <f>IFERROR(INDEX(DBData!$A:$G, MATCH(A168, DBData!$G:$G, 0), MATCH("Item_ID", DBData!$1:$1, 0)), "new")</f>
        <v>253</v>
      </c>
      <c r="H168" s="3"/>
      <c r="I168" s="4"/>
      <c r="J168" s="10" t="b">
        <f t="shared" si="4"/>
        <v>0</v>
      </c>
      <c r="K168" s="10" t="b">
        <f>IFERROR(INDEX(DBData!$A:$G, MATCH($A168, DBData!$G:$G, 0), MATCH("Min_Rank_ID", DBData!$1:$1, 0)), 0) &lt;&gt; F168</f>
        <v>0</v>
      </c>
      <c r="L168" s="10" t="b">
        <f>CONCATENATE(IFERROR(INDEX(DBData!$A:$G, MATCH($A168, DBData!$G:$G, 0), MATCH("Code", DBData!$1:$1, 0)), ""), IFERROR(INDEX(DBData!$A:$G, MATCH($A168, DBData!$G:$G, 0), MATCH("Name", DBData!$1:$1, 0)), "")) &lt;&gt; CONCATENATE(B168,C168)</f>
        <v>0</v>
      </c>
      <c r="M168" s="10" t="b">
        <f>IFERROR(INDEX(DBData!$A:$G, MATCH(Table1[[#This Row],[Block_Decimal_ID]], DBData!$G:$G, 0), MATCH("Stack_Size", DBData!$1:$1, 0)), 0) &lt;&gt; Table1[[#This Row],[Stack_Size]]</f>
        <v>0</v>
      </c>
      <c r="N168" s="11" t="str">
        <f t="shared" si="5"/>
        <v>INSERT INTO Items ([Code], [Name], [Stack_Size], [Max], [Min_Rank_ID], [Block_Decimal_ID]) VALUES ('leatherleggings', 'Leather Leggings', 1, 64, 4, 300);</v>
      </c>
      <c r="O16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[Code]='leatherleggings', [Name]='Leather Leggings', [Stack_Size]=1, [Max]=64, [Min_Rank_ID]=4 WHERE Item_ID = 253;</v>
      </c>
    </row>
    <row r="169" spans="1:15">
      <c r="A169" s="3">
        <v>301</v>
      </c>
      <c r="B169" s="3" t="s">
        <v>191</v>
      </c>
      <c r="C169" s="3" t="s">
        <v>192</v>
      </c>
      <c r="D169" s="3">
        <v>1</v>
      </c>
      <c r="E169" s="3">
        <v>64</v>
      </c>
      <c r="F169" s="3">
        <v>4</v>
      </c>
      <c r="G169" s="3">
        <f>IFERROR(INDEX(DBData!$A:$G, MATCH(A169, DBData!$G:$G, 0), MATCH("Item_ID", DBData!$1:$1, 0)), "new")</f>
        <v>254</v>
      </c>
      <c r="H169" s="3"/>
      <c r="I169" s="4"/>
      <c r="J169" s="10" t="b">
        <f t="shared" si="4"/>
        <v>0</v>
      </c>
      <c r="K169" s="10" t="b">
        <f>IFERROR(INDEX(DBData!$A:$G, MATCH($A169, DBData!$G:$G, 0), MATCH("Min_Rank_ID", DBData!$1:$1, 0)), 0) &lt;&gt; F169</f>
        <v>0</v>
      </c>
      <c r="L169" s="10" t="b">
        <f>CONCATENATE(IFERROR(INDEX(DBData!$A:$G, MATCH($A169, DBData!$G:$G, 0), MATCH("Code", DBData!$1:$1, 0)), ""), IFERROR(INDEX(DBData!$A:$G, MATCH($A169, DBData!$G:$G, 0), MATCH("Name", DBData!$1:$1, 0)), "")) &lt;&gt; CONCATENATE(B169,C169)</f>
        <v>0</v>
      </c>
      <c r="M169" s="10" t="b">
        <f>IFERROR(INDEX(DBData!$A:$G, MATCH(Table1[[#This Row],[Block_Decimal_ID]], DBData!$G:$G, 0), MATCH("Stack_Size", DBData!$1:$1, 0)), 0) &lt;&gt; Table1[[#This Row],[Stack_Size]]</f>
        <v>0</v>
      </c>
      <c r="N169" s="11" t="str">
        <f t="shared" si="5"/>
        <v>INSERT INTO Items ([Code], [Name], [Stack_Size], [Max], [Min_Rank_ID], [Block_Decimal_ID]) VALUES ('leatherboots', 'Leather Boots', 1, 64, 4, 301);</v>
      </c>
      <c r="O16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[Code]='leatherboots', [Name]='Leather Boots', [Stack_Size]=1, [Max]=64, [Min_Rank_ID]=4 WHERE Item_ID = 254;</v>
      </c>
    </row>
    <row r="170" spans="1:15">
      <c r="A170" s="3">
        <v>302</v>
      </c>
      <c r="B170" s="3" t="s">
        <v>193</v>
      </c>
      <c r="C170" s="3" t="s">
        <v>194</v>
      </c>
      <c r="D170" s="3">
        <v>1</v>
      </c>
      <c r="E170" s="3">
        <v>64</v>
      </c>
      <c r="F170" s="3">
        <v>4</v>
      </c>
      <c r="G170" s="3">
        <f>IFERROR(INDEX(DBData!$A:$G, MATCH(A170, DBData!$G:$G, 0), MATCH("Item_ID", DBData!$1:$1, 0)), "new")</f>
        <v>255</v>
      </c>
      <c r="H170" s="3" t="s">
        <v>487</v>
      </c>
      <c r="I170" s="4"/>
      <c r="J170" s="10" t="b">
        <f t="shared" si="4"/>
        <v>0</v>
      </c>
      <c r="K170" s="10" t="b">
        <f>IFERROR(INDEX(DBData!$A:$G, MATCH($A170, DBData!$G:$G, 0), MATCH("Min_Rank_ID", DBData!$1:$1, 0)), 0) &lt;&gt; F170</f>
        <v>0</v>
      </c>
      <c r="L170" s="10" t="b">
        <f>CONCATENATE(IFERROR(INDEX(DBData!$A:$G, MATCH($A170, DBData!$G:$G, 0), MATCH("Code", DBData!$1:$1, 0)), ""), IFERROR(INDEX(DBData!$A:$G, MATCH($A170, DBData!$G:$G, 0), MATCH("Name", DBData!$1:$1, 0)), "")) &lt;&gt; CONCATENATE(B170,C170)</f>
        <v>0</v>
      </c>
      <c r="M170" s="10" t="b">
        <f>IFERROR(INDEX(DBData!$A:$G, MATCH(Table1[[#This Row],[Block_Decimal_ID]], DBData!$G:$G, 0), MATCH("Stack_Size", DBData!$1:$1, 0)), 0) &lt;&gt; Table1[[#This Row],[Stack_Size]]</f>
        <v>0</v>
      </c>
      <c r="N170" s="11" t="str">
        <f t="shared" si="5"/>
        <v>INSERT INTO Items ([Code], [Name], [Stack_Size], [Max], [Min_Rank_ID], [Block_Decimal_ID]) VALUES ('chainarmorhelmet', 'Chain Armor Helmet', 1, 64, 4, 302);</v>
      </c>
      <c r="O17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[Code]='chainarmorhelmet', [Name]='Chain Armor Helmet', [Stack_Size]=1, [Max]=64, [Min_Rank_ID]=4 WHERE Item_ID = 255;</v>
      </c>
    </row>
    <row r="171" spans="1:15">
      <c r="A171" s="3">
        <v>303</v>
      </c>
      <c r="B171" s="3" t="s">
        <v>195</v>
      </c>
      <c r="C171" s="3" t="s">
        <v>196</v>
      </c>
      <c r="D171" s="3">
        <v>1</v>
      </c>
      <c r="E171" s="3">
        <v>64</v>
      </c>
      <c r="F171" s="3">
        <v>4</v>
      </c>
      <c r="G171" s="3">
        <f>IFERROR(INDEX(DBData!$A:$G, MATCH(A171, DBData!$G:$G, 0), MATCH("Item_ID", DBData!$1:$1, 0)), "new")</f>
        <v>256</v>
      </c>
      <c r="H171" s="3" t="s">
        <v>487</v>
      </c>
      <c r="I171" s="4"/>
      <c r="J171" s="10" t="b">
        <f t="shared" si="4"/>
        <v>0</v>
      </c>
      <c r="K171" s="10" t="b">
        <f>IFERROR(INDEX(DBData!$A:$G, MATCH($A171, DBData!$G:$G, 0), MATCH("Min_Rank_ID", DBData!$1:$1, 0)), 0) &lt;&gt; F171</f>
        <v>0</v>
      </c>
      <c r="L171" s="10" t="b">
        <f>CONCATENATE(IFERROR(INDEX(DBData!$A:$G, MATCH($A171, DBData!$G:$G, 0), MATCH("Code", DBData!$1:$1, 0)), ""), IFERROR(INDEX(DBData!$A:$G, MATCH($A171, DBData!$G:$G, 0), MATCH("Name", DBData!$1:$1, 0)), "")) &lt;&gt; CONCATENATE(B171,C171)</f>
        <v>0</v>
      </c>
      <c r="M171" s="10" t="b">
        <f>IFERROR(INDEX(DBData!$A:$G, MATCH(Table1[[#This Row],[Block_Decimal_ID]], DBData!$G:$G, 0), MATCH("Stack_Size", DBData!$1:$1, 0)), 0) &lt;&gt; Table1[[#This Row],[Stack_Size]]</f>
        <v>0</v>
      </c>
      <c r="N171" s="11" t="str">
        <f t="shared" si="5"/>
        <v>INSERT INTO Items ([Code], [Name], [Stack_Size], [Max], [Min_Rank_ID], [Block_Decimal_ID]) VALUES ('chainarmorchestplate', 'Chain Armor Chestplate', 1, 64, 4, 303);</v>
      </c>
      <c r="O17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[Code]='chainarmorchestplate', [Name]='Chain Armor Chestplate', [Stack_Size]=1, [Max]=64, [Min_Rank_ID]=4 WHERE Item_ID = 256;</v>
      </c>
    </row>
    <row r="172" spans="1:15">
      <c r="A172" s="3">
        <v>304</v>
      </c>
      <c r="B172" s="3" t="s">
        <v>197</v>
      </c>
      <c r="C172" s="3" t="s">
        <v>198</v>
      </c>
      <c r="D172" s="3">
        <v>1</v>
      </c>
      <c r="E172" s="3">
        <v>64</v>
      </c>
      <c r="F172" s="3">
        <v>4</v>
      </c>
      <c r="G172" s="3">
        <f>IFERROR(INDEX(DBData!$A:$G, MATCH(A172, DBData!$G:$G, 0), MATCH("Item_ID", DBData!$1:$1, 0)), "new")</f>
        <v>257</v>
      </c>
      <c r="H172" s="3" t="s">
        <v>487</v>
      </c>
      <c r="I172" s="4"/>
      <c r="J172" s="10" t="b">
        <f t="shared" si="4"/>
        <v>0</v>
      </c>
      <c r="K172" s="10" t="b">
        <f>IFERROR(INDEX(DBData!$A:$G, MATCH($A172, DBData!$G:$G, 0), MATCH("Min_Rank_ID", DBData!$1:$1, 0)), 0) &lt;&gt; F172</f>
        <v>0</v>
      </c>
      <c r="L172" s="10" t="b">
        <f>CONCATENATE(IFERROR(INDEX(DBData!$A:$G, MATCH($A172, DBData!$G:$G, 0), MATCH("Code", DBData!$1:$1, 0)), ""), IFERROR(INDEX(DBData!$A:$G, MATCH($A172, DBData!$G:$G, 0), MATCH("Name", DBData!$1:$1, 0)), "")) &lt;&gt; CONCATENATE(B172,C172)</f>
        <v>0</v>
      </c>
      <c r="M172" s="10" t="b">
        <f>IFERROR(INDEX(DBData!$A:$G, MATCH(Table1[[#This Row],[Block_Decimal_ID]], DBData!$G:$G, 0), MATCH("Stack_Size", DBData!$1:$1, 0)), 0) &lt;&gt; Table1[[#This Row],[Stack_Size]]</f>
        <v>0</v>
      </c>
      <c r="N172" s="11" t="str">
        <f t="shared" si="5"/>
        <v>INSERT INTO Items ([Code], [Name], [Stack_Size], [Max], [Min_Rank_ID], [Block_Decimal_ID]) VALUES ('chainarmorleggings', 'Chain Armor Leggings', 1, 64, 4, 304);</v>
      </c>
      <c r="O17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[Code]='chainarmorleggings', [Name]='Chain Armor Leggings', [Stack_Size]=1, [Max]=64, [Min_Rank_ID]=4 WHERE Item_ID = 257;</v>
      </c>
    </row>
    <row r="173" spans="1:15">
      <c r="A173" s="3">
        <v>305</v>
      </c>
      <c r="B173" s="3" t="s">
        <v>199</v>
      </c>
      <c r="C173" s="3" t="s">
        <v>200</v>
      </c>
      <c r="D173" s="3">
        <v>1</v>
      </c>
      <c r="E173" s="3">
        <v>64</v>
      </c>
      <c r="F173" s="3">
        <v>4</v>
      </c>
      <c r="G173" s="3">
        <f>IFERROR(INDEX(DBData!$A:$G, MATCH(A173, DBData!$G:$G, 0), MATCH("Item_ID", DBData!$1:$1, 0)), "new")</f>
        <v>258</v>
      </c>
      <c r="H173" s="3" t="s">
        <v>487</v>
      </c>
      <c r="I173" s="4"/>
      <c r="J173" s="10" t="b">
        <f t="shared" si="4"/>
        <v>0</v>
      </c>
      <c r="K173" s="10" t="b">
        <f>IFERROR(INDEX(DBData!$A:$G, MATCH($A173, DBData!$G:$G, 0), MATCH("Min_Rank_ID", DBData!$1:$1, 0)), 0) &lt;&gt; F173</f>
        <v>0</v>
      </c>
      <c r="L173" s="10" t="b">
        <f>CONCATENATE(IFERROR(INDEX(DBData!$A:$G, MATCH($A173, DBData!$G:$G, 0), MATCH("Code", DBData!$1:$1, 0)), ""), IFERROR(INDEX(DBData!$A:$G, MATCH($A173, DBData!$G:$G, 0), MATCH("Name", DBData!$1:$1, 0)), "")) &lt;&gt; CONCATENATE(B173,C173)</f>
        <v>0</v>
      </c>
      <c r="M173" s="10" t="b">
        <f>IFERROR(INDEX(DBData!$A:$G, MATCH(Table1[[#This Row],[Block_Decimal_ID]], DBData!$G:$G, 0), MATCH("Stack_Size", DBData!$1:$1, 0)), 0) &lt;&gt; Table1[[#This Row],[Stack_Size]]</f>
        <v>0</v>
      </c>
      <c r="N173" s="11" t="str">
        <f t="shared" si="5"/>
        <v>INSERT INTO Items ([Code], [Name], [Stack_Size], [Max], [Min_Rank_ID], [Block_Decimal_ID]) VALUES ('chainarmorboots', 'Chain Armor Boots', 1, 64, 4, 305);</v>
      </c>
      <c r="O17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[Code]='chainarmorboots', [Name]='Chain Armor Boots', [Stack_Size]=1, [Max]=64, [Min_Rank_ID]=4 WHERE Item_ID = 258;</v>
      </c>
    </row>
    <row r="174" spans="1:15">
      <c r="A174" s="3">
        <v>306</v>
      </c>
      <c r="B174" s="3" t="s">
        <v>201</v>
      </c>
      <c r="C174" s="3" t="s">
        <v>202</v>
      </c>
      <c r="D174" s="3">
        <v>1</v>
      </c>
      <c r="E174" s="3">
        <v>64</v>
      </c>
      <c r="F174" s="3">
        <v>4</v>
      </c>
      <c r="G174" s="3">
        <f>IFERROR(INDEX(DBData!$A:$G, MATCH(A174, DBData!$G:$G, 0), MATCH("Item_ID", DBData!$1:$1, 0)), "new")</f>
        <v>259</v>
      </c>
      <c r="H174" s="3"/>
      <c r="I174" s="4"/>
      <c r="J174" s="10" t="b">
        <f t="shared" si="4"/>
        <v>0</v>
      </c>
      <c r="K174" s="10" t="b">
        <f>IFERROR(INDEX(DBData!$A:$G, MATCH($A174, DBData!$G:$G, 0), MATCH("Min_Rank_ID", DBData!$1:$1, 0)), 0) &lt;&gt; F174</f>
        <v>0</v>
      </c>
      <c r="L174" s="10" t="b">
        <f>CONCATENATE(IFERROR(INDEX(DBData!$A:$G, MATCH($A174, DBData!$G:$G, 0), MATCH("Code", DBData!$1:$1, 0)), ""), IFERROR(INDEX(DBData!$A:$G, MATCH($A174, DBData!$G:$G, 0), MATCH("Name", DBData!$1:$1, 0)), "")) &lt;&gt; CONCATENATE(B174,C174)</f>
        <v>0</v>
      </c>
      <c r="M174" s="10" t="b">
        <f>IFERROR(INDEX(DBData!$A:$G, MATCH(Table1[[#This Row],[Block_Decimal_ID]], DBData!$G:$G, 0), MATCH("Stack_Size", DBData!$1:$1, 0)), 0) &lt;&gt; Table1[[#This Row],[Stack_Size]]</f>
        <v>0</v>
      </c>
      <c r="N174" s="11" t="str">
        <f t="shared" si="5"/>
        <v>INSERT INTO Items ([Code], [Name], [Stack_Size], [Max], [Min_Rank_ID], [Block_Decimal_ID]) VALUES ('ironhelmet', 'Iron Helmet', 1, 64, 4, 306);</v>
      </c>
      <c r="O17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[Code]='ironhelmet', [Name]='Iron Helmet', [Stack_Size]=1, [Max]=64, [Min_Rank_ID]=4 WHERE Item_ID = 259;</v>
      </c>
    </row>
    <row r="175" spans="1:15">
      <c r="A175" s="3">
        <v>307</v>
      </c>
      <c r="B175" s="3" t="s">
        <v>203</v>
      </c>
      <c r="C175" s="3" t="s">
        <v>204</v>
      </c>
      <c r="D175" s="3">
        <v>1</v>
      </c>
      <c r="E175" s="3">
        <v>64</v>
      </c>
      <c r="F175" s="3">
        <v>4</v>
      </c>
      <c r="G175" s="3">
        <f>IFERROR(INDEX(DBData!$A:$G, MATCH(A175, DBData!$G:$G, 0), MATCH("Item_ID", DBData!$1:$1, 0)), "new")</f>
        <v>260</v>
      </c>
      <c r="H175" s="3"/>
      <c r="I175" s="4"/>
      <c r="J175" s="10" t="b">
        <f t="shared" si="4"/>
        <v>0</v>
      </c>
      <c r="K175" s="10" t="b">
        <f>IFERROR(INDEX(DBData!$A:$G, MATCH($A175, DBData!$G:$G, 0), MATCH("Min_Rank_ID", DBData!$1:$1, 0)), 0) &lt;&gt; F175</f>
        <v>0</v>
      </c>
      <c r="L175" s="10" t="b">
        <f>CONCATENATE(IFERROR(INDEX(DBData!$A:$G, MATCH($A175, DBData!$G:$G, 0), MATCH("Code", DBData!$1:$1, 0)), ""), IFERROR(INDEX(DBData!$A:$G, MATCH($A175, DBData!$G:$G, 0), MATCH("Name", DBData!$1:$1, 0)), "")) &lt;&gt; CONCATENATE(B175,C175)</f>
        <v>0</v>
      </c>
      <c r="M175" s="10" t="b">
        <f>IFERROR(INDEX(DBData!$A:$G, MATCH(Table1[[#This Row],[Block_Decimal_ID]], DBData!$G:$G, 0), MATCH("Stack_Size", DBData!$1:$1, 0)), 0) &lt;&gt; Table1[[#This Row],[Stack_Size]]</f>
        <v>0</v>
      </c>
      <c r="N175" s="11" t="str">
        <f t="shared" si="5"/>
        <v>INSERT INTO Items ([Code], [Name], [Stack_Size], [Max], [Min_Rank_ID], [Block_Decimal_ID]) VALUES ('ironchestplate', 'Iron Chestplate', 1, 64, 4, 307);</v>
      </c>
      <c r="O17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[Code]='ironchestplate', [Name]='Iron Chestplate', [Stack_Size]=1, [Max]=64, [Min_Rank_ID]=4 WHERE Item_ID = 260;</v>
      </c>
    </row>
    <row r="176" spans="1:15">
      <c r="A176" s="3">
        <v>308</v>
      </c>
      <c r="B176" s="3" t="s">
        <v>205</v>
      </c>
      <c r="C176" s="3" t="s">
        <v>206</v>
      </c>
      <c r="D176" s="3">
        <v>1</v>
      </c>
      <c r="E176" s="3">
        <v>64</v>
      </c>
      <c r="F176" s="3">
        <v>4</v>
      </c>
      <c r="G176" s="3">
        <f>IFERROR(INDEX(DBData!$A:$G, MATCH(A176, DBData!$G:$G, 0), MATCH("Item_ID", DBData!$1:$1, 0)), "new")</f>
        <v>261</v>
      </c>
      <c r="H176" s="3"/>
      <c r="I176" s="4"/>
      <c r="J176" s="10" t="b">
        <f t="shared" si="4"/>
        <v>0</v>
      </c>
      <c r="K176" s="10" t="b">
        <f>IFERROR(INDEX(DBData!$A:$G, MATCH($A176, DBData!$G:$G, 0), MATCH("Min_Rank_ID", DBData!$1:$1, 0)), 0) &lt;&gt; F176</f>
        <v>0</v>
      </c>
      <c r="L176" s="10" t="b">
        <f>CONCATENATE(IFERROR(INDEX(DBData!$A:$G, MATCH($A176, DBData!$G:$G, 0), MATCH("Code", DBData!$1:$1, 0)), ""), IFERROR(INDEX(DBData!$A:$G, MATCH($A176, DBData!$G:$G, 0), MATCH("Name", DBData!$1:$1, 0)), "")) &lt;&gt; CONCATENATE(B176,C176)</f>
        <v>0</v>
      </c>
      <c r="M176" s="10" t="b">
        <f>IFERROR(INDEX(DBData!$A:$G, MATCH(Table1[[#This Row],[Block_Decimal_ID]], DBData!$G:$G, 0), MATCH("Stack_Size", DBData!$1:$1, 0)), 0) &lt;&gt; Table1[[#This Row],[Stack_Size]]</f>
        <v>0</v>
      </c>
      <c r="N176" s="11" t="str">
        <f t="shared" si="5"/>
        <v>INSERT INTO Items ([Code], [Name], [Stack_Size], [Max], [Min_Rank_ID], [Block_Decimal_ID]) VALUES ('ironleggings', 'Iron Leggings', 1, 64, 4, 308);</v>
      </c>
      <c r="O17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[Code]='ironleggings', [Name]='Iron Leggings', [Stack_Size]=1, [Max]=64, [Min_Rank_ID]=4 WHERE Item_ID = 261;</v>
      </c>
    </row>
    <row r="177" spans="1:15">
      <c r="A177" s="3">
        <v>309</v>
      </c>
      <c r="B177" s="3" t="s">
        <v>207</v>
      </c>
      <c r="C177" s="3" t="s">
        <v>208</v>
      </c>
      <c r="D177" s="3">
        <v>1</v>
      </c>
      <c r="E177" s="3">
        <v>64</v>
      </c>
      <c r="F177" s="3">
        <v>4</v>
      </c>
      <c r="G177" s="3">
        <f>IFERROR(INDEX(DBData!$A:$G, MATCH(A177, DBData!$G:$G, 0), MATCH("Item_ID", DBData!$1:$1, 0)), "new")</f>
        <v>262</v>
      </c>
      <c r="H177" s="3"/>
      <c r="I177" s="4"/>
      <c r="J177" s="10" t="b">
        <f t="shared" si="4"/>
        <v>0</v>
      </c>
      <c r="K177" s="10" t="b">
        <f>IFERROR(INDEX(DBData!$A:$G, MATCH($A177, DBData!$G:$G, 0), MATCH("Min_Rank_ID", DBData!$1:$1, 0)), 0) &lt;&gt; F177</f>
        <v>0</v>
      </c>
      <c r="L177" s="10" t="b">
        <f>CONCATENATE(IFERROR(INDEX(DBData!$A:$G, MATCH($A177, DBData!$G:$G, 0), MATCH("Code", DBData!$1:$1, 0)), ""), IFERROR(INDEX(DBData!$A:$G, MATCH($A177, DBData!$G:$G, 0), MATCH("Name", DBData!$1:$1, 0)), "")) &lt;&gt; CONCATENATE(B177,C177)</f>
        <v>0</v>
      </c>
      <c r="M177" s="10" t="b">
        <f>IFERROR(INDEX(DBData!$A:$G, MATCH(Table1[[#This Row],[Block_Decimal_ID]], DBData!$G:$G, 0), MATCH("Stack_Size", DBData!$1:$1, 0)), 0) &lt;&gt; Table1[[#This Row],[Stack_Size]]</f>
        <v>0</v>
      </c>
      <c r="N177" s="11" t="str">
        <f t="shared" si="5"/>
        <v>INSERT INTO Items ([Code], [Name], [Stack_Size], [Max], [Min_Rank_ID], [Block_Decimal_ID]) VALUES ('ironboots', 'Iron Boots', 1, 64, 4, 309);</v>
      </c>
      <c r="O17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[Code]='ironboots', [Name]='Iron Boots', [Stack_Size]=1, [Max]=64, [Min_Rank_ID]=4 WHERE Item_ID = 262;</v>
      </c>
    </row>
    <row r="178" spans="1:15">
      <c r="A178" s="3">
        <v>310</v>
      </c>
      <c r="B178" s="3" t="s">
        <v>209</v>
      </c>
      <c r="C178" s="3" t="s">
        <v>210</v>
      </c>
      <c r="D178" s="3">
        <v>1</v>
      </c>
      <c r="E178" s="3">
        <v>64</v>
      </c>
      <c r="F178" s="3">
        <v>4</v>
      </c>
      <c r="G178" s="3">
        <f>IFERROR(INDEX(DBData!$A:$G, MATCH(A178, DBData!$G:$G, 0), MATCH("Item_ID", DBData!$1:$1, 0)), "new")</f>
        <v>263</v>
      </c>
      <c r="H178" s="3"/>
      <c r="I178" s="4"/>
      <c r="J178" s="10" t="b">
        <f t="shared" si="4"/>
        <v>0</v>
      </c>
      <c r="K178" s="10" t="b">
        <f>IFERROR(INDEX(DBData!$A:$G, MATCH($A178, DBData!$G:$G, 0), MATCH("Min_Rank_ID", DBData!$1:$1, 0)), 0) &lt;&gt; F178</f>
        <v>0</v>
      </c>
      <c r="L178" s="10" t="b">
        <f>CONCATENATE(IFERROR(INDEX(DBData!$A:$G, MATCH($A178, DBData!$G:$G, 0), MATCH("Code", DBData!$1:$1, 0)), ""), IFERROR(INDEX(DBData!$A:$G, MATCH($A178, DBData!$G:$G, 0), MATCH("Name", DBData!$1:$1, 0)), "")) &lt;&gt; CONCATENATE(B178,C178)</f>
        <v>0</v>
      </c>
      <c r="M178" s="10" t="b">
        <f>IFERROR(INDEX(DBData!$A:$G, MATCH(Table1[[#This Row],[Block_Decimal_ID]], DBData!$G:$G, 0), MATCH("Stack_Size", DBData!$1:$1, 0)), 0) &lt;&gt; Table1[[#This Row],[Stack_Size]]</f>
        <v>0</v>
      </c>
      <c r="N178" s="11" t="str">
        <f t="shared" si="5"/>
        <v>INSERT INTO Items ([Code], [Name], [Stack_Size], [Max], [Min_Rank_ID], [Block_Decimal_ID]) VALUES ('diamondhelmet', 'Diamond Helmet', 1, 64, 4, 310);</v>
      </c>
      <c r="O17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[Code]='diamondhelmet', [Name]='Diamond Helmet', [Stack_Size]=1, [Max]=64, [Min_Rank_ID]=4 WHERE Item_ID = 263;</v>
      </c>
    </row>
    <row r="179" spans="1:15">
      <c r="A179" s="3">
        <v>311</v>
      </c>
      <c r="B179" s="3" t="s">
        <v>211</v>
      </c>
      <c r="C179" s="3" t="s">
        <v>212</v>
      </c>
      <c r="D179" s="3">
        <v>1</v>
      </c>
      <c r="E179" s="3">
        <v>64</v>
      </c>
      <c r="F179" s="3">
        <v>4</v>
      </c>
      <c r="G179" s="3">
        <f>IFERROR(INDEX(DBData!$A:$G, MATCH(A179, DBData!$G:$G, 0), MATCH("Item_ID", DBData!$1:$1, 0)), "new")</f>
        <v>264</v>
      </c>
      <c r="H179" s="3"/>
      <c r="I179" s="4"/>
      <c r="J179" s="10" t="b">
        <f t="shared" si="4"/>
        <v>0</v>
      </c>
      <c r="K179" s="10" t="b">
        <f>IFERROR(INDEX(DBData!$A:$G, MATCH($A179, DBData!$G:$G, 0), MATCH("Min_Rank_ID", DBData!$1:$1, 0)), 0) &lt;&gt; F179</f>
        <v>0</v>
      </c>
      <c r="L179" s="10" t="b">
        <f>CONCATENATE(IFERROR(INDEX(DBData!$A:$G, MATCH($A179, DBData!$G:$G, 0), MATCH("Code", DBData!$1:$1, 0)), ""), IFERROR(INDEX(DBData!$A:$G, MATCH($A179, DBData!$G:$G, 0), MATCH("Name", DBData!$1:$1, 0)), "")) &lt;&gt; CONCATENATE(B179,C179)</f>
        <v>0</v>
      </c>
      <c r="M179" s="10" t="b">
        <f>IFERROR(INDEX(DBData!$A:$G, MATCH(Table1[[#This Row],[Block_Decimal_ID]], DBData!$G:$G, 0), MATCH("Stack_Size", DBData!$1:$1, 0)), 0) &lt;&gt; Table1[[#This Row],[Stack_Size]]</f>
        <v>0</v>
      </c>
      <c r="N179" s="11" t="str">
        <f t="shared" si="5"/>
        <v>INSERT INTO Items ([Code], [Name], [Stack_Size], [Max], [Min_Rank_ID], [Block_Decimal_ID]) VALUES ('diamondchestplate', 'Diamond Chestplate', 1, 64, 4, 311);</v>
      </c>
      <c r="O17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[Code]='diamondchestplate', [Name]='Diamond Chestplate', [Stack_Size]=1, [Max]=64, [Min_Rank_ID]=4 WHERE Item_ID = 264;</v>
      </c>
    </row>
    <row r="180" spans="1:15">
      <c r="A180" s="3">
        <v>312</v>
      </c>
      <c r="B180" s="3" t="s">
        <v>213</v>
      </c>
      <c r="C180" s="3" t="s">
        <v>214</v>
      </c>
      <c r="D180" s="3">
        <v>1</v>
      </c>
      <c r="E180" s="3">
        <v>64</v>
      </c>
      <c r="F180" s="3">
        <v>4</v>
      </c>
      <c r="G180" s="3">
        <f>IFERROR(INDEX(DBData!$A:$G, MATCH(A180, DBData!$G:$G, 0), MATCH("Item_ID", DBData!$1:$1, 0)), "new")</f>
        <v>265</v>
      </c>
      <c r="H180" s="3"/>
      <c r="I180" s="4"/>
      <c r="J180" s="10" t="b">
        <f t="shared" si="4"/>
        <v>0</v>
      </c>
      <c r="K180" s="10" t="b">
        <f>IFERROR(INDEX(DBData!$A:$G, MATCH($A180, DBData!$G:$G, 0), MATCH("Min_Rank_ID", DBData!$1:$1, 0)), 0) &lt;&gt; F180</f>
        <v>0</v>
      </c>
      <c r="L180" s="10" t="b">
        <f>CONCATENATE(IFERROR(INDEX(DBData!$A:$G, MATCH($A180, DBData!$G:$G, 0), MATCH("Code", DBData!$1:$1, 0)), ""), IFERROR(INDEX(DBData!$A:$G, MATCH($A180, DBData!$G:$G, 0), MATCH("Name", DBData!$1:$1, 0)), "")) &lt;&gt; CONCATENATE(B180,C180)</f>
        <v>0</v>
      </c>
      <c r="M180" s="10" t="b">
        <f>IFERROR(INDEX(DBData!$A:$G, MATCH(Table1[[#This Row],[Block_Decimal_ID]], DBData!$G:$G, 0), MATCH("Stack_Size", DBData!$1:$1, 0)), 0) &lt;&gt; Table1[[#This Row],[Stack_Size]]</f>
        <v>0</v>
      </c>
      <c r="N180" s="11" t="str">
        <f t="shared" si="5"/>
        <v>INSERT INTO Items ([Code], [Name], [Stack_Size], [Max], [Min_Rank_ID], [Block_Decimal_ID]) VALUES ('diamondleggings', 'Diamond Leggings', 1, 64, 4, 312);</v>
      </c>
      <c r="O18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[Code]='diamondleggings', [Name]='Diamond Leggings', [Stack_Size]=1, [Max]=64, [Min_Rank_ID]=4 WHERE Item_ID = 265;</v>
      </c>
    </row>
    <row r="181" spans="1:15">
      <c r="A181" s="3">
        <v>313</v>
      </c>
      <c r="B181" s="3" t="s">
        <v>215</v>
      </c>
      <c r="C181" s="3" t="s">
        <v>216</v>
      </c>
      <c r="D181" s="3">
        <v>1</v>
      </c>
      <c r="E181" s="3">
        <v>64</v>
      </c>
      <c r="F181" s="3">
        <v>4</v>
      </c>
      <c r="G181" s="3">
        <f>IFERROR(INDEX(DBData!$A:$G, MATCH(A181, DBData!$G:$G, 0), MATCH("Item_ID", DBData!$1:$1, 0)), "new")</f>
        <v>266</v>
      </c>
      <c r="H181" s="3"/>
      <c r="I181" s="4"/>
      <c r="J181" s="10" t="b">
        <f t="shared" si="4"/>
        <v>0</v>
      </c>
      <c r="K181" s="10" t="b">
        <f>IFERROR(INDEX(DBData!$A:$G, MATCH($A181, DBData!$G:$G, 0), MATCH("Min_Rank_ID", DBData!$1:$1, 0)), 0) &lt;&gt; F181</f>
        <v>0</v>
      </c>
      <c r="L181" s="10" t="b">
        <f>CONCATENATE(IFERROR(INDEX(DBData!$A:$G, MATCH($A181, DBData!$G:$G, 0), MATCH("Code", DBData!$1:$1, 0)), ""), IFERROR(INDEX(DBData!$A:$G, MATCH($A181, DBData!$G:$G, 0), MATCH("Name", DBData!$1:$1, 0)), "")) &lt;&gt; CONCATENATE(B181,C181)</f>
        <v>0</v>
      </c>
      <c r="M181" s="10" t="b">
        <f>IFERROR(INDEX(DBData!$A:$G, MATCH(Table1[[#This Row],[Block_Decimal_ID]], DBData!$G:$G, 0), MATCH("Stack_Size", DBData!$1:$1, 0)), 0) &lt;&gt; Table1[[#This Row],[Stack_Size]]</f>
        <v>0</v>
      </c>
      <c r="N181" s="11" t="str">
        <f t="shared" si="5"/>
        <v>INSERT INTO Items ([Code], [Name], [Stack_Size], [Max], [Min_Rank_ID], [Block_Decimal_ID]) VALUES ('diamondboots', 'Diamond Boots', 1, 64, 4, 313);</v>
      </c>
      <c r="O18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[Code]='diamondboots', [Name]='Diamond Boots', [Stack_Size]=1, [Max]=64, [Min_Rank_ID]=4 WHERE Item_ID = 266;</v>
      </c>
    </row>
    <row r="182" spans="1:15">
      <c r="A182" s="3">
        <v>314</v>
      </c>
      <c r="B182" s="3" t="s">
        <v>217</v>
      </c>
      <c r="C182" s="3" t="s">
        <v>218</v>
      </c>
      <c r="D182" s="3">
        <v>1</v>
      </c>
      <c r="E182" s="3">
        <v>64</v>
      </c>
      <c r="F182" s="3">
        <v>4</v>
      </c>
      <c r="G182" s="3">
        <f>IFERROR(INDEX(DBData!$A:$G, MATCH(A182, DBData!$G:$G, 0), MATCH("Item_ID", DBData!$1:$1, 0)), "new")</f>
        <v>267</v>
      </c>
      <c r="H182" s="3"/>
      <c r="I182" s="4"/>
      <c r="J182" s="10" t="b">
        <f t="shared" si="4"/>
        <v>0</v>
      </c>
      <c r="K182" s="10" t="b">
        <f>IFERROR(INDEX(DBData!$A:$G, MATCH($A182, DBData!$G:$G, 0), MATCH("Min_Rank_ID", DBData!$1:$1, 0)), 0) &lt;&gt; F182</f>
        <v>0</v>
      </c>
      <c r="L182" s="10" t="b">
        <f>CONCATENATE(IFERROR(INDEX(DBData!$A:$G, MATCH($A182, DBData!$G:$G, 0), MATCH("Code", DBData!$1:$1, 0)), ""), IFERROR(INDEX(DBData!$A:$G, MATCH($A182, DBData!$G:$G, 0), MATCH("Name", DBData!$1:$1, 0)), "")) &lt;&gt; CONCATENATE(B182,C182)</f>
        <v>0</v>
      </c>
      <c r="M182" s="10" t="b">
        <f>IFERROR(INDEX(DBData!$A:$G, MATCH(Table1[[#This Row],[Block_Decimal_ID]], DBData!$G:$G, 0), MATCH("Stack_Size", DBData!$1:$1, 0)), 0) &lt;&gt; Table1[[#This Row],[Stack_Size]]</f>
        <v>0</v>
      </c>
      <c r="N182" s="11" t="str">
        <f t="shared" si="5"/>
        <v>INSERT INTO Items ([Code], [Name], [Stack_Size], [Max], [Min_Rank_ID], [Block_Decimal_ID]) VALUES ('goldhelmet', 'Gold Helmet', 1, 64, 4, 314);</v>
      </c>
      <c r="O18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[Code]='goldhelmet', [Name]='Gold Helmet', [Stack_Size]=1, [Max]=64, [Min_Rank_ID]=4 WHERE Item_ID = 267;</v>
      </c>
    </row>
    <row r="183" spans="1:15">
      <c r="A183" s="3">
        <v>315</v>
      </c>
      <c r="B183" s="3" t="s">
        <v>219</v>
      </c>
      <c r="C183" s="3" t="s">
        <v>220</v>
      </c>
      <c r="D183" s="3">
        <v>1</v>
      </c>
      <c r="E183" s="3">
        <v>64</v>
      </c>
      <c r="F183" s="3">
        <v>4</v>
      </c>
      <c r="G183" s="3">
        <f>IFERROR(INDEX(DBData!$A:$G, MATCH(A183, DBData!$G:$G, 0), MATCH("Item_ID", DBData!$1:$1, 0)), "new")</f>
        <v>268</v>
      </c>
      <c r="H183" s="3"/>
      <c r="I183" s="4"/>
      <c r="J183" s="10" t="b">
        <f t="shared" si="4"/>
        <v>0</v>
      </c>
      <c r="K183" s="10" t="b">
        <f>IFERROR(INDEX(DBData!$A:$G, MATCH($A183, DBData!$G:$G, 0), MATCH("Min_Rank_ID", DBData!$1:$1, 0)), 0) &lt;&gt; F183</f>
        <v>0</v>
      </c>
      <c r="L183" s="10" t="b">
        <f>CONCATENATE(IFERROR(INDEX(DBData!$A:$G, MATCH($A183, DBData!$G:$G, 0), MATCH("Code", DBData!$1:$1, 0)), ""), IFERROR(INDEX(DBData!$A:$G, MATCH($A183, DBData!$G:$G, 0), MATCH("Name", DBData!$1:$1, 0)), "")) &lt;&gt; CONCATENATE(B183,C183)</f>
        <v>0</v>
      </c>
      <c r="M183" s="10" t="b">
        <f>IFERROR(INDEX(DBData!$A:$G, MATCH(Table1[[#This Row],[Block_Decimal_ID]], DBData!$G:$G, 0), MATCH("Stack_Size", DBData!$1:$1, 0)), 0) &lt;&gt; Table1[[#This Row],[Stack_Size]]</f>
        <v>0</v>
      </c>
      <c r="N183" s="11" t="str">
        <f t="shared" si="5"/>
        <v>INSERT INTO Items ([Code], [Name], [Stack_Size], [Max], [Min_Rank_ID], [Block_Decimal_ID]) VALUES ('goldchestplate', 'Gold Chestplate', 1, 64, 4, 315);</v>
      </c>
      <c r="O18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[Code]='goldchestplate', [Name]='Gold Chestplate', [Stack_Size]=1, [Max]=64, [Min_Rank_ID]=4 WHERE Item_ID = 268;</v>
      </c>
    </row>
    <row r="184" spans="1:15">
      <c r="A184" s="3">
        <v>316</v>
      </c>
      <c r="B184" s="3" t="s">
        <v>221</v>
      </c>
      <c r="C184" s="3" t="s">
        <v>222</v>
      </c>
      <c r="D184" s="3">
        <v>1</v>
      </c>
      <c r="E184" s="3">
        <v>64</v>
      </c>
      <c r="F184" s="3">
        <v>4</v>
      </c>
      <c r="G184" s="3">
        <f>IFERROR(INDEX(DBData!$A:$G, MATCH(A184, DBData!$G:$G, 0), MATCH("Item_ID", DBData!$1:$1, 0)), "new")</f>
        <v>269</v>
      </c>
      <c r="H184" s="3"/>
      <c r="I184" s="4"/>
      <c r="J184" s="10" t="b">
        <f t="shared" si="4"/>
        <v>0</v>
      </c>
      <c r="K184" s="10" t="b">
        <f>IFERROR(INDEX(DBData!$A:$G, MATCH($A184, DBData!$G:$G, 0), MATCH("Min_Rank_ID", DBData!$1:$1, 0)), 0) &lt;&gt; F184</f>
        <v>0</v>
      </c>
      <c r="L184" s="10" t="b">
        <f>CONCATENATE(IFERROR(INDEX(DBData!$A:$G, MATCH($A184, DBData!$G:$G, 0), MATCH("Code", DBData!$1:$1, 0)), ""), IFERROR(INDEX(DBData!$A:$G, MATCH($A184, DBData!$G:$G, 0), MATCH("Name", DBData!$1:$1, 0)), "")) &lt;&gt; CONCATENATE(B184,C184)</f>
        <v>0</v>
      </c>
      <c r="M184" s="10" t="b">
        <f>IFERROR(INDEX(DBData!$A:$G, MATCH(Table1[[#This Row],[Block_Decimal_ID]], DBData!$G:$G, 0), MATCH("Stack_Size", DBData!$1:$1, 0)), 0) &lt;&gt; Table1[[#This Row],[Stack_Size]]</f>
        <v>0</v>
      </c>
      <c r="N184" s="11" t="str">
        <f t="shared" si="5"/>
        <v>INSERT INTO Items ([Code], [Name], [Stack_Size], [Max], [Min_Rank_ID], [Block_Decimal_ID]) VALUES ('goldleggings', 'Gold Leggings', 1, 64, 4, 316);</v>
      </c>
      <c r="O18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[Code]='goldleggings', [Name]='Gold Leggings', [Stack_Size]=1, [Max]=64, [Min_Rank_ID]=4 WHERE Item_ID = 269;</v>
      </c>
    </row>
    <row r="185" spans="1:15">
      <c r="A185" s="3">
        <v>317</v>
      </c>
      <c r="B185" s="3" t="s">
        <v>223</v>
      </c>
      <c r="C185" s="3" t="s">
        <v>224</v>
      </c>
      <c r="D185" s="3">
        <v>1</v>
      </c>
      <c r="E185" s="3">
        <v>64</v>
      </c>
      <c r="F185" s="3">
        <v>4</v>
      </c>
      <c r="G185" s="3">
        <f>IFERROR(INDEX(DBData!$A:$G, MATCH(A185, DBData!$G:$G, 0), MATCH("Item_ID", DBData!$1:$1, 0)), "new")</f>
        <v>270</v>
      </c>
      <c r="H185" s="3"/>
      <c r="I185" s="4"/>
      <c r="J185" s="10" t="b">
        <f t="shared" si="4"/>
        <v>0</v>
      </c>
      <c r="K185" s="10" t="b">
        <f>IFERROR(INDEX(DBData!$A:$G, MATCH($A185, DBData!$G:$G, 0), MATCH("Min_Rank_ID", DBData!$1:$1, 0)), 0) &lt;&gt; F185</f>
        <v>0</v>
      </c>
      <c r="L185" s="10" t="b">
        <f>CONCATENATE(IFERROR(INDEX(DBData!$A:$G, MATCH($A185, DBData!$G:$G, 0), MATCH("Code", DBData!$1:$1, 0)), ""), IFERROR(INDEX(DBData!$A:$G, MATCH($A185, DBData!$G:$G, 0), MATCH("Name", DBData!$1:$1, 0)), "")) &lt;&gt; CONCATENATE(B185,C185)</f>
        <v>0</v>
      </c>
      <c r="M185" s="10" t="b">
        <f>IFERROR(INDEX(DBData!$A:$G, MATCH(Table1[[#This Row],[Block_Decimal_ID]], DBData!$G:$G, 0), MATCH("Stack_Size", DBData!$1:$1, 0)), 0) &lt;&gt; Table1[[#This Row],[Stack_Size]]</f>
        <v>0</v>
      </c>
      <c r="N185" s="11" t="str">
        <f t="shared" si="5"/>
        <v>INSERT INTO Items ([Code], [Name], [Stack_Size], [Max], [Min_Rank_ID], [Block_Decimal_ID]) VALUES ('goldboots', 'Gold Boots', 1, 64, 4, 317);</v>
      </c>
      <c r="O18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[Code]='goldboots', [Name]='Gold Boots', [Stack_Size]=1, [Max]=64, [Min_Rank_ID]=4 WHERE Item_ID = 270;</v>
      </c>
    </row>
    <row r="186" spans="1:15">
      <c r="A186" s="3">
        <v>318</v>
      </c>
      <c r="B186" s="3" t="s">
        <v>225</v>
      </c>
      <c r="C186" s="3" t="s">
        <v>226</v>
      </c>
      <c r="D186" s="3">
        <v>1</v>
      </c>
      <c r="E186" s="3">
        <v>64</v>
      </c>
      <c r="F186" s="3">
        <v>4</v>
      </c>
      <c r="G186" s="3">
        <f>IFERROR(INDEX(DBData!$A:$G, MATCH(A186, DBData!$G:$G, 0), MATCH("Item_ID", DBData!$1:$1, 0)), "new")</f>
        <v>271</v>
      </c>
      <c r="H186" s="3"/>
      <c r="I186" s="4"/>
      <c r="J186" s="10" t="b">
        <f t="shared" si="4"/>
        <v>0</v>
      </c>
      <c r="K186" s="10" t="b">
        <f>IFERROR(INDEX(DBData!$A:$G, MATCH($A186, DBData!$G:$G, 0), MATCH("Min_Rank_ID", DBData!$1:$1, 0)), 0) &lt;&gt; F186</f>
        <v>0</v>
      </c>
      <c r="L186" s="10" t="b">
        <f>CONCATENATE(IFERROR(INDEX(DBData!$A:$G, MATCH($A186, DBData!$G:$G, 0), MATCH("Code", DBData!$1:$1, 0)), ""), IFERROR(INDEX(DBData!$A:$G, MATCH($A186, DBData!$G:$G, 0), MATCH("Name", DBData!$1:$1, 0)), "")) &lt;&gt; CONCATENATE(B186,C186)</f>
        <v>0</v>
      </c>
      <c r="M186" s="10" t="b">
        <f>IFERROR(INDEX(DBData!$A:$G, MATCH(Table1[[#This Row],[Block_Decimal_ID]], DBData!$G:$G, 0), MATCH("Stack_Size", DBData!$1:$1, 0)), 0) &lt;&gt; Table1[[#This Row],[Stack_Size]]</f>
        <v>0</v>
      </c>
      <c r="N186" s="11" t="str">
        <f t="shared" si="5"/>
        <v>INSERT INTO Items ([Code], [Name], [Stack_Size], [Max], [Min_Rank_ID], [Block_Decimal_ID]) VALUES ('flint', 'Flint', 1, 64, 4, 318);</v>
      </c>
      <c r="O18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[Code]='flint', [Name]='Flint', [Stack_Size]=1, [Max]=64, [Min_Rank_ID]=4 WHERE Item_ID = 271;</v>
      </c>
    </row>
    <row r="187" spans="1:15">
      <c r="A187" s="3">
        <v>319</v>
      </c>
      <c r="B187" s="3" t="s">
        <v>227</v>
      </c>
      <c r="C187" s="3" t="s">
        <v>228</v>
      </c>
      <c r="D187" s="3">
        <v>1</v>
      </c>
      <c r="E187" s="3">
        <v>64</v>
      </c>
      <c r="F187" s="3">
        <v>4</v>
      </c>
      <c r="G187" s="3">
        <f>IFERROR(INDEX(DBData!$A:$G, MATCH(A187, DBData!$G:$G, 0), MATCH("Item_ID", DBData!$1:$1, 0)), "new")</f>
        <v>272</v>
      </c>
      <c r="H187" s="3"/>
      <c r="I187" s="4"/>
      <c r="J187" s="10" t="b">
        <f t="shared" si="4"/>
        <v>0</v>
      </c>
      <c r="K187" s="10" t="b">
        <f>IFERROR(INDEX(DBData!$A:$G, MATCH($A187, DBData!$G:$G, 0), MATCH("Min_Rank_ID", DBData!$1:$1, 0)), 0) &lt;&gt; F187</f>
        <v>0</v>
      </c>
      <c r="L187" s="10" t="b">
        <f>CONCATENATE(IFERROR(INDEX(DBData!$A:$G, MATCH($A187, DBData!$G:$G, 0), MATCH("Code", DBData!$1:$1, 0)), ""), IFERROR(INDEX(DBData!$A:$G, MATCH($A187, DBData!$G:$G, 0), MATCH("Name", DBData!$1:$1, 0)), "")) &lt;&gt; CONCATENATE(B187,C187)</f>
        <v>0</v>
      </c>
      <c r="M187" s="10" t="b">
        <f>IFERROR(INDEX(DBData!$A:$G, MATCH(Table1[[#This Row],[Block_Decimal_ID]], DBData!$G:$G, 0), MATCH("Stack_Size", DBData!$1:$1, 0)), 0) &lt;&gt; Table1[[#This Row],[Stack_Size]]</f>
        <v>0</v>
      </c>
      <c r="N187" s="11" t="str">
        <f t="shared" si="5"/>
        <v>INSERT INTO Items ([Code], [Name], [Stack_Size], [Max], [Min_Rank_ID], [Block_Decimal_ID]) VALUES ('rawporkchop', 'Raw Porkchop', 1, 64, 4, 319);</v>
      </c>
      <c r="O18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[Code]='rawporkchop', [Name]='Raw Porkchop', [Stack_Size]=1, [Max]=64, [Min_Rank_ID]=4 WHERE Item_ID = 272;</v>
      </c>
    </row>
    <row r="188" spans="1:15">
      <c r="A188" s="3">
        <v>320</v>
      </c>
      <c r="B188" s="3" t="s">
        <v>229</v>
      </c>
      <c r="C188" s="3" t="s">
        <v>230</v>
      </c>
      <c r="D188" s="3">
        <v>1</v>
      </c>
      <c r="E188" s="3">
        <v>64</v>
      </c>
      <c r="F188" s="3">
        <v>4</v>
      </c>
      <c r="G188" s="3">
        <f>IFERROR(INDEX(DBData!$A:$G, MATCH(A188, DBData!$G:$G, 0), MATCH("Item_ID", DBData!$1:$1, 0)), "new")</f>
        <v>273</v>
      </c>
      <c r="H188" s="3"/>
      <c r="I188" s="4"/>
      <c r="J188" s="10" t="b">
        <f t="shared" si="4"/>
        <v>0</v>
      </c>
      <c r="K188" s="10" t="b">
        <f>IFERROR(INDEX(DBData!$A:$G, MATCH($A188, DBData!$G:$G, 0), MATCH("Min_Rank_ID", DBData!$1:$1, 0)), 0) &lt;&gt; F188</f>
        <v>0</v>
      </c>
      <c r="L188" s="10" t="b">
        <f>CONCATENATE(IFERROR(INDEX(DBData!$A:$G, MATCH($A188, DBData!$G:$G, 0), MATCH("Code", DBData!$1:$1, 0)), ""), IFERROR(INDEX(DBData!$A:$G, MATCH($A188, DBData!$G:$G, 0), MATCH("Name", DBData!$1:$1, 0)), "")) &lt;&gt; CONCATENATE(B188,C188)</f>
        <v>0</v>
      </c>
      <c r="M188" s="10" t="b">
        <f>IFERROR(INDEX(DBData!$A:$G, MATCH(Table1[[#This Row],[Block_Decimal_ID]], DBData!$G:$G, 0), MATCH("Stack_Size", DBData!$1:$1, 0)), 0) &lt;&gt; Table1[[#This Row],[Stack_Size]]</f>
        <v>0</v>
      </c>
      <c r="N188" s="11" t="str">
        <f t="shared" si="5"/>
        <v>INSERT INTO Items ([Code], [Name], [Stack_Size], [Max], [Min_Rank_ID], [Block_Decimal_ID]) VALUES ('cookedporkchop', 'Cooked Porkchop', 1, 64, 4, 320);</v>
      </c>
      <c r="O18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[Code]='cookedporkchop', [Name]='Cooked Porkchop', [Stack_Size]=1, [Max]=64, [Min_Rank_ID]=4 WHERE Item_ID = 273;</v>
      </c>
    </row>
    <row r="189" spans="1:15">
      <c r="A189">
        <v>321</v>
      </c>
      <c r="B189" t="s">
        <v>231</v>
      </c>
      <c r="C189" t="s">
        <v>232</v>
      </c>
      <c r="D189">
        <v>1</v>
      </c>
      <c r="E189">
        <v>64</v>
      </c>
      <c r="G189">
        <f>IFERROR(INDEX(DBData!$A:$G, MATCH(A189, DBData!$G:$G, 0), MATCH("Item_ID", DBData!$1:$1, 0)), "new")</f>
        <v>274</v>
      </c>
      <c r="J189" s="9" t="b">
        <f t="shared" si="4"/>
        <v>0</v>
      </c>
      <c r="K189" s="9" t="b">
        <f>IFERROR(INDEX(DBData!$A:$G, MATCH($A189, DBData!$G:$G, 0), MATCH("Min_Rank_ID", DBData!$1:$1, 0)), 0) &lt;&gt; F189</f>
        <v>1</v>
      </c>
      <c r="L189" s="9" t="b">
        <f>CONCATENATE(IFERROR(INDEX(DBData!$A:$G, MATCH($A189, DBData!$G:$G, 0), MATCH("Code", DBData!$1:$1, 0)), ""), IFERROR(INDEX(DBData!$A:$G, MATCH($A189, DBData!$G:$G, 0), MATCH("Name", DBData!$1:$1, 0)), "")) &lt;&gt; CONCATENATE(B189,C189)</f>
        <v>0</v>
      </c>
      <c r="M189" s="9" t="b">
        <f>IFERROR(INDEX(DBData!$A:$G, MATCH(Table1[[#This Row],[Block_Decimal_ID]], DBData!$G:$G, 0), MATCH("Stack_Size", DBData!$1:$1, 0)), 0) &lt;&gt; Table1[[#This Row],[Stack_Size]]</f>
        <v>0</v>
      </c>
      <c r="N189" s="1" t="str">
        <f t="shared" si="5"/>
        <v>INSERT INTO Items ([Code], [Name], [Stack_Size], [Max], [Min_Rank_ID], [Block_Decimal_ID]) VALUES ('paintings', 'Paintings', 1, 64, , 321);</v>
      </c>
      <c r="O189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[Code]='paintings', [Name]='Paintings', [Stack_Size]=1, [Max]=64, [Min_Rank_ID]= WHERE Item_ID = 274;</v>
      </c>
    </row>
    <row r="190" spans="1:15">
      <c r="A190" s="3">
        <v>322</v>
      </c>
      <c r="B190" s="3" t="s">
        <v>233</v>
      </c>
      <c r="C190" s="3" t="s">
        <v>234</v>
      </c>
      <c r="D190" s="3">
        <v>1</v>
      </c>
      <c r="E190" s="3">
        <v>64</v>
      </c>
      <c r="F190" s="3">
        <v>4</v>
      </c>
      <c r="G190" s="3">
        <f>IFERROR(INDEX(DBData!$A:$G, MATCH(A190, DBData!$G:$G, 0), MATCH("Item_ID", DBData!$1:$1, 0)), "new")</f>
        <v>275</v>
      </c>
      <c r="H190" s="3"/>
      <c r="I190" s="4"/>
      <c r="J190" s="10" t="b">
        <f t="shared" si="4"/>
        <v>0</v>
      </c>
      <c r="K190" s="10" t="b">
        <f>IFERROR(INDEX(DBData!$A:$G, MATCH($A190, DBData!$G:$G, 0), MATCH("Min_Rank_ID", DBData!$1:$1, 0)), 0) &lt;&gt; F190</f>
        <v>0</v>
      </c>
      <c r="L190" s="10" t="b">
        <f>CONCATENATE(IFERROR(INDEX(DBData!$A:$G, MATCH($A190, DBData!$G:$G, 0), MATCH("Code", DBData!$1:$1, 0)), ""), IFERROR(INDEX(DBData!$A:$G, MATCH($A190, DBData!$G:$G, 0), MATCH("Name", DBData!$1:$1, 0)), "")) &lt;&gt; CONCATENATE(B190,C190)</f>
        <v>0</v>
      </c>
      <c r="M190" s="10" t="b">
        <f>IFERROR(INDEX(DBData!$A:$G, MATCH(Table1[[#This Row],[Block_Decimal_ID]], DBData!$G:$G, 0), MATCH("Stack_Size", DBData!$1:$1, 0)), 0) &lt;&gt; Table1[[#This Row],[Stack_Size]]</f>
        <v>0</v>
      </c>
      <c r="N190" s="11" t="str">
        <f t="shared" si="5"/>
        <v>INSERT INTO Items ([Code], [Name], [Stack_Size], [Max], [Min_Rank_ID], [Block_Decimal_ID]) VALUES ('goldenapple', 'Golden Apple', 1, 64, 4, 322);</v>
      </c>
      <c r="O19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[Code]='goldenapple', [Name]='Golden Apple', [Stack_Size]=1, [Max]=64, [Min_Rank_ID]=4 WHERE Item_ID = 275;</v>
      </c>
    </row>
    <row r="191" spans="1:15">
      <c r="A191" s="3">
        <v>323</v>
      </c>
      <c r="B191" s="3" t="s">
        <v>235</v>
      </c>
      <c r="C191" s="3" t="s">
        <v>236</v>
      </c>
      <c r="D191" s="3">
        <v>1</v>
      </c>
      <c r="E191" s="3">
        <v>64</v>
      </c>
      <c r="F191" s="3">
        <v>4</v>
      </c>
      <c r="G191" s="3">
        <f>IFERROR(INDEX(DBData!$A:$G, MATCH(A191, DBData!$G:$G, 0), MATCH("Item_ID", DBData!$1:$1, 0)), "new")</f>
        <v>276</v>
      </c>
      <c r="H191" s="3"/>
      <c r="I191" s="4"/>
      <c r="J191" s="10" t="b">
        <f t="shared" si="4"/>
        <v>0</v>
      </c>
      <c r="K191" s="10" t="b">
        <f>IFERROR(INDEX(DBData!$A:$G, MATCH($A191, DBData!$G:$G, 0), MATCH("Min_Rank_ID", DBData!$1:$1, 0)), 0) &lt;&gt; F191</f>
        <v>0</v>
      </c>
      <c r="L191" s="10" t="b">
        <f>CONCATENATE(IFERROR(INDEX(DBData!$A:$G, MATCH($A191, DBData!$G:$G, 0), MATCH("Code", DBData!$1:$1, 0)), ""), IFERROR(INDEX(DBData!$A:$G, MATCH($A191, DBData!$G:$G, 0), MATCH("Name", DBData!$1:$1, 0)), "")) &lt;&gt; CONCATENATE(B191,C191)</f>
        <v>0</v>
      </c>
      <c r="M191" s="10" t="b">
        <f>IFERROR(INDEX(DBData!$A:$G, MATCH(Table1[[#This Row],[Block_Decimal_ID]], DBData!$G:$G, 0), MATCH("Stack_Size", DBData!$1:$1, 0)), 0) &lt;&gt; Table1[[#This Row],[Stack_Size]]</f>
        <v>0</v>
      </c>
      <c r="N191" s="11" t="str">
        <f t="shared" si="5"/>
        <v>INSERT INTO Items ([Code], [Name], [Stack_Size], [Max], [Min_Rank_ID], [Block_Decimal_ID]) VALUES ('sign', 'Sign', 1, 64, 4, 323);</v>
      </c>
      <c r="O19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[Code]='sign', [Name]='Sign', [Stack_Size]=1, [Max]=64, [Min_Rank_ID]=4 WHERE Item_ID = 276;</v>
      </c>
    </row>
    <row r="192" spans="1:15">
      <c r="A192" s="3">
        <v>324</v>
      </c>
      <c r="B192" s="3" t="s">
        <v>237</v>
      </c>
      <c r="C192" s="3" t="s">
        <v>367</v>
      </c>
      <c r="D192" s="3">
        <v>1</v>
      </c>
      <c r="E192" s="3">
        <v>64</v>
      </c>
      <c r="F192" s="3">
        <v>4</v>
      </c>
      <c r="G192" s="3">
        <f>IFERROR(INDEX(DBData!$A:$G, MATCH(A192, DBData!$G:$G, 0), MATCH("Item_ID", DBData!$1:$1, 0)), "new")</f>
        <v>277</v>
      </c>
      <c r="H192" s="3"/>
      <c r="I192" s="4"/>
      <c r="J192" s="10" t="b">
        <f t="shared" si="4"/>
        <v>0</v>
      </c>
      <c r="K192" s="10" t="b">
        <f>IFERROR(INDEX(DBData!$A:$G, MATCH($A192, DBData!$G:$G, 0), MATCH("Min_Rank_ID", DBData!$1:$1, 0)), 0) &lt;&gt; F192</f>
        <v>0</v>
      </c>
      <c r="L192" s="10" t="b">
        <f>CONCATENATE(IFERROR(INDEX(DBData!$A:$G, MATCH($A192, DBData!$G:$G, 0), MATCH("Code", DBData!$1:$1, 0)), ""), IFERROR(INDEX(DBData!$A:$G, MATCH($A192, DBData!$G:$G, 0), MATCH("Name", DBData!$1:$1, 0)), "")) &lt;&gt; CONCATENATE(B192,C192)</f>
        <v>0</v>
      </c>
      <c r="M192" s="10" t="b">
        <f>IFERROR(INDEX(DBData!$A:$G, MATCH(Table1[[#This Row],[Block_Decimal_ID]], DBData!$G:$G, 0), MATCH("Stack_Size", DBData!$1:$1, 0)), 0) &lt;&gt; Table1[[#This Row],[Stack_Size]]</f>
        <v>0</v>
      </c>
      <c r="N192" s="11" t="str">
        <f t="shared" si="5"/>
        <v>INSERT INTO Items ([Code], [Name], [Stack_Size], [Max], [Min_Rank_ID], [Block_Decimal_ID]) VALUES ('woodendoor', 'Wooden Door', 1, 64, 4, 324);</v>
      </c>
      <c r="O19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[Code]='woodendoor', [Name]='Wooden Door', [Stack_Size]=1, [Max]=64, [Min_Rank_ID]=4 WHERE Item_ID = 277;</v>
      </c>
    </row>
    <row r="193" spans="1:15">
      <c r="A193" s="3">
        <v>325</v>
      </c>
      <c r="B193" s="3" t="s">
        <v>238</v>
      </c>
      <c r="C193" s="3" t="s">
        <v>239</v>
      </c>
      <c r="D193" s="3">
        <v>1</v>
      </c>
      <c r="E193" s="3">
        <v>64</v>
      </c>
      <c r="F193" s="3">
        <v>4</v>
      </c>
      <c r="G193" s="3">
        <f>IFERROR(INDEX(DBData!$A:$G, MATCH(A193, DBData!$G:$G, 0), MATCH("Item_ID", DBData!$1:$1, 0)), "new")</f>
        <v>278</v>
      </c>
      <c r="H193" s="3"/>
      <c r="I193" s="4"/>
      <c r="J193" s="10" t="b">
        <f t="shared" si="4"/>
        <v>0</v>
      </c>
      <c r="K193" s="10" t="b">
        <f>IFERROR(INDEX(DBData!$A:$G, MATCH($A193, DBData!$G:$G, 0), MATCH("Min_Rank_ID", DBData!$1:$1, 0)), 0) &lt;&gt; F193</f>
        <v>0</v>
      </c>
      <c r="L193" s="10" t="b">
        <f>CONCATENATE(IFERROR(INDEX(DBData!$A:$G, MATCH($A193, DBData!$G:$G, 0), MATCH("Code", DBData!$1:$1, 0)), ""), IFERROR(INDEX(DBData!$A:$G, MATCH($A193, DBData!$G:$G, 0), MATCH("Name", DBData!$1:$1, 0)), "")) &lt;&gt; CONCATENATE(B193,C193)</f>
        <v>0</v>
      </c>
      <c r="M193" s="10" t="b">
        <f>IFERROR(INDEX(DBData!$A:$G, MATCH(Table1[[#This Row],[Block_Decimal_ID]], DBData!$G:$G, 0), MATCH("Stack_Size", DBData!$1:$1, 0)), 0) &lt;&gt; Table1[[#This Row],[Stack_Size]]</f>
        <v>0</v>
      </c>
      <c r="N193" s="11" t="str">
        <f t="shared" si="5"/>
        <v>INSERT INTO Items ([Code], [Name], [Stack_Size], [Max], [Min_Rank_ID], [Block_Decimal_ID]) VALUES ('bucket', 'Bucket', 1, 64, 4, 325);</v>
      </c>
      <c r="O19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[Code]='bucket', [Name]='Bucket', [Stack_Size]=1, [Max]=64, [Min_Rank_ID]=4 WHERE Item_ID = 278;</v>
      </c>
    </row>
    <row r="194" spans="1:15">
      <c r="A194" s="7">
        <v>326</v>
      </c>
      <c r="B194" s="7" t="s">
        <v>240</v>
      </c>
      <c r="C194" s="7" t="s">
        <v>241</v>
      </c>
      <c r="D194" s="7">
        <v>1</v>
      </c>
      <c r="E194" s="7">
        <v>64</v>
      </c>
      <c r="F194" s="7">
        <v>5</v>
      </c>
      <c r="G194" s="7">
        <f>IFERROR(INDEX(DBData!$A:$G, MATCH(A194, DBData!$G:$G, 0), MATCH("Item_ID", DBData!$1:$1, 0)), "new")</f>
        <v>279</v>
      </c>
      <c r="H194" s="7" t="s">
        <v>496</v>
      </c>
      <c r="I194" s="8" t="s">
        <v>498</v>
      </c>
      <c r="J194" s="14" t="b">
        <f t="shared" ref="J194:J261" si="6">G194="new"</f>
        <v>0</v>
      </c>
      <c r="K194" s="14" t="b">
        <f>IFERROR(INDEX(DBData!$A:$G, MATCH($A194, DBData!$G:$G, 0), MATCH("Min_Rank_ID", DBData!$1:$1, 0)), 0) &lt;&gt; F194</f>
        <v>1</v>
      </c>
      <c r="L194" s="14" t="b">
        <f>CONCATENATE(IFERROR(INDEX(DBData!$A:$G, MATCH($A194, DBData!$G:$G, 0), MATCH("Code", DBData!$1:$1, 0)), ""), IFERROR(INDEX(DBData!$A:$G, MATCH($A194, DBData!$G:$G, 0), MATCH("Name", DBData!$1:$1, 0)), "")) &lt;&gt; CONCATENATE(B194,C194)</f>
        <v>0</v>
      </c>
      <c r="M194" s="14" t="b">
        <f>IFERROR(INDEX(DBData!$A:$G, MATCH(Table1[[#This Row],[Block_Decimal_ID]], DBData!$G:$G, 0), MATCH("Stack_Size", DBData!$1:$1, 0)), 0) &lt;&gt; Table1[[#This Row],[Stack_Size]]</f>
        <v>0</v>
      </c>
      <c r="N194" s="15" t="str">
        <f t="shared" ref="N194:N261" si="7">CONCATENATE("INSERT INTO Items ([Code], [Name], [Stack_Size], [Max], [Min_Rank_ID], [Block_Decimal_ID]) VALUES ('", B194, "', '", C194, "', ", D194, ", ", E194, ", ", F194, ", ", A194, ");")</f>
        <v>INSERT INTO Items ([Code], [Name], [Stack_Size], [Max], [Min_Rank_ID], [Block_Decimal_ID]) VALUES ('waterbucket', 'Water Bucket', 1, 64, 5, 326);</v>
      </c>
      <c r="O194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[Code]='waterbucket', [Name]='Water Bucket', [Stack_Size]=1, [Max]=64, [Min_Rank_ID]=5 WHERE Item_ID = 279;</v>
      </c>
    </row>
    <row r="195" spans="1:15">
      <c r="A195" s="7">
        <v>327</v>
      </c>
      <c r="B195" s="7" t="s">
        <v>242</v>
      </c>
      <c r="C195" s="7" t="s">
        <v>243</v>
      </c>
      <c r="D195" s="7">
        <v>1</v>
      </c>
      <c r="E195" s="7">
        <v>64</v>
      </c>
      <c r="F195" s="7">
        <v>5</v>
      </c>
      <c r="G195" s="7">
        <f>IFERROR(INDEX(DBData!$A:$G, MATCH(A195, DBData!$G:$G, 0), MATCH("Item_ID", DBData!$1:$1, 0)), "new")</f>
        <v>280</v>
      </c>
      <c r="H195" s="7" t="s">
        <v>496</v>
      </c>
      <c r="I195" s="8" t="s">
        <v>492</v>
      </c>
      <c r="J195" s="14" t="b">
        <f t="shared" si="6"/>
        <v>0</v>
      </c>
      <c r="K195" s="14" t="b">
        <f>IFERROR(INDEX(DBData!$A:$G, MATCH($A195, DBData!$G:$G, 0), MATCH("Min_Rank_ID", DBData!$1:$1, 0)), 0) &lt;&gt; F195</f>
        <v>1</v>
      </c>
      <c r="L195" s="14" t="b">
        <f>CONCATENATE(IFERROR(INDEX(DBData!$A:$G, MATCH($A195, DBData!$G:$G, 0), MATCH("Code", DBData!$1:$1, 0)), ""), IFERROR(INDEX(DBData!$A:$G, MATCH($A195, DBData!$G:$G, 0), MATCH("Name", DBData!$1:$1, 0)), "")) &lt;&gt; CONCATENATE(B195,C195)</f>
        <v>0</v>
      </c>
      <c r="M195" s="14" t="b">
        <f>IFERROR(INDEX(DBData!$A:$G, MATCH(Table1[[#This Row],[Block_Decimal_ID]], DBData!$G:$G, 0), MATCH("Stack_Size", DBData!$1:$1, 0)), 0) &lt;&gt; Table1[[#This Row],[Stack_Size]]</f>
        <v>0</v>
      </c>
      <c r="N195" s="15" t="str">
        <f t="shared" si="7"/>
        <v>INSERT INTO Items ([Code], [Name], [Stack_Size], [Max], [Min_Rank_ID], [Block_Decimal_ID]) VALUES ('lavabucket', 'Lava Bucket', 1, 64, 5, 327);</v>
      </c>
      <c r="O195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[Code]='lavabucket', [Name]='Lava Bucket', [Stack_Size]=1, [Max]=64, [Min_Rank_ID]=5 WHERE Item_ID = 280;</v>
      </c>
    </row>
    <row r="196" spans="1:15">
      <c r="A196" s="3">
        <v>328</v>
      </c>
      <c r="B196" s="3" t="s">
        <v>244</v>
      </c>
      <c r="C196" s="3" t="s">
        <v>245</v>
      </c>
      <c r="D196" s="3">
        <v>1</v>
      </c>
      <c r="E196" s="3">
        <v>64</v>
      </c>
      <c r="F196" s="3">
        <v>4</v>
      </c>
      <c r="G196" s="3">
        <f>IFERROR(INDEX(DBData!$A:$G, MATCH(A196, DBData!$G:$G, 0), MATCH("Item_ID", DBData!$1:$1, 0)), "new")</f>
        <v>281</v>
      </c>
      <c r="H196" s="3"/>
      <c r="I196" s="4"/>
      <c r="J196" s="10" t="b">
        <f t="shared" si="6"/>
        <v>0</v>
      </c>
      <c r="K196" s="10" t="b">
        <f>IFERROR(INDEX(DBData!$A:$G, MATCH($A196, DBData!$G:$G, 0), MATCH("Min_Rank_ID", DBData!$1:$1, 0)), 0) &lt;&gt; F196</f>
        <v>0</v>
      </c>
      <c r="L196" s="10" t="b">
        <f>CONCATENATE(IFERROR(INDEX(DBData!$A:$G, MATCH($A196, DBData!$G:$G, 0), MATCH("Code", DBData!$1:$1, 0)), ""), IFERROR(INDEX(DBData!$A:$G, MATCH($A196, DBData!$G:$G, 0), MATCH("Name", DBData!$1:$1, 0)), "")) &lt;&gt; CONCATENATE(B196,C196)</f>
        <v>0</v>
      </c>
      <c r="M196" s="10" t="b">
        <f>IFERROR(INDEX(DBData!$A:$G, MATCH(Table1[[#This Row],[Block_Decimal_ID]], DBData!$G:$G, 0), MATCH("Stack_Size", DBData!$1:$1, 0)), 0) &lt;&gt; Table1[[#This Row],[Stack_Size]]</f>
        <v>0</v>
      </c>
      <c r="N196" s="11" t="str">
        <f t="shared" si="7"/>
        <v>INSERT INTO Items ([Code], [Name], [Stack_Size], [Max], [Min_Rank_ID], [Block_Decimal_ID]) VALUES ('minecart', 'Minecart', 1, 64, 4, 328);</v>
      </c>
      <c r="O19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[Code]='minecart', [Name]='Minecart', [Stack_Size]=1, [Max]=64, [Min_Rank_ID]=4 WHERE Item_ID = 281;</v>
      </c>
    </row>
    <row r="197" spans="1:15">
      <c r="A197">
        <v>329</v>
      </c>
      <c r="B197" t="s">
        <v>246</v>
      </c>
      <c r="C197" t="s">
        <v>247</v>
      </c>
      <c r="D197">
        <v>1</v>
      </c>
      <c r="E197">
        <v>64</v>
      </c>
      <c r="G197">
        <f>IFERROR(INDEX(DBData!$A:$G, MATCH(A197, DBData!$G:$G, 0), MATCH("Item_ID", DBData!$1:$1, 0)), "new")</f>
        <v>282</v>
      </c>
      <c r="J197" s="9" t="b">
        <f t="shared" si="6"/>
        <v>0</v>
      </c>
      <c r="K197" s="9" t="b">
        <f>IFERROR(INDEX(DBData!$A:$G, MATCH($A197, DBData!$G:$G, 0), MATCH("Min_Rank_ID", DBData!$1:$1, 0)), 0) &lt;&gt; F197</f>
        <v>1</v>
      </c>
      <c r="L197" s="9" t="b">
        <f>CONCATENATE(IFERROR(INDEX(DBData!$A:$G, MATCH($A197, DBData!$G:$G, 0), MATCH("Code", DBData!$1:$1, 0)), ""), IFERROR(INDEX(DBData!$A:$G, MATCH($A197, DBData!$G:$G, 0), MATCH("Name", DBData!$1:$1, 0)), "")) &lt;&gt; CONCATENATE(B197,C197)</f>
        <v>0</v>
      </c>
      <c r="M197" s="9" t="b">
        <f>IFERROR(INDEX(DBData!$A:$G, MATCH(Table1[[#This Row],[Block_Decimal_ID]], DBData!$G:$G, 0), MATCH("Stack_Size", DBData!$1:$1, 0)), 0) &lt;&gt; Table1[[#This Row],[Stack_Size]]</f>
        <v>0</v>
      </c>
      <c r="N197" s="1" t="str">
        <f t="shared" si="7"/>
        <v>INSERT INTO Items ([Code], [Name], [Stack_Size], [Max], [Min_Rank_ID], [Block_Decimal_ID]) VALUES ('saddle', 'Saddle', 1, 64, , 329);</v>
      </c>
      <c r="O19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[Code]='saddle', [Name]='Saddle', [Stack_Size]=1, [Max]=64, [Min_Rank_ID]= WHERE Item_ID = 282;</v>
      </c>
    </row>
    <row r="198" spans="1:15">
      <c r="A198" s="3">
        <v>330</v>
      </c>
      <c r="B198" s="3" t="s">
        <v>248</v>
      </c>
      <c r="C198" s="3" t="s">
        <v>249</v>
      </c>
      <c r="D198" s="3">
        <v>1</v>
      </c>
      <c r="E198" s="3">
        <v>64</v>
      </c>
      <c r="F198" s="3">
        <v>4</v>
      </c>
      <c r="G198" s="3">
        <f>IFERROR(INDEX(DBData!$A:$G, MATCH(A198, DBData!$G:$G, 0), MATCH("Item_ID", DBData!$1:$1, 0)), "new")</f>
        <v>283</v>
      </c>
      <c r="H198" s="3"/>
      <c r="I198" s="4"/>
      <c r="J198" s="10" t="b">
        <f t="shared" si="6"/>
        <v>0</v>
      </c>
      <c r="K198" s="10" t="b">
        <f>IFERROR(INDEX(DBData!$A:$G, MATCH($A198, DBData!$G:$G, 0), MATCH("Min_Rank_ID", DBData!$1:$1, 0)), 0) &lt;&gt; F198</f>
        <v>0</v>
      </c>
      <c r="L198" s="10" t="b">
        <f>CONCATENATE(IFERROR(INDEX(DBData!$A:$G, MATCH($A198, DBData!$G:$G, 0), MATCH("Code", DBData!$1:$1, 0)), ""), IFERROR(INDEX(DBData!$A:$G, MATCH($A198, DBData!$G:$G, 0), MATCH("Name", DBData!$1:$1, 0)), "")) &lt;&gt; CONCATENATE(B198,C198)</f>
        <v>0</v>
      </c>
      <c r="M198" s="10" t="b">
        <f>IFERROR(INDEX(DBData!$A:$G, MATCH(Table1[[#This Row],[Block_Decimal_ID]], DBData!$G:$G, 0), MATCH("Stack_Size", DBData!$1:$1, 0)), 0) &lt;&gt; Table1[[#This Row],[Stack_Size]]</f>
        <v>0</v>
      </c>
      <c r="N198" s="11" t="str">
        <f t="shared" si="7"/>
        <v>INSERT INTO Items ([Code], [Name], [Stack_Size], [Max], [Min_Rank_ID], [Block_Decimal_ID]) VALUES ('irondoor', 'Iron door', 1, 64, 4, 330);</v>
      </c>
      <c r="O19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[Code]='irondoor', [Name]='Iron door', [Stack_Size]=1, [Max]=64, [Min_Rank_ID]=4 WHERE Item_ID = 283;</v>
      </c>
    </row>
    <row r="199" spans="1:15">
      <c r="A199" s="3">
        <v>331</v>
      </c>
      <c r="B199" s="3" t="s">
        <v>250</v>
      </c>
      <c r="C199" s="3" t="s">
        <v>251</v>
      </c>
      <c r="D199" s="3">
        <v>64</v>
      </c>
      <c r="E199" s="3">
        <v>256</v>
      </c>
      <c r="F199" s="3">
        <v>4</v>
      </c>
      <c r="G199" s="3">
        <f>IFERROR(INDEX(DBData!$A:$G, MATCH(A199, DBData!$G:$G, 0), MATCH("Item_ID", DBData!$1:$1, 0)), "new")</f>
        <v>284</v>
      </c>
      <c r="H199" s="3"/>
      <c r="I199" s="4"/>
      <c r="J199" s="10" t="b">
        <f t="shared" si="6"/>
        <v>0</v>
      </c>
      <c r="K199" s="10" t="b">
        <f>IFERROR(INDEX(DBData!$A:$G, MATCH($A199, DBData!$G:$G, 0), MATCH("Min_Rank_ID", DBData!$1:$1, 0)), 0) &lt;&gt; F199</f>
        <v>0</v>
      </c>
      <c r="L199" s="10" t="b">
        <f>CONCATENATE(IFERROR(INDEX(DBData!$A:$G, MATCH($A199, DBData!$G:$G, 0), MATCH("Code", DBData!$1:$1, 0)), ""), IFERROR(INDEX(DBData!$A:$G, MATCH($A199, DBData!$G:$G, 0), MATCH("Name", DBData!$1:$1, 0)), "")) &lt;&gt; CONCATENATE(B199,C199)</f>
        <v>0</v>
      </c>
      <c r="M199" s="10" t="b">
        <f>IFERROR(INDEX(DBData!$A:$G, MATCH(Table1[[#This Row],[Block_Decimal_ID]], DBData!$G:$G, 0), MATCH("Stack_Size", DBData!$1:$1, 0)), 0) &lt;&gt; Table1[[#This Row],[Stack_Size]]</f>
        <v>0</v>
      </c>
      <c r="N199" s="11" t="str">
        <f t="shared" si="7"/>
        <v>INSERT INTO Items ([Code], [Name], [Stack_Size], [Max], [Min_Rank_ID], [Block_Decimal_ID]) VALUES ('redstonedust', 'Redstone (dust)', 64, 256, 4, 331);</v>
      </c>
      <c r="O19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[Code]='redstonedust', [Name]='Redstone (dust)', [Stack_Size]=64, [Max]=256, [Min_Rank_ID]=4 WHERE Item_ID = 284;</v>
      </c>
    </row>
    <row r="200" spans="1:15">
      <c r="A200" s="3">
        <v>332</v>
      </c>
      <c r="B200" s="3" t="s">
        <v>252</v>
      </c>
      <c r="C200" s="3" t="s">
        <v>253</v>
      </c>
      <c r="D200" s="3">
        <v>1</v>
      </c>
      <c r="E200" s="3">
        <v>64</v>
      </c>
      <c r="F200" s="3">
        <v>4</v>
      </c>
      <c r="G200" s="3">
        <f>IFERROR(INDEX(DBData!$A:$G, MATCH(A200, DBData!$G:$G, 0), MATCH("Item_ID", DBData!$1:$1, 0)), "new")</f>
        <v>285</v>
      </c>
      <c r="H200" s="3"/>
      <c r="I200" s="4"/>
      <c r="J200" s="10" t="b">
        <f t="shared" si="6"/>
        <v>0</v>
      </c>
      <c r="K200" s="10" t="b">
        <f>IFERROR(INDEX(DBData!$A:$G, MATCH($A200, DBData!$G:$G, 0), MATCH("Min_Rank_ID", DBData!$1:$1, 0)), 0) &lt;&gt; F200</f>
        <v>0</v>
      </c>
      <c r="L200" s="10" t="b">
        <f>CONCATENATE(IFERROR(INDEX(DBData!$A:$G, MATCH($A200, DBData!$G:$G, 0), MATCH("Code", DBData!$1:$1, 0)), ""), IFERROR(INDEX(DBData!$A:$G, MATCH($A200, DBData!$G:$G, 0), MATCH("Name", DBData!$1:$1, 0)), "")) &lt;&gt; CONCATENATE(B200,C200)</f>
        <v>0</v>
      </c>
      <c r="M200" s="10" t="b">
        <f>IFERROR(INDEX(DBData!$A:$G, MATCH(Table1[[#This Row],[Block_Decimal_ID]], DBData!$G:$G, 0), MATCH("Stack_Size", DBData!$1:$1, 0)), 0) &lt;&gt; Table1[[#This Row],[Stack_Size]]</f>
        <v>0</v>
      </c>
      <c r="N200" s="11" t="str">
        <f t="shared" si="7"/>
        <v>INSERT INTO Items ([Code], [Name], [Stack_Size], [Max], [Min_Rank_ID], [Block_Decimal_ID]) VALUES ('snowball', 'Snowball', 1, 64, 4, 332);</v>
      </c>
      <c r="O20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[Code]='snowball', [Name]='Snowball', [Stack_Size]=1, [Max]=64, [Min_Rank_ID]=4 WHERE Item_ID = 285;</v>
      </c>
    </row>
    <row r="201" spans="1:15">
      <c r="A201" s="3">
        <v>333</v>
      </c>
      <c r="B201" s="3" t="s">
        <v>254</v>
      </c>
      <c r="C201" s="3" t="s">
        <v>255</v>
      </c>
      <c r="D201" s="3">
        <v>1</v>
      </c>
      <c r="E201" s="3">
        <v>64</v>
      </c>
      <c r="F201" s="3">
        <v>4</v>
      </c>
      <c r="G201" s="3">
        <f>IFERROR(INDEX(DBData!$A:$G, MATCH(A201, DBData!$G:$G, 0), MATCH("Item_ID", DBData!$1:$1, 0)), "new")</f>
        <v>286</v>
      </c>
      <c r="H201" s="3"/>
      <c r="I201" s="4"/>
      <c r="J201" s="10" t="b">
        <f t="shared" si="6"/>
        <v>0</v>
      </c>
      <c r="K201" s="10" t="b">
        <f>IFERROR(INDEX(DBData!$A:$G, MATCH($A201, DBData!$G:$G, 0), MATCH("Min_Rank_ID", DBData!$1:$1, 0)), 0) &lt;&gt; F201</f>
        <v>0</v>
      </c>
      <c r="L201" s="10" t="b">
        <f>CONCATENATE(IFERROR(INDEX(DBData!$A:$G, MATCH($A201, DBData!$G:$G, 0), MATCH("Code", DBData!$1:$1, 0)), ""), IFERROR(INDEX(DBData!$A:$G, MATCH($A201, DBData!$G:$G, 0), MATCH("Name", DBData!$1:$1, 0)), "")) &lt;&gt; CONCATENATE(B201,C201)</f>
        <v>0</v>
      </c>
      <c r="M201" s="10" t="b">
        <f>IFERROR(INDEX(DBData!$A:$G, MATCH(Table1[[#This Row],[Block_Decimal_ID]], DBData!$G:$G, 0), MATCH("Stack_Size", DBData!$1:$1, 0)), 0) &lt;&gt; Table1[[#This Row],[Stack_Size]]</f>
        <v>0</v>
      </c>
      <c r="N201" s="11" t="str">
        <f t="shared" si="7"/>
        <v>INSERT INTO Items ([Code], [Name], [Stack_Size], [Max], [Min_Rank_ID], [Block_Decimal_ID]) VALUES ('boat', 'Boat', 1, 64, 4, 333);</v>
      </c>
      <c r="O20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[Code]='boat', [Name]='Boat', [Stack_Size]=1, [Max]=64, [Min_Rank_ID]=4 WHERE Item_ID = 286;</v>
      </c>
    </row>
    <row r="202" spans="1:15">
      <c r="A202" s="3">
        <v>334</v>
      </c>
      <c r="B202" s="3" t="s">
        <v>256</v>
      </c>
      <c r="C202" s="3" t="s">
        <v>257</v>
      </c>
      <c r="D202" s="3">
        <v>1</v>
      </c>
      <c r="E202" s="3">
        <v>64</v>
      </c>
      <c r="F202" s="3">
        <v>4</v>
      </c>
      <c r="G202" s="3">
        <f>IFERROR(INDEX(DBData!$A:$G, MATCH(A202, DBData!$G:$G, 0), MATCH("Item_ID", DBData!$1:$1, 0)), "new")</f>
        <v>287</v>
      </c>
      <c r="H202" s="3"/>
      <c r="I202" s="4"/>
      <c r="J202" s="10" t="b">
        <f t="shared" si="6"/>
        <v>0</v>
      </c>
      <c r="K202" s="10" t="b">
        <f>IFERROR(INDEX(DBData!$A:$G, MATCH($A202, DBData!$G:$G, 0), MATCH("Min_Rank_ID", DBData!$1:$1, 0)), 0) &lt;&gt; F202</f>
        <v>0</v>
      </c>
      <c r="L202" s="10" t="b">
        <f>CONCATENATE(IFERROR(INDEX(DBData!$A:$G, MATCH($A202, DBData!$G:$G, 0), MATCH("Code", DBData!$1:$1, 0)), ""), IFERROR(INDEX(DBData!$A:$G, MATCH($A202, DBData!$G:$G, 0), MATCH("Name", DBData!$1:$1, 0)), "")) &lt;&gt; CONCATENATE(B202,C202)</f>
        <v>0</v>
      </c>
      <c r="M202" s="10" t="b">
        <f>IFERROR(INDEX(DBData!$A:$G, MATCH(Table1[[#This Row],[Block_Decimal_ID]], DBData!$G:$G, 0), MATCH("Stack_Size", DBData!$1:$1, 0)), 0) &lt;&gt; Table1[[#This Row],[Stack_Size]]</f>
        <v>0</v>
      </c>
      <c r="N202" s="11" t="str">
        <f t="shared" si="7"/>
        <v>INSERT INTO Items ([Code], [Name], [Stack_Size], [Max], [Min_Rank_ID], [Block_Decimal_ID]) VALUES ('leather', 'Leather', 1, 64, 4, 334);</v>
      </c>
      <c r="O20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[Code]='leather', [Name]='Leather', [Stack_Size]=1, [Max]=64, [Min_Rank_ID]=4 WHERE Item_ID = 287;</v>
      </c>
    </row>
    <row r="203" spans="1:15">
      <c r="A203">
        <v>335</v>
      </c>
      <c r="B203" t="s">
        <v>258</v>
      </c>
      <c r="C203" t="s">
        <v>259</v>
      </c>
      <c r="D203">
        <v>1</v>
      </c>
      <c r="E203">
        <v>64</v>
      </c>
      <c r="G203">
        <f>IFERROR(INDEX(DBData!$A:$G, MATCH(A203, DBData!$G:$G, 0), MATCH("Item_ID", DBData!$1:$1, 0)), "new")</f>
        <v>288</v>
      </c>
      <c r="J203" s="9" t="b">
        <f t="shared" si="6"/>
        <v>0</v>
      </c>
      <c r="K203" s="9" t="b">
        <f>IFERROR(INDEX(DBData!$A:$G, MATCH($A203, DBData!$G:$G, 0), MATCH("Min_Rank_ID", DBData!$1:$1, 0)), 0) &lt;&gt; F203</f>
        <v>1</v>
      </c>
      <c r="L203" s="9" t="b">
        <f>CONCATENATE(IFERROR(INDEX(DBData!$A:$G, MATCH($A203, DBData!$G:$G, 0), MATCH("Code", DBData!$1:$1, 0)), ""), IFERROR(INDEX(DBData!$A:$G, MATCH($A203, DBData!$G:$G, 0), MATCH("Name", DBData!$1:$1, 0)), "")) &lt;&gt; CONCATENATE(B203,C203)</f>
        <v>0</v>
      </c>
      <c r="M203" s="9" t="b">
        <f>IFERROR(INDEX(DBData!$A:$G, MATCH(Table1[[#This Row],[Block_Decimal_ID]], DBData!$G:$G, 0), MATCH("Stack_Size", DBData!$1:$1, 0)), 0) &lt;&gt; Table1[[#This Row],[Stack_Size]]</f>
        <v>0</v>
      </c>
      <c r="N203" s="1" t="str">
        <f t="shared" si="7"/>
        <v>INSERT INTO Items ([Code], [Name], [Stack_Size], [Max], [Min_Rank_ID], [Block_Decimal_ID]) VALUES ('milk', 'Milk', 1, 64, , 335);</v>
      </c>
      <c r="O203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[Code]='milk', [Name]='Milk', [Stack_Size]=1, [Max]=64, [Min_Rank_ID]= WHERE Item_ID = 288;</v>
      </c>
    </row>
    <row r="204" spans="1:15">
      <c r="A204" s="3">
        <v>336</v>
      </c>
      <c r="B204" s="3" t="s">
        <v>260</v>
      </c>
      <c r="C204" s="3" t="s">
        <v>261</v>
      </c>
      <c r="D204" s="3">
        <v>1</v>
      </c>
      <c r="E204" s="3">
        <v>64</v>
      </c>
      <c r="F204" s="3">
        <v>4</v>
      </c>
      <c r="G204" s="3">
        <f>IFERROR(INDEX(DBData!$A:$G, MATCH(A204, DBData!$G:$G, 0), MATCH("Item_ID", DBData!$1:$1, 0)), "new")</f>
        <v>289</v>
      </c>
      <c r="H204" s="3"/>
      <c r="I204" s="4"/>
      <c r="J204" s="10" t="b">
        <f t="shared" si="6"/>
        <v>0</v>
      </c>
      <c r="K204" s="10" t="b">
        <f>IFERROR(INDEX(DBData!$A:$G, MATCH($A204, DBData!$G:$G, 0), MATCH("Min_Rank_ID", DBData!$1:$1, 0)), 0) &lt;&gt; F204</f>
        <v>0</v>
      </c>
      <c r="L204" s="10" t="b">
        <f>CONCATENATE(IFERROR(INDEX(DBData!$A:$G, MATCH($A204, DBData!$G:$G, 0), MATCH("Code", DBData!$1:$1, 0)), ""), IFERROR(INDEX(DBData!$A:$G, MATCH($A204, DBData!$G:$G, 0), MATCH("Name", DBData!$1:$1, 0)), "")) &lt;&gt; CONCATENATE(B204,C204)</f>
        <v>0</v>
      </c>
      <c r="M204" s="10" t="b">
        <f>IFERROR(INDEX(DBData!$A:$G, MATCH(Table1[[#This Row],[Block_Decimal_ID]], DBData!$G:$G, 0), MATCH("Stack_Size", DBData!$1:$1, 0)), 0) &lt;&gt; Table1[[#This Row],[Stack_Size]]</f>
        <v>0</v>
      </c>
      <c r="N204" s="11" t="str">
        <f t="shared" si="7"/>
        <v>INSERT INTO Items ([Code], [Name], [Stack_Size], [Max], [Min_Rank_ID], [Block_Decimal_ID]) VALUES ('claybrick', 'Clay Brick', 1, 64, 4, 336);</v>
      </c>
      <c r="O20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[Code]='claybrick', [Name]='Clay Brick', [Stack_Size]=1, [Max]=64, [Min_Rank_ID]=4 WHERE Item_ID = 289;</v>
      </c>
    </row>
    <row r="205" spans="1:15">
      <c r="A205" s="3">
        <v>337</v>
      </c>
      <c r="B205" s="3" t="s">
        <v>262</v>
      </c>
      <c r="C205" s="3" t="s">
        <v>263</v>
      </c>
      <c r="D205" s="3">
        <v>1</v>
      </c>
      <c r="E205" s="3">
        <v>64</v>
      </c>
      <c r="F205" s="3">
        <v>4</v>
      </c>
      <c r="G205" s="3">
        <f>IFERROR(INDEX(DBData!$A:$G, MATCH(A205, DBData!$G:$G, 0), MATCH("Item_ID", DBData!$1:$1, 0)), "new")</f>
        <v>290</v>
      </c>
      <c r="H205" s="3"/>
      <c r="I205" s="4"/>
      <c r="J205" s="10" t="b">
        <f t="shared" si="6"/>
        <v>0</v>
      </c>
      <c r="K205" s="10" t="b">
        <f>IFERROR(INDEX(DBData!$A:$G, MATCH($A205, DBData!$G:$G, 0), MATCH("Min_Rank_ID", DBData!$1:$1, 0)), 0) &lt;&gt; F205</f>
        <v>0</v>
      </c>
      <c r="L205" s="10" t="b">
        <f>CONCATENATE(IFERROR(INDEX(DBData!$A:$G, MATCH($A205, DBData!$G:$G, 0), MATCH("Code", DBData!$1:$1, 0)), ""), IFERROR(INDEX(DBData!$A:$G, MATCH($A205, DBData!$G:$G, 0), MATCH("Name", DBData!$1:$1, 0)), "")) &lt;&gt; CONCATENATE(B205,C205)</f>
        <v>0</v>
      </c>
      <c r="M205" s="10" t="b">
        <f>IFERROR(INDEX(DBData!$A:$G, MATCH(Table1[[#This Row],[Block_Decimal_ID]], DBData!$G:$G, 0), MATCH("Stack_Size", DBData!$1:$1, 0)), 0) &lt;&gt; Table1[[#This Row],[Stack_Size]]</f>
        <v>0</v>
      </c>
      <c r="N205" s="11" t="str">
        <f t="shared" si="7"/>
        <v>INSERT INTO Items ([Code], [Name], [Stack_Size], [Max], [Min_Rank_ID], [Block_Decimal_ID]) VALUES ('clay', 'Clay', 1, 64, 4, 337);</v>
      </c>
      <c r="O20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[Code]='clay', [Name]='Clay', [Stack_Size]=1, [Max]=64, [Min_Rank_ID]=4 WHERE Item_ID = 290;</v>
      </c>
    </row>
    <row r="206" spans="1:15">
      <c r="A206" s="3">
        <v>338</v>
      </c>
      <c r="B206" s="3" t="s">
        <v>264</v>
      </c>
      <c r="C206" s="3" t="s">
        <v>265</v>
      </c>
      <c r="D206" s="3">
        <v>1</v>
      </c>
      <c r="E206" s="3">
        <v>64</v>
      </c>
      <c r="F206" s="3">
        <v>4</v>
      </c>
      <c r="G206" s="3">
        <f>IFERROR(INDEX(DBData!$A:$G, MATCH(A206, DBData!$G:$G, 0), MATCH("Item_ID", DBData!$1:$1, 0)), "new")</f>
        <v>291</v>
      </c>
      <c r="H206" s="3"/>
      <c r="I206" s="4"/>
      <c r="J206" s="10" t="b">
        <f t="shared" si="6"/>
        <v>0</v>
      </c>
      <c r="K206" s="10" t="b">
        <f>IFERROR(INDEX(DBData!$A:$G, MATCH($A206, DBData!$G:$G, 0), MATCH("Min_Rank_ID", DBData!$1:$1, 0)), 0) &lt;&gt; F206</f>
        <v>0</v>
      </c>
      <c r="L206" s="10" t="b">
        <f>CONCATENATE(IFERROR(INDEX(DBData!$A:$G, MATCH($A206, DBData!$G:$G, 0), MATCH("Code", DBData!$1:$1, 0)), ""), IFERROR(INDEX(DBData!$A:$G, MATCH($A206, DBData!$G:$G, 0), MATCH("Name", DBData!$1:$1, 0)), "")) &lt;&gt; CONCATENATE(B206,C206)</f>
        <v>0</v>
      </c>
      <c r="M206" s="10" t="b">
        <f>IFERROR(INDEX(DBData!$A:$G, MATCH(Table1[[#This Row],[Block_Decimal_ID]], DBData!$G:$G, 0), MATCH("Stack_Size", DBData!$1:$1, 0)), 0) &lt;&gt; Table1[[#This Row],[Stack_Size]]</f>
        <v>0</v>
      </c>
      <c r="N206" s="11" t="str">
        <f t="shared" si="7"/>
        <v>INSERT INTO Items ([Code], [Name], [Stack_Size], [Max], [Min_Rank_ID], [Block_Decimal_ID]) VALUES ('sugarcane', 'Sugar Cane', 1, 64, 4, 338);</v>
      </c>
      <c r="O20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[Code]='sugarcane', [Name]='Sugar Cane', [Stack_Size]=1, [Max]=64, [Min_Rank_ID]=4 WHERE Item_ID = 291;</v>
      </c>
    </row>
    <row r="207" spans="1:15">
      <c r="A207">
        <v>339</v>
      </c>
      <c r="B207" t="s">
        <v>266</v>
      </c>
      <c r="C207" t="s">
        <v>267</v>
      </c>
      <c r="D207">
        <v>1</v>
      </c>
      <c r="E207">
        <v>64</v>
      </c>
      <c r="G207">
        <f>IFERROR(INDEX(DBData!$A:$G, MATCH(A207, DBData!$G:$G, 0), MATCH("Item_ID", DBData!$1:$1, 0)), "new")</f>
        <v>292</v>
      </c>
      <c r="J207" s="9" t="b">
        <f t="shared" si="6"/>
        <v>0</v>
      </c>
      <c r="K207" s="9" t="b">
        <f>IFERROR(INDEX(DBData!$A:$G, MATCH($A207, DBData!$G:$G, 0), MATCH("Min_Rank_ID", DBData!$1:$1, 0)), 0) &lt;&gt; F207</f>
        <v>1</v>
      </c>
      <c r="L207" s="9" t="b">
        <f>CONCATENATE(IFERROR(INDEX(DBData!$A:$G, MATCH($A207, DBData!$G:$G, 0), MATCH("Code", DBData!$1:$1, 0)), ""), IFERROR(INDEX(DBData!$A:$G, MATCH($A207, DBData!$G:$G, 0), MATCH("Name", DBData!$1:$1, 0)), "")) &lt;&gt; CONCATENATE(B207,C207)</f>
        <v>0</v>
      </c>
      <c r="M207" s="9" t="b">
        <f>IFERROR(INDEX(DBData!$A:$G, MATCH(Table1[[#This Row],[Block_Decimal_ID]], DBData!$G:$G, 0), MATCH("Stack_Size", DBData!$1:$1, 0)), 0) &lt;&gt; Table1[[#This Row],[Stack_Size]]</f>
        <v>0</v>
      </c>
      <c r="N207" s="1" t="str">
        <f t="shared" si="7"/>
        <v>INSERT INTO Items ([Code], [Name], [Stack_Size], [Max], [Min_Rank_ID], [Block_Decimal_ID]) VALUES ('paper', 'Paper', 1, 64, , 339);</v>
      </c>
      <c r="O20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[Code]='paper', [Name]='Paper', [Stack_Size]=1, [Max]=64, [Min_Rank_ID]= WHERE Item_ID = 292;</v>
      </c>
    </row>
    <row r="208" spans="1:15">
      <c r="A208">
        <v>340</v>
      </c>
      <c r="B208" t="s">
        <v>268</v>
      </c>
      <c r="C208" t="s">
        <v>269</v>
      </c>
      <c r="D208">
        <v>1</v>
      </c>
      <c r="E208">
        <v>64</v>
      </c>
      <c r="G208">
        <f>IFERROR(INDEX(DBData!$A:$G, MATCH(A208, DBData!$G:$G, 0), MATCH("Item_ID", DBData!$1:$1, 0)), "new")</f>
        <v>293</v>
      </c>
      <c r="J208" s="9" t="b">
        <f t="shared" si="6"/>
        <v>0</v>
      </c>
      <c r="K208" s="9" t="b">
        <f>IFERROR(INDEX(DBData!$A:$G, MATCH($A208, DBData!$G:$G, 0), MATCH("Min_Rank_ID", DBData!$1:$1, 0)), 0) &lt;&gt; F208</f>
        <v>1</v>
      </c>
      <c r="L208" s="9" t="b">
        <f>CONCATENATE(IFERROR(INDEX(DBData!$A:$G, MATCH($A208, DBData!$G:$G, 0), MATCH("Code", DBData!$1:$1, 0)), ""), IFERROR(INDEX(DBData!$A:$G, MATCH($A208, DBData!$G:$G, 0), MATCH("Name", DBData!$1:$1, 0)), "")) &lt;&gt; CONCATENATE(B208,C208)</f>
        <v>0</v>
      </c>
      <c r="M208" s="9" t="b">
        <f>IFERROR(INDEX(DBData!$A:$G, MATCH(Table1[[#This Row],[Block_Decimal_ID]], DBData!$G:$G, 0), MATCH("Stack_Size", DBData!$1:$1, 0)), 0) &lt;&gt; Table1[[#This Row],[Stack_Size]]</f>
        <v>0</v>
      </c>
      <c r="N208" s="1" t="str">
        <f t="shared" si="7"/>
        <v>INSERT INTO Items ([Code], [Name], [Stack_Size], [Max], [Min_Rank_ID], [Block_Decimal_ID]) VALUES ('book', 'Book', 1, 64, , 340);</v>
      </c>
      <c r="O208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[Code]='book', [Name]='Book', [Stack_Size]=1, [Max]=64, [Min_Rank_ID]= WHERE Item_ID = 293;</v>
      </c>
    </row>
    <row r="209" spans="1:15">
      <c r="A209" s="3">
        <v>341</v>
      </c>
      <c r="B209" s="3" t="s">
        <v>270</v>
      </c>
      <c r="C209" s="3" t="s">
        <v>271</v>
      </c>
      <c r="D209" s="3">
        <v>1</v>
      </c>
      <c r="E209" s="3">
        <v>64</v>
      </c>
      <c r="F209" s="3">
        <v>4</v>
      </c>
      <c r="G209" s="3">
        <f>IFERROR(INDEX(DBData!$A:$G, MATCH(A209, DBData!$G:$G, 0), MATCH("Item_ID", DBData!$1:$1, 0)), "new")</f>
        <v>294</v>
      </c>
      <c r="H209" s="3"/>
      <c r="I209" s="4"/>
      <c r="J209" s="10" t="b">
        <f t="shared" si="6"/>
        <v>0</v>
      </c>
      <c r="K209" s="10" t="b">
        <f>IFERROR(INDEX(DBData!$A:$G, MATCH($A209, DBData!$G:$G, 0), MATCH("Min_Rank_ID", DBData!$1:$1, 0)), 0) &lt;&gt; F209</f>
        <v>0</v>
      </c>
      <c r="L209" s="10" t="b">
        <f>CONCATENATE(IFERROR(INDEX(DBData!$A:$G, MATCH($A209, DBData!$G:$G, 0), MATCH("Code", DBData!$1:$1, 0)), ""), IFERROR(INDEX(DBData!$A:$G, MATCH($A209, DBData!$G:$G, 0), MATCH("Name", DBData!$1:$1, 0)), "")) &lt;&gt; CONCATENATE(B209,C209)</f>
        <v>0</v>
      </c>
      <c r="M209" s="10" t="b">
        <f>IFERROR(INDEX(DBData!$A:$G, MATCH(Table1[[#This Row],[Block_Decimal_ID]], DBData!$G:$G, 0), MATCH("Stack_Size", DBData!$1:$1, 0)), 0) &lt;&gt; Table1[[#This Row],[Stack_Size]]</f>
        <v>0</v>
      </c>
      <c r="N209" s="11" t="str">
        <f t="shared" si="7"/>
        <v>INSERT INTO Items ([Code], [Name], [Stack_Size], [Max], [Min_Rank_ID], [Block_Decimal_ID]) VALUES ('slimeball', 'Slimeball', 1, 64, 4, 341);</v>
      </c>
      <c r="O20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[Code]='slimeball', [Name]='Slimeball', [Stack_Size]=1, [Max]=64, [Min_Rank_ID]=4 WHERE Item_ID = 294;</v>
      </c>
    </row>
    <row r="210" spans="1:15">
      <c r="A210" s="3">
        <v>342</v>
      </c>
      <c r="B210" s="3" t="s">
        <v>272</v>
      </c>
      <c r="C210" s="3" t="s">
        <v>273</v>
      </c>
      <c r="D210" s="3">
        <v>1</v>
      </c>
      <c r="E210" s="3">
        <v>64</v>
      </c>
      <c r="F210" s="3">
        <v>4</v>
      </c>
      <c r="G210" s="3">
        <f>IFERROR(INDEX(DBData!$A:$G, MATCH(A210, DBData!$G:$G, 0), MATCH("Item_ID", DBData!$1:$1, 0)), "new")</f>
        <v>295</v>
      </c>
      <c r="H210" s="3"/>
      <c r="I210" s="4"/>
      <c r="J210" s="10" t="b">
        <f t="shared" si="6"/>
        <v>0</v>
      </c>
      <c r="K210" s="10" t="b">
        <f>IFERROR(INDEX(DBData!$A:$G, MATCH($A210, DBData!$G:$G, 0), MATCH("Min_Rank_ID", DBData!$1:$1, 0)), 0) &lt;&gt; F210</f>
        <v>0</v>
      </c>
      <c r="L210" s="10" t="b">
        <f>CONCATENATE(IFERROR(INDEX(DBData!$A:$G, MATCH($A210, DBData!$G:$G, 0), MATCH("Code", DBData!$1:$1, 0)), ""), IFERROR(INDEX(DBData!$A:$G, MATCH($A210, DBData!$G:$G, 0), MATCH("Name", DBData!$1:$1, 0)), "")) &lt;&gt; CONCATENATE(B210,C210)</f>
        <v>0</v>
      </c>
      <c r="M210" s="10" t="b">
        <f>IFERROR(INDEX(DBData!$A:$G, MATCH(Table1[[#This Row],[Block_Decimal_ID]], DBData!$G:$G, 0), MATCH("Stack_Size", DBData!$1:$1, 0)), 0) &lt;&gt; Table1[[#This Row],[Stack_Size]]</f>
        <v>0</v>
      </c>
      <c r="N210" s="11" t="str">
        <f t="shared" si="7"/>
        <v>INSERT INTO Items ([Code], [Name], [Stack_Size], [Max], [Min_Rank_ID], [Block_Decimal_ID]) VALUES ('storageminecart', 'Storage Minecart', 1, 64, 4, 342);</v>
      </c>
      <c r="O21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[Code]='storageminecart', [Name]='Storage Minecart', [Stack_Size]=1, [Max]=64, [Min_Rank_ID]=4 WHERE Item_ID = 295;</v>
      </c>
    </row>
    <row r="211" spans="1:15">
      <c r="A211" s="3">
        <v>343</v>
      </c>
      <c r="B211" s="3" t="s">
        <v>274</v>
      </c>
      <c r="C211" s="3" t="s">
        <v>275</v>
      </c>
      <c r="D211" s="3">
        <v>1</v>
      </c>
      <c r="E211" s="3">
        <v>64</v>
      </c>
      <c r="F211" s="3">
        <v>4</v>
      </c>
      <c r="G211" s="3">
        <f>IFERROR(INDEX(DBData!$A:$G, MATCH(A211, DBData!$G:$G, 0), MATCH("Item_ID", DBData!$1:$1, 0)), "new")</f>
        <v>296</v>
      </c>
      <c r="H211" s="3"/>
      <c r="I211" s="4"/>
      <c r="J211" s="10" t="b">
        <f t="shared" si="6"/>
        <v>0</v>
      </c>
      <c r="K211" s="10" t="b">
        <f>IFERROR(INDEX(DBData!$A:$G, MATCH($A211, DBData!$G:$G, 0), MATCH("Min_Rank_ID", DBData!$1:$1, 0)), 0) &lt;&gt; F211</f>
        <v>0</v>
      </c>
      <c r="L211" s="10" t="b">
        <f>CONCATENATE(IFERROR(INDEX(DBData!$A:$G, MATCH($A211, DBData!$G:$G, 0), MATCH("Code", DBData!$1:$1, 0)), ""), IFERROR(INDEX(DBData!$A:$G, MATCH($A211, DBData!$G:$G, 0), MATCH("Name", DBData!$1:$1, 0)), "")) &lt;&gt; CONCATENATE(B211,C211)</f>
        <v>0</v>
      </c>
      <c r="M211" s="10" t="b">
        <f>IFERROR(INDEX(DBData!$A:$G, MATCH(Table1[[#This Row],[Block_Decimal_ID]], DBData!$G:$G, 0), MATCH("Stack_Size", DBData!$1:$1, 0)), 0) &lt;&gt; Table1[[#This Row],[Stack_Size]]</f>
        <v>0</v>
      </c>
      <c r="N211" s="11" t="str">
        <f t="shared" si="7"/>
        <v>INSERT INTO Items ([Code], [Name], [Stack_Size], [Max], [Min_Rank_ID], [Block_Decimal_ID]) VALUES ('poweredminecart', 'Powered Minecart', 1, 64, 4, 343);</v>
      </c>
      <c r="O21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[Code]='poweredminecart', [Name]='Powered Minecart', [Stack_Size]=1, [Max]=64, [Min_Rank_ID]=4 WHERE Item_ID = 296;</v>
      </c>
    </row>
    <row r="212" spans="1:15">
      <c r="A212" s="3">
        <v>344</v>
      </c>
      <c r="B212" s="3" t="s">
        <v>276</v>
      </c>
      <c r="C212" s="3" t="s">
        <v>277</v>
      </c>
      <c r="D212" s="3">
        <v>1</v>
      </c>
      <c r="E212" s="3">
        <v>64</v>
      </c>
      <c r="F212" s="3">
        <v>4</v>
      </c>
      <c r="G212" s="3">
        <f>IFERROR(INDEX(DBData!$A:$G, MATCH(A212, DBData!$G:$G, 0), MATCH("Item_ID", DBData!$1:$1, 0)), "new")</f>
        <v>297</v>
      </c>
      <c r="H212" s="3"/>
      <c r="I212" s="4"/>
      <c r="J212" s="10" t="b">
        <f t="shared" si="6"/>
        <v>0</v>
      </c>
      <c r="K212" s="10" t="b">
        <f>IFERROR(INDEX(DBData!$A:$G, MATCH($A212, DBData!$G:$G, 0), MATCH("Min_Rank_ID", DBData!$1:$1, 0)), 0) &lt;&gt; F212</f>
        <v>0</v>
      </c>
      <c r="L212" s="10" t="b">
        <f>CONCATENATE(IFERROR(INDEX(DBData!$A:$G, MATCH($A212, DBData!$G:$G, 0), MATCH("Code", DBData!$1:$1, 0)), ""), IFERROR(INDEX(DBData!$A:$G, MATCH($A212, DBData!$G:$G, 0), MATCH("Name", DBData!$1:$1, 0)), "")) &lt;&gt; CONCATENATE(B212,C212)</f>
        <v>0</v>
      </c>
      <c r="M212" s="10" t="b">
        <f>IFERROR(INDEX(DBData!$A:$G, MATCH(Table1[[#This Row],[Block_Decimal_ID]], DBData!$G:$G, 0), MATCH("Stack_Size", DBData!$1:$1, 0)), 0) &lt;&gt; Table1[[#This Row],[Stack_Size]]</f>
        <v>0</v>
      </c>
      <c r="N212" s="11" t="str">
        <f t="shared" si="7"/>
        <v>INSERT INTO Items ([Code], [Name], [Stack_Size], [Max], [Min_Rank_ID], [Block_Decimal_ID]) VALUES ('egg', 'Egg', 1, 64, 4, 344);</v>
      </c>
      <c r="O21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[Code]='egg', [Name]='Egg', [Stack_Size]=1, [Max]=64, [Min_Rank_ID]=4 WHERE Item_ID = 297;</v>
      </c>
    </row>
    <row r="213" spans="1:15">
      <c r="A213" s="3">
        <v>345</v>
      </c>
      <c r="B213" s="3" t="s">
        <v>278</v>
      </c>
      <c r="C213" s="3" t="s">
        <v>279</v>
      </c>
      <c r="D213" s="3">
        <v>1</v>
      </c>
      <c r="E213" s="3">
        <v>64</v>
      </c>
      <c r="F213" s="3">
        <v>4</v>
      </c>
      <c r="G213" s="3">
        <f>IFERROR(INDEX(DBData!$A:$G, MATCH(A213, DBData!$G:$G, 0), MATCH("Item_ID", DBData!$1:$1, 0)), "new")</f>
        <v>298</v>
      </c>
      <c r="H213" s="3"/>
      <c r="I213" s="4"/>
      <c r="J213" s="10" t="b">
        <f t="shared" si="6"/>
        <v>0</v>
      </c>
      <c r="K213" s="10" t="b">
        <f>IFERROR(INDEX(DBData!$A:$G, MATCH($A213, DBData!$G:$G, 0), MATCH("Min_Rank_ID", DBData!$1:$1, 0)), 0) &lt;&gt; F213</f>
        <v>0</v>
      </c>
      <c r="L213" s="10" t="b">
        <f>CONCATENATE(IFERROR(INDEX(DBData!$A:$G, MATCH($A213, DBData!$G:$G, 0), MATCH("Code", DBData!$1:$1, 0)), ""), IFERROR(INDEX(DBData!$A:$G, MATCH($A213, DBData!$G:$G, 0), MATCH("Name", DBData!$1:$1, 0)), "")) &lt;&gt; CONCATENATE(B213,C213)</f>
        <v>0</v>
      </c>
      <c r="M213" s="10" t="b">
        <f>IFERROR(INDEX(DBData!$A:$G, MATCH(Table1[[#This Row],[Block_Decimal_ID]], DBData!$G:$G, 0), MATCH("Stack_Size", DBData!$1:$1, 0)), 0) &lt;&gt; Table1[[#This Row],[Stack_Size]]</f>
        <v>0</v>
      </c>
      <c r="N213" s="11" t="str">
        <f t="shared" si="7"/>
        <v>INSERT INTO Items ([Code], [Name], [Stack_Size], [Max], [Min_Rank_ID], [Block_Decimal_ID]) VALUES ('compass', 'Compass', 1, 64, 4, 345);</v>
      </c>
      <c r="O21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[Code]='compass', [Name]='Compass', [Stack_Size]=1, [Max]=64, [Min_Rank_ID]=4 WHERE Item_ID = 298;</v>
      </c>
    </row>
    <row r="214" spans="1:15">
      <c r="A214" s="3">
        <v>346</v>
      </c>
      <c r="B214" s="3" t="s">
        <v>280</v>
      </c>
      <c r="C214" s="3" t="s">
        <v>281</v>
      </c>
      <c r="D214" s="3">
        <v>1</v>
      </c>
      <c r="E214" s="3">
        <v>64</v>
      </c>
      <c r="F214" s="3">
        <v>4</v>
      </c>
      <c r="G214" s="3">
        <f>IFERROR(INDEX(DBData!$A:$G, MATCH(A214, DBData!$G:$G, 0), MATCH("Item_ID", DBData!$1:$1, 0)), "new")</f>
        <v>299</v>
      </c>
      <c r="H214" s="3"/>
      <c r="I214" s="4"/>
      <c r="J214" s="10" t="b">
        <f t="shared" si="6"/>
        <v>0</v>
      </c>
      <c r="K214" s="10" t="b">
        <f>IFERROR(INDEX(DBData!$A:$G, MATCH($A214, DBData!$G:$G, 0), MATCH("Min_Rank_ID", DBData!$1:$1, 0)), 0) &lt;&gt; F214</f>
        <v>0</v>
      </c>
      <c r="L214" s="10" t="b">
        <f>CONCATENATE(IFERROR(INDEX(DBData!$A:$G, MATCH($A214, DBData!$G:$G, 0), MATCH("Code", DBData!$1:$1, 0)), ""), IFERROR(INDEX(DBData!$A:$G, MATCH($A214, DBData!$G:$G, 0), MATCH("Name", DBData!$1:$1, 0)), "")) &lt;&gt; CONCATENATE(B214,C214)</f>
        <v>0</v>
      </c>
      <c r="M214" s="10" t="b">
        <f>IFERROR(INDEX(DBData!$A:$G, MATCH(Table1[[#This Row],[Block_Decimal_ID]], DBData!$G:$G, 0), MATCH("Stack_Size", DBData!$1:$1, 0)), 0) &lt;&gt; Table1[[#This Row],[Stack_Size]]</f>
        <v>0</v>
      </c>
      <c r="N214" s="11" t="str">
        <f t="shared" si="7"/>
        <v>INSERT INTO Items ([Code], [Name], [Stack_Size], [Max], [Min_Rank_ID], [Block_Decimal_ID]) VALUES ('fishingrod', 'Fishing Rod', 1, 64, 4, 346);</v>
      </c>
      <c r="O21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[Code]='fishingrod', [Name]='Fishing Rod', [Stack_Size]=1, [Max]=64, [Min_Rank_ID]=4 WHERE Item_ID = 299;</v>
      </c>
    </row>
    <row r="215" spans="1:15">
      <c r="A215">
        <v>347</v>
      </c>
      <c r="B215" t="s">
        <v>282</v>
      </c>
      <c r="C215" t="s">
        <v>283</v>
      </c>
      <c r="D215">
        <v>1</v>
      </c>
      <c r="E215">
        <v>64</v>
      </c>
      <c r="G215">
        <f>IFERROR(INDEX(DBData!$A:$G, MATCH(A215, DBData!$G:$G, 0), MATCH("Item_ID", DBData!$1:$1, 0)), "new")</f>
        <v>300</v>
      </c>
      <c r="J215" s="9" t="b">
        <f t="shared" si="6"/>
        <v>0</v>
      </c>
      <c r="K215" s="9" t="b">
        <f>IFERROR(INDEX(DBData!$A:$G, MATCH($A215, DBData!$G:$G, 0), MATCH("Min_Rank_ID", DBData!$1:$1, 0)), 0) &lt;&gt; F215</f>
        <v>1</v>
      </c>
      <c r="L215" s="9" t="b">
        <f>CONCATENATE(IFERROR(INDEX(DBData!$A:$G, MATCH($A215, DBData!$G:$G, 0), MATCH("Code", DBData!$1:$1, 0)), ""), IFERROR(INDEX(DBData!$A:$G, MATCH($A215, DBData!$G:$G, 0), MATCH("Name", DBData!$1:$1, 0)), "")) &lt;&gt; CONCATENATE(B215,C215)</f>
        <v>0</v>
      </c>
      <c r="M215" s="9" t="b">
        <f>IFERROR(INDEX(DBData!$A:$G, MATCH(Table1[[#This Row],[Block_Decimal_ID]], DBData!$G:$G, 0), MATCH("Stack_Size", DBData!$1:$1, 0)), 0) &lt;&gt; Table1[[#This Row],[Stack_Size]]</f>
        <v>0</v>
      </c>
      <c r="N215" s="1" t="str">
        <f t="shared" si="7"/>
        <v>INSERT INTO Items ([Code], [Name], [Stack_Size], [Max], [Min_Rank_ID], [Block_Decimal_ID]) VALUES ('clock', 'Clock', 1, 64, , 347);</v>
      </c>
      <c r="O21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[Code]='clock', [Name]='Clock', [Stack_Size]=1, [Max]=64, [Min_Rank_ID]= WHERE Item_ID = 300;</v>
      </c>
    </row>
    <row r="216" spans="1:15">
      <c r="A216" s="3">
        <v>348</v>
      </c>
      <c r="B216" s="3" t="s">
        <v>284</v>
      </c>
      <c r="C216" s="3" t="s">
        <v>285</v>
      </c>
      <c r="D216" s="3">
        <v>1</v>
      </c>
      <c r="E216" s="3">
        <v>64</v>
      </c>
      <c r="F216" s="3">
        <v>4</v>
      </c>
      <c r="G216" s="3">
        <f>IFERROR(INDEX(DBData!$A:$G, MATCH(A216, DBData!$G:$G, 0), MATCH("Item_ID", DBData!$1:$1, 0)), "new")</f>
        <v>301</v>
      </c>
      <c r="H216" s="3"/>
      <c r="I216" s="4"/>
      <c r="J216" s="10" t="b">
        <f t="shared" si="6"/>
        <v>0</v>
      </c>
      <c r="K216" s="10" t="b">
        <f>IFERROR(INDEX(DBData!$A:$G, MATCH($A216, DBData!$G:$G, 0), MATCH("Min_Rank_ID", DBData!$1:$1, 0)), 0) &lt;&gt; F216</f>
        <v>0</v>
      </c>
      <c r="L216" s="10" t="b">
        <f>CONCATENATE(IFERROR(INDEX(DBData!$A:$G, MATCH($A216, DBData!$G:$G, 0), MATCH("Code", DBData!$1:$1, 0)), ""), IFERROR(INDEX(DBData!$A:$G, MATCH($A216, DBData!$G:$G, 0), MATCH("Name", DBData!$1:$1, 0)), "")) &lt;&gt; CONCATENATE(B216,C216)</f>
        <v>0</v>
      </c>
      <c r="M216" s="10" t="b">
        <f>IFERROR(INDEX(DBData!$A:$G, MATCH(Table1[[#This Row],[Block_Decimal_ID]], DBData!$G:$G, 0), MATCH("Stack_Size", DBData!$1:$1, 0)), 0) &lt;&gt; Table1[[#This Row],[Stack_Size]]</f>
        <v>0</v>
      </c>
      <c r="N216" s="11" t="str">
        <f t="shared" si="7"/>
        <v>INSERT INTO Items ([Code], [Name], [Stack_Size], [Max], [Min_Rank_ID], [Block_Decimal_ID]) VALUES ('glowstonedust', 'Glowstone (Dust)', 1, 64, 4, 348);</v>
      </c>
      <c r="O21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[Code]='glowstonedust', [Name]='Glowstone (Dust)', [Stack_Size]=1, [Max]=64, [Min_Rank_ID]=4 WHERE Item_ID = 301;</v>
      </c>
    </row>
    <row r="217" spans="1:15">
      <c r="A217" s="3">
        <v>349</v>
      </c>
      <c r="B217" s="3" t="s">
        <v>286</v>
      </c>
      <c r="C217" s="3" t="s">
        <v>287</v>
      </c>
      <c r="D217" s="3">
        <v>1</v>
      </c>
      <c r="E217" s="3">
        <v>64</v>
      </c>
      <c r="F217" s="3">
        <v>4</v>
      </c>
      <c r="G217" s="3">
        <f>IFERROR(INDEX(DBData!$A:$G, MATCH(A217, DBData!$G:$G, 0), MATCH("Item_ID", DBData!$1:$1, 0)), "new")</f>
        <v>302</v>
      </c>
      <c r="H217" s="3"/>
      <c r="I217" s="4"/>
      <c r="J217" s="10" t="b">
        <f t="shared" si="6"/>
        <v>0</v>
      </c>
      <c r="K217" s="10" t="b">
        <f>IFERROR(INDEX(DBData!$A:$G, MATCH($A217, DBData!$G:$G, 0), MATCH("Min_Rank_ID", DBData!$1:$1, 0)), 0) &lt;&gt; F217</f>
        <v>0</v>
      </c>
      <c r="L217" s="10" t="b">
        <f>CONCATENATE(IFERROR(INDEX(DBData!$A:$G, MATCH($A217, DBData!$G:$G, 0), MATCH("Code", DBData!$1:$1, 0)), ""), IFERROR(INDEX(DBData!$A:$G, MATCH($A217, DBData!$G:$G, 0), MATCH("Name", DBData!$1:$1, 0)), "")) &lt;&gt; CONCATENATE(B217,C217)</f>
        <v>0</v>
      </c>
      <c r="M217" s="10" t="b">
        <f>IFERROR(INDEX(DBData!$A:$G, MATCH(Table1[[#This Row],[Block_Decimal_ID]], DBData!$G:$G, 0), MATCH("Stack_Size", DBData!$1:$1, 0)), 0) &lt;&gt; Table1[[#This Row],[Stack_Size]]</f>
        <v>0</v>
      </c>
      <c r="N217" s="11" t="str">
        <f t="shared" si="7"/>
        <v>INSERT INTO Items ([Code], [Name], [Stack_Size], [Max], [Min_Rank_ID], [Block_Decimal_ID]) VALUES ('fish', 'Fish', 1, 64, 4, 349);</v>
      </c>
      <c r="O21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[Code]='fish', [Name]='Fish', [Stack_Size]=1, [Max]=64, [Min_Rank_ID]=4 WHERE Item_ID = 302;</v>
      </c>
    </row>
    <row r="218" spans="1:15">
      <c r="A218" s="3">
        <v>350</v>
      </c>
      <c r="B218" s="3" t="s">
        <v>288</v>
      </c>
      <c r="C218" s="3" t="s">
        <v>289</v>
      </c>
      <c r="D218" s="3">
        <v>1</v>
      </c>
      <c r="E218" s="3">
        <v>64</v>
      </c>
      <c r="F218" s="3">
        <v>4</v>
      </c>
      <c r="G218" s="3">
        <f>IFERROR(INDEX(DBData!$A:$G, MATCH(A218, DBData!$G:$G, 0), MATCH("Item_ID", DBData!$1:$1, 0)), "new")</f>
        <v>303</v>
      </c>
      <c r="H218" s="3"/>
      <c r="I218" s="4"/>
      <c r="J218" s="10" t="b">
        <f t="shared" si="6"/>
        <v>0</v>
      </c>
      <c r="K218" s="10" t="b">
        <f>IFERROR(INDEX(DBData!$A:$G, MATCH($A218, DBData!$G:$G, 0), MATCH("Min_Rank_ID", DBData!$1:$1, 0)), 0) &lt;&gt; F218</f>
        <v>0</v>
      </c>
      <c r="L218" s="10" t="b">
        <f>CONCATENATE(IFERROR(INDEX(DBData!$A:$G, MATCH($A218, DBData!$G:$G, 0), MATCH("Code", DBData!$1:$1, 0)), ""), IFERROR(INDEX(DBData!$A:$G, MATCH($A218, DBData!$G:$G, 0), MATCH("Name", DBData!$1:$1, 0)), "")) &lt;&gt; CONCATENATE(B218,C218)</f>
        <v>0</v>
      </c>
      <c r="M218" s="10" t="b">
        <f>IFERROR(INDEX(DBData!$A:$G, MATCH(Table1[[#This Row],[Block_Decimal_ID]], DBData!$G:$G, 0), MATCH("Stack_Size", DBData!$1:$1, 0)), 0) &lt;&gt; Table1[[#This Row],[Stack_Size]]</f>
        <v>0</v>
      </c>
      <c r="N218" s="11" t="str">
        <f t="shared" si="7"/>
        <v>INSERT INTO Items ([Code], [Name], [Stack_Size], [Max], [Min_Rank_ID], [Block_Decimal_ID]) VALUES ('cookedfish', 'Cooked Fish', 1, 64, 4, 350);</v>
      </c>
      <c r="O21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[Code]='cookedfish', [Name]='Cooked Fish', [Stack_Size]=1, [Max]=64, [Min_Rank_ID]=4 WHERE Item_ID = 303;</v>
      </c>
    </row>
    <row r="219" spans="1:15">
      <c r="A219" s="3">
        <v>351</v>
      </c>
      <c r="B219" s="3" t="s">
        <v>290</v>
      </c>
      <c r="C219" s="3" t="s">
        <v>291</v>
      </c>
      <c r="D219" s="3">
        <v>1</v>
      </c>
      <c r="E219" s="3">
        <v>64</v>
      </c>
      <c r="F219" s="3">
        <v>4</v>
      </c>
      <c r="G219" s="3">
        <f>IFERROR(INDEX(DBData!$A:$G, MATCH(A219, DBData!$G:$G, 0), MATCH("Item_ID", DBData!$1:$1, 0)), "new")</f>
        <v>304</v>
      </c>
      <c r="H219" s="3"/>
      <c r="I219" s="4"/>
      <c r="J219" s="10" t="b">
        <f t="shared" si="6"/>
        <v>0</v>
      </c>
      <c r="K219" s="10" t="b">
        <f>IFERROR(INDEX(DBData!$A:$G, MATCH($A219, DBData!$G:$G, 0), MATCH("Min_Rank_ID", DBData!$1:$1, 0)), 0) &lt;&gt; F219</f>
        <v>0</v>
      </c>
      <c r="L219" s="10" t="b">
        <f>CONCATENATE(IFERROR(INDEX(DBData!$A:$G, MATCH($A219, DBData!$G:$G, 0), MATCH("Code", DBData!$1:$1, 0)), ""), IFERROR(INDEX(DBData!$A:$G, MATCH($A219, DBData!$G:$G, 0), MATCH("Name", DBData!$1:$1, 0)), "")) &lt;&gt; CONCATENATE(B219,C219)</f>
        <v>0</v>
      </c>
      <c r="M219" s="10" t="b">
        <f>IFERROR(INDEX(DBData!$A:$G, MATCH(Table1[[#This Row],[Block_Decimal_ID]], DBData!$G:$G, 0), MATCH("Stack_Size", DBData!$1:$1, 0)), 0) &lt;&gt; Table1[[#This Row],[Stack_Size]]</f>
        <v>0</v>
      </c>
      <c r="N219" s="11" t="str">
        <f t="shared" si="7"/>
        <v>INSERT INTO Items ([Code], [Name], [Stack_Size], [Max], [Min_Rank_ID], [Block_Decimal_ID]) VALUES ('dye', 'Dye', 1, 64, 4, 351);</v>
      </c>
      <c r="O21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[Code]='dye', [Name]='Dye', [Stack_Size]=1, [Max]=64, [Min_Rank_ID]=4 WHERE Item_ID = 304;</v>
      </c>
    </row>
    <row r="220" spans="1:15">
      <c r="A220" s="3">
        <v>352</v>
      </c>
      <c r="B220" s="3" t="s">
        <v>292</v>
      </c>
      <c r="C220" s="3" t="s">
        <v>293</v>
      </c>
      <c r="D220" s="3">
        <v>1</v>
      </c>
      <c r="E220" s="3">
        <v>64</v>
      </c>
      <c r="F220" s="3">
        <v>4</v>
      </c>
      <c r="G220" s="3">
        <f>IFERROR(INDEX(DBData!$A:$G, MATCH(A220, DBData!$G:$G, 0), MATCH("Item_ID", DBData!$1:$1, 0)), "new")</f>
        <v>305</v>
      </c>
      <c r="H220" s="3"/>
      <c r="I220" s="4"/>
      <c r="J220" s="10" t="b">
        <f t="shared" si="6"/>
        <v>0</v>
      </c>
      <c r="K220" s="10" t="b">
        <f>IFERROR(INDEX(DBData!$A:$G, MATCH($A220, DBData!$G:$G, 0), MATCH("Min_Rank_ID", DBData!$1:$1, 0)), 0) &lt;&gt; F220</f>
        <v>0</v>
      </c>
      <c r="L220" s="10" t="b">
        <f>CONCATENATE(IFERROR(INDEX(DBData!$A:$G, MATCH($A220, DBData!$G:$G, 0), MATCH("Code", DBData!$1:$1, 0)), ""), IFERROR(INDEX(DBData!$A:$G, MATCH($A220, DBData!$G:$G, 0), MATCH("Name", DBData!$1:$1, 0)), "")) &lt;&gt; CONCATENATE(B220,C220)</f>
        <v>0</v>
      </c>
      <c r="M220" s="10" t="b">
        <f>IFERROR(INDEX(DBData!$A:$G, MATCH(Table1[[#This Row],[Block_Decimal_ID]], DBData!$G:$G, 0), MATCH("Stack_Size", DBData!$1:$1, 0)), 0) &lt;&gt; Table1[[#This Row],[Stack_Size]]</f>
        <v>0</v>
      </c>
      <c r="N220" s="11" t="str">
        <f t="shared" si="7"/>
        <v>INSERT INTO Items ([Code], [Name], [Stack_Size], [Max], [Min_Rank_ID], [Block_Decimal_ID]) VALUES ('bone', 'Bone', 1, 64, 4, 352);</v>
      </c>
      <c r="O22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[Code]='bone', [Name]='Bone', [Stack_Size]=1, [Max]=64, [Min_Rank_ID]=4 WHERE Item_ID = 305;</v>
      </c>
    </row>
    <row r="221" spans="1:15">
      <c r="A221">
        <v>353</v>
      </c>
      <c r="B221" t="s">
        <v>294</v>
      </c>
      <c r="C221" t="s">
        <v>295</v>
      </c>
      <c r="D221">
        <v>1</v>
      </c>
      <c r="E221">
        <v>64</v>
      </c>
      <c r="G221">
        <f>IFERROR(INDEX(DBData!$A:$G, MATCH(A221, DBData!$G:$G, 0), MATCH("Item_ID", DBData!$1:$1, 0)), "new")</f>
        <v>306</v>
      </c>
      <c r="J221" s="9" t="b">
        <f t="shared" si="6"/>
        <v>0</v>
      </c>
      <c r="K221" s="9" t="b">
        <f>IFERROR(INDEX(DBData!$A:$G, MATCH($A221, DBData!$G:$G, 0), MATCH("Min_Rank_ID", DBData!$1:$1, 0)), 0) &lt;&gt; F221</f>
        <v>1</v>
      </c>
      <c r="L221" s="9" t="b">
        <f>CONCATENATE(IFERROR(INDEX(DBData!$A:$G, MATCH($A221, DBData!$G:$G, 0), MATCH("Code", DBData!$1:$1, 0)), ""), IFERROR(INDEX(DBData!$A:$G, MATCH($A221, DBData!$G:$G, 0), MATCH("Name", DBData!$1:$1, 0)), "")) &lt;&gt; CONCATENATE(B221,C221)</f>
        <v>0</v>
      </c>
      <c r="M221" s="9" t="b">
        <f>IFERROR(INDEX(DBData!$A:$G, MATCH(Table1[[#This Row],[Block_Decimal_ID]], DBData!$G:$G, 0), MATCH("Stack_Size", DBData!$1:$1, 0)), 0) &lt;&gt; Table1[[#This Row],[Stack_Size]]</f>
        <v>0</v>
      </c>
      <c r="N221" s="1" t="str">
        <f t="shared" si="7"/>
        <v>INSERT INTO Items ([Code], [Name], [Stack_Size], [Max], [Min_Rank_ID], [Block_Decimal_ID]) VALUES ('sugar', 'Sugar', 1, 64, , 353);</v>
      </c>
      <c r="O221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[Code]='sugar', [Name]='Sugar', [Stack_Size]=1, [Max]=64, [Min_Rank_ID]= WHERE Item_ID = 306;</v>
      </c>
    </row>
    <row r="222" spans="1:15">
      <c r="A222" s="3">
        <v>354</v>
      </c>
      <c r="B222" s="3" t="s">
        <v>296</v>
      </c>
      <c r="C222" s="3" t="s">
        <v>297</v>
      </c>
      <c r="D222" s="3">
        <v>1</v>
      </c>
      <c r="E222" s="3">
        <v>64</v>
      </c>
      <c r="F222" s="3">
        <v>4</v>
      </c>
      <c r="G222" s="3">
        <f>IFERROR(INDEX(DBData!$A:$G, MATCH(A222, DBData!$G:$G, 0), MATCH("Item_ID", DBData!$1:$1, 0)), "new")</f>
        <v>307</v>
      </c>
      <c r="H222" s="3"/>
      <c r="I222" s="4"/>
      <c r="J222" s="10" t="b">
        <f t="shared" si="6"/>
        <v>0</v>
      </c>
      <c r="K222" s="10" t="b">
        <f>IFERROR(INDEX(DBData!$A:$G, MATCH($A222, DBData!$G:$G, 0), MATCH("Min_Rank_ID", DBData!$1:$1, 0)), 0) &lt;&gt; F222</f>
        <v>0</v>
      </c>
      <c r="L222" s="10" t="b">
        <f>CONCATENATE(IFERROR(INDEX(DBData!$A:$G, MATCH($A222, DBData!$G:$G, 0), MATCH("Code", DBData!$1:$1, 0)), ""), IFERROR(INDEX(DBData!$A:$G, MATCH($A222, DBData!$G:$G, 0), MATCH("Name", DBData!$1:$1, 0)), "")) &lt;&gt; CONCATENATE(B222,C222)</f>
        <v>0</v>
      </c>
      <c r="M222" s="10" t="b">
        <f>IFERROR(INDEX(DBData!$A:$G, MATCH(Table1[[#This Row],[Block_Decimal_ID]], DBData!$G:$G, 0), MATCH("Stack_Size", DBData!$1:$1, 0)), 0) &lt;&gt; Table1[[#This Row],[Stack_Size]]</f>
        <v>0</v>
      </c>
      <c r="N222" s="11" t="str">
        <f t="shared" si="7"/>
        <v>INSERT INTO Items ([Code], [Name], [Stack_Size], [Max], [Min_Rank_ID], [Block_Decimal_ID]) VALUES ('cake', 'Cake', 1, 64, 4, 354);</v>
      </c>
      <c r="O22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[Code]='cake', [Name]='Cake', [Stack_Size]=1, [Max]=64, [Min_Rank_ID]=4 WHERE Item_ID = 307;</v>
      </c>
    </row>
    <row r="223" spans="1:15">
      <c r="A223" s="3">
        <v>355</v>
      </c>
      <c r="B223" s="3" t="s">
        <v>298</v>
      </c>
      <c r="C223" s="3" t="s">
        <v>299</v>
      </c>
      <c r="D223" s="3">
        <v>1</v>
      </c>
      <c r="E223" s="3">
        <v>64</v>
      </c>
      <c r="F223" s="3">
        <v>4</v>
      </c>
      <c r="G223" s="3">
        <f>IFERROR(INDEX(DBData!$A:$G, MATCH(A223, DBData!$G:$G, 0), MATCH("Item_ID", DBData!$1:$1, 0)), "new")</f>
        <v>308</v>
      </c>
      <c r="H223" s="3"/>
      <c r="I223" s="4"/>
      <c r="J223" s="10" t="b">
        <f t="shared" si="6"/>
        <v>0</v>
      </c>
      <c r="K223" s="10" t="b">
        <f>IFERROR(INDEX(DBData!$A:$G, MATCH($A223, DBData!$G:$G, 0), MATCH("Min_Rank_ID", DBData!$1:$1, 0)), 0) &lt;&gt; F223</f>
        <v>0</v>
      </c>
      <c r="L223" s="10" t="b">
        <f>CONCATENATE(IFERROR(INDEX(DBData!$A:$G, MATCH($A223, DBData!$G:$G, 0), MATCH("Code", DBData!$1:$1, 0)), ""), IFERROR(INDEX(DBData!$A:$G, MATCH($A223, DBData!$G:$G, 0), MATCH("Name", DBData!$1:$1, 0)), "")) &lt;&gt; CONCATENATE(B223,C223)</f>
        <v>0</v>
      </c>
      <c r="M223" s="10" t="b">
        <f>IFERROR(INDEX(DBData!$A:$G, MATCH(Table1[[#This Row],[Block_Decimal_ID]], DBData!$G:$G, 0), MATCH("Stack_Size", DBData!$1:$1, 0)), 0) &lt;&gt; Table1[[#This Row],[Stack_Size]]</f>
        <v>0</v>
      </c>
      <c r="N223" s="11" t="str">
        <f t="shared" si="7"/>
        <v>INSERT INTO Items ([Code], [Name], [Stack_Size], [Max], [Min_Rank_ID], [Block_Decimal_ID]) VALUES ('bed', 'Bed', 1, 64, 4, 355);</v>
      </c>
      <c r="O22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[Code]='bed', [Name]='Bed', [Stack_Size]=1, [Max]=64, [Min_Rank_ID]=4 WHERE Item_ID = 308;</v>
      </c>
    </row>
    <row r="224" spans="1:15">
      <c r="A224" s="3">
        <v>356</v>
      </c>
      <c r="B224" s="3" t="s">
        <v>300</v>
      </c>
      <c r="C224" s="3" t="s">
        <v>301</v>
      </c>
      <c r="D224" s="3">
        <v>1</v>
      </c>
      <c r="E224" s="3">
        <v>64</v>
      </c>
      <c r="F224" s="3">
        <v>4</v>
      </c>
      <c r="G224" s="3">
        <f>IFERROR(INDEX(DBData!$A:$G, MATCH(A224, DBData!$G:$G, 0), MATCH("Item_ID", DBData!$1:$1, 0)), "new")</f>
        <v>309</v>
      </c>
      <c r="H224" s="3"/>
      <c r="I224" s="4"/>
      <c r="J224" s="10" t="b">
        <f t="shared" si="6"/>
        <v>0</v>
      </c>
      <c r="K224" s="10" t="b">
        <f>IFERROR(INDEX(DBData!$A:$G, MATCH($A224, DBData!$G:$G, 0), MATCH("Min_Rank_ID", DBData!$1:$1, 0)), 0) &lt;&gt; F224</f>
        <v>0</v>
      </c>
      <c r="L224" s="10" t="b">
        <f>CONCATENATE(IFERROR(INDEX(DBData!$A:$G, MATCH($A224, DBData!$G:$G, 0), MATCH("Code", DBData!$1:$1, 0)), ""), IFERROR(INDEX(DBData!$A:$G, MATCH($A224, DBData!$G:$G, 0), MATCH("Name", DBData!$1:$1, 0)), "")) &lt;&gt; CONCATENATE(B224,C224)</f>
        <v>0</v>
      </c>
      <c r="M224" s="10" t="b">
        <f>IFERROR(INDEX(DBData!$A:$G, MATCH(Table1[[#This Row],[Block_Decimal_ID]], DBData!$G:$G, 0), MATCH("Stack_Size", DBData!$1:$1, 0)), 0) &lt;&gt; Table1[[#This Row],[Stack_Size]]</f>
        <v>0</v>
      </c>
      <c r="N224" s="11" t="str">
        <f t="shared" si="7"/>
        <v>INSERT INTO Items ([Code], [Name], [Stack_Size], [Max], [Min_Rank_ID], [Block_Decimal_ID]) VALUES ('redstonerepeater', 'Redstone Repeater', 1, 64, 4, 356);</v>
      </c>
      <c r="O22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[Code]='redstonerepeater', [Name]='Redstone Repeater', [Stack_Size]=1, [Max]=64, [Min_Rank_ID]=4 WHERE Item_ID = 309;</v>
      </c>
    </row>
    <row r="225" spans="1:15">
      <c r="A225" s="3">
        <v>357</v>
      </c>
      <c r="B225" s="3" t="s">
        <v>302</v>
      </c>
      <c r="C225" s="3" t="s">
        <v>303</v>
      </c>
      <c r="D225" s="3">
        <v>1</v>
      </c>
      <c r="E225" s="3">
        <v>64</v>
      </c>
      <c r="F225" s="3">
        <v>4</v>
      </c>
      <c r="G225" s="3">
        <f>IFERROR(INDEX(DBData!$A:$G, MATCH(A225, DBData!$G:$G, 0), MATCH("Item_ID", DBData!$1:$1, 0)), "new")</f>
        <v>310</v>
      </c>
      <c r="H225" s="3"/>
      <c r="I225" s="4"/>
      <c r="J225" s="10" t="b">
        <f t="shared" si="6"/>
        <v>0</v>
      </c>
      <c r="K225" s="10" t="b">
        <f>IFERROR(INDEX(DBData!$A:$G, MATCH($A225, DBData!$G:$G, 0), MATCH("Min_Rank_ID", DBData!$1:$1, 0)), 0) &lt;&gt; F225</f>
        <v>0</v>
      </c>
      <c r="L225" s="10" t="b">
        <f>CONCATENATE(IFERROR(INDEX(DBData!$A:$G, MATCH($A225, DBData!$G:$G, 0), MATCH("Code", DBData!$1:$1, 0)), ""), IFERROR(INDEX(DBData!$A:$G, MATCH($A225, DBData!$G:$G, 0), MATCH("Name", DBData!$1:$1, 0)), "")) &lt;&gt; CONCATENATE(B225,C225)</f>
        <v>0</v>
      </c>
      <c r="M225" s="10" t="b">
        <f>IFERROR(INDEX(DBData!$A:$G, MATCH(Table1[[#This Row],[Block_Decimal_ID]], DBData!$G:$G, 0), MATCH("Stack_Size", DBData!$1:$1, 0)), 0) &lt;&gt; Table1[[#This Row],[Stack_Size]]</f>
        <v>0</v>
      </c>
      <c r="N225" s="11" t="str">
        <f t="shared" si="7"/>
        <v>INSERT INTO Items ([Code], [Name], [Stack_Size], [Max], [Min_Rank_ID], [Block_Decimal_ID]) VALUES ('cookie', 'Cookie', 1, 64, 4, 357);</v>
      </c>
      <c r="O22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[Code]='cookie', [Name]='Cookie', [Stack_Size]=1, [Max]=64, [Min_Rank_ID]=4 WHERE Item_ID = 310;</v>
      </c>
    </row>
    <row r="226" spans="1:15">
      <c r="A226">
        <v>358</v>
      </c>
      <c r="B226" t="s">
        <v>425</v>
      </c>
      <c r="G226" t="str">
        <f>IFERROR(INDEX(DBData!$A:$G, MATCH(A226, DBData!$G:$G, 0), MATCH("Item_ID", DBData!$1:$1, 0)), "new")</f>
        <v>new</v>
      </c>
      <c r="J226" s="9" t="b">
        <f t="shared" si="6"/>
        <v>1</v>
      </c>
      <c r="K226" s="9" t="b">
        <f>IFERROR(INDEX(DBData!$A:$G, MATCH($A226, DBData!$G:$G, 0), MATCH("Min_Rank_ID", DBData!$1:$1, 0)), 0) &lt;&gt; F226</f>
        <v>0</v>
      </c>
      <c r="L226" s="9" t="b">
        <f>CONCATENATE(IFERROR(INDEX(DBData!$A:$G, MATCH($A226, DBData!$G:$G, 0), MATCH("Code", DBData!$1:$1, 0)), ""), IFERROR(INDEX(DBData!$A:$G, MATCH($A226, DBData!$G:$G, 0), MATCH("Name", DBData!$1:$1, 0)), "")) &lt;&gt; CONCATENATE(B226,C226)</f>
        <v>1</v>
      </c>
      <c r="M226" s="9" t="b">
        <f>IFERROR(INDEX(DBData!$A:$G, MATCH(Table1[[#This Row],[Block_Decimal_ID]], DBData!$G:$G, 0), MATCH("Stack_Size", DBData!$1:$1, 0)), 0) &lt;&gt; Table1[[#This Row],[Stack_Size]]</f>
        <v>0</v>
      </c>
      <c r="N226" s="1" t="str">
        <f t="shared" si="7"/>
        <v>INSERT INTO Items ([Code], [Name], [Stack_Size], [Max], [Min_Rank_ID], [Block_Decimal_ID]) VALUES ('map', '', , , , 358);</v>
      </c>
      <c r="O226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[Code]='map', [Name]='', [Stack_Size]=, [Max]=, [Min_Rank_ID]= WHERE Item_ID = new;</v>
      </c>
    </row>
    <row r="227" spans="1:15">
      <c r="A227" s="3">
        <v>359</v>
      </c>
      <c r="B227" s="3" t="s">
        <v>426</v>
      </c>
      <c r="C227" s="3" t="s">
        <v>476</v>
      </c>
      <c r="D227" s="3">
        <v>64</v>
      </c>
      <c r="E227" s="3">
        <v>256</v>
      </c>
      <c r="F227" s="3">
        <v>4</v>
      </c>
      <c r="G227" s="3">
        <f>IFERROR(INDEX(DBData!$A:$G, MATCH(A227, DBData!$G:$G, 0), MATCH("Item_ID", DBData!$1:$1, 0)), "new")</f>
        <v>343</v>
      </c>
      <c r="H227" s="3"/>
      <c r="I227" s="4"/>
      <c r="J227" s="10" t="b">
        <f t="shared" si="6"/>
        <v>0</v>
      </c>
      <c r="K227" s="10" t="b">
        <f>IFERROR(INDEX(DBData!$A:$G, MATCH($A227, DBData!$G:$G, 0), MATCH("Min_Rank_ID", DBData!$1:$1, 0)), 0) &lt;&gt; F227</f>
        <v>0</v>
      </c>
      <c r="L227" s="10" t="b">
        <f>CONCATENATE(IFERROR(INDEX(DBData!$A:$G, MATCH($A227, DBData!$G:$G, 0), MATCH("Code", DBData!$1:$1, 0)), ""), IFERROR(INDEX(DBData!$A:$G, MATCH($A227, DBData!$G:$G, 0), MATCH("Name", DBData!$1:$1, 0)), "")) &lt;&gt; CONCATENATE(B227,C227)</f>
        <v>0</v>
      </c>
      <c r="M227" s="10" t="b">
        <f>IFERROR(INDEX(DBData!$A:$G, MATCH(Table1[[#This Row],[Block_Decimal_ID]], DBData!$G:$G, 0), MATCH("Stack_Size", DBData!$1:$1, 0)), 0) &lt;&gt; Table1[[#This Row],[Stack_Size]]</f>
        <v>0</v>
      </c>
      <c r="N227" s="11" t="str">
        <f t="shared" si="7"/>
        <v>INSERT INTO Items ([Code], [Name], [Stack_Size], [Max], [Min_Rank_ID], [Block_Decimal_ID]) VALUES ('shears', 'Shears', 64, 256, 4, 359);</v>
      </c>
      <c r="O22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[Code]='shears', [Name]='Shears', [Stack_Size]=64, [Max]=256, [Min_Rank_ID]=4 WHERE Item_ID = 343;</v>
      </c>
    </row>
    <row r="228" spans="1:15">
      <c r="A228" s="3">
        <v>360</v>
      </c>
      <c r="B228" s="3" t="s">
        <v>427</v>
      </c>
      <c r="C228" s="3"/>
      <c r="D228" s="3">
        <v>64</v>
      </c>
      <c r="E228" s="3">
        <v>256</v>
      </c>
      <c r="F228" s="3">
        <v>4</v>
      </c>
      <c r="G228" s="3">
        <f>IFERROR(INDEX(DBData!$A:$G, MATCH(A228, DBData!$G:$G, 0), MATCH("Item_ID", DBData!$1:$1, 0)), "new")</f>
        <v>366</v>
      </c>
      <c r="H228" s="3"/>
      <c r="I228" s="4"/>
      <c r="J228" s="10" t="b">
        <f t="shared" si="6"/>
        <v>0</v>
      </c>
      <c r="K228" s="10" t="b">
        <f>IFERROR(INDEX(DBData!$A:$G, MATCH($A228, DBData!$G:$G, 0), MATCH("Min_Rank_ID", DBData!$1:$1, 0)), 0) &lt;&gt; F228</f>
        <v>0</v>
      </c>
      <c r="L228" s="10" t="b">
        <f>CONCATENATE(IFERROR(INDEX(DBData!$A:$G, MATCH($A228, DBData!$G:$G, 0), MATCH("Code", DBData!$1:$1, 0)), ""), IFERROR(INDEX(DBData!$A:$G, MATCH($A228, DBData!$G:$G, 0), MATCH("Name", DBData!$1:$1, 0)), "")) &lt;&gt; CONCATENATE(B228,C228)</f>
        <v>0</v>
      </c>
      <c r="M228" s="10" t="b">
        <f>IFERROR(INDEX(DBData!$A:$G, MATCH(Table1[[#This Row],[Block_Decimal_ID]], DBData!$G:$G, 0), MATCH("Stack_Size", DBData!$1:$1, 0)), 0) &lt;&gt; Table1[[#This Row],[Stack_Size]]</f>
        <v>0</v>
      </c>
      <c r="N228" s="11" t="str">
        <f t="shared" si="7"/>
        <v>INSERT INTO Items ([Code], [Name], [Stack_Size], [Max], [Min_Rank_ID], [Block_Decimal_ID]) VALUES ('melonslice', '', 64, 256, 4, 360);</v>
      </c>
      <c r="O22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[Code]='melonslice', [Name]='', [Stack_Size]=64, [Max]=256, [Min_Rank_ID]=4 WHERE Item_ID = 366;</v>
      </c>
    </row>
    <row r="229" spans="1:15">
      <c r="A229" s="3">
        <v>361</v>
      </c>
      <c r="B229" s="3" t="s">
        <v>428</v>
      </c>
      <c r="C229" s="3"/>
      <c r="D229" s="3">
        <v>64</v>
      </c>
      <c r="E229" s="3">
        <v>256</v>
      </c>
      <c r="F229" s="3">
        <v>4</v>
      </c>
      <c r="G229" s="3">
        <f>IFERROR(INDEX(DBData!$A:$G, MATCH(A229, DBData!$G:$G, 0), MATCH("Item_ID", DBData!$1:$1, 0)), "new")</f>
        <v>344</v>
      </c>
      <c r="H229" s="3"/>
      <c r="I229" s="4"/>
      <c r="J229" s="10" t="b">
        <f t="shared" si="6"/>
        <v>0</v>
      </c>
      <c r="K229" s="10" t="b">
        <f>IFERROR(INDEX(DBData!$A:$G, MATCH($A229, DBData!$G:$G, 0), MATCH("Min_Rank_ID", DBData!$1:$1, 0)), 0) &lt;&gt; F229</f>
        <v>0</v>
      </c>
      <c r="L229" s="10" t="b">
        <f>CONCATENATE(IFERROR(INDEX(DBData!$A:$G, MATCH($A229, DBData!$G:$G, 0), MATCH("Code", DBData!$1:$1, 0)), ""), IFERROR(INDEX(DBData!$A:$G, MATCH($A229, DBData!$G:$G, 0), MATCH("Name", DBData!$1:$1, 0)), "")) &lt;&gt; CONCATENATE(B229,C229)</f>
        <v>0</v>
      </c>
      <c r="M229" s="10" t="b">
        <f>IFERROR(INDEX(DBData!$A:$G, MATCH(Table1[[#This Row],[Block_Decimal_ID]], DBData!$G:$G, 0), MATCH("Stack_Size", DBData!$1:$1, 0)), 0) &lt;&gt; Table1[[#This Row],[Stack_Size]]</f>
        <v>0</v>
      </c>
      <c r="N229" s="11" t="str">
        <f t="shared" si="7"/>
        <v>INSERT INTO Items ([Code], [Name], [Stack_Size], [Max], [Min_Rank_ID], [Block_Decimal_ID]) VALUES ('pumpkinseeds', '', 64, 256, 4, 361);</v>
      </c>
      <c r="O22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[Code]='pumpkinseeds', [Name]='', [Stack_Size]=64, [Max]=256, [Min_Rank_ID]=4 WHERE Item_ID = 344;</v>
      </c>
    </row>
    <row r="230" spans="1:15">
      <c r="A230" s="3">
        <v>362</v>
      </c>
      <c r="B230" s="3" t="s">
        <v>429</v>
      </c>
      <c r="C230" s="3"/>
      <c r="D230" s="3">
        <v>64</v>
      </c>
      <c r="E230" s="3">
        <v>256</v>
      </c>
      <c r="F230" s="3">
        <v>4</v>
      </c>
      <c r="G230" s="3">
        <f>IFERROR(INDEX(DBData!$A:$G, MATCH(A230, DBData!$G:$G, 0), MATCH("Item_ID", DBData!$1:$1, 0)), "new")</f>
        <v>365</v>
      </c>
      <c r="H230" s="3"/>
      <c r="I230" s="4"/>
      <c r="J230" s="10" t="b">
        <f t="shared" si="6"/>
        <v>0</v>
      </c>
      <c r="K230" s="10" t="b">
        <f>IFERROR(INDEX(DBData!$A:$G, MATCH($A230, DBData!$G:$G, 0), MATCH("Min_Rank_ID", DBData!$1:$1, 0)), 0) &lt;&gt; F230</f>
        <v>0</v>
      </c>
      <c r="L230" s="10" t="b">
        <f>CONCATENATE(IFERROR(INDEX(DBData!$A:$G, MATCH($A230, DBData!$G:$G, 0), MATCH("Code", DBData!$1:$1, 0)), ""), IFERROR(INDEX(DBData!$A:$G, MATCH($A230, DBData!$G:$G, 0), MATCH("Name", DBData!$1:$1, 0)), "")) &lt;&gt; CONCATENATE(B230,C230)</f>
        <v>0</v>
      </c>
      <c r="M230" s="10" t="b">
        <f>IFERROR(INDEX(DBData!$A:$G, MATCH(Table1[[#This Row],[Block_Decimal_ID]], DBData!$G:$G, 0), MATCH("Stack_Size", DBData!$1:$1, 0)), 0) &lt;&gt; Table1[[#This Row],[Stack_Size]]</f>
        <v>0</v>
      </c>
      <c r="N230" s="11" t="str">
        <f t="shared" si="7"/>
        <v>INSERT INTO Items ([Code], [Name], [Stack_Size], [Max], [Min_Rank_ID], [Block_Decimal_ID]) VALUES ('melonseeds', '', 64, 256, 4, 362);</v>
      </c>
      <c r="O23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[Code]='melonseeds', [Name]='', [Stack_Size]=64, [Max]=256, [Min_Rank_ID]=4 WHERE Item_ID = 365;</v>
      </c>
    </row>
    <row r="231" spans="1:15">
      <c r="A231" s="3">
        <v>363</v>
      </c>
      <c r="B231" s="3" t="s">
        <v>430</v>
      </c>
      <c r="C231" s="3"/>
      <c r="D231" s="3">
        <v>64</v>
      </c>
      <c r="E231" s="3">
        <v>256</v>
      </c>
      <c r="F231" s="3">
        <v>4</v>
      </c>
      <c r="G231" s="3">
        <f>IFERROR(INDEX(DBData!$A:$G, MATCH(A231, DBData!$G:$G, 0), MATCH("Item_ID", DBData!$1:$1, 0)), "new")</f>
        <v>345</v>
      </c>
      <c r="H231" s="3"/>
      <c r="I231" s="4"/>
      <c r="J231" s="10" t="b">
        <f t="shared" si="6"/>
        <v>0</v>
      </c>
      <c r="K231" s="10" t="b">
        <f>IFERROR(INDEX(DBData!$A:$G, MATCH($A231, DBData!$G:$G, 0), MATCH("Min_Rank_ID", DBData!$1:$1, 0)), 0) &lt;&gt; F231</f>
        <v>0</v>
      </c>
      <c r="L231" s="10" t="b">
        <f>CONCATENATE(IFERROR(INDEX(DBData!$A:$G, MATCH($A231, DBData!$G:$G, 0), MATCH("Code", DBData!$1:$1, 0)), ""), IFERROR(INDEX(DBData!$A:$G, MATCH($A231, DBData!$G:$G, 0), MATCH("Name", DBData!$1:$1, 0)), "")) &lt;&gt; CONCATENATE(B231,C231)</f>
        <v>0</v>
      </c>
      <c r="M231" s="10" t="b">
        <f>IFERROR(INDEX(DBData!$A:$G, MATCH(Table1[[#This Row],[Block_Decimal_ID]], DBData!$G:$G, 0), MATCH("Stack_Size", DBData!$1:$1, 0)), 0) &lt;&gt; Table1[[#This Row],[Stack_Size]]</f>
        <v>0</v>
      </c>
      <c r="N231" s="11" t="str">
        <f t="shared" si="7"/>
        <v>INSERT INTO Items ([Code], [Name], [Stack_Size], [Max], [Min_Rank_ID], [Block_Decimal_ID]) VALUES ('rawbeef', '', 64, 256, 4, 363);</v>
      </c>
      <c r="O23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[Code]='rawbeef', [Name]='', [Stack_Size]=64, [Max]=256, [Min_Rank_ID]=4 WHERE Item_ID = 345;</v>
      </c>
    </row>
    <row r="232" spans="1:15">
      <c r="A232" s="3">
        <v>364</v>
      </c>
      <c r="B232" s="3" t="s">
        <v>431</v>
      </c>
      <c r="C232" s="3" t="s">
        <v>479</v>
      </c>
      <c r="D232" s="3">
        <v>64</v>
      </c>
      <c r="E232" s="3">
        <v>64</v>
      </c>
      <c r="F232" s="3">
        <v>4</v>
      </c>
      <c r="G232" s="3">
        <f>IFERROR(INDEX(DBData!$A:$G, MATCH(A232, DBData!$G:$G, 0), MATCH("Item_ID", DBData!$1:$1, 0)), "new")</f>
        <v>346</v>
      </c>
      <c r="H232" s="3"/>
      <c r="I232" s="4"/>
      <c r="J232" s="10" t="b">
        <f t="shared" si="6"/>
        <v>0</v>
      </c>
      <c r="K232" s="10" t="b">
        <f>IFERROR(INDEX(DBData!$A:$G, MATCH($A232, DBData!$G:$G, 0), MATCH("Min_Rank_ID", DBData!$1:$1, 0)), 0) &lt;&gt; F232</f>
        <v>0</v>
      </c>
      <c r="L232" s="10" t="b">
        <f>CONCATENATE(IFERROR(INDEX(DBData!$A:$G, MATCH($A232, DBData!$G:$G, 0), MATCH("Code", DBData!$1:$1, 0)), ""), IFERROR(INDEX(DBData!$A:$G, MATCH($A232, DBData!$G:$G, 0), MATCH("Name", DBData!$1:$1, 0)), "")) &lt;&gt; CONCATENATE(B232,C232)</f>
        <v>0</v>
      </c>
      <c r="M232" s="10" t="b">
        <f>IFERROR(INDEX(DBData!$A:$G, MATCH(Table1[[#This Row],[Block_Decimal_ID]], DBData!$G:$G, 0), MATCH("Stack_Size", DBData!$1:$1, 0)), 0) &lt;&gt; Table1[[#This Row],[Stack_Size]]</f>
        <v>0</v>
      </c>
      <c r="N232" s="11" t="str">
        <f t="shared" si="7"/>
        <v>INSERT INTO Items ([Code], [Name], [Stack_Size], [Max], [Min_Rank_ID], [Block_Decimal_ID]) VALUES ('steak', 'Steak', 64, 64, 4, 364);</v>
      </c>
      <c r="O23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[Code]='steak', [Name]='Steak', [Stack_Size]=64, [Max]=64, [Min_Rank_ID]=4 WHERE Item_ID = 346;</v>
      </c>
    </row>
    <row r="233" spans="1:15">
      <c r="A233" s="3">
        <v>365</v>
      </c>
      <c r="B233" s="3" t="s">
        <v>432</v>
      </c>
      <c r="C233" s="3"/>
      <c r="D233" s="3">
        <v>64</v>
      </c>
      <c r="E233" s="3">
        <v>256</v>
      </c>
      <c r="F233" s="3">
        <v>4</v>
      </c>
      <c r="G233" s="3">
        <f>IFERROR(INDEX(DBData!$A:$G, MATCH(A233, DBData!$G:$G, 0), MATCH("Item_ID", DBData!$1:$1, 0)), "new")</f>
        <v>347</v>
      </c>
      <c r="H233" s="3"/>
      <c r="I233" s="4"/>
      <c r="J233" s="10" t="b">
        <f t="shared" si="6"/>
        <v>0</v>
      </c>
      <c r="K233" s="10" t="b">
        <f>IFERROR(INDEX(DBData!$A:$G, MATCH($A233, DBData!$G:$G, 0), MATCH("Min_Rank_ID", DBData!$1:$1, 0)), 0) &lt;&gt; F233</f>
        <v>0</v>
      </c>
      <c r="L233" s="10" t="b">
        <f>CONCATENATE(IFERROR(INDEX(DBData!$A:$G, MATCH($A233, DBData!$G:$G, 0), MATCH("Code", DBData!$1:$1, 0)), ""), IFERROR(INDEX(DBData!$A:$G, MATCH($A233, DBData!$G:$G, 0), MATCH("Name", DBData!$1:$1, 0)), "")) &lt;&gt; CONCATENATE(B233,C233)</f>
        <v>0</v>
      </c>
      <c r="M233" s="10" t="b">
        <f>IFERROR(INDEX(DBData!$A:$G, MATCH(Table1[[#This Row],[Block_Decimal_ID]], DBData!$G:$G, 0), MATCH("Stack_Size", DBData!$1:$1, 0)), 0) &lt;&gt; Table1[[#This Row],[Stack_Size]]</f>
        <v>0</v>
      </c>
      <c r="N233" s="11" t="str">
        <f t="shared" si="7"/>
        <v>INSERT INTO Items ([Code], [Name], [Stack_Size], [Max], [Min_Rank_ID], [Block_Decimal_ID]) VALUES ('rawchicken', '', 64, 256, 4, 365);</v>
      </c>
      <c r="O23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[Code]='rawchicken', [Name]='', [Stack_Size]=64, [Max]=256, [Min_Rank_ID]=4 WHERE Item_ID = 347;</v>
      </c>
    </row>
    <row r="234" spans="1:15">
      <c r="A234" s="3">
        <v>366</v>
      </c>
      <c r="B234" s="3" t="s">
        <v>433</v>
      </c>
      <c r="C234" s="3" t="s">
        <v>471</v>
      </c>
      <c r="D234" s="3">
        <v>64</v>
      </c>
      <c r="E234" s="3">
        <v>256</v>
      </c>
      <c r="F234" s="3">
        <v>4</v>
      </c>
      <c r="G234" s="3">
        <f>IFERROR(INDEX(DBData!$A:$G, MATCH(A234, DBData!$G:$G, 0), MATCH("Item_ID", DBData!$1:$1, 0)), "new")</f>
        <v>358</v>
      </c>
      <c r="H234" s="3"/>
      <c r="I234" s="4"/>
      <c r="J234" s="10" t="b">
        <f t="shared" si="6"/>
        <v>0</v>
      </c>
      <c r="K234" s="10" t="b">
        <f>IFERROR(INDEX(DBData!$A:$G, MATCH($A234, DBData!$G:$G, 0), MATCH("Min_Rank_ID", DBData!$1:$1, 0)), 0) &lt;&gt; F234</f>
        <v>0</v>
      </c>
      <c r="L234" s="10" t="b">
        <f>CONCATENATE(IFERROR(INDEX(DBData!$A:$G, MATCH($A234, DBData!$G:$G, 0), MATCH("Code", DBData!$1:$1, 0)), ""), IFERROR(INDEX(DBData!$A:$G, MATCH($A234, DBData!$G:$G, 0), MATCH("Name", DBData!$1:$1, 0)), "")) &lt;&gt; CONCATENATE(B234,C234)</f>
        <v>0</v>
      </c>
      <c r="M234" s="10" t="b">
        <f>IFERROR(INDEX(DBData!$A:$G, MATCH(Table1[[#This Row],[Block_Decimal_ID]], DBData!$G:$G, 0), MATCH("Stack_Size", DBData!$1:$1, 0)), 0) &lt;&gt; Table1[[#This Row],[Stack_Size]]</f>
        <v>0</v>
      </c>
      <c r="N234" s="11" t="str">
        <f t="shared" si="7"/>
        <v>INSERT INTO Items ([Code], [Name], [Stack_Size], [Max], [Min_Rank_ID], [Block_Decimal_ID]) VALUES ('cookedchicken', 'Cooked Chicken', 64, 256, 4, 366);</v>
      </c>
      <c r="O23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[Code]='cookedchicken', [Name]='Cooked Chicken', [Stack_Size]=64, [Max]=256, [Min_Rank_ID]=4 WHERE Item_ID = 358;</v>
      </c>
    </row>
    <row r="235" spans="1:15">
      <c r="A235" s="3">
        <v>367</v>
      </c>
      <c r="B235" s="3" t="s">
        <v>434</v>
      </c>
      <c r="C235" s="3"/>
      <c r="D235" s="3">
        <v>64</v>
      </c>
      <c r="E235" s="3">
        <v>256</v>
      </c>
      <c r="F235" s="3">
        <v>4</v>
      </c>
      <c r="G235" s="3">
        <f>IFERROR(INDEX(DBData!$A:$G, MATCH(A235, DBData!$G:$G, 0), MATCH("Item_ID", DBData!$1:$1, 0)), "new")</f>
        <v>348</v>
      </c>
      <c r="H235" s="3"/>
      <c r="I235" s="4"/>
      <c r="J235" s="10" t="b">
        <f t="shared" si="6"/>
        <v>0</v>
      </c>
      <c r="K235" s="10" t="b">
        <f>IFERROR(INDEX(DBData!$A:$G, MATCH($A235, DBData!$G:$G, 0), MATCH("Min_Rank_ID", DBData!$1:$1, 0)), 0) &lt;&gt; F235</f>
        <v>0</v>
      </c>
      <c r="L235" s="10" t="b">
        <f>CONCATENATE(IFERROR(INDEX(DBData!$A:$G, MATCH($A235, DBData!$G:$G, 0), MATCH("Code", DBData!$1:$1, 0)), ""), IFERROR(INDEX(DBData!$A:$G, MATCH($A235, DBData!$G:$G, 0), MATCH("Name", DBData!$1:$1, 0)), "")) &lt;&gt; CONCATENATE(B235,C235)</f>
        <v>0</v>
      </c>
      <c r="M235" s="10" t="b">
        <f>IFERROR(INDEX(DBData!$A:$G, MATCH(Table1[[#This Row],[Block_Decimal_ID]], DBData!$G:$G, 0), MATCH("Stack_Size", DBData!$1:$1, 0)), 0) &lt;&gt; Table1[[#This Row],[Stack_Size]]</f>
        <v>0</v>
      </c>
      <c r="N235" s="11" t="str">
        <f t="shared" si="7"/>
        <v>INSERT INTO Items ([Code], [Name], [Stack_Size], [Max], [Min_Rank_ID], [Block_Decimal_ID]) VALUES ('rottenflesh', '', 64, 256, 4, 367);</v>
      </c>
      <c r="O23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[Code]='rottenflesh', [Name]='', [Stack_Size]=64, [Max]=256, [Min_Rank_ID]=4 WHERE Item_ID = 348;</v>
      </c>
    </row>
    <row r="236" spans="1:15">
      <c r="A236" s="3">
        <v>368</v>
      </c>
      <c r="B236" s="3" t="s">
        <v>435</v>
      </c>
      <c r="C236" s="3"/>
      <c r="D236" s="3">
        <v>64</v>
      </c>
      <c r="E236" s="3">
        <v>256</v>
      </c>
      <c r="F236" s="3">
        <v>4</v>
      </c>
      <c r="G236" s="3">
        <f>IFERROR(INDEX(DBData!$A:$G, MATCH(A236, DBData!$G:$G, 0), MATCH("Item_ID", DBData!$1:$1, 0)), "new")</f>
        <v>361</v>
      </c>
      <c r="H236" s="3"/>
      <c r="I236" s="4"/>
      <c r="J236" s="10" t="b">
        <f t="shared" si="6"/>
        <v>0</v>
      </c>
      <c r="K236" s="10" t="b">
        <f>IFERROR(INDEX(DBData!$A:$G, MATCH($A236, DBData!$G:$G, 0), MATCH("Min_Rank_ID", DBData!$1:$1, 0)), 0) &lt;&gt; F236</f>
        <v>0</v>
      </c>
      <c r="L236" s="10" t="b">
        <f>CONCATENATE(IFERROR(INDEX(DBData!$A:$G, MATCH($A236, DBData!$G:$G, 0), MATCH("Code", DBData!$1:$1, 0)), ""), IFERROR(INDEX(DBData!$A:$G, MATCH($A236, DBData!$G:$G, 0), MATCH("Name", DBData!$1:$1, 0)), "")) &lt;&gt; CONCATENATE(B236,C236)</f>
        <v>0</v>
      </c>
      <c r="M236" s="10" t="b">
        <f>IFERROR(INDEX(DBData!$A:$G, MATCH(Table1[[#This Row],[Block_Decimal_ID]], DBData!$G:$G, 0), MATCH("Stack_Size", DBData!$1:$1, 0)), 0) &lt;&gt; Table1[[#This Row],[Stack_Size]]</f>
        <v>0</v>
      </c>
      <c r="N236" s="11" t="str">
        <f t="shared" si="7"/>
        <v>INSERT INTO Items ([Code], [Name], [Stack_Size], [Max], [Min_Rank_ID], [Block_Decimal_ID]) VALUES ('enderpearl', '', 64, 256, 4, 368);</v>
      </c>
      <c r="O23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[Code]='enderpearl', [Name]='', [Stack_Size]=64, [Max]=256, [Min_Rank_ID]=4 WHERE Item_ID = 361;</v>
      </c>
    </row>
    <row r="237" spans="1:15">
      <c r="A237">
        <v>369</v>
      </c>
      <c r="B237" t="s">
        <v>436</v>
      </c>
      <c r="C237" t="s">
        <v>461</v>
      </c>
      <c r="G237" t="str">
        <f>IFERROR(INDEX(DBData!$A:$G, MATCH(A237, DBData!$G:$G, 0), MATCH("Item_ID", DBData!$1:$1, 0)), "new")</f>
        <v>new</v>
      </c>
      <c r="J237" s="9" t="b">
        <f t="shared" si="6"/>
        <v>1</v>
      </c>
      <c r="K237" s="9" t="b">
        <f>IFERROR(INDEX(DBData!$A:$G, MATCH($A237, DBData!$G:$G, 0), MATCH("Min_Rank_ID", DBData!$1:$1, 0)), 0) &lt;&gt; F237</f>
        <v>0</v>
      </c>
      <c r="L237" s="9" t="b">
        <f>CONCATENATE(IFERROR(INDEX(DBData!$A:$G, MATCH($A237, DBData!$G:$G, 0), MATCH("Code", DBData!$1:$1, 0)), ""), IFERROR(INDEX(DBData!$A:$G, MATCH($A237, DBData!$G:$G, 0), MATCH("Name", DBData!$1:$1, 0)), "")) &lt;&gt; CONCATENATE(B237,C237)</f>
        <v>1</v>
      </c>
      <c r="M237" s="9" t="b">
        <f>IFERROR(INDEX(DBData!$A:$G, MATCH(Table1[[#This Row],[Block_Decimal_ID]], DBData!$G:$G, 0), MATCH("Stack_Size", DBData!$1:$1, 0)), 0) &lt;&gt; Table1[[#This Row],[Stack_Size]]</f>
        <v>0</v>
      </c>
      <c r="N237" s="1" t="str">
        <f t="shared" si="7"/>
        <v>INSERT INTO Items ([Code], [Name], [Stack_Size], [Max], [Min_Rank_ID], [Block_Decimal_ID]) VALUES ('blazerod', 'Blaze Rod', , , , 369);</v>
      </c>
      <c r="O23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[Code]='blazerod', [Name]='Blaze Rod', [Stack_Size]=, [Max]=, [Min_Rank_ID]= WHERE Item_ID = new;</v>
      </c>
    </row>
    <row r="238" spans="1:15">
      <c r="A238">
        <v>370</v>
      </c>
      <c r="B238" t="s">
        <v>437</v>
      </c>
      <c r="G238" t="str">
        <f>IFERROR(INDEX(DBData!$A:$G, MATCH(A238, DBData!$G:$G, 0), MATCH("Item_ID", DBData!$1:$1, 0)), "new")</f>
        <v>new</v>
      </c>
      <c r="J238" s="9" t="b">
        <f t="shared" si="6"/>
        <v>1</v>
      </c>
      <c r="K238" s="9" t="b">
        <f>IFERROR(INDEX(DBData!$A:$G, MATCH($A238, DBData!$G:$G, 0), MATCH("Min_Rank_ID", DBData!$1:$1, 0)), 0) &lt;&gt; F238</f>
        <v>0</v>
      </c>
      <c r="L238" s="9" t="b">
        <f>CONCATENATE(IFERROR(INDEX(DBData!$A:$G, MATCH($A238, DBData!$G:$G, 0), MATCH("Code", DBData!$1:$1, 0)), ""), IFERROR(INDEX(DBData!$A:$G, MATCH($A238, DBData!$G:$G, 0), MATCH("Name", DBData!$1:$1, 0)), "")) &lt;&gt; CONCATENATE(B238,C238)</f>
        <v>1</v>
      </c>
      <c r="M238" s="9" t="b">
        <f>IFERROR(INDEX(DBData!$A:$G, MATCH(Table1[[#This Row],[Block_Decimal_ID]], DBData!$G:$G, 0), MATCH("Stack_Size", DBData!$1:$1, 0)), 0) &lt;&gt; Table1[[#This Row],[Stack_Size]]</f>
        <v>0</v>
      </c>
      <c r="N238" s="1" t="str">
        <f t="shared" si="7"/>
        <v>INSERT INTO Items ([Code], [Name], [Stack_Size], [Max], [Min_Rank_ID], [Block_Decimal_ID]) VALUES ('ghasttear', '', , , , 370);</v>
      </c>
      <c r="O238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[Code]='ghasttear', [Name]='', [Stack_Size]=, [Max]=, [Min_Rank_ID]= WHERE Item_ID = new;</v>
      </c>
    </row>
    <row r="239" spans="1:15">
      <c r="A239" s="3">
        <v>371</v>
      </c>
      <c r="B239" s="3" t="s">
        <v>438</v>
      </c>
      <c r="C239" s="3" t="s">
        <v>472</v>
      </c>
      <c r="D239" s="3">
        <v>64</v>
      </c>
      <c r="E239" s="3">
        <v>256</v>
      </c>
      <c r="F239" s="3">
        <v>4</v>
      </c>
      <c r="G239" s="3">
        <f>IFERROR(INDEX(DBData!$A:$G, MATCH(A239, DBData!$G:$G, 0), MATCH("Item_ID", DBData!$1:$1, 0)), "new")</f>
        <v>349</v>
      </c>
      <c r="H239" s="3"/>
      <c r="I239" s="4"/>
      <c r="J239" s="10" t="b">
        <f t="shared" si="6"/>
        <v>0</v>
      </c>
      <c r="K239" s="10" t="b">
        <f>IFERROR(INDEX(DBData!$A:$G, MATCH($A239, DBData!$G:$G, 0), MATCH("Min_Rank_ID", DBData!$1:$1, 0)), 0) &lt;&gt; F239</f>
        <v>0</v>
      </c>
      <c r="L239" s="10" t="b">
        <f>CONCATENATE(IFERROR(INDEX(DBData!$A:$G, MATCH($A239, DBData!$G:$G, 0), MATCH("Code", DBData!$1:$1, 0)), ""), IFERROR(INDEX(DBData!$A:$G, MATCH($A239, DBData!$G:$G, 0), MATCH("Name", DBData!$1:$1, 0)), "")) &lt;&gt; CONCATENATE(B239,C239)</f>
        <v>0</v>
      </c>
      <c r="M239" s="10" t="b">
        <f>IFERROR(INDEX(DBData!$A:$G, MATCH(Table1[[#This Row],[Block_Decimal_ID]], DBData!$G:$G, 0), MATCH("Stack_Size", DBData!$1:$1, 0)), 0) &lt;&gt; Table1[[#This Row],[Stack_Size]]</f>
        <v>0</v>
      </c>
      <c r="N239" s="11" t="str">
        <f t="shared" si="7"/>
        <v>INSERT INTO Items ([Code], [Name], [Stack_Size], [Max], [Min_Rank_ID], [Block_Decimal_ID]) VALUES ('goldnugget', 'Gold Nugget', 64, 256, 4, 371);</v>
      </c>
      <c r="O23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[Code]='goldnugget', [Name]='Gold Nugget', [Stack_Size]=64, [Max]=256, [Min_Rank_ID]=4 WHERE Item_ID = 349;</v>
      </c>
    </row>
    <row r="240" spans="1:15">
      <c r="A240">
        <v>372</v>
      </c>
      <c r="B240" t="s">
        <v>418</v>
      </c>
      <c r="G240" t="str">
        <f>IFERROR(INDEX(DBData!$A:$G, MATCH(A240, DBData!$G:$G, 0), MATCH("Item_ID", DBData!$1:$1, 0)), "new")</f>
        <v>new</v>
      </c>
      <c r="J240" s="9" t="b">
        <f t="shared" si="6"/>
        <v>1</v>
      </c>
      <c r="K240" s="9" t="b">
        <f>IFERROR(INDEX(DBData!$A:$G, MATCH($A240, DBData!$G:$G, 0), MATCH("Min_Rank_ID", DBData!$1:$1, 0)), 0) &lt;&gt; F240</f>
        <v>0</v>
      </c>
      <c r="L240" s="9" t="b">
        <f>CONCATENATE(IFERROR(INDEX(DBData!$A:$G, MATCH($A240, DBData!$G:$G, 0), MATCH("Code", DBData!$1:$1, 0)), ""), IFERROR(INDEX(DBData!$A:$G, MATCH($A240, DBData!$G:$G, 0), MATCH("Name", DBData!$1:$1, 0)), "")) &lt;&gt; CONCATENATE(B240,C240)</f>
        <v>1</v>
      </c>
      <c r="M240" s="9" t="b">
        <f>IFERROR(INDEX(DBData!$A:$G, MATCH(Table1[[#This Row],[Block_Decimal_ID]], DBData!$G:$G, 0), MATCH("Stack_Size", DBData!$1:$1, 0)), 0) &lt;&gt; Table1[[#This Row],[Stack_Size]]</f>
        <v>0</v>
      </c>
      <c r="N240" s="1" t="str">
        <f t="shared" si="7"/>
        <v>INSERT INTO Items ([Code], [Name], [Stack_Size], [Max], [Min_Rank_ID], [Block_Decimal_ID]) VALUES ('netherwart', '', , , , 372);</v>
      </c>
      <c r="O240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[Code]='netherwart', [Name]='', [Stack_Size]=, [Max]=, [Min_Rank_ID]= WHERE Item_ID = new;</v>
      </c>
    </row>
    <row r="241" spans="1:15">
      <c r="A241" s="5">
        <v>373</v>
      </c>
      <c r="B241" s="5" t="s">
        <v>440</v>
      </c>
      <c r="C241" s="5"/>
      <c r="D241" s="5">
        <v>1</v>
      </c>
      <c r="E241" s="5">
        <v>64</v>
      </c>
      <c r="F241" s="5">
        <v>6</v>
      </c>
      <c r="G241" s="5" t="str">
        <f>IFERROR(INDEX(DBData!$A:$G, MATCH(A241, DBData!$G:$G, 0), MATCH("Item_ID", DBData!$1:$1, 0)), "new")</f>
        <v>new</v>
      </c>
      <c r="H241" s="5"/>
      <c r="I241" s="6"/>
      <c r="J241" s="12" t="b">
        <f t="shared" si="6"/>
        <v>1</v>
      </c>
      <c r="K241" s="12" t="b">
        <f>IFERROR(INDEX(DBData!$A:$G, MATCH($A241, DBData!$G:$G, 0), MATCH("Min_Rank_ID", DBData!$1:$1, 0)), 0) &lt;&gt; F241</f>
        <v>1</v>
      </c>
      <c r="L241" s="12" t="b">
        <f>CONCATENATE(IFERROR(INDEX(DBData!$A:$G, MATCH($A241, DBData!$G:$G, 0), MATCH("Code", DBData!$1:$1, 0)), ""), IFERROR(INDEX(DBData!$A:$G, MATCH($A241, DBData!$G:$G, 0), MATCH("Name", DBData!$1:$1, 0)), "")) &lt;&gt; CONCATENATE(B241,C241)</f>
        <v>1</v>
      </c>
      <c r="M241" s="12" t="b">
        <f>IFERROR(INDEX(DBData!$A:$G, MATCH(Table1[[#This Row],[Block_Decimal_ID]], DBData!$G:$G, 0), MATCH("Stack_Size", DBData!$1:$1, 0)), 0) &lt;&gt; Table1[[#This Row],[Stack_Size]]</f>
        <v>1</v>
      </c>
      <c r="N241" s="13" t="str">
        <f t="shared" si="7"/>
        <v>INSERT INTO Items ([Code], [Name], [Stack_Size], [Max], [Min_Rank_ID], [Block_Decimal_ID]) VALUES ('potions', '', 1, 64, 6, 373);</v>
      </c>
      <c r="O241" s="13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[Code]='potions', [Name]='', [Stack_Size]=1, [Max]=64, [Min_Rank_ID]=6 WHERE Item_ID = new;</v>
      </c>
    </row>
    <row r="242" spans="1:15">
      <c r="A242">
        <v>374</v>
      </c>
      <c r="B242" t="s">
        <v>441</v>
      </c>
      <c r="G242" t="str">
        <f>IFERROR(INDEX(DBData!$A:$G, MATCH(A242, DBData!$G:$G, 0), MATCH("Item_ID", DBData!$1:$1, 0)), "new")</f>
        <v>new</v>
      </c>
      <c r="J242" s="9" t="b">
        <f t="shared" si="6"/>
        <v>1</v>
      </c>
      <c r="K242" s="9" t="b">
        <f>IFERROR(INDEX(DBData!$A:$G, MATCH($A242, DBData!$G:$G, 0), MATCH("Min_Rank_ID", DBData!$1:$1, 0)), 0) &lt;&gt; F242</f>
        <v>0</v>
      </c>
      <c r="L242" s="9" t="b">
        <f>CONCATENATE(IFERROR(INDEX(DBData!$A:$G, MATCH($A242, DBData!$G:$G, 0), MATCH("Code", DBData!$1:$1, 0)), ""), IFERROR(INDEX(DBData!$A:$G, MATCH($A242, DBData!$G:$G, 0), MATCH("Name", DBData!$1:$1, 0)), "")) &lt;&gt; CONCATENATE(B242,C242)</f>
        <v>1</v>
      </c>
      <c r="M242" s="9" t="b">
        <f>IFERROR(INDEX(DBData!$A:$G, MATCH(Table1[[#This Row],[Block_Decimal_ID]], DBData!$G:$G, 0), MATCH("Stack_Size", DBData!$1:$1, 0)), 0) &lt;&gt; Table1[[#This Row],[Stack_Size]]</f>
        <v>0</v>
      </c>
      <c r="N242" s="1" t="str">
        <f t="shared" si="7"/>
        <v>INSERT INTO Items ([Code], [Name], [Stack_Size], [Max], [Min_Rank_ID], [Block_Decimal_ID]) VALUES ('glassbottle', '', , , , 374);</v>
      </c>
      <c r="O242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[Code]='glassbottle', [Name]='', [Stack_Size]=, [Max]=, [Min_Rank_ID]= WHERE Item_ID = new;</v>
      </c>
    </row>
    <row r="243" spans="1:15">
      <c r="A243" s="3">
        <v>375</v>
      </c>
      <c r="B243" s="3" t="s">
        <v>442</v>
      </c>
      <c r="C243" s="3" t="s">
        <v>477</v>
      </c>
      <c r="D243" s="3">
        <v>64</v>
      </c>
      <c r="E243" s="3">
        <v>256</v>
      </c>
      <c r="F243" s="3">
        <v>4</v>
      </c>
      <c r="G243" s="3">
        <f>IFERROR(INDEX(DBData!$A:$G, MATCH(A243, DBData!$G:$G, 0), MATCH("Item_ID", DBData!$1:$1, 0)), "new")</f>
        <v>350</v>
      </c>
      <c r="H243" s="3"/>
      <c r="I243" s="4"/>
      <c r="J243" s="10" t="b">
        <f t="shared" si="6"/>
        <v>0</v>
      </c>
      <c r="K243" s="10" t="b">
        <f>IFERROR(INDEX(DBData!$A:$G, MATCH($A243, DBData!$G:$G, 0), MATCH("Min_Rank_ID", DBData!$1:$1, 0)), 0) &lt;&gt; F243</f>
        <v>0</v>
      </c>
      <c r="L243" s="10" t="b">
        <f>CONCATENATE(IFERROR(INDEX(DBData!$A:$G, MATCH($A243, DBData!$G:$G, 0), MATCH("Code", DBData!$1:$1, 0)), ""), IFERROR(INDEX(DBData!$A:$G, MATCH($A243, DBData!$G:$G, 0), MATCH("Name", DBData!$1:$1, 0)), "")) &lt;&gt; CONCATENATE(B243,C243)</f>
        <v>0</v>
      </c>
      <c r="M243" s="10" t="b">
        <f>IFERROR(INDEX(DBData!$A:$G, MATCH(Table1[[#This Row],[Block_Decimal_ID]], DBData!$G:$G, 0), MATCH("Stack_Size", DBData!$1:$1, 0)), 0) &lt;&gt; Table1[[#This Row],[Stack_Size]]</f>
        <v>0</v>
      </c>
      <c r="N243" s="11" t="str">
        <f t="shared" si="7"/>
        <v>INSERT INTO Items ([Code], [Name], [Stack_Size], [Max], [Min_Rank_ID], [Block_Decimal_ID]) VALUES ('spidereye', 'Spider Eye', 64, 256, 4, 375);</v>
      </c>
      <c r="O24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[Code]='spidereye', [Name]='Spider Eye', [Stack_Size]=64, [Max]=256, [Min_Rank_ID]=4 WHERE Item_ID = 350;</v>
      </c>
    </row>
    <row r="244" spans="1:15">
      <c r="A244">
        <v>376</v>
      </c>
      <c r="B244" t="s">
        <v>443</v>
      </c>
      <c r="G244" t="str">
        <f>IFERROR(INDEX(DBData!$A:$G, MATCH(A244, DBData!$G:$G, 0), MATCH("Item_ID", DBData!$1:$1, 0)), "new")</f>
        <v>new</v>
      </c>
      <c r="J244" s="9" t="b">
        <f t="shared" si="6"/>
        <v>1</v>
      </c>
      <c r="K244" s="9" t="b">
        <f>IFERROR(INDEX(DBData!$A:$G, MATCH($A244, DBData!$G:$G, 0), MATCH("Min_Rank_ID", DBData!$1:$1, 0)), 0) &lt;&gt; F244</f>
        <v>0</v>
      </c>
      <c r="L244" s="9" t="b">
        <f>CONCATENATE(IFERROR(INDEX(DBData!$A:$G, MATCH($A244, DBData!$G:$G, 0), MATCH("Code", DBData!$1:$1, 0)), ""), IFERROR(INDEX(DBData!$A:$G, MATCH($A244, DBData!$G:$G, 0), MATCH("Name", DBData!$1:$1, 0)), "")) &lt;&gt; CONCATENATE(B244,C244)</f>
        <v>1</v>
      </c>
      <c r="M244" s="9" t="b">
        <f>IFERROR(INDEX(DBData!$A:$G, MATCH(Table1[[#This Row],[Block_Decimal_ID]], DBData!$G:$G, 0), MATCH("Stack_Size", DBData!$1:$1, 0)), 0) &lt;&gt; Table1[[#This Row],[Stack_Size]]</f>
        <v>0</v>
      </c>
      <c r="N244" s="1" t="str">
        <f t="shared" si="7"/>
        <v>INSERT INTO Items ([Code], [Name], [Stack_Size], [Max], [Min_Rank_ID], [Block_Decimal_ID]) VALUES ('fermentedspidereye', '', , , , 376);</v>
      </c>
      <c r="O244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[Code]='fermentedspidereye', [Name]='', [Stack_Size]=, [Max]=, [Min_Rank_ID]= WHERE Item_ID = new;</v>
      </c>
    </row>
    <row r="245" spans="1:15">
      <c r="A245">
        <v>377</v>
      </c>
      <c r="B245" t="s">
        <v>444</v>
      </c>
      <c r="C245" t="s">
        <v>460</v>
      </c>
      <c r="G245" t="str">
        <f>IFERROR(INDEX(DBData!$A:$G, MATCH(A245, DBData!$G:$G, 0), MATCH("Item_ID", DBData!$1:$1, 0)), "new")</f>
        <v>new</v>
      </c>
      <c r="J245" s="9" t="b">
        <f t="shared" si="6"/>
        <v>1</v>
      </c>
      <c r="K245" s="9" t="b">
        <f>IFERROR(INDEX(DBData!$A:$G, MATCH($A245, DBData!$G:$G, 0), MATCH("Min_Rank_ID", DBData!$1:$1, 0)), 0) &lt;&gt; F245</f>
        <v>0</v>
      </c>
      <c r="L245" s="9" t="b">
        <f>CONCATENATE(IFERROR(INDEX(DBData!$A:$G, MATCH($A245, DBData!$G:$G, 0), MATCH("Code", DBData!$1:$1, 0)), ""), IFERROR(INDEX(DBData!$A:$G, MATCH($A245, DBData!$G:$G, 0), MATCH("Name", DBData!$1:$1, 0)), "")) &lt;&gt; CONCATENATE(B245,C245)</f>
        <v>1</v>
      </c>
      <c r="M245" s="9" t="b">
        <f>IFERROR(INDEX(DBData!$A:$G, MATCH(Table1[[#This Row],[Block_Decimal_ID]], DBData!$G:$G, 0), MATCH("Stack_Size", DBData!$1:$1, 0)), 0) &lt;&gt; Table1[[#This Row],[Stack_Size]]</f>
        <v>0</v>
      </c>
      <c r="N245" s="1" t="str">
        <f t="shared" si="7"/>
        <v>INSERT INTO Items ([Code], [Name], [Stack_Size], [Max], [Min_Rank_ID], [Block_Decimal_ID]) VALUES ('blazepowder', 'Blaze Powder', , , , 377);</v>
      </c>
      <c r="O245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[Code]='blazepowder', [Name]='Blaze Powder', [Stack_Size]=, [Max]=, [Min_Rank_ID]= WHERE Item_ID = new;</v>
      </c>
    </row>
    <row r="246" spans="1:15">
      <c r="A246">
        <v>378</v>
      </c>
      <c r="B246" t="s">
        <v>445</v>
      </c>
      <c r="G246" t="str">
        <f>IFERROR(INDEX(DBData!$A:$G, MATCH(A246, DBData!$G:$G, 0), MATCH("Item_ID", DBData!$1:$1, 0)), "new")</f>
        <v>new</v>
      </c>
      <c r="J246" s="9" t="b">
        <f t="shared" si="6"/>
        <v>1</v>
      </c>
      <c r="K246" s="9" t="b">
        <f>IFERROR(INDEX(DBData!$A:$G, MATCH($A246, DBData!$G:$G, 0), MATCH("Min_Rank_ID", DBData!$1:$1, 0)), 0) &lt;&gt; F246</f>
        <v>0</v>
      </c>
      <c r="L246" s="9" t="b">
        <f>CONCATENATE(IFERROR(INDEX(DBData!$A:$G, MATCH($A246, DBData!$G:$G, 0), MATCH("Code", DBData!$1:$1, 0)), ""), IFERROR(INDEX(DBData!$A:$G, MATCH($A246, DBData!$G:$G, 0), MATCH("Name", DBData!$1:$1, 0)), "")) &lt;&gt; CONCATENATE(B246,C246)</f>
        <v>1</v>
      </c>
      <c r="M246" s="9" t="b">
        <f>IFERROR(INDEX(DBData!$A:$G, MATCH(Table1[[#This Row],[Block_Decimal_ID]], DBData!$G:$G, 0), MATCH("Stack_Size", DBData!$1:$1, 0)), 0) &lt;&gt; Table1[[#This Row],[Stack_Size]]</f>
        <v>0</v>
      </c>
      <c r="N246" s="1" t="str">
        <f t="shared" si="7"/>
        <v>INSERT INTO Items ([Code], [Name], [Stack_Size], [Max], [Min_Rank_ID], [Block_Decimal_ID]) VALUES ('magmacream', '', , , , 378);</v>
      </c>
      <c r="O246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[Code]='magmacream', [Name]='', [Stack_Size]=, [Max]=, [Min_Rank_ID]= WHERE Item_ID = new;</v>
      </c>
    </row>
    <row r="247" spans="1:15">
      <c r="A247">
        <v>379</v>
      </c>
      <c r="B247" t="s">
        <v>420</v>
      </c>
      <c r="C247" t="s">
        <v>464</v>
      </c>
      <c r="G247" t="str">
        <f>IFERROR(INDEX(DBData!$A:$G, MATCH(A247, DBData!$G:$G, 0), MATCH("Item_ID", DBData!$1:$1, 0)), "new")</f>
        <v>new</v>
      </c>
      <c r="J247" s="9" t="b">
        <f t="shared" si="6"/>
        <v>1</v>
      </c>
      <c r="K247" s="9" t="b">
        <f>IFERROR(INDEX(DBData!$A:$G, MATCH($A247, DBData!$G:$G, 0), MATCH("Min_Rank_ID", DBData!$1:$1, 0)), 0) &lt;&gt; F247</f>
        <v>0</v>
      </c>
      <c r="L247" s="9" t="b">
        <f>CONCATENATE(IFERROR(INDEX(DBData!$A:$G, MATCH($A247, DBData!$G:$G, 0), MATCH("Code", DBData!$1:$1, 0)), ""), IFERROR(INDEX(DBData!$A:$G, MATCH($A247, DBData!$G:$G, 0), MATCH("Name", DBData!$1:$1, 0)), "")) &lt;&gt; CONCATENATE(B247,C247)</f>
        <v>1</v>
      </c>
      <c r="M247" s="9" t="b">
        <f>IFERROR(INDEX(DBData!$A:$G, MATCH(Table1[[#This Row],[Block_Decimal_ID]], DBData!$G:$G, 0), MATCH("Stack_Size", DBData!$1:$1, 0)), 0) &lt;&gt; Table1[[#This Row],[Stack_Size]]</f>
        <v>0</v>
      </c>
      <c r="N247" s="1" t="str">
        <f t="shared" si="7"/>
        <v>INSERT INTO Items ([Code], [Name], [Stack_Size], [Max], [Min_Rank_ID], [Block_Decimal_ID]) VALUES ('brewingstand', 'Brewing Stand', , , , 379);</v>
      </c>
      <c r="O247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[Code]='brewingstand', [Name]='Brewing Stand', [Stack_Size]=, [Max]=, [Min_Rank_ID]= WHERE Item_ID = new;</v>
      </c>
    </row>
    <row r="248" spans="1:15">
      <c r="A248" s="3">
        <v>380</v>
      </c>
      <c r="B248" s="3" t="s">
        <v>421</v>
      </c>
      <c r="C248" s="3" t="s">
        <v>467</v>
      </c>
      <c r="D248" s="3">
        <v>1</v>
      </c>
      <c r="E248" s="3">
        <v>64</v>
      </c>
      <c r="F248" s="3">
        <v>4</v>
      </c>
      <c r="G248" s="3">
        <f>IFERROR(INDEX(DBData!$A:$G, MATCH(A248, DBData!$G:$G, 0), MATCH("Item_ID", DBData!$1:$1, 0)), "new")</f>
        <v>355</v>
      </c>
      <c r="H248" s="3"/>
      <c r="I248" s="4"/>
      <c r="J248" s="10" t="b">
        <f t="shared" si="6"/>
        <v>0</v>
      </c>
      <c r="K248" s="10" t="b">
        <f>IFERROR(INDEX(DBData!$A:$G, MATCH($A248, DBData!$G:$G, 0), MATCH("Min_Rank_ID", DBData!$1:$1, 0)), 0) &lt;&gt; F248</f>
        <v>0</v>
      </c>
      <c r="L248" s="10" t="b">
        <f>CONCATENATE(IFERROR(INDEX(DBData!$A:$G, MATCH($A248, DBData!$G:$G, 0), MATCH("Code", DBData!$1:$1, 0)), ""), IFERROR(INDEX(DBData!$A:$G, MATCH($A248, DBData!$G:$G, 0), MATCH("Name", DBData!$1:$1, 0)), "")) &lt;&gt; CONCATENATE(B248,C248)</f>
        <v>0</v>
      </c>
      <c r="M248" s="10" t="b">
        <f>IFERROR(INDEX(DBData!$A:$G, MATCH(Table1[[#This Row],[Block_Decimal_ID]], DBData!$G:$G, 0), MATCH("Stack_Size", DBData!$1:$1, 0)), 0) &lt;&gt; Table1[[#This Row],[Stack_Size]]</f>
        <v>0</v>
      </c>
      <c r="N248" s="11" t="str">
        <f t="shared" si="7"/>
        <v>INSERT INTO Items ([Code], [Name], [Stack_Size], [Max], [Min_Rank_ID], [Block_Decimal_ID]) VALUES ('cauldron', 'Cauldron', 1, 64, 4, 380);</v>
      </c>
      <c r="O24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[Code]='cauldron', [Name]='Cauldron', [Stack_Size]=1, [Max]=64, [Min_Rank_ID]=4 WHERE Item_ID = 355;</v>
      </c>
    </row>
    <row r="249" spans="1:15">
      <c r="A249" s="7">
        <v>381</v>
      </c>
      <c r="B249" s="7" t="s">
        <v>448</v>
      </c>
      <c r="C249" s="7"/>
      <c r="D249" s="7">
        <v>1</v>
      </c>
      <c r="E249" s="7">
        <v>64</v>
      </c>
      <c r="F249" s="7">
        <v>5</v>
      </c>
      <c r="G249" s="7">
        <f>IFERROR(INDEX(DBData!$A:$G, MATCH(A249, DBData!$G:$G, 0), MATCH("Item_ID", DBData!$1:$1, 0)), "new")</f>
        <v>351</v>
      </c>
      <c r="H249" s="7"/>
      <c r="I249" s="8"/>
      <c r="J249" s="14" t="b">
        <f t="shared" si="6"/>
        <v>0</v>
      </c>
      <c r="K249" s="14" t="b">
        <f>IFERROR(INDEX(DBData!$A:$G, MATCH($A249, DBData!$G:$G, 0), MATCH("Min_Rank_ID", DBData!$1:$1, 0)), 0) &lt;&gt; F249</f>
        <v>0</v>
      </c>
      <c r="L249" s="14" t="b">
        <f>CONCATENATE(IFERROR(INDEX(DBData!$A:$G, MATCH($A249, DBData!$G:$G, 0), MATCH("Code", DBData!$1:$1, 0)), ""), IFERROR(INDEX(DBData!$A:$G, MATCH($A249, DBData!$G:$G, 0), MATCH("Name", DBData!$1:$1, 0)), "")) &lt;&gt; CONCATENATE(B249,C249)</f>
        <v>0</v>
      </c>
      <c r="M249" s="14" t="b">
        <f>IFERROR(INDEX(DBData!$A:$G, MATCH(Table1[[#This Row],[Block_Decimal_ID]], DBData!$G:$G, 0), MATCH("Stack_Size", DBData!$1:$1, 0)), 0) &lt;&gt; Table1[[#This Row],[Stack_Size]]</f>
        <v>0</v>
      </c>
      <c r="N249" s="15" t="str">
        <f t="shared" si="7"/>
        <v>INSERT INTO Items ([Code], [Name], [Stack_Size], [Max], [Min_Rank_ID], [Block_Decimal_ID]) VALUES ('eyeofender', '', 1, 64, 5, 381);</v>
      </c>
      <c r="O249" s="15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[Code]='eyeofender', [Name]='', [Stack_Size]=1, [Max]=64, [Min_Rank_ID]=5 WHERE Item_ID = 351;</v>
      </c>
    </row>
    <row r="250" spans="1:15">
      <c r="A250">
        <v>382</v>
      </c>
      <c r="B250" t="s">
        <v>449</v>
      </c>
      <c r="G250" t="str">
        <f>IFERROR(INDEX(DBData!$A:$G, MATCH(A250, DBData!$G:$G, 0), MATCH("Item_ID", DBData!$1:$1, 0)), "new")</f>
        <v>new</v>
      </c>
      <c r="J250" s="9" t="b">
        <f t="shared" si="6"/>
        <v>1</v>
      </c>
      <c r="K250" s="9" t="b">
        <f>IFERROR(INDEX(DBData!$A:$G, MATCH($A250, DBData!$G:$G, 0), MATCH("Min_Rank_ID", DBData!$1:$1, 0)), 0) &lt;&gt; F250</f>
        <v>0</v>
      </c>
      <c r="L250" s="9" t="b">
        <f>CONCATENATE(IFERROR(INDEX(DBData!$A:$G, MATCH($A250, DBData!$G:$G, 0), MATCH("Code", DBData!$1:$1, 0)), ""), IFERROR(INDEX(DBData!$A:$G, MATCH($A250, DBData!$G:$G, 0), MATCH("Name", DBData!$1:$1, 0)), "")) &lt;&gt; CONCATENATE(B250,C250)</f>
        <v>1</v>
      </c>
      <c r="M250" s="9" t="b">
        <f>IFERROR(INDEX(DBData!$A:$G, MATCH(Table1[[#This Row],[Block_Decimal_ID]], DBData!$G:$G, 0), MATCH("Stack_Size", DBData!$1:$1, 0)), 0) &lt;&gt; Table1[[#This Row],[Stack_Size]]</f>
        <v>0</v>
      </c>
      <c r="N250" s="1" t="str">
        <f t="shared" si="7"/>
        <v>INSERT INTO Items ([Code], [Name], [Stack_Size], [Max], [Min_Rank_ID], [Block_Decimal_ID]) VALUES ('glisteningmelon', '', , , , 382);</v>
      </c>
      <c r="O250" s="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[Code]='glisteningmelon', [Name]='', [Stack_Size]=, [Max]=, [Min_Rank_ID]= WHERE Item_ID = new;</v>
      </c>
    </row>
    <row r="251" spans="1:15">
      <c r="A251" s="3">
        <v>2256</v>
      </c>
      <c r="B251" s="3" t="s">
        <v>304</v>
      </c>
      <c r="C251" s="3" t="s">
        <v>305</v>
      </c>
      <c r="D251" s="3">
        <v>1</v>
      </c>
      <c r="E251" s="3">
        <v>64</v>
      </c>
      <c r="F251" s="3">
        <v>4</v>
      </c>
      <c r="G251" s="3">
        <f>IFERROR(INDEX(DBData!$A:$G, MATCH(A251, DBData!$G:$G, 0), MATCH("Item_ID", DBData!$1:$1, 0)), "new")</f>
        <v>311</v>
      </c>
      <c r="H251" s="3"/>
      <c r="I251" s="4"/>
      <c r="J251" s="10" t="b">
        <f t="shared" si="6"/>
        <v>0</v>
      </c>
      <c r="K251" s="10" t="b">
        <f>IFERROR(INDEX(DBData!$A:$G, MATCH($A251, DBData!$G:$G, 0), MATCH("Min_Rank_ID", DBData!$1:$1, 0)), 0) &lt;&gt; F251</f>
        <v>0</v>
      </c>
      <c r="L251" s="10" t="b">
        <f>CONCATENATE(IFERROR(INDEX(DBData!$A:$G, MATCH($A251, DBData!$G:$G, 0), MATCH("Code", DBData!$1:$1, 0)), ""), IFERROR(INDEX(DBData!$A:$G, MATCH($A251, DBData!$G:$G, 0), MATCH("Name", DBData!$1:$1, 0)), "")) &lt;&gt; CONCATENATE(B251,C251)</f>
        <v>0</v>
      </c>
      <c r="M251" s="10" t="b">
        <f>IFERROR(INDEX(DBData!$A:$G, MATCH(Table1[[#This Row],[Block_Decimal_ID]], DBData!$G:$G, 0), MATCH("Stack_Size", DBData!$1:$1, 0)), 0) &lt;&gt; Table1[[#This Row],[Stack_Size]]</f>
        <v>0</v>
      </c>
      <c r="N251" s="11" t="str">
        <f t="shared" si="7"/>
        <v>INSERT INTO Items ([Code], [Name], [Stack_Size], [Max], [Min_Rank_ID], [Block_Decimal_ID]) VALUES ('goldmusicdisc', 'Gold Music Disc', 1, 64, 4, 2256);</v>
      </c>
      <c r="O25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[Code]='goldmusicdisc', [Name]='Gold Music Disc', [Stack_Size]=1, [Max]=64, [Min_Rank_ID]=4 WHERE Item_ID = 311;</v>
      </c>
    </row>
    <row r="252" spans="1:15">
      <c r="A252" s="3">
        <v>2257</v>
      </c>
      <c r="B252" s="3" t="s">
        <v>306</v>
      </c>
      <c r="C252" s="3" t="s">
        <v>307</v>
      </c>
      <c r="D252" s="3">
        <v>1</v>
      </c>
      <c r="E252" s="3">
        <v>64</v>
      </c>
      <c r="F252" s="3">
        <v>4</v>
      </c>
      <c r="G252" s="3">
        <f>IFERROR(INDEX(DBData!$A:$G, MATCH(A252, DBData!$G:$G, 0), MATCH("Item_ID", DBData!$1:$1, 0)), "new")</f>
        <v>312</v>
      </c>
      <c r="H252" s="3"/>
      <c r="I252" s="4"/>
      <c r="J252" s="10" t="b">
        <f t="shared" si="6"/>
        <v>0</v>
      </c>
      <c r="K252" s="10" t="b">
        <f>IFERROR(INDEX(DBData!$A:$G, MATCH($A252, DBData!$G:$G, 0), MATCH("Min_Rank_ID", DBData!$1:$1, 0)), 0) &lt;&gt; F252</f>
        <v>0</v>
      </c>
      <c r="L252" s="10" t="b">
        <f>CONCATENATE(IFERROR(INDEX(DBData!$A:$G, MATCH($A252, DBData!$G:$G, 0), MATCH("Code", DBData!$1:$1, 0)), ""), IFERROR(INDEX(DBData!$A:$G, MATCH($A252, DBData!$G:$G, 0), MATCH("Name", DBData!$1:$1, 0)), "")) &lt;&gt; CONCATENATE(B252,C252)</f>
        <v>0</v>
      </c>
      <c r="M252" s="10" t="b">
        <f>IFERROR(INDEX(DBData!$A:$G, MATCH(Table1[[#This Row],[Block_Decimal_ID]], DBData!$G:$G, 0), MATCH("Stack_Size", DBData!$1:$1, 0)), 0) &lt;&gt; Table1[[#This Row],[Stack_Size]]</f>
        <v>0</v>
      </c>
      <c r="N252" s="11" t="str">
        <f t="shared" si="7"/>
        <v>INSERT INTO Items ([Code], [Name], [Stack_Size], [Max], [Min_Rank_ID], [Block_Decimal_ID]) VALUES ('greenmusicdisc', 'Green Music Disc', 1, 64, 4, 2257);</v>
      </c>
      <c r="O252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[Code]='greenmusicdisc', [Name]='Green Music Disc', [Stack_Size]=1, [Max]=64, [Min_Rank_ID]=4 WHERE Item_ID = 312;</v>
      </c>
    </row>
    <row r="253" spans="1:15">
      <c r="A253" s="3">
        <v>2258</v>
      </c>
      <c r="B253" s="3" t="s">
        <v>450</v>
      </c>
      <c r="C253" s="3" t="s">
        <v>462</v>
      </c>
      <c r="D253" s="3">
        <v>1</v>
      </c>
      <c r="E253" s="3">
        <v>64</v>
      </c>
      <c r="F253" s="3">
        <v>4</v>
      </c>
      <c r="G253" s="3">
        <f>IFERROR(INDEX(DBData!$A:$G, MATCH(A253, DBData!$G:$G, 0), MATCH("Item_ID", DBData!$1:$1, 0)), "new")</f>
        <v>354</v>
      </c>
      <c r="H253" s="3" t="s">
        <v>487</v>
      </c>
      <c r="I253" s="4"/>
      <c r="J253" s="10" t="b">
        <f t="shared" si="6"/>
        <v>0</v>
      </c>
      <c r="K253" s="10" t="b">
        <f>IFERROR(INDEX(DBData!$A:$G, MATCH($A253, DBData!$G:$G, 0), MATCH("Min_Rank_ID", DBData!$1:$1, 0)), 0) &lt;&gt; F253</f>
        <v>0</v>
      </c>
      <c r="L253" s="10" t="b">
        <f>CONCATENATE(IFERROR(INDEX(DBData!$A:$G, MATCH($A253, DBData!$G:$G, 0), MATCH("Code", DBData!$1:$1, 0)), ""), IFERROR(INDEX(DBData!$A:$G, MATCH($A253, DBData!$G:$G, 0), MATCH("Name", DBData!$1:$1, 0)), "")) &lt;&gt; CONCATENATE(B253,C253)</f>
        <v>0</v>
      </c>
      <c r="M253" s="10" t="b">
        <f>IFERROR(INDEX(DBData!$A:$G, MATCH(Table1[[#This Row],[Block_Decimal_ID]], DBData!$G:$G, 0), MATCH("Stack_Size", DBData!$1:$1, 0)), 0) &lt;&gt; Table1[[#This Row],[Stack_Size]]</f>
        <v>0</v>
      </c>
      <c r="N253" s="11" t="str">
        <f t="shared" si="7"/>
        <v>INSERT INTO Items ([Code], [Name], [Stack_Size], [Max], [Min_Rank_ID], [Block_Decimal_ID]) VALUES ('blocksdisc', 'Blocks Disc', 1, 64, 4, 2258);</v>
      </c>
      <c r="O253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[Code]='blocksdisc', [Name]='Blocks Disc', [Stack_Size]=1, [Max]=64, [Min_Rank_ID]=4 WHERE Item_ID = 354;</v>
      </c>
    </row>
    <row r="254" spans="1:15">
      <c r="A254" s="3">
        <v>2259</v>
      </c>
      <c r="B254" s="3" t="s">
        <v>451</v>
      </c>
      <c r="C254" s="3" t="s">
        <v>469</v>
      </c>
      <c r="D254" s="3">
        <v>1</v>
      </c>
      <c r="E254" s="3">
        <v>64</v>
      </c>
      <c r="F254" s="3">
        <v>4</v>
      </c>
      <c r="G254" s="3">
        <f>IFERROR(INDEX(DBData!$A:$G, MATCH(A254, DBData!$G:$G, 0), MATCH("Item_ID", DBData!$1:$1, 0)), "new")</f>
        <v>356</v>
      </c>
      <c r="H254" s="3" t="s">
        <v>487</v>
      </c>
      <c r="I254" s="4"/>
      <c r="J254" s="10" t="b">
        <f t="shared" si="6"/>
        <v>0</v>
      </c>
      <c r="K254" s="10" t="b">
        <f>IFERROR(INDEX(DBData!$A:$G, MATCH($A254, DBData!$G:$G, 0), MATCH("Min_Rank_ID", DBData!$1:$1, 0)), 0) &lt;&gt; F254</f>
        <v>0</v>
      </c>
      <c r="L254" s="10" t="b">
        <f>CONCATENATE(IFERROR(INDEX(DBData!$A:$G, MATCH($A254, DBData!$G:$G, 0), MATCH("Code", DBData!$1:$1, 0)), ""), IFERROR(INDEX(DBData!$A:$G, MATCH($A254, DBData!$G:$G, 0), MATCH("Name", DBData!$1:$1, 0)), "")) &lt;&gt; CONCATENATE(B254,C254)</f>
        <v>0</v>
      </c>
      <c r="M254" s="10" t="b">
        <f>IFERROR(INDEX(DBData!$A:$G, MATCH(Table1[[#This Row],[Block_Decimal_ID]], DBData!$G:$G, 0), MATCH("Stack_Size", DBData!$1:$1, 0)), 0) &lt;&gt; Table1[[#This Row],[Stack_Size]]</f>
        <v>0</v>
      </c>
      <c r="N254" s="11" t="str">
        <f t="shared" si="7"/>
        <v>INSERT INTO Items ([Code], [Name], [Stack_Size], [Max], [Min_Rank_ID], [Block_Decimal_ID]) VALUES ('chirpdisc', 'Chirp Disc', 1, 64, 4, 2259);</v>
      </c>
      <c r="O254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[Code]='chirpdisc', [Name]='Chirp Disc', [Stack_Size]=1, [Max]=64, [Min_Rank_ID]=4 WHERE Item_ID = 356;</v>
      </c>
    </row>
    <row r="255" spans="1:15">
      <c r="A255" s="3">
        <v>2260</v>
      </c>
      <c r="B255" s="3" t="s">
        <v>452</v>
      </c>
      <c r="C255" s="3"/>
      <c r="D255" s="3">
        <v>1</v>
      </c>
      <c r="E255" s="3">
        <v>64</v>
      </c>
      <c r="F255" s="3">
        <v>4</v>
      </c>
      <c r="G255" s="3">
        <f>IFERROR(INDEX(DBData!$A:$G, MATCH(A255, DBData!$G:$G, 0), MATCH("Item_ID", DBData!$1:$1, 0)), "new")</f>
        <v>362</v>
      </c>
      <c r="H255" s="3" t="s">
        <v>487</v>
      </c>
      <c r="I255" s="4"/>
      <c r="J255" s="10" t="b">
        <f t="shared" si="6"/>
        <v>0</v>
      </c>
      <c r="K255" s="10" t="b">
        <f>IFERROR(INDEX(DBData!$A:$G, MATCH($A255, DBData!$G:$G, 0), MATCH("Min_Rank_ID", DBData!$1:$1, 0)), 0) &lt;&gt; F255</f>
        <v>0</v>
      </c>
      <c r="L255" s="10" t="b">
        <f>CONCATENATE(IFERROR(INDEX(DBData!$A:$G, MATCH($A255, DBData!$G:$G, 0), MATCH("Code", DBData!$1:$1, 0)), ""), IFERROR(INDEX(DBData!$A:$G, MATCH($A255, DBData!$G:$G, 0), MATCH("Name", DBData!$1:$1, 0)), "")) &lt;&gt; CONCATENATE(B255,C255)</f>
        <v>0</v>
      </c>
      <c r="M255" s="10" t="b">
        <f>IFERROR(INDEX(DBData!$A:$G, MATCH(Table1[[#This Row],[Block_Decimal_ID]], DBData!$G:$G, 0), MATCH("Stack_Size", DBData!$1:$1, 0)), 0) &lt;&gt; Table1[[#This Row],[Stack_Size]]</f>
        <v>0</v>
      </c>
      <c r="N255" s="11" t="str">
        <f t="shared" si="7"/>
        <v>INSERT INTO Items ([Code], [Name], [Stack_Size], [Max], [Min_Rank_ID], [Block_Decimal_ID]) VALUES ('fardisc', '', 1, 64, 4, 2260);</v>
      </c>
      <c r="O255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[Code]='fardisc', [Name]='', [Stack_Size]=1, [Max]=64, [Min_Rank_ID]=4 WHERE Item_ID = 362;</v>
      </c>
    </row>
    <row r="256" spans="1:15">
      <c r="A256" s="3">
        <v>2261</v>
      </c>
      <c r="B256" s="3" t="s">
        <v>453</v>
      </c>
      <c r="C256" s="3" t="s">
        <v>473</v>
      </c>
      <c r="D256" s="3">
        <v>1</v>
      </c>
      <c r="E256" s="3">
        <v>64</v>
      </c>
      <c r="F256" s="3">
        <v>4</v>
      </c>
      <c r="G256" s="3">
        <f>IFERROR(INDEX(DBData!$A:$G, MATCH(A256, DBData!$G:$G, 0), MATCH("Item_ID", DBData!$1:$1, 0)), "new")</f>
        <v>363</v>
      </c>
      <c r="H256" s="3" t="s">
        <v>487</v>
      </c>
      <c r="I256" s="4"/>
      <c r="J256" s="10" t="b">
        <f t="shared" si="6"/>
        <v>0</v>
      </c>
      <c r="K256" s="10" t="b">
        <f>IFERROR(INDEX(DBData!$A:$G, MATCH($A256, DBData!$G:$G, 0), MATCH("Min_Rank_ID", DBData!$1:$1, 0)), 0) &lt;&gt; F256</f>
        <v>0</v>
      </c>
      <c r="L256" s="10" t="b">
        <f>CONCATENATE(IFERROR(INDEX(DBData!$A:$G, MATCH($A256, DBData!$G:$G, 0), MATCH("Code", DBData!$1:$1, 0)), ""), IFERROR(INDEX(DBData!$A:$G, MATCH($A256, DBData!$G:$G, 0), MATCH("Name", DBData!$1:$1, 0)), "")) &lt;&gt; CONCATENATE(B256,C256)</f>
        <v>0</v>
      </c>
      <c r="M256" s="10" t="b">
        <f>IFERROR(INDEX(DBData!$A:$G, MATCH(Table1[[#This Row],[Block_Decimal_ID]], DBData!$G:$G, 0), MATCH("Stack_Size", DBData!$1:$1, 0)), 0) &lt;&gt; Table1[[#This Row],[Stack_Size]]</f>
        <v>0</v>
      </c>
      <c r="N256" s="11" t="str">
        <f t="shared" si="7"/>
        <v>INSERT INTO Items ([Code], [Name], [Stack_Size], [Max], [Min_Rank_ID], [Block_Decimal_ID]) VALUES ('malldisc', 'Mall Disc', 1, 64, 4, 2261);</v>
      </c>
      <c r="O256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[Code]='malldisc', [Name]='Mall Disc', [Stack_Size]=1, [Max]=64, [Min_Rank_ID]=4 WHERE Item_ID = 363;</v>
      </c>
    </row>
    <row r="257" spans="1:15">
      <c r="A257" s="3">
        <v>2262</v>
      </c>
      <c r="B257" s="3" t="s">
        <v>454</v>
      </c>
      <c r="C257" s="3" t="s">
        <v>474</v>
      </c>
      <c r="D257" s="3">
        <v>1</v>
      </c>
      <c r="E257" s="3">
        <v>64</v>
      </c>
      <c r="F257" s="3">
        <v>4</v>
      </c>
      <c r="G257" s="3">
        <f>IFERROR(INDEX(DBData!$A:$G, MATCH(A257, DBData!$G:$G, 0), MATCH("Item_ID", DBData!$1:$1, 0)), "new")</f>
        <v>364</v>
      </c>
      <c r="H257" s="3" t="s">
        <v>487</v>
      </c>
      <c r="I257" s="4"/>
      <c r="J257" s="10" t="b">
        <f t="shared" si="6"/>
        <v>0</v>
      </c>
      <c r="K257" s="10" t="b">
        <f>IFERROR(INDEX(DBData!$A:$G, MATCH($A257, DBData!$G:$G, 0), MATCH("Min_Rank_ID", DBData!$1:$1, 0)), 0) &lt;&gt; F257</f>
        <v>0</v>
      </c>
      <c r="L257" s="10" t="b">
        <f>CONCATENATE(IFERROR(INDEX(DBData!$A:$G, MATCH($A257, DBData!$G:$G, 0), MATCH("Code", DBData!$1:$1, 0)), ""), IFERROR(INDEX(DBData!$A:$G, MATCH($A257, DBData!$G:$G, 0), MATCH("Name", DBData!$1:$1, 0)), "")) &lt;&gt; CONCATENATE(B257,C257)</f>
        <v>0</v>
      </c>
      <c r="M257" s="10" t="b">
        <f>IFERROR(INDEX(DBData!$A:$G, MATCH(Table1[[#This Row],[Block_Decimal_ID]], DBData!$G:$G, 0), MATCH("Stack_Size", DBData!$1:$1, 0)), 0) &lt;&gt; Table1[[#This Row],[Stack_Size]]</f>
        <v>0</v>
      </c>
      <c r="N257" s="11" t="str">
        <f t="shared" si="7"/>
        <v>INSERT INTO Items ([Code], [Name], [Stack_Size], [Max], [Min_Rank_ID], [Block_Decimal_ID]) VALUES ('mellohidisc', 'Mellohi Disc', 1, 64, 4, 2262);</v>
      </c>
      <c r="O257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[Code]='mellohidisc', [Name]='Mellohi Disc', [Stack_Size]=1, [Max]=64, [Min_Rank_ID]=4 WHERE Item_ID = 364;</v>
      </c>
    </row>
    <row r="258" spans="1:15">
      <c r="A258" s="3">
        <v>2263</v>
      </c>
      <c r="B258" s="3" t="s">
        <v>455</v>
      </c>
      <c r="C258" s="3" t="s">
        <v>478</v>
      </c>
      <c r="D258" s="3">
        <v>1</v>
      </c>
      <c r="E258" s="3">
        <v>64</v>
      </c>
      <c r="F258" s="3">
        <v>4</v>
      </c>
      <c r="G258" s="3">
        <f>IFERROR(INDEX(DBData!$A:$G, MATCH(A258, DBData!$G:$G, 0), MATCH("Item_ID", DBData!$1:$1, 0)), "new")</f>
        <v>371</v>
      </c>
      <c r="H258" s="3" t="s">
        <v>487</v>
      </c>
      <c r="I258" s="4"/>
      <c r="J258" s="10" t="b">
        <f t="shared" si="6"/>
        <v>0</v>
      </c>
      <c r="K258" s="10" t="b">
        <f>IFERROR(INDEX(DBData!$A:$G, MATCH($A258, DBData!$G:$G, 0), MATCH("Min_Rank_ID", DBData!$1:$1, 0)), 0) &lt;&gt; F258</f>
        <v>0</v>
      </c>
      <c r="L258" s="10" t="b">
        <f>CONCATENATE(IFERROR(INDEX(DBData!$A:$G, MATCH($A258, DBData!$G:$G, 0), MATCH("Code", DBData!$1:$1, 0)), ""), IFERROR(INDEX(DBData!$A:$G, MATCH($A258, DBData!$G:$G, 0), MATCH("Name", DBData!$1:$1, 0)), "")) &lt;&gt; CONCATENATE(B258,C258)</f>
        <v>0</v>
      </c>
      <c r="M258" s="10" t="b">
        <f>IFERROR(INDEX(DBData!$A:$G, MATCH(Table1[[#This Row],[Block_Decimal_ID]], DBData!$G:$G, 0), MATCH("Stack_Size", DBData!$1:$1, 0)), 0) &lt;&gt; Table1[[#This Row],[Stack_Size]]</f>
        <v>0</v>
      </c>
      <c r="N258" s="11" t="str">
        <f t="shared" si="7"/>
        <v>INSERT INTO Items ([Code], [Name], [Stack_Size], [Max], [Min_Rank_ID], [Block_Decimal_ID]) VALUES ('staldisc', 'Stal Disc', 1, 64, 4, 2263);</v>
      </c>
      <c r="O258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[Code]='staldisc', [Name]='Stal Disc', [Stack_Size]=1, [Max]=64, [Min_Rank_ID]=4 WHERE Item_ID = 371;</v>
      </c>
    </row>
    <row r="259" spans="1:15">
      <c r="A259" s="3">
        <v>2264</v>
      </c>
      <c r="B259" s="3" t="s">
        <v>456</v>
      </c>
      <c r="C259" s="3" t="s">
        <v>481</v>
      </c>
      <c r="D259" s="3">
        <v>64</v>
      </c>
      <c r="E259" s="3">
        <v>64</v>
      </c>
      <c r="F259" s="3">
        <v>4</v>
      </c>
      <c r="G259" s="3">
        <f>IFERROR(INDEX(DBData!$A:$G, MATCH(A259, DBData!$G:$G, 0), MATCH("Item_ID", DBData!$1:$1, 0)), "new")</f>
        <v>352</v>
      </c>
      <c r="H259" s="3" t="s">
        <v>487</v>
      </c>
      <c r="I259" s="4"/>
      <c r="J259" s="10" t="b">
        <f t="shared" si="6"/>
        <v>0</v>
      </c>
      <c r="K259" s="10" t="b">
        <f>IFERROR(INDEX(DBData!$A:$G, MATCH($A259, DBData!$G:$G, 0), MATCH("Min_Rank_ID", DBData!$1:$1, 0)), 0) &lt;&gt; F259</f>
        <v>0</v>
      </c>
      <c r="L259" s="10" t="b">
        <f>CONCATENATE(IFERROR(INDEX(DBData!$A:$G, MATCH($A259, DBData!$G:$G, 0), MATCH("Code", DBData!$1:$1, 0)), ""), IFERROR(INDEX(DBData!$A:$G, MATCH($A259, DBData!$G:$G, 0), MATCH("Name", DBData!$1:$1, 0)), "")) &lt;&gt; CONCATENATE(B259,C259)</f>
        <v>0</v>
      </c>
      <c r="M259" s="10" t="b">
        <f>IFERROR(INDEX(DBData!$A:$G, MATCH(Table1[[#This Row],[Block_Decimal_ID]], DBData!$G:$G, 0), MATCH("Stack_Size", DBData!$1:$1, 0)), 0) &lt;&gt; Table1[[#This Row],[Stack_Size]]</f>
        <v>0</v>
      </c>
      <c r="N259" s="11" t="str">
        <f t="shared" si="7"/>
        <v>INSERT INTO Items ([Code], [Name], [Stack_Size], [Max], [Min_Rank_ID], [Block_Decimal_ID]) VALUES ('straddisc', 'Strad Disc', 64, 64, 4, 2264);</v>
      </c>
      <c r="O259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[Code]='straddisc', [Name]='Strad Disc', [Stack_Size]=64, [Max]=64, [Min_Rank_ID]=4 WHERE Item_ID = 352;</v>
      </c>
    </row>
    <row r="260" spans="1:15">
      <c r="A260" s="3">
        <v>2265</v>
      </c>
      <c r="B260" s="16" t="s">
        <v>457</v>
      </c>
      <c r="C260" s="16" t="s">
        <v>482</v>
      </c>
      <c r="D260" s="3">
        <v>1</v>
      </c>
      <c r="E260" s="3">
        <v>64</v>
      </c>
      <c r="F260" s="3">
        <v>4</v>
      </c>
      <c r="G260" s="16">
        <f>IFERROR(INDEX(DBData!$A:$G, MATCH(A260, DBData!$G:$G, 0), MATCH("Item_ID", DBData!$1:$1, 0)), "new")</f>
        <v>373</v>
      </c>
      <c r="H260" s="3" t="s">
        <v>487</v>
      </c>
      <c r="I260" s="4"/>
      <c r="J260" s="10" t="b">
        <f t="shared" si="6"/>
        <v>0</v>
      </c>
      <c r="K260" s="10" t="b">
        <f>IFERROR(INDEX(DBData!$A:$G, MATCH($A260, DBData!$G:$G, 0), MATCH("Min_Rank_ID", DBData!$1:$1, 0)), 0) &lt;&gt; F260</f>
        <v>0</v>
      </c>
      <c r="L260" s="10" t="b">
        <f>CONCATENATE(IFERROR(INDEX(DBData!$A:$G, MATCH($A260, DBData!$G:$G, 0), MATCH("Code", DBData!$1:$1, 0)), ""), IFERROR(INDEX(DBData!$A:$G, MATCH($A260, DBData!$G:$G, 0), MATCH("Name", DBData!$1:$1, 0)), "")) &lt;&gt; CONCATENATE(B260,C260)</f>
        <v>0</v>
      </c>
      <c r="M260" s="10" t="b">
        <f>IFERROR(INDEX(DBData!$A:$G, MATCH(Table1[[#This Row],[Block_Decimal_ID]], DBData!$G:$G, 0), MATCH("Stack_Size", DBData!$1:$1, 0)), 0) &lt;&gt; Table1[[#This Row],[Stack_Size]]</f>
        <v>0</v>
      </c>
      <c r="N260" s="11" t="str">
        <f t="shared" si="7"/>
        <v>INSERT INTO Items ([Code], [Name], [Stack_Size], [Max], [Min_Rank_ID], [Block_Decimal_ID]) VALUES ('warddisc', 'Ward Disc', 1, 64, 4, 2265);</v>
      </c>
      <c r="O260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[Code]='warddisc', [Name]='Ward Disc', [Stack_Size]=1, [Max]=64, [Min_Rank_ID]=4 WHERE Item_ID = 373;</v>
      </c>
    </row>
    <row r="261" spans="1:15">
      <c r="A261" s="3">
        <v>2266</v>
      </c>
      <c r="B261" s="16" t="s">
        <v>458</v>
      </c>
      <c r="C261" s="16" t="s">
        <v>463</v>
      </c>
      <c r="D261" s="3">
        <v>1</v>
      </c>
      <c r="E261" s="3">
        <v>64</v>
      </c>
      <c r="F261" s="3">
        <v>4</v>
      </c>
      <c r="G261" s="16">
        <f>IFERROR(INDEX(DBData!$A:$G, MATCH(A261, DBData!$G:$G, 0), MATCH("Item_ID", DBData!$1:$1, 0)), "new")</f>
        <v>353</v>
      </c>
      <c r="H261" s="3" t="s">
        <v>487</v>
      </c>
      <c r="I261" s="4"/>
      <c r="J261" s="10" t="b">
        <f t="shared" si="6"/>
        <v>0</v>
      </c>
      <c r="K261" s="10" t="b">
        <f>IFERROR(INDEX(DBData!$A:$G, MATCH($A261, DBData!$G:$G, 0), MATCH("Min_Rank_ID", DBData!$1:$1, 0)), 0) &lt;&gt; F261</f>
        <v>0</v>
      </c>
      <c r="L261" s="10" t="b">
        <f>CONCATENATE(IFERROR(INDEX(DBData!$A:$G, MATCH($A261, DBData!$G:$G, 0), MATCH("Code", DBData!$1:$1, 0)), ""), IFERROR(INDEX(DBData!$A:$G, MATCH($A261, DBData!$G:$G, 0), MATCH("Name", DBData!$1:$1, 0)), "")) &lt;&gt; CONCATENATE(B261,C261)</f>
        <v>0</v>
      </c>
      <c r="M261" s="10" t="b">
        <f>IFERROR(INDEX(DBData!$A:$G, MATCH(Table1[[#This Row],[Block_Decimal_ID]], DBData!$G:$G, 0), MATCH("Stack_Size", DBData!$1:$1, 0)), 0) &lt;&gt; Table1[[#This Row],[Stack_Size]]</f>
        <v>0</v>
      </c>
      <c r="N261" s="11" t="str">
        <f t="shared" si="7"/>
        <v>INSERT INTO Items ([Code], [Name], [Stack_Size], [Max], [Min_Rank_ID], [Block_Decimal_ID]) VALUES ('11disc', '11 Disc', 1, 64, 4, 2266);</v>
      </c>
      <c r="O261" s="11" t="str">
        <f>CONCATENATE("UPDATE Items SET [Code]='", Table1[[#This Row],[Code]], "', [Name]='", Table1[[#This Row],[Name]], "', [Stack_Size]=", Table1[[#This Row],[Stack_Size]], ", [Max]=",Table1[[#This Row],[Max]],", [Min_Rank_ID]=",Table1[[#This Row],[Min_Rank_ID]]," WHERE Item_ID = ", Table1[[#This Row],[Item_ID]], ";")</f>
        <v>UPDATE Items SET [Code]='11disc', [Name]='11 Disc', [Stack_Size]=1, [Max]=64, [Min_Rank_ID]=4 WHERE Item_ID = 353;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236"/>
  <sheetViews>
    <sheetView zoomScale="85" zoomScaleNormal="85" workbookViewId="0">
      <selection activeCell="B23" sqref="B23"/>
    </sheetView>
  </sheetViews>
  <sheetFormatPr defaultRowHeight="15"/>
  <cols>
    <col min="1" max="1" width="8" bestFit="1" customWidth="1"/>
    <col min="2" max="2" width="21.85546875" bestFit="1" customWidth="1"/>
    <col min="3" max="3" width="26" bestFit="1" customWidth="1"/>
    <col min="4" max="4" width="10.140625" bestFit="1" customWidth="1"/>
    <col min="5" max="5" width="4.7109375" bestFit="1" customWidth="1"/>
    <col min="6" max="6" width="12.5703125" bestFit="1" customWidth="1"/>
    <col min="7" max="7" width="16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157</v>
      </c>
      <c r="B2" t="s">
        <v>7</v>
      </c>
      <c r="C2" t="s">
        <v>8</v>
      </c>
      <c r="D2">
        <v>64</v>
      </c>
      <c r="E2">
        <v>256</v>
      </c>
      <c r="F2">
        <v>4</v>
      </c>
      <c r="G2">
        <v>1</v>
      </c>
    </row>
    <row r="3" spans="1:7">
      <c r="A3">
        <v>158</v>
      </c>
      <c r="B3" t="s">
        <v>9</v>
      </c>
      <c r="C3" t="s">
        <v>10</v>
      </c>
      <c r="D3">
        <v>64</v>
      </c>
      <c r="E3">
        <v>256</v>
      </c>
      <c r="F3">
        <v>4</v>
      </c>
      <c r="G3">
        <v>3</v>
      </c>
    </row>
    <row r="4" spans="1:7">
      <c r="A4">
        <v>159</v>
      </c>
      <c r="B4" t="s">
        <v>11</v>
      </c>
      <c r="C4" t="s">
        <v>12</v>
      </c>
      <c r="D4">
        <v>64</v>
      </c>
      <c r="E4">
        <v>256</v>
      </c>
      <c r="F4">
        <v>4</v>
      </c>
      <c r="G4">
        <v>4</v>
      </c>
    </row>
    <row r="5" spans="1:7">
      <c r="A5">
        <v>160</v>
      </c>
      <c r="B5" t="s">
        <v>13</v>
      </c>
      <c r="C5" t="s">
        <v>14</v>
      </c>
      <c r="D5">
        <v>64</v>
      </c>
      <c r="E5">
        <v>256</v>
      </c>
      <c r="F5">
        <v>4</v>
      </c>
      <c r="G5">
        <v>5</v>
      </c>
    </row>
    <row r="6" spans="1:7">
      <c r="A6">
        <v>161</v>
      </c>
      <c r="B6" t="s">
        <v>15</v>
      </c>
      <c r="C6" t="s">
        <v>16</v>
      </c>
      <c r="D6">
        <v>1</v>
      </c>
      <c r="E6">
        <v>64</v>
      </c>
      <c r="F6">
        <v>4</v>
      </c>
      <c r="G6">
        <v>6</v>
      </c>
    </row>
    <row r="7" spans="1:7">
      <c r="A7">
        <v>162</v>
      </c>
      <c r="B7" t="s">
        <v>17</v>
      </c>
      <c r="C7" t="s">
        <v>18</v>
      </c>
      <c r="D7">
        <v>64</v>
      </c>
      <c r="E7">
        <v>256</v>
      </c>
      <c r="F7">
        <v>4</v>
      </c>
      <c r="G7">
        <v>12</v>
      </c>
    </row>
    <row r="8" spans="1:7">
      <c r="A8">
        <v>163</v>
      </c>
      <c r="B8" t="s">
        <v>19</v>
      </c>
      <c r="C8" t="s">
        <v>20</v>
      </c>
      <c r="D8">
        <v>64</v>
      </c>
      <c r="E8">
        <v>256</v>
      </c>
      <c r="F8">
        <v>4</v>
      </c>
      <c r="G8">
        <v>13</v>
      </c>
    </row>
    <row r="9" spans="1:7">
      <c r="A9">
        <v>164</v>
      </c>
      <c r="B9" t="s">
        <v>21</v>
      </c>
      <c r="C9" t="s">
        <v>22</v>
      </c>
      <c r="D9">
        <v>64</v>
      </c>
      <c r="E9">
        <v>256</v>
      </c>
      <c r="F9">
        <v>4</v>
      </c>
      <c r="G9">
        <v>14</v>
      </c>
    </row>
    <row r="10" spans="1:7">
      <c r="A10">
        <v>165</v>
      </c>
      <c r="B10" t="s">
        <v>23</v>
      </c>
      <c r="C10" t="s">
        <v>24</v>
      </c>
      <c r="D10">
        <v>64</v>
      </c>
      <c r="E10">
        <v>256</v>
      </c>
      <c r="F10">
        <v>4</v>
      </c>
      <c r="G10">
        <v>15</v>
      </c>
    </row>
    <row r="11" spans="1:7">
      <c r="A11">
        <v>166</v>
      </c>
      <c r="B11" t="s">
        <v>25</v>
      </c>
      <c r="C11" t="s">
        <v>26</v>
      </c>
      <c r="D11">
        <v>64</v>
      </c>
      <c r="E11">
        <v>256</v>
      </c>
      <c r="F11">
        <v>4</v>
      </c>
      <c r="G11">
        <v>17</v>
      </c>
    </row>
    <row r="12" spans="1:7">
      <c r="A12">
        <v>167</v>
      </c>
      <c r="B12" t="s">
        <v>27</v>
      </c>
      <c r="C12" t="s">
        <v>28</v>
      </c>
      <c r="D12">
        <v>64</v>
      </c>
      <c r="E12">
        <v>256</v>
      </c>
      <c r="F12">
        <v>4</v>
      </c>
      <c r="G12">
        <v>20</v>
      </c>
    </row>
    <row r="13" spans="1:7">
      <c r="A13">
        <v>168</v>
      </c>
      <c r="B13" t="s">
        <v>29</v>
      </c>
      <c r="C13" t="s">
        <v>30</v>
      </c>
      <c r="D13">
        <v>64</v>
      </c>
      <c r="E13">
        <v>256</v>
      </c>
      <c r="F13">
        <v>4</v>
      </c>
      <c r="G13">
        <v>22</v>
      </c>
    </row>
    <row r="14" spans="1:7">
      <c r="A14">
        <v>169</v>
      </c>
      <c r="B14" t="s">
        <v>31</v>
      </c>
      <c r="C14" t="s">
        <v>32</v>
      </c>
      <c r="D14">
        <v>1</v>
      </c>
      <c r="E14">
        <v>64</v>
      </c>
      <c r="F14">
        <v>4</v>
      </c>
      <c r="G14">
        <v>23</v>
      </c>
    </row>
    <row r="15" spans="1:7">
      <c r="A15">
        <v>170</v>
      </c>
      <c r="B15" t="s">
        <v>33</v>
      </c>
      <c r="C15" t="s">
        <v>34</v>
      </c>
      <c r="D15">
        <v>64</v>
      </c>
      <c r="E15">
        <v>256</v>
      </c>
      <c r="F15">
        <v>4</v>
      </c>
      <c r="G15">
        <v>24</v>
      </c>
    </row>
    <row r="16" spans="1:7">
      <c r="A16">
        <v>171</v>
      </c>
      <c r="B16" t="s">
        <v>35</v>
      </c>
      <c r="C16" t="s">
        <v>36</v>
      </c>
      <c r="D16">
        <v>64</v>
      </c>
      <c r="E16">
        <v>256</v>
      </c>
      <c r="F16">
        <v>4</v>
      </c>
      <c r="G16">
        <v>25</v>
      </c>
    </row>
    <row r="17" spans="1:7">
      <c r="A17">
        <v>172</v>
      </c>
      <c r="B17" t="s">
        <v>37</v>
      </c>
      <c r="C17" t="s">
        <v>38</v>
      </c>
      <c r="D17">
        <v>64</v>
      </c>
      <c r="E17">
        <v>256</v>
      </c>
      <c r="F17">
        <v>4</v>
      </c>
      <c r="G17">
        <v>35</v>
      </c>
    </row>
    <row r="18" spans="1:7">
      <c r="A18">
        <v>173</v>
      </c>
      <c r="B18" t="s">
        <v>39</v>
      </c>
      <c r="C18" t="s">
        <v>40</v>
      </c>
      <c r="D18">
        <v>1</v>
      </c>
      <c r="E18">
        <v>64</v>
      </c>
      <c r="F18">
        <v>4</v>
      </c>
      <c r="G18">
        <v>37</v>
      </c>
    </row>
    <row r="19" spans="1:7">
      <c r="A19">
        <v>174</v>
      </c>
      <c r="B19" t="s">
        <v>41</v>
      </c>
      <c r="C19" t="s">
        <v>42</v>
      </c>
      <c r="D19">
        <v>1</v>
      </c>
      <c r="E19">
        <v>64</v>
      </c>
      <c r="F19">
        <v>4</v>
      </c>
      <c r="G19">
        <v>38</v>
      </c>
    </row>
    <row r="20" spans="1:7">
      <c r="A20">
        <v>175</v>
      </c>
      <c r="B20" t="s">
        <v>43</v>
      </c>
      <c r="C20" t="s">
        <v>44</v>
      </c>
      <c r="D20">
        <v>1</v>
      </c>
      <c r="E20">
        <v>64</v>
      </c>
      <c r="F20">
        <v>4</v>
      </c>
      <c r="G20">
        <v>39</v>
      </c>
    </row>
    <row r="21" spans="1:7">
      <c r="A21">
        <v>176</v>
      </c>
      <c r="B21" t="s">
        <v>45</v>
      </c>
      <c r="C21" t="s">
        <v>46</v>
      </c>
      <c r="D21">
        <v>1</v>
      </c>
      <c r="E21">
        <v>64</v>
      </c>
      <c r="F21">
        <v>4</v>
      </c>
      <c r="G21">
        <v>40</v>
      </c>
    </row>
    <row r="22" spans="1:7">
      <c r="A22">
        <v>177</v>
      </c>
      <c r="B22" t="s">
        <v>47</v>
      </c>
      <c r="C22" t="s">
        <v>48</v>
      </c>
      <c r="D22">
        <v>64</v>
      </c>
      <c r="E22">
        <v>256</v>
      </c>
      <c r="F22">
        <v>4</v>
      </c>
      <c r="G22">
        <v>41</v>
      </c>
    </row>
    <row r="23" spans="1:7">
      <c r="A23">
        <v>178</v>
      </c>
      <c r="B23" t="s">
        <v>49</v>
      </c>
      <c r="C23" t="s">
        <v>50</v>
      </c>
      <c r="D23">
        <v>64</v>
      </c>
      <c r="E23">
        <v>256</v>
      </c>
      <c r="F23">
        <v>4</v>
      </c>
      <c r="G23">
        <v>42</v>
      </c>
    </row>
    <row r="24" spans="1:7">
      <c r="A24">
        <v>179</v>
      </c>
      <c r="B24" t="s">
        <v>345</v>
      </c>
      <c r="C24" t="s">
        <v>346</v>
      </c>
      <c r="D24">
        <v>64</v>
      </c>
      <c r="E24">
        <v>256</v>
      </c>
      <c r="F24">
        <v>4</v>
      </c>
      <c r="G24">
        <v>44</v>
      </c>
    </row>
    <row r="25" spans="1:7">
      <c r="A25">
        <v>180</v>
      </c>
      <c r="B25" t="s">
        <v>51</v>
      </c>
      <c r="C25" t="s">
        <v>52</v>
      </c>
      <c r="D25">
        <v>64</v>
      </c>
      <c r="E25">
        <v>256</v>
      </c>
      <c r="F25">
        <v>4</v>
      </c>
      <c r="G25">
        <v>45</v>
      </c>
    </row>
    <row r="26" spans="1:7">
      <c r="A26">
        <v>181</v>
      </c>
      <c r="B26" t="s">
        <v>53</v>
      </c>
      <c r="C26" t="s">
        <v>54</v>
      </c>
      <c r="D26">
        <v>0</v>
      </c>
      <c r="E26">
        <v>0</v>
      </c>
      <c r="F26">
        <v>4</v>
      </c>
      <c r="G26">
        <v>46</v>
      </c>
    </row>
    <row r="27" spans="1:7">
      <c r="A27">
        <v>182</v>
      </c>
      <c r="B27" t="s">
        <v>55</v>
      </c>
      <c r="C27" t="s">
        <v>56</v>
      </c>
      <c r="D27">
        <v>1</v>
      </c>
      <c r="E27">
        <v>64</v>
      </c>
      <c r="F27">
        <v>4</v>
      </c>
      <c r="G27">
        <v>47</v>
      </c>
    </row>
    <row r="28" spans="1:7">
      <c r="A28">
        <v>183</v>
      </c>
      <c r="B28" t="s">
        <v>57</v>
      </c>
      <c r="C28" t="s">
        <v>58</v>
      </c>
      <c r="D28">
        <v>64</v>
      </c>
      <c r="E28">
        <v>256</v>
      </c>
      <c r="F28">
        <v>4</v>
      </c>
      <c r="G28">
        <v>48</v>
      </c>
    </row>
    <row r="29" spans="1:7">
      <c r="A29">
        <v>184</v>
      </c>
      <c r="B29" t="s">
        <v>59</v>
      </c>
      <c r="C29" t="s">
        <v>60</v>
      </c>
      <c r="D29">
        <v>64</v>
      </c>
      <c r="E29">
        <v>256</v>
      </c>
      <c r="F29">
        <v>4</v>
      </c>
      <c r="G29">
        <v>49</v>
      </c>
    </row>
    <row r="30" spans="1:7">
      <c r="A30">
        <v>185</v>
      </c>
      <c r="B30" t="s">
        <v>61</v>
      </c>
      <c r="C30" t="s">
        <v>62</v>
      </c>
      <c r="D30">
        <v>64</v>
      </c>
      <c r="E30">
        <v>256</v>
      </c>
      <c r="F30">
        <v>4</v>
      </c>
      <c r="G30">
        <v>50</v>
      </c>
    </row>
    <row r="31" spans="1:7">
      <c r="A31">
        <v>186</v>
      </c>
      <c r="B31" t="s">
        <v>63</v>
      </c>
      <c r="C31" t="s">
        <v>64</v>
      </c>
      <c r="D31">
        <v>64</v>
      </c>
      <c r="E31">
        <v>256</v>
      </c>
      <c r="F31">
        <v>4</v>
      </c>
      <c r="G31">
        <v>53</v>
      </c>
    </row>
    <row r="32" spans="1:7">
      <c r="A32">
        <v>187</v>
      </c>
      <c r="B32" t="s">
        <v>65</v>
      </c>
      <c r="C32" t="s">
        <v>66</v>
      </c>
      <c r="D32">
        <v>1</v>
      </c>
      <c r="E32">
        <v>64</v>
      </c>
      <c r="F32">
        <v>4</v>
      </c>
      <c r="G32">
        <v>54</v>
      </c>
    </row>
    <row r="33" spans="1:7">
      <c r="A33">
        <v>188</v>
      </c>
      <c r="B33" t="s">
        <v>67</v>
      </c>
      <c r="C33" t="s">
        <v>68</v>
      </c>
      <c r="D33">
        <v>64</v>
      </c>
      <c r="E33">
        <v>256</v>
      </c>
      <c r="F33">
        <v>4</v>
      </c>
      <c r="G33">
        <v>57</v>
      </c>
    </row>
    <row r="34" spans="1:7">
      <c r="A34">
        <v>189</v>
      </c>
      <c r="B34" t="s">
        <v>69</v>
      </c>
      <c r="C34" t="s">
        <v>70</v>
      </c>
      <c r="D34">
        <v>1</v>
      </c>
      <c r="E34">
        <v>64</v>
      </c>
      <c r="F34">
        <v>4</v>
      </c>
      <c r="G34">
        <v>58</v>
      </c>
    </row>
    <row r="35" spans="1:7">
      <c r="A35">
        <v>190</v>
      </c>
      <c r="B35" t="s">
        <v>71</v>
      </c>
      <c r="C35" t="s">
        <v>72</v>
      </c>
      <c r="D35">
        <v>1</v>
      </c>
      <c r="E35">
        <v>64</v>
      </c>
      <c r="F35">
        <v>4</v>
      </c>
      <c r="G35">
        <v>61</v>
      </c>
    </row>
    <row r="36" spans="1:7">
      <c r="A36">
        <v>191</v>
      </c>
      <c r="B36" t="s">
        <v>506</v>
      </c>
      <c r="C36" t="s">
        <v>507</v>
      </c>
      <c r="D36">
        <v>64</v>
      </c>
      <c r="E36">
        <v>256</v>
      </c>
      <c r="F36">
        <v>4</v>
      </c>
      <c r="G36">
        <v>65</v>
      </c>
    </row>
    <row r="37" spans="1:7">
      <c r="A37">
        <v>192</v>
      </c>
      <c r="B37" t="s">
        <v>73</v>
      </c>
      <c r="C37" t="s">
        <v>74</v>
      </c>
      <c r="D37">
        <v>64</v>
      </c>
      <c r="E37">
        <v>256</v>
      </c>
      <c r="F37">
        <v>4</v>
      </c>
      <c r="G37">
        <v>66</v>
      </c>
    </row>
    <row r="38" spans="1:7">
      <c r="A38">
        <v>193</v>
      </c>
      <c r="B38" t="s">
        <v>75</v>
      </c>
      <c r="C38" t="s">
        <v>76</v>
      </c>
      <c r="D38">
        <v>64</v>
      </c>
      <c r="E38">
        <v>256</v>
      </c>
      <c r="F38">
        <v>4</v>
      </c>
      <c r="G38">
        <v>67</v>
      </c>
    </row>
    <row r="39" spans="1:7">
      <c r="A39">
        <v>194</v>
      </c>
      <c r="B39" t="s">
        <v>77</v>
      </c>
      <c r="C39" t="s">
        <v>78</v>
      </c>
      <c r="D39">
        <v>1</v>
      </c>
      <c r="E39">
        <v>64</v>
      </c>
      <c r="F39">
        <v>4</v>
      </c>
      <c r="G39">
        <v>69</v>
      </c>
    </row>
    <row r="40" spans="1:7">
      <c r="A40">
        <v>195</v>
      </c>
      <c r="B40" t="s">
        <v>79</v>
      </c>
      <c r="C40" t="s">
        <v>80</v>
      </c>
      <c r="D40">
        <v>1</v>
      </c>
      <c r="E40">
        <v>64</v>
      </c>
      <c r="F40">
        <v>4</v>
      </c>
      <c r="G40">
        <v>70</v>
      </c>
    </row>
    <row r="41" spans="1:7">
      <c r="A41">
        <v>196</v>
      </c>
      <c r="B41" t="s">
        <v>81</v>
      </c>
      <c r="C41" t="s">
        <v>82</v>
      </c>
      <c r="D41">
        <v>1</v>
      </c>
      <c r="E41">
        <v>64</v>
      </c>
      <c r="F41">
        <v>4</v>
      </c>
      <c r="G41">
        <v>72</v>
      </c>
    </row>
    <row r="42" spans="1:7">
      <c r="A42">
        <v>197</v>
      </c>
      <c r="B42" t="s">
        <v>501</v>
      </c>
      <c r="C42" t="s">
        <v>83</v>
      </c>
      <c r="D42">
        <v>64</v>
      </c>
      <c r="E42">
        <v>256</v>
      </c>
      <c r="F42">
        <v>4</v>
      </c>
      <c r="G42">
        <v>76</v>
      </c>
    </row>
    <row r="43" spans="1:7">
      <c r="A43">
        <v>198</v>
      </c>
      <c r="B43" t="s">
        <v>84</v>
      </c>
      <c r="C43" t="s">
        <v>85</v>
      </c>
      <c r="D43">
        <v>1</v>
      </c>
      <c r="E43">
        <v>64</v>
      </c>
      <c r="F43">
        <v>4</v>
      </c>
      <c r="G43">
        <v>77</v>
      </c>
    </row>
    <row r="44" spans="1:7">
      <c r="A44">
        <v>199</v>
      </c>
      <c r="B44" t="s">
        <v>86</v>
      </c>
      <c r="C44" t="s">
        <v>87</v>
      </c>
      <c r="D44">
        <v>64</v>
      </c>
      <c r="E44">
        <v>256</v>
      </c>
      <c r="F44">
        <v>4</v>
      </c>
      <c r="G44">
        <v>80</v>
      </c>
    </row>
    <row r="45" spans="1:7">
      <c r="A45">
        <v>200</v>
      </c>
      <c r="B45" t="s">
        <v>88</v>
      </c>
      <c r="C45" t="s">
        <v>89</v>
      </c>
      <c r="D45">
        <v>1</v>
      </c>
      <c r="E45">
        <v>64</v>
      </c>
      <c r="F45">
        <v>4</v>
      </c>
      <c r="G45">
        <v>81</v>
      </c>
    </row>
    <row r="46" spans="1:7">
      <c r="A46">
        <v>201</v>
      </c>
      <c r="B46" t="s">
        <v>90</v>
      </c>
      <c r="C46" t="s">
        <v>91</v>
      </c>
      <c r="D46">
        <v>64</v>
      </c>
      <c r="E46">
        <v>256</v>
      </c>
      <c r="F46">
        <v>4</v>
      </c>
      <c r="G46">
        <v>82</v>
      </c>
    </row>
    <row r="47" spans="1:7">
      <c r="A47">
        <v>202</v>
      </c>
      <c r="B47" t="s">
        <v>92</v>
      </c>
      <c r="C47" t="s">
        <v>93</v>
      </c>
      <c r="D47">
        <v>1</v>
      </c>
      <c r="E47">
        <v>64</v>
      </c>
      <c r="F47">
        <v>4</v>
      </c>
      <c r="G47">
        <v>84</v>
      </c>
    </row>
    <row r="48" spans="1:7">
      <c r="A48">
        <v>203</v>
      </c>
      <c r="B48" t="s">
        <v>94</v>
      </c>
      <c r="C48" t="s">
        <v>95</v>
      </c>
      <c r="D48">
        <v>64</v>
      </c>
      <c r="E48">
        <v>256</v>
      </c>
      <c r="F48">
        <v>4</v>
      </c>
      <c r="G48">
        <v>85</v>
      </c>
    </row>
    <row r="49" spans="1:7">
      <c r="A49">
        <v>204</v>
      </c>
      <c r="B49" t="s">
        <v>96</v>
      </c>
      <c r="C49" t="s">
        <v>97</v>
      </c>
      <c r="D49">
        <v>1</v>
      </c>
      <c r="E49">
        <v>64</v>
      </c>
      <c r="F49">
        <v>4</v>
      </c>
      <c r="G49">
        <v>86</v>
      </c>
    </row>
    <row r="50" spans="1:7">
      <c r="A50">
        <v>205</v>
      </c>
      <c r="B50" t="s">
        <v>98</v>
      </c>
      <c r="C50" t="s">
        <v>99</v>
      </c>
      <c r="D50">
        <v>64</v>
      </c>
      <c r="E50">
        <v>256</v>
      </c>
      <c r="F50">
        <v>4</v>
      </c>
      <c r="G50">
        <v>87</v>
      </c>
    </row>
    <row r="51" spans="1:7">
      <c r="A51">
        <v>206</v>
      </c>
      <c r="B51" t="s">
        <v>100</v>
      </c>
      <c r="C51" t="s">
        <v>101</v>
      </c>
      <c r="D51">
        <v>64</v>
      </c>
      <c r="E51">
        <v>256</v>
      </c>
      <c r="F51">
        <v>4</v>
      </c>
      <c r="G51">
        <v>88</v>
      </c>
    </row>
    <row r="52" spans="1:7">
      <c r="A52">
        <v>207</v>
      </c>
      <c r="B52" t="s">
        <v>102</v>
      </c>
      <c r="C52" t="s">
        <v>103</v>
      </c>
      <c r="D52">
        <v>64</v>
      </c>
      <c r="E52">
        <v>256</v>
      </c>
      <c r="F52">
        <v>4</v>
      </c>
      <c r="G52">
        <v>89</v>
      </c>
    </row>
    <row r="53" spans="1:7">
      <c r="A53">
        <v>208</v>
      </c>
      <c r="B53" t="s">
        <v>104</v>
      </c>
      <c r="C53" t="s">
        <v>105</v>
      </c>
      <c r="D53">
        <v>1</v>
      </c>
      <c r="E53">
        <v>64</v>
      </c>
      <c r="F53">
        <v>4</v>
      </c>
      <c r="G53">
        <v>91</v>
      </c>
    </row>
    <row r="54" spans="1:7">
      <c r="A54">
        <v>209</v>
      </c>
      <c r="B54" t="s">
        <v>363</v>
      </c>
      <c r="C54" t="s">
        <v>364</v>
      </c>
      <c r="D54">
        <v>1</v>
      </c>
      <c r="E54">
        <v>64</v>
      </c>
      <c r="F54">
        <v>4</v>
      </c>
      <c r="G54">
        <v>256</v>
      </c>
    </row>
    <row r="55" spans="1:7">
      <c r="A55">
        <v>210</v>
      </c>
      <c r="B55" t="s">
        <v>108</v>
      </c>
      <c r="C55" t="s">
        <v>109</v>
      </c>
      <c r="D55">
        <v>1</v>
      </c>
      <c r="E55">
        <v>64</v>
      </c>
      <c r="F55">
        <v>4</v>
      </c>
      <c r="G55">
        <v>257</v>
      </c>
    </row>
    <row r="56" spans="1:7">
      <c r="A56">
        <v>211</v>
      </c>
      <c r="B56" t="s">
        <v>110</v>
      </c>
      <c r="C56" t="s">
        <v>111</v>
      </c>
      <c r="D56">
        <v>1</v>
      </c>
      <c r="E56">
        <v>64</v>
      </c>
      <c r="F56">
        <v>4</v>
      </c>
      <c r="G56">
        <v>258</v>
      </c>
    </row>
    <row r="57" spans="1:7">
      <c r="A57">
        <v>212</v>
      </c>
      <c r="B57" t="s">
        <v>112</v>
      </c>
      <c r="C57" t="s">
        <v>113</v>
      </c>
      <c r="D57">
        <v>1</v>
      </c>
      <c r="E57">
        <v>64</v>
      </c>
      <c r="F57">
        <v>4</v>
      </c>
      <c r="G57">
        <v>259</v>
      </c>
    </row>
    <row r="58" spans="1:7">
      <c r="A58">
        <v>213</v>
      </c>
      <c r="B58" t="s">
        <v>114</v>
      </c>
      <c r="C58" t="s">
        <v>115</v>
      </c>
      <c r="D58">
        <v>1</v>
      </c>
      <c r="E58">
        <v>64</v>
      </c>
      <c r="F58">
        <v>4</v>
      </c>
      <c r="G58">
        <v>260</v>
      </c>
    </row>
    <row r="59" spans="1:7">
      <c r="A59">
        <v>214</v>
      </c>
      <c r="B59" t="s">
        <v>116</v>
      </c>
      <c r="C59" t="s">
        <v>117</v>
      </c>
      <c r="D59">
        <v>1</v>
      </c>
      <c r="E59">
        <v>64</v>
      </c>
      <c r="F59">
        <v>4</v>
      </c>
      <c r="G59">
        <v>261</v>
      </c>
    </row>
    <row r="60" spans="1:7">
      <c r="A60">
        <v>215</v>
      </c>
      <c r="B60" t="s">
        <v>118</v>
      </c>
      <c r="C60" t="s">
        <v>119</v>
      </c>
      <c r="D60">
        <v>64</v>
      </c>
      <c r="E60">
        <v>256</v>
      </c>
      <c r="F60">
        <v>4</v>
      </c>
      <c r="G60">
        <v>262</v>
      </c>
    </row>
    <row r="61" spans="1:7">
      <c r="A61">
        <v>216</v>
      </c>
      <c r="B61" t="s">
        <v>120</v>
      </c>
      <c r="C61" t="s">
        <v>121</v>
      </c>
      <c r="D61">
        <v>1</v>
      </c>
      <c r="E61">
        <v>64</v>
      </c>
      <c r="F61">
        <v>4</v>
      </c>
      <c r="G61">
        <v>263</v>
      </c>
    </row>
    <row r="62" spans="1:7">
      <c r="A62">
        <v>217</v>
      </c>
      <c r="B62" t="s">
        <v>493</v>
      </c>
      <c r="C62" t="s">
        <v>122</v>
      </c>
      <c r="D62">
        <v>64</v>
      </c>
      <c r="E62">
        <v>256</v>
      </c>
      <c r="F62">
        <v>4</v>
      </c>
      <c r="G62">
        <v>264</v>
      </c>
    </row>
    <row r="63" spans="1:7">
      <c r="A63">
        <v>218</v>
      </c>
      <c r="B63" t="s">
        <v>106</v>
      </c>
      <c r="C63" t="s">
        <v>107</v>
      </c>
      <c r="D63">
        <v>1</v>
      </c>
      <c r="E63">
        <v>64</v>
      </c>
      <c r="F63">
        <v>4</v>
      </c>
      <c r="G63">
        <v>265</v>
      </c>
    </row>
    <row r="64" spans="1:7">
      <c r="A64">
        <v>219</v>
      </c>
      <c r="B64" t="s">
        <v>123</v>
      </c>
      <c r="C64" t="s">
        <v>124</v>
      </c>
      <c r="D64">
        <v>1</v>
      </c>
      <c r="E64">
        <v>64</v>
      </c>
      <c r="F64">
        <v>4</v>
      </c>
      <c r="G64">
        <v>266</v>
      </c>
    </row>
    <row r="65" spans="1:7">
      <c r="A65">
        <v>220</v>
      </c>
      <c r="B65" t="s">
        <v>125</v>
      </c>
      <c r="C65" t="s">
        <v>126</v>
      </c>
      <c r="D65">
        <v>1</v>
      </c>
      <c r="E65">
        <v>64</v>
      </c>
      <c r="F65">
        <v>4</v>
      </c>
      <c r="G65">
        <v>267</v>
      </c>
    </row>
    <row r="66" spans="1:7">
      <c r="A66">
        <v>221</v>
      </c>
      <c r="B66" t="s">
        <v>127</v>
      </c>
      <c r="C66" t="s">
        <v>128</v>
      </c>
      <c r="D66">
        <v>1</v>
      </c>
      <c r="E66">
        <v>64</v>
      </c>
      <c r="F66">
        <v>4</v>
      </c>
      <c r="G66">
        <v>268</v>
      </c>
    </row>
    <row r="67" spans="1:7">
      <c r="A67">
        <v>222</v>
      </c>
      <c r="B67" t="s">
        <v>129</v>
      </c>
      <c r="C67" t="s">
        <v>130</v>
      </c>
      <c r="D67">
        <v>1</v>
      </c>
      <c r="E67">
        <v>64</v>
      </c>
      <c r="F67">
        <v>4</v>
      </c>
      <c r="G67">
        <v>269</v>
      </c>
    </row>
    <row r="68" spans="1:7">
      <c r="A68">
        <v>223</v>
      </c>
      <c r="B68" t="s">
        <v>131</v>
      </c>
      <c r="C68" t="s">
        <v>132</v>
      </c>
      <c r="D68">
        <v>1</v>
      </c>
      <c r="E68">
        <v>64</v>
      </c>
      <c r="F68">
        <v>4</v>
      </c>
      <c r="G68">
        <v>270</v>
      </c>
    </row>
    <row r="69" spans="1:7">
      <c r="A69">
        <v>224</v>
      </c>
      <c r="B69" t="s">
        <v>133</v>
      </c>
      <c r="C69" t="s">
        <v>134</v>
      </c>
      <c r="D69">
        <v>1</v>
      </c>
      <c r="E69">
        <v>64</v>
      </c>
      <c r="F69">
        <v>4</v>
      </c>
      <c r="G69">
        <v>271</v>
      </c>
    </row>
    <row r="70" spans="1:7">
      <c r="A70">
        <v>225</v>
      </c>
      <c r="B70" t="s">
        <v>135</v>
      </c>
      <c r="C70" t="s">
        <v>136</v>
      </c>
      <c r="D70">
        <v>1</v>
      </c>
      <c r="E70">
        <v>64</v>
      </c>
      <c r="F70">
        <v>4</v>
      </c>
      <c r="G70">
        <v>272</v>
      </c>
    </row>
    <row r="71" spans="1:7">
      <c r="A71">
        <v>226</v>
      </c>
      <c r="B71" t="s">
        <v>137</v>
      </c>
      <c r="C71" t="s">
        <v>138</v>
      </c>
      <c r="D71">
        <v>1</v>
      </c>
      <c r="E71">
        <v>64</v>
      </c>
      <c r="F71">
        <v>4</v>
      </c>
      <c r="G71">
        <v>273</v>
      </c>
    </row>
    <row r="72" spans="1:7">
      <c r="A72">
        <v>227</v>
      </c>
      <c r="B72" t="s">
        <v>139</v>
      </c>
      <c r="C72" t="s">
        <v>140</v>
      </c>
      <c r="D72">
        <v>1</v>
      </c>
      <c r="E72">
        <v>64</v>
      </c>
      <c r="F72">
        <v>4</v>
      </c>
      <c r="G72">
        <v>274</v>
      </c>
    </row>
    <row r="73" spans="1:7">
      <c r="A73">
        <v>228</v>
      </c>
      <c r="B73" t="s">
        <v>141</v>
      </c>
      <c r="C73" t="s">
        <v>142</v>
      </c>
      <c r="D73">
        <v>1</v>
      </c>
      <c r="E73">
        <v>64</v>
      </c>
      <c r="F73">
        <v>4</v>
      </c>
      <c r="G73">
        <v>275</v>
      </c>
    </row>
    <row r="74" spans="1:7">
      <c r="A74">
        <v>229</v>
      </c>
      <c r="B74" t="s">
        <v>143</v>
      </c>
      <c r="C74" t="s">
        <v>144</v>
      </c>
      <c r="D74">
        <v>1</v>
      </c>
      <c r="E74">
        <v>64</v>
      </c>
      <c r="F74">
        <v>4</v>
      </c>
      <c r="G74">
        <v>276</v>
      </c>
    </row>
    <row r="75" spans="1:7">
      <c r="A75">
        <v>230</v>
      </c>
      <c r="B75" t="s">
        <v>145</v>
      </c>
      <c r="C75" t="s">
        <v>146</v>
      </c>
      <c r="D75">
        <v>1</v>
      </c>
      <c r="E75">
        <v>64</v>
      </c>
      <c r="F75">
        <v>4</v>
      </c>
      <c r="G75">
        <v>277</v>
      </c>
    </row>
    <row r="76" spans="1:7">
      <c r="A76">
        <v>231</v>
      </c>
      <c r="B76" t="s">
        <v>147</v>
      </c>
      <c r="C76" t="s">
        <v>148</v>
      </c>
      <c r="D76">
        <v>1</v>
      </c>
      <c r="E76">
        <v>64</v>
      </c>
      <c r="F76">
        <v>4</v>
      </c>
      <c r="G76">
        <v>278</v>
      </c>
    </row>
    <row r="77" spans="1:7">
      <c r="A77">
        <v>232</v>
      </c>
      <c r="B77" t="s">
        <v>149</v>
      </c>
      <c r="C77" t="s">
        <v>150</v>
      </c>
      <c r="D77">
        <v>1</v>
      </c>
      <c r="E77">
        <v>64</v>
      </c>
      <c r="F77">
        <v>4</v>
      </c>
      <c r="G77">
        <v>279</v>
      </c>
    </row>
    <row r="78" spans="1:7">
      <c r="A78">
        <v>233</v>
      </c>
      <c r="B78" t="s">
        <v>151</v>
      </c>
      <c r="C78" t="s">
        <v>152</v>
      </c>
      <c r="D78">
        <v>64</v>
      </c>
      <c r="E78">
        <v>256</v>
      </c>
      <c r="F78">
        <v>4</v>
      </c>
      <c r="G78">
        <v>280</v>
      </c>
    </row>
    <row r="79" spans="1:7">
      <c r="A79">
        <v>234</v>
      </c>
      <c r="B79" t="s">
        <v>153</v>
      </c>
      <c r="C79" t="s">
        <v>154</v>
      </c>
      <c r="D79">
        <v>1</v>
      </c>
      <c r="E79">
        <v>64</v>
      </c>
      <c r="F79">
        <v>4</v>
      </c>
      <c r="G79">
        <v>281</v>
      </c>
    </row>
    <row r="80" spans="1:7">
      <c r="A80">
        <v>235</v>
      </c>
      <c r="B80" t="s">
        <v>155</v>
      </c>
      <c r="C80" t="s">
        <v>156</v>
      </c>
      <c r="D80">
        <v>1</v>
      </c>
      <c r="E80">
        <v>64</v>
      </c>
      <c r="F80">
        <v>4</v>
      </c>
      <c r="G80">
        <v>282</v>
      </c>
    </row>
    <row r="81" spans="1:7">
      <c r="A81">
        <v>236</v>
      </c>
      <c r="B81" t="s">
        <v>157</v>
      </c>
      <c r="C81" t="s">
        <v>158</v>
      </c>
      <c r="D81">
        <v>1</v>
      </c>
      <c r="E81">
        <v>64</v>
      </c>
      <c r="F81">
        <v>4</v>
      </c>
      <c r="G81">
        <v>283</v>
      </c>
    </row>
    <row r="82" spans="1:7">
      <c r="A82">
        <v>237</v>
      </c>
      <c r="B82" t="s">
        <v>159</v>
      </c>
      <c r="C82" t="s">
        <v>160</v>
      </c>
      <c r="D82">
        <v>1</v>
      </c>
      <c r="E82">
        <v>64</v>
      </c>
      <c r="F82">
        <v>4</v>
      </c>
      <c r="G82">
        <v>284</v>
      </c>
    </row>
    <row r="83" spans="1:7">
      <c r="A83">
        <v>238</v>
      </c>
      <c r="B83" t="s">
        <v>161</v>
      </c>
      <c r="C83" t="s">
        <v>162</v>
      </c>
      <c r="D83">
        <v>1</v>
      </c>
      <c r="E83">
        <v>64</v>
      </c>
      <c r="F83">
        <v>4</v>
      </c>
      <c r="G83">
        <v>285</v>
      </c>
    </row>
    <row r="84" spans="1:7">
      <c r="A84">
        <v>239</v>
      </c>
      <c r="B84" t="s">
        <v>163</v>
      </c>
      <c r="C84" t="s">
        <v>164</v>
      </c>
      <c r="D84">
        <v>1</v>
      </c>
      <c r="E84">
        <v>64</v>
      </c>
      <c r="F84">
        <v>4</v>
      </c>
      <c r="G84">
        <v>286</v>
      </c>
    </row>
    <row r="85" spans="1:7">
      <c r="A85">
        <v>240</v>
      </c>
      <c r="B85" t="s">
        <v>165</v>
      </c>
      <c r="C85" t="s">
        <v>166</v>
      </c>
      <c r="D85">
        <v>1</v>
      </c>
      <c r="E85">
        <v>64</v>
      </c>
      <c r="F85">
        <v>4</v>
      </c>
      <c r="G85">
        <v>287</v>
      </c>
    </row>
    <row r="86" spans="1:7">
      <c r="A86">
        <v>241</v>
      </c>
      <c r="B86" t="s">
        <v>167</v>
      </c>
      <c r="C86" t="s">
        <v>168</v>
      </c>
      <c r="D86">
        <v>1</v>
      </c>
      <c r="E86">
        <v>64</v>
      </c>
      <c r="F86">
        <v>4</v>
      </c>
      <c r="G86">
        <v>288</v>
      </c>
    </row>
    <row r="87" spans="1:7">
      <c r="A87">
        <v>242</v>
      </c>
      <c r="B87" t="s">
        <v>169</v>
      </c>
      <c r="C87" t="s">
        <v>170</v>
      </c>
      <c r="D87">
        <v>1</v>
      </c>
      <c r="E87">
        <v>64</v>
      </c>
      <c r="F87">
        <v>4</v>
      </c>
      <c r="G87">
        <v>289</v>
      </c>
    </row>
    <row r="88" spans="1:7">
      <c r="A88">
        <v>243</v>
      </c>
      <c r="B88" t="s">
        <v>171</v>
      </c>
      <c r="C88" t="s">
        <v>172</v>
      </c>
      <c r="D88">
        <v>1</v>
      </c>
      <c r="E88">
        <v>64</v>
      </c>
      <c r="F88">
        <v>4</v>
      </c>
      <c r="G88">
        <v>290</v>
      </c>
    </row>
    <row r="89" spans="1:7">
      <c r="A89">
        <v>244</v>
      </c>
      <c r="B89" t="s">
        <v>173</v>
      </c>
      <c r="C89" t="s">
        <v>174</v>
      </c>
      <c r="D89">
        <v>1</v>
      </c>
      <c r="E89">
        <v>64</v>
      </c>
      <c r="F89">
        <v>4</v>
      </c>
      <c r="G89">
        <v>291</v>
      </c>
    </row>
    <row r="90" spans="1:7">
      <c r="A90">
        <v>245</v>
      </c>
      <c r="B90" t="s">
        <v>175</v>
      </c>
      <c r="C90" t="s">
        <v>176</v>
      </c>
      <c r="D90">
        <v>1</v>
      </c>
      <c r="E90">
        <v>64</v>
      </c>
      <c r="F90">
        <v>4</v>
      </c>
      <c r="G90">
        <v>292</v>
      </c>
    </row>
    <row r="91" spans="1:7">
      <c r="A91">
        <v>246</v>
      </c>
      <c r="B91" t="s">
        <v>177</v>
      </c>
      <c r="C91" t="s">
        <v>178</v>
      </c>
      <c r="D91">
        <v>1</v>
      </c>
      <c r="E91">
        <v>64</v>
      </c>
      <c r="F91">
        <v>4</v>
      </c>
      <c r="G91">
        <v>293</v>
      </c>
    </row>
    <row r="92" spans="1:7">
      <c r="A92">
        <v>247</v>
      </c>
      <c r="B92" t="s">
        <v>179</v>
      </c>
      <c r="C92" t="s">
        <v>180</v>
      </c>
      <c r="D92">
        <v>1</v>
      </c>
      <c r="E92">
        <v>64</v>
      </c>
      <c r="F92">
        <v>4</v>
      </c>
      <c r="G92">
        <v>294</v>
      </c>
    </row>
    <row r="93" spans="1:7">
      <c r="A93">
        <v>248</v>
      </c>
      <c r="B93" t="s">
        <v>353</v>
      </c>
      <c r="C93" t="s">
        <v>356</v>
      </c>
      <c r="D93">
        <v>1</v>
      </c>
      <c r="E93">
        <v>64</v>
      </c>
      <c r="F93">
        <v>4</v>
      </c>
      <c r="G93">
        <v>295</v>
      </c>
    </row>
    <row r="94" spans="1:7">
      <c r="A94">
        <v>249</v>
      </c>
      <c r="B94" t="s">
        <v>181</v>
      </c>
      <c r="C94" t="s">
        <v>182</v>
      </c>
      <c r="D94">
        <v>1</v>
      </c>
      <c r="E94">
        <v>64</v>
      </c>
      <c r="F94">
        <v>4</v>
      </c>
      <c r="G94">
        <v>296</v>
      </c>
    </row>
    <row r="95" spans="1:7">
      <c r="A95">
        <v>250</v>
      </c>
      <c r="B95" t="s">
        <v>183</v>
      </c>
      <c r="C95" t="s">
        <v>184</v>
      </c>
      <c r="D95">
        <v>1</v>
      </c>
      <c r="E95">
        <v>64</v>
      </c>
      <c r="F95">
        <v>4</v>
      </c>
      <c r="G95">
        <v>297</v>
      </c>
    </row>
    <row r="96" spans="1:7">
      <c r="A96">
        <v>251</v>
      </c>
      <c r="B96" t="s">
        <v>185</v>
      </c>
      <c r="C96" t="s">
        <v>186</v>
      </c>
      <c r="D96">
        <v>1</v>
      </c>
      <c r="E96">
        <v>64</v>
      </c>
      <c r="F96">
        <v>4</v>
      </c>
      <c r="G96">
        <v>298</v>
      </c>
    </row>
    <row r="97" spans="1:7">
      <c r="A97">
        <v>252</v>
      </c>
      <c r="B97" t="s">
        <v>187</v>
      </c>
      <c r="C97" t="s">
        <v>188</v>
      </c>
      <c r="D97">
        <v>1</v>
      </c>
      <c r="E97">
        <v>64</v>
      </c>
      <c r="F97">
        <v>4</v>
      </c>
      <c r="G97">
        <v>299</v>
      </c>
    </row>
    <row r="98" spans="1:7">
      <c r="A98">
        <v>253</v>
      </c>
      <c r="B98" t="s">
        <v>189</v>
      </c>
      <c r="C98" t="s">
        <v>190</v>
      </c>
      <c r="D98">
        <v>1</v>
      </c>
      <c r="E98">
        <v>64</v>
      </c>
      <c r="F98">
        <v>4</v>
      </c>
      <c r="G98">
        <v>300</v>
      </c>
    </row>
    <row r="99" spans="1:7">
      <c r="A99">
        <v>254</v>
      </c>
      <c r="B99" t="s">
        <v>191</v>
      </c>
      <c r="C99" t="s">
        <v>192</v>
      </c>
      <c r="D99">
        <v>1</v>
      </c>
      <c r="E99">
        <v>64</v>
      </c>
      <c r="F99">
        <v>4</v>
      </c>
      <c r="G99">
        <v>301</v>
      </c>
    </row>
    <row r="100" spans="1:7">
      <c r="A100">
        <v>255</v>
      </c>
      <c r="B100" t="s">
        <v>193</v>
      </c>
      <c r="C100" t="s">
        <v>194</v>
      </c>
      <c r="D100">
        <v>1</v>
      </c>
      <c r="E100">
        <v>64</v>
      </c>
      <c r="F100">
        <v>4</v>
      </c>
      <c r="G100">
        <v>302</v>
      </c>
    </row>
    <row r="101" spans="1:7">
      <c r="A101">
        <v>256</v>
      </c>
      <c r="B101" t="s">
        <v>195</v>
      </c>
      <c r="C101" t="s">
        <v>196</v>
      </c>
      <c r="D101">
        <v>1</v>
      </c>
      <c r="E101">
        <v>64</v>
      </c>
      <c r="F101">
        <v>4</v>
      </c>
      <c r="G101">
        <v>303</v>
      </c>
    </row>
    <row r="102" spans="1:7">
      <c r="A102">
        <v>257</v>
      </c>
      <c r="B102" t="s">
        <v>197</v>
      </c>
      <c r="C102" t="s">
        <v>198</v>
      </c>
      <c r="D102">
        <v>1</v>
      </c>
      <c r="E102">
        <v>64</v>
      </c>
      <c r="F102">
        <v>4</v>
      </c>
      <c r="G102">
        <v>304</v>
      </c>
    </row>
    <row r="103" spans="1:7">
      <c r="A103">
        <v>258</v>
      </c>
      <c r="B103" t="s">
        <v>199</v>
      </c>
      <c r="C103" t="s">
        <v>200</v>
      </c>
      <c r="D103">
        <v>1</v>
      </c>
      <c r="E103">
        <v>64</v>
      </c>
      <c r="F103">
        <v>4</v>
      </c>
      <c r="G103">
        <v>305</v>
      </c>
    </row>
    <row r="104" spans="1:7">
      <c r="A104">
        <v>259</v>
      </c>
      <c r="B104" t="s">
        <v>201</v>
      </c>
      <c r="C104" t="s">
        <v>202</v>
      </c>
      <c r="D104">
        <v>1</v>
      </c>
      <c r="E104">
        <v>64</v>
      </c>
      <c r="F104">
        <v>4</v>
      </c>
      <c r="G104">
        <v>306</v>
      </c>
    </row>
    <row r="105" spans="1:7">
      <c r="A105">
        <v>260</v>
      </c>
      <c r="B105" t="s">
        <v>203</v>
      </c>
      <c r="C105" t="s">
        <v>204</v>
      </c>
      <c r="D105">
        <v>1</v>
      </c>
      <c r="E105">
        <v>64</v>
      </c>
      <c r="F105">
        <v>4</v>
      </c>
      <c r="G105">
        <v>307</v>
      </c>
    </row>
    <row r="106" spans="1:7">
      <c r="A106">
        <v>261</v>
      </c>
      <c r="B106" t="s">
        <v>205</v>
      </c>
      <c r="C106" t="s">
        <v>206</v>
      </c>
      <c r="D106">
        <v>1</v>
      </c>
      <c r="E106">
        <v>64</v>
      </c>
      <c r="F106">
        <v>4</v>
      </c>
      <c r="G106">
        <v>308</v>
      </c>
    </row>
    <row r="107" spans="1:7">
      <c r="A107">
        <v>262</v>
      </c>
      <c r="B107" t="s">
        <v>207</v>
      </c>
      <c r="C107" t="s">
        <v>208</v>
      </c>
      <c r="D107">
        <v>1</v>
      </c>
      <c r="E107">
        <v>64</v>
      </c>
      <c r="F107">
        <v>4</v>
      </c>
      <c r="G107">
        <v>309</v>
      </c>
    </row>
    <row r="108" spans="1:7">
      <c r="A108">
        <v>263</v>
      </c>
      <c r="B108" t="s">
        <v>209</v>
      </c>
      <c r="C108" t="s">
        <v>210</v>
      </c>
      <c r="D108">
        <v>1</v>
      </c>
      <c r="E108">
        <v>64</v>
      </c>
      <c r="F108">
        <v>4</v>
      </c>
      <c r="G108">
        <v>310</v>
      </c>
    </row>
    <row r="109" spans="1:7">
      <c r="A109">
        <v>264</v>
      </c>
      <c r="B109" t="s">
        <v>211</v>
      </c>
      <c r="C109" t="s">
        <v>212</v>
      </c>
      <c r="D109">
        <v>1</v>
      </c>
      <c r="E109">
        <v>64</v>
      </c>
      <c r="F109">
        <v>4</v>
      </c>
      <c r="G109">
        <v>311</v>
      </c>
    </row>
    <row r="110" spans="1:7">
      <c r="A110">
        <v>265</v>
      </c>
      <c r="B110" t="s">
        <v>213</v>
      </c>
      <c r="C110" t="s">
        <v>214</v>
      </c>
      <c r="D110">
        <v>1</v>
      </c>
      <c r="E110">
        <v>64</v>
      </c>
      <c r="F110">
        <v>4</v>
      </c>
      <c r="G110">
        <v>312</v>
      </c>
    </row>
    <row r="111" spans="1:7">
      <c r="A111">
        <v>266</v>
      </c>
      <c r="B111" t="s">
        <v>215</v>
      </c>
      <c r="C111" t="s">
        <v>216</v>
      </c>
      <c r="D111">
        <v>1</v>
      </c>
      <c r="E111">
        <v>64</v>
      </c>
      <c r="F111">
        <v>4</v>
      </c>
      <c r="G111">
        <v>313</v>
      </c>
    </row>
    <row r="112" spans="1:7">
      <c r="A112">
        <v>267</v>
      </c>
      <c r="B112" t="s">
        <v>217</v>
      </c>
      <c r="C112" t="s">
        <v>218</v>
      </c>
      <c r="D112">
        <v>1</v>
      </c>
      <c r="E112">
        <v>64</v>
      </c>
      <c r="F112">
        <v>4</v>
      </c>
      <c r="G112">
        <v>314</v>
      </c>
    </row>
    <row r="113" spans="1:7">
      <c r="A113">
        <v>268</v>
      </c>
      <c r="B113" t="s">
        <v>219</v>
      </c>
      <c r="C113" t="s">
        <v>220</v>
      </c>
      <c r="D113">
        <v>1</v>
      </c>
      <c r="E113">
        <v>64</v>
      </c>
      <c r="F113">
        <v>4</v>
      </c>
      <c r="G113">
        <v>315</v>
      </c>
    </row>
    <row r="114" spans="1:7">
      <c r="A114">
        <v>269</v>
      </c>
      <c r="B114" t="s">
        <v>221</v>
      </c>
      <c r="C114" t="s">
        <v>222</v>
      </c>
      <c r="D114">
        <v>1</v>
      </c>
      <c r="E114">
        <v>64</v>
      </c>
      <c r="F114">
        <v>4</v>
      </c>
      <c r="G114">
        <v>316</v>
      </c>
    </row>
    <row r="115" spans="1:7">
      <c r="A115">
        <v>270</v>
      </c>
      <c r="B115" t="s">
        <v>223</v>
      </c>
      <c r="C115" t="s">
        <v>224</v>
      </c>
      <c r="D115">
        <v>1</v>
      </c>
      <c r="E115">
        <v>64</v>
      </c>
      <c r="F115">
        <v>4</v>
      </c>
      <c r="G115">
        <v>317</v>
      </c>
    </row>
    <row r="116" spans="1:7">
      <c r="A116">
        <v>271</v>
      </c>
      <c r="B116" t="s">
        <v>225</v>
      </c>
      <c r="C116" t="s">
        <v>226</v>
      </c>
      <c r="D116">
        <v>1</v>
      </c>
      <c r="E116">
        <v>64</v>
      </c>
      <c r="F116">
        <v>4</v>
      </c>
      <c r="G116">
        <v>318</v>
      </c>
    </row>
    <row r="117" spans="1:7">
      <c r="A117">
        <v>272</v>
      </c>
      <c r="B117" t="s">
        <v>227</v>
      </c>
      <c r="C117" t="s">
        <v>228</v>
      </c>
      <c r="D117">
        <v>1</v>
      </c>
      <c r="E117">
        <v>64</v>
      </c>
      <c r="F117">
        <v>4</v>
      </c>
      <c r="G117">
        <v>319</v>
      </c>
    </row>
    <row r="118" spans="1:7">
      <c r="A118">
        <v>273</v>
      </c>
      <c r="B118" t="s">
        <v>229</v>
      </c>
      <c r="C118" t="s">
        <v>230</v>
      </c>
      <c r="D118">
        <v>1</v>
      </c>
      <c r="E118">
        <v>64</v>
      </c>
      <c r="F118">
        <v>4</v>
      </c>
      <c r="G118">
        <v>320</v>
      </c>
    </row>
    <row r="119" spans="1:7">
      <c r="A119">
        <v>274</v>
      </c>
      <c r="B119" t="s">
        <v>231</v>
      </c>
      <c r="C119" t="s">
        <v>232</v>
      </c>
      <c r="D119">
        <v>1</v>
      </c>
      <c r="E119">
        <v>64</v>
      </c>
      <c r="F119">
        <v>4</v>
      </c>
      <c r="G119">
        <v>321</v>
      </c>
    </row>
    <row r="120" spans="1:7">
      <c r="A120">
        <v>275</v>
      </c>
      <c r="B120" t="s">
        <v>233</v>
      </c>
      <c r="C120" t="s">
        <v>234</v>
      </c>
      <c r="D120">
        <v>1</v>
      </c>
      <c r="E120">
        <v>64</v>
      </c>
      <c r="F120">
        <v>4</v>
      </c>
      <c r="G120">
        <v>322</v>
      </c>
    </row>
    <row r="121" spans="1:7">
      <c r="A121">
        <v>276</v>
      </c>
      <c r="B121" t="s">
        <v>235</v>
      </c>
      <c r="C121" t="s">
        <v>236</v>
      </c>
      <c r="D121">
        <v>1</v>
      </c>
      <c r="E121">
        <v>64</v>
      </c>
      <c r="F121">
        <v>4</v>
      </c>
      <c r="G121">
        <v>323</v>
      </c>
    </row>
    <row r="122" spans="1:7">
      <c r="A122">
        <v>277</v>
      </c>
      <c r="B122" t="s">
        <v>237</v>
      </c>
      <c r="C122" t="s">
        <v>499</v>
      </c>
      <c r="D122">
        <v>1</v>
      </c>
      <c r="E122">
        <v>64</v>
      </c>
      <c r="F122">
        <v>4</v>
      </c>
      <c r="G122">
        <v>324</v>
      </c>
    </row>
    <row r="123" spans="1:7">
      <c r="A123">
        <v>278</v>
      </c>
      <c r="B123" t="s">
        <v>238</v>
      </c>
      <c r="C123" t="s">
        <v>239</v>
      </c>
      <c r="D123">
        <v>1</v>
      </c>
      <c r="E123">
        <v>64</v>
      </c>
      <c r="F123">
        <v>4</v>
      </c>
      <c r="G123">
        <v>325</v>
      </c>
    </row>
    <row r="124" spans="1:7">
      <c r="A124">
        <v>279</v>
      </c>
      <c r="B124" t="s">
        <v>240</v>
      </c>
      <c r="C124" t="s">
        <v>241</v>
      </c>
      <c r="D124">
        <v>1</v>
      </c>
      <c r="E124">
        <v>64</v>
      </c>
      <c r="F124">
        <v>4</v>
      </c>
      <c r="G124">
        <v>326</v>
      </c>
    </row>
    <row r="125" spans="1:7">
      <c r="A125">
        <v>280</v>
      </c>
      <c r="B125" t="s">
        <v>242</v>
      </c>
      <c r="C125" t="s">
        <v>243</v>
      </c>
      <c r="D125">
        <v>1</v>
      </c>
      <c r="E125">
        <v>64</v>
      </c>
      <c r="F125">
        <v>4</v>
      </c>
      <c r="G125">
        <v>327</v>
      </c>
    </row>
    <row r="126" spans="1:7">
      <c r="A126">
        <v>281</v>
      </c>
      <c r="B126" t="s">
        <v>244</v>
      </c>
      <c r="C126" t="s">
        <v>245</v>
      </c>
      <c r="D126">
        <v>1</v>
      </c>
      <c r="E126">
        <v>64</v>
      </c>
      <c r="F126">
        <v>4</v>
      </c>
      <c r="G126">
        <v>328</v>
      </c>
    </row>
    <row r="127" spans="1:7">
      <c r="A127">
        <v>282</v>
      </c>
      <c r="B127" t="s">
        <v>246</v>
      </c>
      <c r="C127" t="s">
        <v>247</v>
      </c>
      <c r="D127">
        <v>1</v>
      </c>
      <c r="E127">
        <v>64</v>
      </c>
      <c r="F127">
        <v>4</v>
      </c>
      <c r="G127">
        <v>329</v>
      </c>
    </row>
    <row r="128" spans="1:7">
      <c r="A128">
        <v>283</v>
      </c>
      <c r="B128" t="s">
        <v>248</v>
      </c>
      <c r="C128" t="s">
        <v>249</v>
      </c>
      <c r="D128">
        <v>1</v>
      </c>
      <c r="E128">
        <v>64</v>
      </c>
      <c r="F128">
        <v>4</v>
      </c>
      <c r="G128">
        <v>330</v>
      </c>
    </row>
    <row r="129" spans="1:7">
      <c r="A129">
        <v>284</v>
      </c>
      <c r="B129" t="s">
        <v>250</v>
      </c>
      <c r="C129" t="s">
        <v>251</v>
      </c>
      <c r="D129">
        <v>64</v>
      </c>
      <c r="E129">
        <v>256</v>
      </c>
      <c r="F129">
        <v>4</v>
      </c>
      <c r="G129">
        <v>331</v>
      </c>
    </row>
    <row r="130" spans="1:7">
      <c r="A130">
        <v>285</v>
      </c>
      <c r="B130" t="s">
        <v>252</v>
      </c>
      <c r="C130" t="s">
        <v>253</v>
      </c>
      <c r="D130">
        <v>1</v>
      </c>
      <c r="E130">
        <v>64</v>
      </c>
      <c r="F130">
        <v>4</v>
      </c>
      <c r="G130">
        <v>332</v>
      </c>
    </row>
    <row r="131" spans="1:7">
      <c r="A131">
        <v>286</v>
      </c>
      <c r="B131" t="s">
        <v>254</v>
      </c>
      <c r="C131" t="s">
        <v>255</v>
      </c>
      <c r="D131">
        <v>1</v>
      </c>
      <c r="E131">
        <v>64</v>
      </c>
      <c r="F131">
        <v>4</v>
      </c>
      <c r="G131">
        <v>333</v>
      </c>
    </row>
    <row r="132" spans="1:7">
      <c r="A132">
        <v>287</v>
      </c>
      <c r="B132" t="s">
        <v>256</v>
      </c>
      <c r="C132" t="s">
        <v>257</v>
      </c>
      <c r="D132">
        <v>1</v>
      </c>
      <c r="E132">
        <v>64</v>
      </c>
      <c r="F132">
        <v>4</v>
      </c>
      <c r="G132">
        <v>334</v>
      </c>
    </row>
    <row r="133" spans="1:7">
      <c r="A133">
        <v>288</v>
      </c>
      <c r="B133" t="s">
        <v>258</v>
      </c>
      <c r="C133" t="s">
        <v>259</v>
      </c>
      <c r="D133">
        <v>1</v>
      </c>
      <c r="E133">
        <v>64</v>
      </c>
      <c r="F133">
        <v>4</v>
      </c>
      <c r="G133">
        <v>335</v>
      </c>
    </row>
    <row r="134" spans="1:7">
      <c r="A134">
        <v>289</v>
      </c>
      <c r="B134" t="s">
        <v>260</v>
      </c>
      <c r="C134" t="s">
        <v>261</v>
      </c>
      <c r="D134">
        <v>1</v>
      </c>
      <c r="E134">
        <v>64</v>
      </c>
      <c r="F134">
        <v>4</v>
      </c>
      <c r="G134">
        <v>336</v>
      </c>
    </row>
    <row r="135" spans="1:7">
      <c r="A135">
        <v>290</v>
      </c>
      <c r="B135" t="s">
        <v>262</v>
      </c>
      <c r="C135" t="s">
        <v>263</v>
      </c>
      <c r="D135">
        <v>1</v>
      </c>
      <c r="E135">
        <v>64</v>
      </c>
      <c r="F135">
        <v>4</v>
      </c>
      <c r="G135">
        <v>337</v>
      </c>
    </row>
    <row r="136" spans="1:7">
      <c r="A136">
        <v>291</v>
      </c>
      <c r="B136" t="s">
        <v>264</v>
      </c>
      <c r="C136" t="s">
        <v>265</v>
      </c>
      <c r="D136">
        <v>1</v>
      </c>
      <c r="E136">
        <v>64</v>
      </c>
      <c r="F136">
        <v>4</v>
      </c>
      <c r="G136">
        <v>338</v>
      </c>
    </row>
    <row r="137" spans="1:7">
      <c r="A137">
        <v>292</v>
      </c>
      <c r="B137" t="s">
        <v>266</v>
      </c>
      <c r="C137" t="s">
        <v>267</v>
      </c>
      <c r="D137">
        <v>1</v>
      </c>
      <c r="E137">
        <v>64</v>
      </c>
      <c r="F137">
        <v>4</v>
      </c>
      <c r="G137">
        <v>339</v>
      </c>
    </row>
    <row r="138" spans="1:7">
      <c r="A138">
        <v>293</v>
      </c>
      <c r="B138" t="s">
        <v>268</v>
      </c>
      <c r="C138" t="s">
        <v>269</v>
      </c>
      <c r="D138">
        <v>1</v>
      </c>
      <c r="E138">
        <v>64</v>
      </c>
      <c r="F138">
        <v>4</v>
      </c>
      <c r="G138">
        <v>340</v>
      </c>
    </row>
    <row r="139" spans="1:7">
      <c r="A139">
        <v>294</v>
      </c>
      <c r="B139" t="s">
        <v>270</v>
      </c>
      <c r="C139" t="s">
        <v>271</v>
      </c>
      <c r="D139">
        <v>1</v>
      </c>
      <c r="E139">
        <v>64</v>
      </c>
      <c r="F139">
        <v>4</v>
      </c>
      <c r="G139">
        <v>341</v>
      </c>
    </row>
    <row r="140" spans="1:7">
      <c r="A140">
        <v>295</v>
      </c>
      <c r="B140" t="s">
        <v>272</v>
      </c>
      <c r="C140" t="s">
        <v>273</v>
      </c>
      <c r="D140">
        <v>1</v>
      </c>
      <c r="E140">
        <v>64</v>
      </c>
      <c r="F140">
        <v>4</v>
      </c>
      <c r="G140">
        <v>342</v>
      </c>
    </row>
    <row r="141" spans="1:7">
      <c r="A141">
        <v>296</v>
      </c>
      <c r="B141" t="s">
        <v>274</v>
      </c>
      <c r="C141" t="s">
        <v>275</v>
      </c>
      <c r="D141">
        <v>1</v>
      </c>
      <c r="E141">
        <v>64</v>
      </c>
      <c r="F141">
        <v>4</v>
      </c>
      <c r="G141">
        <v>343</v>
      </c>
    </row>
    <row r="142" spans="1:7">
      <c r="A142">
        <v>297</v>
      </c>
      <c r="B142" t="s">
        <v>276</v>
      </c>
      <c r="C142" t="s">
        <v>277</v>
      </c>
      <c r="D142">
        <v>1</v>
      </c>
      <c r="E142">
        <v>64</v>
      </c>
      <c r="F142">
        <v>4</v>
      </c>
      <c r="G142">
        <v>344</v>
      </c>
    </row>
    <row r="143" spans="1:7">
      <c r="A143">
        <v>298</v>
      </c>
      <c r="B143" t="s">
        <v>278</v>
      </c>
      <c r="C143" t="s">
        <v>279</v>
      </c>
      <c r="D143">
        <v>1</v>
      </c>
      <c r="E143">
        <v>64</v>
      </c>
      <c r="F143">
        <v>4</v>
      </c>
      <c r="G143">
        <v>345</v>
      </c>
    </row>
    <row r="144" spans="1:7">
      <c r="A144">
        <v>299</v>
      </c>
      <c r="B144" t="s">
        <v>280</v>
      </c>
      <c r="C144" t="s">
        <v>281</v>
      </c>
      <c r="D144">
        <v>1</v>
      </c>
      <c r="E144">
        <v>64</v>
      </c>
      <c r="F144">
        <v>4</v>
      </c>
      <c r="G144">
        <v>346</v>
      </c>
    </row>
    <row r="145" spans="1:7">
      <c r="A145">
        <v>300</v>
      </c>
      <c r="B145" t="s">
        <v>282</v>
      </c>
      <c r="C145" t="s">
        <v>283</v>
      </c>
      <c r="D145">
        <v>1</v>
      </c>
      <c r="E145">
        <v>64</v>
      </c>
      <c r="F145">
        <v>4</v>
      </c>
      <c r="G145">
        <v>347</v>
      </c>
    </row>
    <row r="146" spans="1:7">
      <c r="A146">
        <v>301</v>
      </c>
      <c r="B146" t="s">
        <v>284</v>
      </c>
      <c r="C146" t="s">
        <v>285</v>
      </c>
      <c r="D146">
        <v>1</v>
      </c>
      <c r="E146">
        <v>64</v>
      </c>
      <c r="F146">
        <v>4</v>
      </c>
      <c r="G146">
        <v>348</v>
      </c>
    </row>
    <row r="147" spans="1:7">
      <c r="A147">
        <v>302</v>
      </c>
      <c r="B147" t="s">
        <v>286</v>
      </c>
      <c r="C147" t="s">
        <v>287</v>
      </c>
      <c r="D147">
        <v>1</v>
      </c>
      <c r="E147">
        <v>64</v>
      </c>
      <c r="F147">
        <v>4</v>
      </c>
      <c r="G147">
        <v>349</v>
      </c>
    </row>
    <row r="148" spans="1:7">
      <c r="A148">
        <v>303</v>
      </c>
      <c r="B148" t="s">
        <v>288</v>
      </c>
      <c r="C148" t="s">
        <v>289</v>
      </c>
      <c r="D148">
        <v>1</v>
      </c>
      <c r="E148">
        <v>64</v>
      </c>
      <c r="F148">
        <v>4</v>
      </c>
      <c r="G148">
        <v>350</v>
      </c>
    </row>
    <row r="149" spans="1:7">
      <c r="A149">
        <v>304</v>
      </c>
      <c r="B149" t="s">
        <v>290</v>
      </c>
      <c r="C149" t="s">
        <v>291</v>
      </c>
      <c r="D149">
        <v>1</v>
      </c>
      <c r="E149">
        <v>64</v>
      </c>
      <c r="F149">
        <v>4</v>
      </c>
      <c r="G149">
        <v>351</v>
      </c>
    </row>
    <row r="150" spans="1:7">
      <c r="A150">
        <v>305</v>
      </c>
      <c r="B150" t="s">
        <v>292</v>
      </c>
      <c r="C150" t="s">
        <v>293</v>
      </c>
      <c r="D150">
        <v>1</v>
      </c>
      <c r="E150">
        <v>64</v>
      </c>
      <c r="F150">
        <v>4</v>
      </c>
      <c r="G150">
        <v>352</v>
      </c>
    </row>
    <row r="151" spans="1:7">
      <c r="A151">
        <v>306</v>
      </c>
      <c r="B151" t="s">
        <v>294</v>
      </c>
      <c r="C151" t="s">
        <v>295</v>
      </c>
      <c r="D151">
        <v>1</v>
      </c>
      <c r="E151">
        <v>64</v>
      </c>
      <c r="F151">
        <v>4</v>
      </c>
      <c r="G151">
        <v>353</v>
      </c>
    </row>
    <row r="152" spans="1:7">
      <c r="A152">
        <v>307</v>
      </c>
      <c r="B152" t="s">
        <v>296</v>
      </c>
      <c r="C152" t="s">
        <v>297</v>
      </c>
      <c r="D152">
        <v>1</v>
      </c>
      <c r="E152">
        <v>64</v>
      </c>
      <c r="F152">
        <v>4</v>
      </c>
      <c r="G152">
        <v>354</v>
      </c>
    </row>
    <row r="153" spans="1:7">
      <c r="A153">
        <v>308</v>
      </c>
      <c r="B153" t="s">
        <v>298</v>
      </c>
      <c r="C153" t="s">
        <v>299</v>
      </c>
      <c r="D153">
        <v>1</v>
      </c>
      <c r="E153">
        <v>64</v>
      </c>
      <c r="F153">
        <v>4</v>
      </c>
      <c r="G153">
        <v>355</v>
      </c>
    </row>
    <row r="154" spans="1:7">
      <c r="A154">
        <v>309</v>
      </c>
      <c r="B154" t="s">
        <v>300</v>
      </c>
      <c r="C154" t="s">
        <v>301</v>
      </c>
      <c r="D154">
        <v>1</v>
      </c>
      <c r="E154">
        <v>64</v>
      </c>
      <c r="F154">
        <v>4</v>
      </c>
      <c r="G154">
        <v>356</v>
      </c>
    </row>
    <row r="155" spans="1:7">
      <c r="A155">
        <v>310</v>
      </c>
      <c r="B155" t="s">
        <v>302</v>
      </c>
      <c r="C155" t="s">
        <v>303</v>
      </c>
      <c r="D155">
        <v>1</v>
      </c>
      <c r="E155">
        <v>64</v>
      </c>
      <c r="F155">
        <v>4</v>
      </c>
      <c r="G155">
        <v>357</v>
      </c>
    </row>
    <row r="156" spans="1:7">
      <c r="A156">
        <v>311</v>
      </c>
      <c r="B156" t="s">
        <v>304</v>
      </c>
      <c r="C156" t="s">
        <v>305</v>
      </c>
      <c r="D156">
        <v>1</v>
      </c>
      <c r="E156">
        <v>64</v>
      </c>
      <c r="F156">
        <v>4</v>
      </c>
      <c r="G156">
        <v>2256</v>
      </c>
    </row>
    <row r="157" spans="1:7">
      <c r="A157">
        <v>312</v>
      </c>
      <c r="B157" t="s">
        <v>306</v>
      </c>
      <c r="C157" t="s">
        <v>307</v>
      </c>
      <c r="D157">
        <v>1</v>
      </c>
      <c r="E157">
        <v>64</v>
      </c>
      <c r="F157">
        <v>4</v>
      </c>
      <c r="G157">
        <v>2257</v>
      </c>
    </row>
    <row r="158" spans="1:7">
      <c r="A158">
        <v>313</v>
      </c>
      <c r="B158" t="s">
        <v>308</v>
      </c>
      <c r="C158" t="s">
        <v>309</v>
      </c>
      <c r="D158">
        <v>64</v>
      </c>
      <c r="E158">
        <v>256</v>
      </c>
      <c r="F158">
        <v>4</v>
      </c>
      <c r="G158">
        <v>2</v>
      </c>
    </row>
    <row r="159" spans="1:7">
      <c r="A159">
        <v>315</v>
      </c>
      <c r="B159" t="s">
        <v>483</v>
      </c>
      <c r="C159" t="s">
        <v>484</v>
      </c>
      <c r="D159">
        <v>1</v>
      </c>
      <c r="E159">
        <v>64</v>
      </c>
      <c r="F159">
        <v>6</v>
      </c>
      <c r="G159">
        <v>0</v>
      </c>
    </row>
    <row r="160" spans="1:7">
      <c r="A160">
        <v>316</v>
      </c>
      <c r="B160" t="s">
        <v>361</v>
      </c>
      <c r="C160" t="s">
        <v>362</v>
      </c>
      <c r="D160">
        <v>1</v>
      </c>
      <c r="E160">
        <v>64</v>
      </c>
      <c r="F160">
        <v>6</v>
      </c>
      <c r="G160">
        <v>26</v>
      </c>
    </row>
    <row r="161" spans="1:7">
      <c r="A161">
        <v>317</v>
      </c>
      <c r="B161" t="s">
        <v>310</v>
      </c>
      <c r="C161" t="s">
        <v>310</v>
      </c>
      <c r="D161">
        <v>1</v>
      </c>
      <c r="E161">
        <v>64</v>
      </c>
      <c r="F161">
        <v>6</v>
      </c>
      <c r="G161">
        <v>7</v>
      </c>
    </row>
    <row r="162" spans="1:7">
      <c r="A162">
        <v>318</v>
      </c>
      <c r="B162" t="s">
        <v>311</v>
      </c>
      <c r="C162" t="s">
        <v>315</v>
      </c>
      <c r="D162">
        <v>1</v>
      </c>
      <c r="E162">
        <v>64</v>
      </c>
      <c r="F162">
        <v>5</v>
      </c>
      <c r="G162">
        <v>8</v>
      </c>
    </row>
    <row r="163" spans="1:7">
      <c r="A163">
        <v>319</v>
      </c>
      <c r="B163" t="s">
        <v>312</v>
      </c>
      <c r="C163" t="s">
        <v>316</v>
      </c>
      <c r="D163">
        <v>1</v>
      </c>
      <c r="E163">
        <v>64</v>
      </c>
      <c r="F163">
        <v>5</v>
      </c>
      <c r="G163">
        <v>9</v>
      </c>
    </row>
    <row r="164" spans="1:7">
      <c r="A164">
        <v>320</v>
      </c>
      <c r="B164" t="s">
        <v>313</v>
      </c>
      <c r="C164" t="s">
        <v>317</v>
      </c>
      <c r="D164">
        <v>1</v>
      </c>
      <c r="E164">
        <v>64</v>
      </c>
      <c r="F164">
        <v>5</v>
      </c>
      <c r="G164">
        <v>10</v>
      </c>
    </row>
    <row r="165" spans="1:7">
      <c r="A165">
        <v>321</v>
      </c>
      <c r="B165" t="s">
        <v>314</v>
      </c>
      <c r="C165" t="s">
        <v>318</v>
      </c>
      <c r="D165">
        <v>1</v>
      </c>
      <c r="E165">
        <v>64</v>
      </c>
      <c r="F165">
        <v>5</v>
      </c>
      <c r="G165">
        <v>11</v>
      </c>
    </row>
    <row r="166" spans="1:7">
      <c r="A166">
        <v>322</v>
      </c>
      <c r="B166" t="s">
        <v>359</v>
      </c>
      <c r="C166" t="s">
        <v>470</v>
      </c>
      <c r="D166">
        <v>1</v>
      </c>
      <c r="E166">
        <v>64</v>
      </c>
      <c r="F166">
        <v>5</v>
      </c>
      <c r="G166">
        <v>16</v>
      </c>
    </row>
    <row r="167" spans="1:7">
      <c r="A167">
        <v>323</v>
      </c>
      <c r="B167" t="s">
        <v>320</v>
      </c>
      <c r="C167" t="s">
        <v>319</v>
      </c>
      <c r="D167">
        <v>1</v>
      </c>
      <c r="E167">
        <v>64</v>
      </c>
      <c r="F167">
        <v>5</v>
      </c>
      <c r="G167">
        <v>18</v>
      </c>
    </row>
    <row r="168" spans="1:7">
      <c r="A168">
        <v>324</v>
      </c>
      <c r="B168" t="s">
        <v>321</v>
      </c>
      <c r="C168" t="s">
        <v>322</v>
      </c>
      <c r="D168">
        <v>64</v>
      </c>
      <c r="E168">
        <v>256</v>
      </c>
      <c r="F168">
        <v>5</v>
      </c>
      <c r="G168">
        <v>19</v>
      </c>
    </row>
    <row r="169" spans="1:7">
      <c r="A169">
        <v>325</v>
      </c>
      <c r="B169" t="s">
        <v>323</v>
      </c>
      <c r="C169" t="s">
        <v>324</v>
      </c>
      <c r="D169">
        <v>1</v>
      </c>
      <c r="E169">
        <v>64</v>
      </c>
      <c r="F169">
        <v>5</v>
      </c>
      <c r="G169">
        <v>21</v>
      </c>
    </row>
    <row r="170" spans="1:7">
      <c r="A170">
        <v>326</v>
      </c>
      <c r="B170" t="s">
        <v>349</v>
      </c>
      <c r="C170" t="s">
        <v>350</v>
      </c>
      <c r="D170">
        <v>1</v>
      </c>
      <c r="E170">
        <v>64</v>
      </c>
      <c r="F170">
        <v>5</v>
      </c>
      <c r="G170">
        <v>52</v>
      </c>
    </row>
    <row r="171" spans="1:7">
      <c r="A171">
        <v>327</v>
      </c>
      <c r="B171" t="s">
        <v>351</v>
      </c>
      <c r="C171" t="s">
        <v>352</v>
      </c>
      <c r="D171">
        <v>1</v>
      </c>
      <c r="E171">
        <v>64</v>
      </c>
      <c r="F171">
        <v>5</v>
      </c>
      <c r="G171">
        <v>56</v>
      </c>
    </row>
    <row r="172" spans="1:7">
      <c r="A172">
        <v>328</v>
      </c>
      <c r="B172" t="s">
        <v>494</v>
      </c>
      <c r="C172" t="s">
        <v>495</v>
      </c>
      <c r="D172">
        <v>1</v>
      </c>
      <c r="E172">
        <v>64</v>
      </c>
      <c r="F172">
        <v>5</v>
      </c>
      <c r="G172">
        <v>59</v>
      </c>
    </row>
    <row r="173" spans="1:7">
      <c r="A173">
        <v>330</v>
      </c>
      <c r="B173" t="s">
        <v>370</v>
      </c>
      <c r="C173" t="s">
        <v>371</v>
      </c>
      <c r="D173">
        <v>1</v>
      </c>
      <c r="E173">
        <v>64</v>
      </c>
      <c r="F173">
        <v>6</v>
      </c>
      <c r="G173">
        <v>63</v>
      </c>
    </row>
    <row r="174" spans="1:7">
      <c r="A174">
        <v>331</v>
      </c>
      <c r="B174" t="s">
        <v>365</v>
      </c>
      <c r="C174" t="s">
        <v>366</v>
      </c>
      <c r="D174">
        <v>1</v>
      </c>
      <c r="E174">
        <v>64</v>
      </c>
      <c r="F174">
        <v>6</v>
      </c>
      <c r="G174">
        <v>64</v>
      </c>
    </row>
    <row r="175" spans="1:7">
      <c r="A175">
        <v>332</v>
      </c>
      <c r="B175" t="s">
        <v>368</v>
      </c>
      <c r="C175" t="s">
        <v>369</v>
      </c>
      <c r="D175">
        <v>1</v>
      </c>
      <c r="E175">
        <v>64</v>
      </c>
      <c r="F175">
        <v>5</v>
      </c>
      <c r="G175">
        <v>68</v>
      </c>
    </row>
    <row r="176" spans="1:7">
      <c r="A176">
        <v>333</v>
      </c>
      <c r="B176" t="s">
        <v>373</v>
      </c>
      <c r="C176" t="s">
        <v>374</v>
      </c>
      <c r="D176">
        <v>1</v>
      </c>
      <c r="E176">
        <v>64</v>
      </c>
      <c r="F176">
        <v>5</v>
      </c>
      <c r="G176">
        <v>73</v>
      </c>
    </row>
    <row r="177" spans="1:7">
      <c r="A177">
        <v>334</v>
      </c>
      <c r="B177" t="s">
        <v>375</v>
      </c>
      <c r="C177" t="s">
        <v>376</v>
      </c>
      <c r="D177">
        <v>1</v>
      </c>
      <c r="E177">
        <v>64</v>
      </c>
      <c r="F177">
        <v>5</v>
      </c>
      <c r="G177">
        <v>74</v>
      </c>
    </row>
    <row r="178" spans="1:7">
      <c r="A178">
        <v>335</v>
      </c>
      <c r="B178" t="s">
        <v>392</v>
      </c>
      <c r="C178" t="s">
        <v>393</v>
      </c>
      <c r="D178">
        <v>1</v>
      </c>
      <c r="E178">
        <v>64</v>
      </c>
      <c r="F178">
        <v>6</v>
      </c>
      <c r="G178">
        <v>95</v>
      </c>
    </row>
    <row r="179" spans="1:7">
      <c r="A179">
        <v>336</v>
      </c>
      <c r="B179" t="s">
        <v>394</v>
      </c>
      <c r="C179" t="s">
        <v>395</v>
      </c>
      <c r="D179">
        <v>64</v>
      </c>
      <c r="E179">
        <v>64</v>
      </c>
      <c r="F179">
        <v>4</v>
      </c>
      <c r="G179">
        <v>96</v>
      </c>
    </row>
    <row r="180" spans="1:7">
      <c r="A180">
        <v>337</v>
      </c>
      <c r="B180" t="s">
        <v>398</v>
      </c>
      <c r="C180" t="s">
        <v>399</v>
      </c>
      <c r="D180">
        <v>64</v>
      </c>
      <c r="E180">
        <v>64</v>
      </c>
      <c r="F180">
        <v>4</v>
      </c>
      <c r="G180">
        <v>98</v>
      </c>
    </row>
    <row r="181" spans="1:7">
      <c r="A181">
        <v>338</v>
      </c>
      <c r="B181" t="s">
        <v>404</v>
      </c>
      <c r="D181">
        <v>64</v>
      </c>
      <c r="E181">
        <v>256</v>
      </c>
      <c r="F181">
        <v>4</v>
      </c>
      <c r="G181">
        <v>101</v>
      </c>
    </row>
    <row r="182" spans="1:7">
      <c r="A182">
        <v>339</v>
      </c>
      <c r="B182" t="s">
        <v>405</v>
      </c>
      <c r="D182">
        <v>64</v>
      </c>
      <c r="E182">
        <v>256</v>
      </c>
      <c r="F182">
        <v>4</v>
      </c>
      <c r="G182">
        <v>102</v>
      </c>
    </row>
    <row r="183" spans="1:7">
      <c r="A183">
        <v>340</v>
      </c>
      <c r="B183" t="s">
        <v>410</v>
      </c>
      <c r="D183">
        <v>64</v>
      </c>
      <c r="E183">
        <v>256</v>
      </c>
      <c r="F183">
        <v>4</v>
      </c>
      <c r="G183">
        <v>107</v>
      </c>
    </row>
    <row r="184" spans="1:7">
      <c r="A184">
        <v>341</v>
      </c>
      <c r="B184" t="s">
        <v>411</v>
      </c>
      <c r="C184" t="s">
        <v>466</v>
      </c>
      <c r="D184">
        <v>64</v>
      </c>
      <c r="E184">
        <v>256</v>
      </c>
      <c r="F184">
        <v>4</v>
      </c>
      <c r="G184">
        <v>108</v>
      </c>
    </row>
    <row r="185" spans="1:7">
      <c r="A185">
        <v>342</v>
      </c>
      <c r="B185" t="s">
        <v>412</v>
      </c>
      <c r="C185" t="s">
        <v>480</v>
      </c>
      <c r="D185">
        <v>64</v>
      </c>
      <c r="E185">
        <v>64</v>
      </c>
      <c r="F185">
        <v>4</v>
      </c>
      <c r="G185">
        <v>109</v>
      </c>
    </row>
    <row r="186" spans="1:7">
      <c r="A186">
        <v>343</v>
      </c>
      <c r="B186" t="s">
        <v>426</v>
      </c>
      <c r="C186" t="s">
        <v>476</v>
      </c>
      <c r="D186">
        <v>64</v>
      </c>
      <c r="E186">
        <v>256</v>
      </c>
      <c r="F186">
        <v>4</v>
      </c>
      <c r="G186">
        <v>359</v>
      </c>
    </row>
    <row r="187" spans="1:7">
      <c r="A187">
        <v>344</v>
      </c>
      <c r="B187" t="s">
        <v>428</v>
      </c>
      <c r="D187">
        <v>64</v>
      </c>
      <c r="E187">
        <v>256</v>
      </c>
      <c r="F187">
        <v>4</v>
      </c>
      <c r="G187">
        <v>361</v>
      </c>
    </row>
    <row r="188" spans="1:7">
      <c r="A188">
        <v>345</v>
      </c>
      <c r="B188" t="s">
        <v>430</v>
      </c>
      <c r="D188">
        <v>64</v>
      </c>
      <c r="E188">
        <v>256</v>
      </c>
      <c r="F188">
        <v>4</v>
      </c>
      <c r="G188">
        <v>363</v>
      </c>
    </row>
    <row r="189" spans="1:7">
      <c r="A189">
        <v>346</v>
      </c>
      <c r="B189" t="s">
        <v>431</v>
      </c>
      <c r="C189" t="s">
        <v>479</v>
      </c>
      <c r="D189">
        <v>64</v>
      </c>
      <c r="E189">
        <v>64</v>
      </c>
      <c r="F189">
        <v>4</v>
      </c>
      <c r="G189">
        <v>364</v>
      </c>
    </row>
    <row r="190" spans="1:7">
      <c r="A190">
        <v>347</v>
      </c>
      <c r="B190" t="s">
        <v>432</v>
      </c>
      <c r="D190">
        <v>64</v>
      </c>
      <c r="E190">
        <v>256</v>
      </c>
      <c r="F190">
        <v>4</v>
      </c>
      <c r="G190">
        <v>365</v>
      </c>
    </row>
    <row r="191" spans="1:7">
      <c r="A191">
        <v>348</v>
      </c>
      <c r="B191" t="s">
        <v>434</v>
      </c>
      <c r="D191">
        <v>64</v>
      </c>
      <c r="E191">
        <v>256</v>
      </c>
      <c r="F191">
        <v>4</v>
      </c>
      <c r="G191">
        <v>367</v>
      </c>
    </row>
    <row r="192" spans="1:7">
      <c r="A192">
        <v>349</v>
      </c>
      <c r="B192" t="s">
        <v>438</v>
      </c>
      <c r="C192" t="s">
        <v>472</v>
      </c>
      <c r="D192">
        <v>64</v>
      </c>
      <c r="E192">
        <v>256</v>
      </c>
      <c r="F192">
        <v>4</v>
      </c>
      <c r="G192">
        <v>371</v>
      </c>
    </row>
    <row r="193" spans="1:7">
      <c r="A193">
        <v>350</v>
      </c>
      <c r="B193" t="s">
        <v>442</v>
      </c>
      <c r="C193" t="s">
        <v>477</v>
      </c>
      <c r="D193">
        <v>64</v>
      </c>
      <c r="E193">
        <v>256</v>
      </c>
      <c r="F193">
        <v>4</v>
      </c>
      <c r="G193">
        <v>375</v>
      </c>
    </row>
    <row r="194" spans="1:7">
      <c r="A194">
        <v>351</v>
      </c>
      <c r="B194" t="s">
        <v>448</v>
      </c>
      <c r="D194">
        <v>1</v>
      </c>
      <c r="E194">
        <v>64</v>
      </c>
      <c r="F194">
        <v>5</v>
      </c>
      <c r="G194">
        <v>381</v>
      </c>
    </row>
    <row r="195" spans="1:7">
      <c r="A195">
        <v>352</v>
      </c>
      <c r="B195" t="s">
        <v>456</v>
      </c>
      <c r="C195" t="s">
        <v>481</v>
      </c>
      <c r="D195">
        <v>64</v>
      </c>
      <c r="E195">
        <v>64</v>
      </c>
      <c r="F195">
        <v>4</v>
      </c>
      <c r="G195">
        <v>2264</v>
      </c>
    </row>
    <row r="196" spans="1:7">
      <c r="A196">
        <v>353</v>
      </c>
      <c r="B196" t="s">
        <v>458</v>
      </c>
      <c r="C196" t="s">
        <v>463</v>
      </c>
      <c r="D196">
        <v>1</v>
      </c>
      <c r="E196">
        <v>64</v>
      </c>
      <c r="F196">
        <v>4</v>
      </c>
      <c r="G196">
        <v>2266</v>
      </c>
    </row>
    <row r="197" spans="1:7">
      <c r="A197">
        <v>354</v>
      </c>
      <c r="B197" t="s">
        <v>450</v>
      </c>
      <c r="C197" t="s">
        <v>462</v>
      </c>
      <c r="D197">
        <v>1</v>
      </c>
      <c r="E197">
        <v>64</v>
      </c>
      <c r="F197">
        <v>4</v>
      </c>
      <c r="G197">
        <v>2258</v>
      </c>
    </row>
    <row r="198" spans="1:7">
      <c r="A198">
        <v>355</v>
      </c>
      <c r="B198" t="s">
        <v>421</v>
      </c>
      <c r="C198" t="s">
        <v>467</v>
      </c>
      <c r="D198">
        <v>1</v>
      </c>
      <c r="E198">
        <v>64</v>
      </c>
      <c r="F198">
        <v>4</v>
      </c>
      <c r="G198">
        <v>380</v>
      </c>
    </row>
    <row r="199" spans="1:7">
      <c r="A199">
        <v>356</v>
      </c>
      <c r="B199" t="s">
        <v>451</v>
      </c>
      <c r="C199" t="s">
        <v>469</v>
      </c>
      <c r="D199">
        <v>1</v>
      </c>
      <c r="E199">
        <v>64</v>
      </c>
      <c r="F199">
        <v>4</v>
      </c>
      <c r="G199">
        <v>2259</v>
      </c>
    </row>
    <row r="200" spans="1:7">
      <c r="A200">
        <v>357</v>
      </c>
      <c r="B200" t="s">
        <v>331</v>
      </c>
      <c r="C200" t="s">
        <v>334</v>
      </c>
      <c r="D200">
        <v>64</v>
      </c>
      <c r="E200">
        <v>256</v>
      </c>
      <c r="F200">
        <v>4</v>
      </c>
      <c r="G200">
        <v>30</v>
      </c>
    </row>
    <row r="201" spans="1:7">
      <c r="A201">
        <v>358</v>
      </c>
      <c r="B201" t="s">
        <v>433</v>
      </c>
      <c r="C201" t="s">
        <v>471</v>
      </c>
      <c r="D201">
        <v>64</v>
      </c>
      <c r="E201">
        <v>256</v>
      </c>
      <c r="F201">
        <v>4</v>
      </c>
      <c r="G201">
        <v>366</v>
      </c>
    </row>
    <row r="202" spans="1:7">
      <c r="A202">
        <v>359</v>
      </c>
      <c r="B202" t="s">
        <v>326</v>
      </c>
      <c r="C202" t="s">
        <v>329</v>
      </c>
      <c r="D202">
        <v>64</v>
      </c>
      <c r="E202">
        <v>256</v>
      </c>
      <c r="F202">
        <v>4</v>
      </c>
      <c r="G202">
        <v>28</v>
      </c>
    </row>
    <row r="203" spans="1:7">
      <c r="A203">
        <v>360</v>
      </c>
      <c r="B203" t="s">
        <v>343</v>
      </c>
      <c r="C203" t="s">
        <v>344</v>
      </c>
      <c r="D203">
        <v>64</v>
      </c>
      <c r="E203">
        <v>256</v>
      </c>
      <c r="F203">
        <v>4</v>
      </c>
      <c r="G203">
        <v>43</v>
      </c>
    </row>
    <row r="204" spans="1:7">
      <c r="A204">
        <v>361</v>
      </c>
      <c r="B204" t="s">
        <v>435</v>
      </c>
      <c r="D204">
        <v>64</v>
      </c>
      <c r="E204">
        <v>256</v>
      </c>
      <c r="F204">
        <v>4</v>
      </c>
      <c r="G204">
        <v>368</v>
      </c>
    </row>
    <row r="205" spans="1:7">
      <c r="A205">
        <v>362</v>
      </c>
      <c r="B205" t="s">
        <v>452</v>
      </c>
      <c r="D205">
        <v>1</v>
      </c>
      <c r="E205">
        <v>64</v>
      </c>
      <c r="F205">
        <v>4</v>
      </c>
      <c r="G205">
        <v>2260</v>
      </c>
    </row>
    <row r="206" spans="1:7">
      <c r="A206">
        <v>363</v>
      </c>
      <c r="B206" t="s">
        <v>453</v>
      </c>
      <c r="C206" t="s">
        <v>473</v>
      </c>
      <c r="D206">
        <v>1</v>
      </c>
      <c r="E206">
        <v>64</v>
      </c>
      <c r="F206">
        <v>4</v>
      </c>
      <c r="G206">
        <v>2261</v>
      </c>
    </row>
    <row r="207" spans="1:7">
      <c r="A207">
        <v>364</v>
      </c>
      <c r="B207" t="s">
        <v>454</v>
      </c>
      <c r="C207" t="s">
        <v>474</v>
      </c>
      <c r="D207">
        <v>1</v>
      </c>
      <c r="E207">
        <v>64</v>
      </c>
      <c r="F207">
        <v>4</v>
      </c>
      <c r="G207">
        <v>2262</v>
      </c>
    </row>
    <row r="208" spans="1:7">
      <c r="A208">
        <v>365</v>
      </c>
      <c r="B208" t="s">
        <v>429</v>
      </c>
      <c r="D208">
        <v>64</v>
      </c>
      <c r="E208">
        <v>256</v>
      </c>
      <c r="F208">
        <v>4</v>
      </c>
      <c r="G208">
        <v>362</v>
      </c>
    </row>
    <row r="209" spans="1:7">
      <c r="A209">
        <v>366</v>
      </c>
      <c r="B209" t="s">
        <v>427</v>
      </c>
      <c r="D209">
        <v>64</v>
      </c>
      <c r="E209">
        <v>256</v>
      </c>
      <c r="F209">
        <v>4</v>
      </c>
      <c r="G209">
        <v>360</v>
      </c>
    </row>
    <row r="210" spans="1:7">
      <c r="A210">
        <v>367</v>
      </c>
      <c r="B210" t="s">
        <v>338</v>
      </c>
      <c r="C210" t="s">
        <v>337</v>
      </c>
      <c r="D210">
        <v>64</v>
      </c>
      <c r="E210">
        <v>256</v>
      </c>
      <c r="F210">
        <v>4</v>
      </c>
      <c r="G210">
        <v>33</v>
      </c>
    </row>
    <row r="211" spans="1:7">
      <c r="A211">
        <v>368</v>
      </c>
      <c r="B211" t="s">
        <v>325</v>
      </c>
      <c r="C211" t="s">
        <v>330</v>
      </c>
      <c r="D211">
        <v>64</v>
      </c>
      <c r="E211">
        <v>256</v>
      </c>
      <c r="F211">
        <v>4</v>
      </c>
      <c r="G211">
        <v>27</v>
      </c>
    </row>
    <row r="212" spans="1:7">
      <c r="A212">
        <v>369</v>
      </c>
      <c r="B212" t="s">
        <v>300</v>
      </c>
      <c r="C212" t="s">
        <v>389</v>
      </c>
      <c r="D212">
        <v>1</v>
      </c>
      <c r="E212">
        <v>64</v>
      </c>
      <c r="F212">
        <v>4</v>
      </c>
      <c r="G212">
        <v>93</v>
      </c>
    </row>
    <row r="213" spans="1:7">
      <c r="A213">
        <v>370</v>
      </c>
      <c r="B213" t="s">
        <v>379</v>
      </c>
      <c r="C213" t="s">
        <v>380</v>
      </c>
      <c r="D213">
        <v>64</v>
      </c>
      <c r="E213">
        <v>256</v>
      </c>
      <c r="F213">
        <v>4</v>
      </c>
      <c r="G213">
        <v>78</v>
      </c>
    </row>
    <row r="214" spans="1:7">
      <c r="A214">
        <v>371</v>
      </c>
      <c r="B214" t="s">
        <v>455</v>
      </c>
      <c r="C214" t="s">
        <v>478</v>
      </c>
      <c r="D214">
        <v>1</v>
      </c>
      <c r="E214">
        <v>64</v>
      </c>
      <c r="F214">
        <v>4</v>
      </c>
      <c r="G214">
        <v>2263</v>
      </c>
    </row>
    <row r="215" spans="1:7">
      <c r="A215">
        <v>372</v>
      </c>
      <c r="B215" t="s">
        <v>327</v>
      </c>
      <c r="C215" t="s">
        <v>328</v>
      </c>
      <c r="D215">
        <v>64</v>
      </c>
      <c r="E215">
        <v>256</v>
      </c>
      <c r="F215">
        <v>4</v>
      </c>
      <c r="G215">
        <v>29</v>
      </c>
    </row>
    <row r="216" spans="1:7">
      <c r="A216">
        <v>373</v>
      </c>
      <c r="B216" t="s">
        <v>457</v>
      </c>
      <c r="C216" t="s">
        <v>482</v>
      </c>
      <c r="D216">
        <v>1</v>
      </c>
      <c r="E216">
        <v>64</v>
      </c>
      <c r="F216">
        <v>4</v>
      </c>
      <c r="G216">
        <v>2265</v>
      </c>
    </row>
    <row r="217" spans="1:7">
      <c r="A217">
        <v>374</v>
      </c>
      <c r="B217" t="s">
        <v>335</v>
      </c>
      <c r="C217" t="s">
        <v>336</v>
      </c>
      <c r="D217">
        <v>64</v>
      </c>
      <c r="E217">
        <v>256</v>
      </c>
      <c r="F217">
        <v>5</v>
      </c>
      <c r="G217">
        <v>32</v>
      </c>
    </row>
    <row r="218" spans="1:7">
      <c r="A218">
        <v>375</v>
      </c>
      <c r="B218" t="s">
        <v>354</v>
      </c>
      <c r="C218" t="s">
        <v>355</v>
      </c>
      <c r="D218">
        <v>1</v>
      </c>
      <c r="E218">
        <v>64</v>
      </c>
      <c r="F218">
        <v>5</v>
      </c>
      <c r="G218">
        <v>60</v>
      </c>
    </row>
    <row r="219" spans="1:7">
      <c r="A219">
        <v>376</v>
      </c>
      <c r="B219" t="s">
        <v>348</v>
      </c>
      <c r="C219" t="s">
        <v>347</v>
      </c>
      <c r="D219">
        <v>1</v>
      </c>
      <c r="E219">
        <v>64</v>
      </c>
      <c r="F219">
        <v>5</v>
      </c>
      <c r="G219">
        <v>51</v>
      </c>
    </row>
    <row r="220" spans="1:7">
      <c r="A220">
        <v>377</v>
      </c>
      <c r="B220" t="s">
        <v>408</v>
      </c>
      <c r="D220">
        <v>1</v>
      </c>
      <c r="E220">
        <v>64</v>
      </c>
      <c r="F220">
        <v>5</v>
      </c>
      <c r="G220">
        <v>105</v>
      </c>
    </row>
    <row r="221" spans="1:7">
      <c r="A221">
        <v>378</v>
      </c>
      <c r="B221" t="s">
        <v>407</v>
      </c>
      <c r="D221">
        <v>1</v>
      </c>
      <c r="E221">
        <v>64</v>
      </c>
      <c r="F221">
        <v>5</v>
      </c>
      <c r="G221">
        <v>104</v>
      </c>
    </row>
    <row r="222" spans="1:7">
      <c r="A222">
        <v>379</v>
      </c>
      <c r="B222" t="s">
        <v>383</v>
      </c>
      <c r="C222" t="s">
        <v>384</v>
      </c>
      <c r="D222">
        <v>64</v>
      </c>
      <c r="E222">
        <v>256</v>
      </c>
      <c r="F222">
        <v>5</v>
      </c>
      <c r="G222">
        <v>83</v>
      </c>
    </row>
    <row r="223" spans="1:7">
      <c r="A223">
        <v>380</v>
      </c>
      <c r="B223" t="s">
        <v>332</v>
      </c>
      <c r="C223" t="s">
        <v>333</v>
      </c>
      <c r="D223">
        <v>64</v>
      </c>
      <c r="E223">
        <v>256</v>
      </c>
      <c r="F223">
        <v>5</v>
      </c>
      <c r="G223">
        <v>31</v>
      </c>
    </row>
    <row r="224" spans="1:7">
      <c r="A224">
        <v>381</v>
      </c>
      <c r="B224" t="s">
        <v>409</v>
      </c>
      <c r="D224">
        <v>64</v>
      </c>
      <c r="E224">
        <v>256</v>
      </c>
      <c r="F224">
        <v>5</v>
      </c>
      <c r="G224">
        <v>106</v>
      </c>
    </row>
    <row r="225" spans="1:7">
      <c r="A225">
        <v>382</v>
      </c>
      <c r="B225" t="s">
        <v>341</v>
      </c>
      <c r="C225" t="s">
        <v>342</v>
      </c>
      <c r="D225">
        <v>1</v>
      </c>
      <c r="E225">
        <v>1</v>
      </c>
      <c r="F225">
        <v>6</v>
      </c>
      <c r="G225">
        <v>36</v>
      </c>
    </row>
    <row r="226" spans="1:7">
      <c r="A226">
        <v>383</v>
      </c>
      <c r="B226" t="s">
        <v>357</v>
      </c>
      <c r="C226" t="s">
        <v>358</v>
      </c>
      <c r="D226">
        <v>1</v>
      </c>
      <c r="E226">
        <v>64</v>
      </c>
      <c r="F226">
        <v>6</v>
      </c>
      <c r="G226">
        <v>62</v>
      </c>
    </row>
    <row r="227" spans="1:7">
      <c r="A227">
        <v>384</v>
      </c>
      <c r="B227" t="s">
        <v>387</v>
      </c>
      <c r="C227" t="s">
        <v>388</v>
      </c>
      <c r="D227">
        <v>64</v>
      </c>
      <c r="E227">
        <v>256</v>
      </c>
      <c r="F227">
        <v>6</v>
      </c>
      <c r="G227">
        <v>92</v>
      </c>
    </row>
    <row r="228" spans="1:7">
      <c r="A228">
        <v>385</v>
      </c>
      <c r="B228" t="s">
        <v>447</v>
      </c>
      <c r="C228" t="s">
        <v>468</v>
      </c>
      <c r="D228">
        <v>1</v>
      </c>
      <c r="E228">
        <v>64</v>
      </c>
      <c r="F228">
        <v>6</v>
      </c>
      <c r="G228">
        <v>118</v>
      </c>
    </row>
    <row r="229" spans="1:7">
      <c r="A229">
        <v>386</v>
      </c>
      <c r="B229" t="s">
        <v>422</v>
      </c>
      <c r="D229">
        <v>1</v>
      </c>
      <c r="E229">
        <v>64</v>
      </c>
      <c r="F229">
        <v>6</v>
      </c>
      <c r="G229">
        <v>119</v>
      </c>
    </row>
    <row r="230" spans="1:7">
      <c r="A230">
        <v>387</v>
      </c>
      <c r="B230" t="s">
        <v>423</v>
      </c>
      <c r="D230">
        <v>1</v>
      </c>
      <c r="E230">
        <v>64</v>
      </c>
      <c r="F230">
        <v>6</v>
      </c>
      <c r="G230">
        <v>120</v>
      </c>
    </row>
    <row r="231" spans="1:7">
      <c r="A231">
        <v>388</v>
      </c>
      <c r="B231" t="s">
        <v>459</v>
      </c>
      <c r="C231" t="s">
        <v>372</v>
      </c>
      <c r="D231">
        <v>1</v>
      </c>
      <c r="E231">
        <v>64</v>
      </c>
      <c r="F231">
        <v>6</v>
      </c>
      <c r="G231">
        <v>71</v>
      </c>
    </row>
    <row r="232" spans="1:7">
      <c r="A232">
        <v>389</v>
      </c>
      <c r="B232" t="s">
        <v>339</v>
      </c>
      <c r="C232" t="s">
        <v>340</v>
      </c>
      <c r="D232">
        <v>1</v>
      </c>
      <c r="E232">
        <v>1</v>
      </c>
      <c r="F232">
        <v>6</v>
      </c>
      <c r="G232">
        <v>34</v>
      </c>
    </row>
    <row r="233" spans="1:7">
      <c r="A233">
        <v>390</v>
      </c>
      <c r="B233" t="s">
        <v>385</v>
      </c>
      <c r="C233" t="s">
        <v>386</v>
      </c>
      <c r="D233">
        <v>1</v>
      </c>
      <c r="E233">
        <v>1</v>
      </c>
      <c r="F233">
        <v>6</v>
      </c>
      <c r="G233">
        <v>90</v>
      </c>
    </row>
    <row r="234" spans="1:7">
      <c r="A234">
        <v>391</v>
      </c>
      <c r="B234" t="s">
        <v>390</v>
      </c>
      <c r="C234" t="s">
        <v>391</v>
      </c>
      <c r="D234">
        <v>1</v>
      </c>
      <c r="E234">
        <v>64</v>
      </c>
      <c r="F234">
        <v>6</v>
      </c>
      <c r="G234">
        <v>94</v>
      </c>
    </row>
    <row r="235" spans="1:7">
      <c r="A235">
        <v>392</v>
      </c>
      <c r="B235" t="s">
        <v>377</v>
      </c>
      <c r="C235" t="s">
        <v>378</v>
      </c>
      <c r="D235">
        <v>1</v>
      </c>
      <c r="E235">
        <v>64</v>
      </c>
      <c r="F235">
        <v>6</v>
      </c>
      <c r="G235">
        <v>75</v>
      </c>
    </row>
    <row r="236" spans="1:7">
      <c r="A236">
        <v>393</v>
      </c>
      <c r="B236" t="s">
        <v>360</v>
      </c>
      <c r="C236" t="s">
        <v>475</v>
      </c>
      <c r="D236">
        <v>1</v>
      </c>
      <c r="E236">
        <v>64</v>
      </c>
      <c r="F236">
        <v>6</v>
      </c>
      <c r="G236">
        <v>55</v>
      </c>
    </row>
  </sheetData>
  <sortState ref="A2:G161">
    <sortCondition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DBData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</cp:lastModifiedBy>
  <dcterms:created xsi:type="dcterms:W3CDTF">2011-11-01T15:16:42Z</dcterms:created>
  <dcterms:modified xsi:type="dcterms:W3CDTF">2011-11-17T22:10:59Z</dcterms:modified>
</cp:coreProperties>
</file>