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arduino_roller\"/>
    </mc:Choice>
  </mc:AlternateContent>
  <bookViews>
    <workbookView minimized="1" xWindow="0" yWindow="120" windowWidth="19155" windowHeight="8475"/>
  </bookViews>
  <sheets>
    <sheet name="Sheet1" sheetId="1" r:id="rId1"/>
    <sheet name="Sheet2" sheetId="2" r:id="rId2"/>
    <sheet name="Sheet3" sheetId="3" r:id="rId3"/>
  </sheets>
  <definedNames>
    <definedName name="t_0">Sheet1!$B$3</definedName>
    <definedName name="t_1">Sheet1!$B$4</definedName>
    <definedName name="t_delta">Sheet1!$B$7</definedName>
    <definedName name="v_0">Sheet1!$B$1</definedName>
    <definedName name="v_1">Sheet1!$B$2</definedName>
    <definedName name="v_delta">Sheet1!$B$6</definedName>
    <definedName name="v0">Sheet1!$B$1</definedName>
    <definedName name="vel0">Sheet1!$B$1</definedName>
  </definedNames>
  <calcPr calcId="152511"/>
</workbook>
</file>

<file path=xl/calcChain.xml><?xml version="1.0" encoding="utf-8"?>
<calcChain xmlns="http://schemas.openxmlformats.org/spreadsheetml/2006/main">
  <c r="A10" i="1" l="1"/>
  <c r="A11" i="1"/>
  <c r="A12" i="1"/>
  <c r="B12" i="1" s="1"/>
  <c r="A13" i="1"/>
  <c r="B13" i="1" s="1"/>
  <c r="A14" i="1"/>
  <c r="A15" i="1"/>
  <c r="A16" i="1"/>
  <c r="A17" i="1"/>
  <c r="A18" i="1"/>
  <c r="A19" i="1"/>
  <c r="A20" i="1"/>
  <c r="B20" i="1" s="1"/>
  <c r="A21" i="1"/>
  <c r="B21" i="1" s="1"/>
  <c r="D21" i="1" s="1"/>
  <c r="A22" i="1"/>
  <c r="A23" i="1"/>
  <c r="A24" i="1"/>
  <c r="A25" i="1"/>
  <c r="A26" i="1"/>
  <c r="A27" i="1"/>
  <c r="A28" i="1"/>
  <c r="B28" i="1" s="1"/>
  <c r="A29" i="1"/>
  <c r="B29" i="1" s="1"/>
  <c r="A30" i="1"/>
  <c r="A31" i="1"/>
  <c r="A32" i="1"/>
  <c r="A33" i="1"/>
  <c r="A34" i="1"/>
  <c r="A35" i="1"/>
  <c r="B7" i="1"/>
  <c r="B22" i="1" s="1"/>
  <c r="B6" i="1"/>
  <c r="B34" i="1"/>
  <c r="C29" i="1" l="1"/>
  <c r="C13" i="1"/>
  <c r="D34" i="1"/>
  <c r="D28" i="1"/>
  <c r="B26" i="1"/>
  <c r="D26" i="1" s="1"/>
  <c r="B25" i="1"/>
  <c r="C25" i="1" s="1"/>
  <c r="B33" i="1"/>
  <c r="C33" i="1" s="1"/>
  <c r="B10" i="1"/>
  <c r="C10" i="1" s="1"/>
  <c r="B30" i="1"/>
  <c r="B24" i="1"/>
  <c r="B31" i="1"/>
  <c r="C31" i="1" s="1"/>
  <c r="B23" i="1"/>
  <c r="C23" i="1" s="1"/>
  <c r="B18" i="1"/>
  <c r="D18" i="1" s="1"/>
  <c r="B27" i="1"/>
  <c r="C27" i="1" s="1"/>
  <c r="B17" i="1"/>
  <c r="C17" i="1" s="1"/>
  <c r="B16" i="1"/>
  <c r="D16" i="1" s="1"/>
  <c r="B32" i="1"/>
  <c r="D32" i="1" s="1"/>
  <c r="B14" i="1"/>
  <c r="D14" i="1" s="1"/>
  <c r="B15" i="1"/>
  <c r="C15" i="1" s="1"/>
  <c r="B35" i="1"/>
  <c r="C35" i="1" s="1"/>
  <c r="B19" i="1"/>
  <c r="C19" i="1" s="1"/>
  <c r="B11" i="1"/>
  <c r="C11" i="1" s="1"/>
  <c r="D20" i="1"/>
  <c r="C30" i="1"/>
  <c r="C12" i="1"/>
  <c r="C24" i="1"/>
  <c r="C22" i="1"/>
  <c r="C28" i="1"/>
  <c r="D24" i="1"/>
  <c r="C20" i="1"/>
  <c r="C16" i="1"/>
  <c r="D29" i="1"/>
  <c r="C21" i="1"/>
  <c r="D13" i="1"/>
  <c r="D30" i="1"/>
  <c r="C26" i="1"/>
  <c r="D22" i="1"/>
  <c r="C18" i="1"/>
  <c r="C14" i="1"/>
  <c r="D27" i="1"/>
  <c r="D19" i="1"/>
  <c r="D15" i="1"/>
  <c r="D12" i="1"/>
  <c r="D25" i="1"/>
  <c r="D17" i="1"/>
  <c r="D33" i="1"/>
  <c r="C32" i="1"/>
  <c r="D11" i="1"/>
  <c r="D31" i="1"/>
  <c r="D35" i="1"/>
  <c r="C34" i="1"/>
  <c r="D10" i="1"/>
  <c r="D23" i="1" l="1"/>
</calcChain>
</file>

<file path=xl/sharedStrings.xml><?xml version="1.0" encoding="utf-8"?>
<sst xmlns="http://schemas.openxmlformats.org/spreadsheetml/2006/main" count="11" uniqueCount="11">
  <si>
    <t>t</t>
  </si>
  <si>
    <t>v0</t>
  </si>
  <si>
    <t>v1</t>
  </si>
  <si>
    <t>t0</t>
  </si>
  <si>
    <t>t1</t>
  </si>
  <si>
    <t>tprog</t>
  </si>
  <si>
    <t>v_linear</t>
  </si>
  <si>
    <t>vdelta</t>
  </si>
  <si>
    <t>tdelta</t>
  </si>
  <si>
    <t>v_sin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</si>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</sst>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1" applyNumberFormat="1" applyFont="1"/>
    <xf numFmtId="164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Sheet1!$C$9</c:f>
              <c:strCache>
                <c:ptCount val="1"/>
                <c:pt idx="0">
                  <c:v>v_linear</c:v>
                </c:pt>
              </c:strCache>
            </c:strRef>
          </c:tx>
          <c:marker>
            <c:symbol val="none"/>
          </c:marker>
          <c:cat>
            <c:numRef>
              <c:f>Sheet1!$A$10:$A$35</c:f>
              <c:numCache>
                <c:formatCode>General</c:formatCode>
                <c:ptCount val="2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Sheet1!$C$10:$C$35</c:f>
              <c:numCache>
                <c:formatCode>_-* #,##0_-;\-* #,##0_-;_-* "-"??_-;_-@_-</c:formatCode>
                <c:ptCount val="26"/>
                <c:pt idx="0">
                  <c:v>0</c:v>
                </c:pt>
                <c:pt idx="1">
                  <c:v>-10.200000000000001</c:v>
                </c:pt>
                <c:pt idx="2">
                  <c:v>-20.400000000000002</c:v>
                </c:pt>
                <c:pt idx="3">
                  <c:v>-30.599999999999998</c:v>
                </c:pt>
                <c:pt idx="4">
                  <c:v>-40.800000000000004</c:v>
                </c:pt>
                <c:pt idx="5">
                  <c:v>-51</c:v>
                </c:pt>
                <c:pt idx="6">
                  <c:v>-61.199999999999996</c:v>
                </c:pt>
                <c:pt idx="7">
                  <c:v>-71.400000000000006</c:v>
                </c:pt>
                <c:pt idx="8">
                  <c:v>-81.600000000000009</c:v>
                </c:pt>
                <c:pt idx="9">
                  <c:v>-91.8</c:v>
                </c:pt>
                <c:pt idx="10">
                  <c:v>-102</c:v>
                </c:pt>
                <c:pt idx="11">
                  <c:v>-112.2</c:v>
                </c:pt>
                <c:pt idx="12">
                  <c:v>-122.39999999999999</c:v>
                </c:pt>
                <c:pt idx="13">
                  <c:v>-132.6</c:v>
                </c:pt>
                <c:pt idx="14">
                  <c:v>-142.80000000000001</c:v>
                </c:pt>
                <c:pt idx="15">
                  <c:v>-153</c:v>
                </c:pt>
                <c:pt idx="16">
                  <c:v>-163.20000000000002</c:v>
                </c:pt>
                <c:pt idx="17">
                  <c:v>-173.4</c:v>
                </c:pt>
                <c:pt idx="18">
                  <c:v>-183.6</c:v>
                </c:pt>
                <c:pt idx="19">
                  <c:v>-193.8</c:v>
                </c:pt>
                <c:pt idx="20">
                  <c:v>-204</c:v>
                </c:pt>
                <c:pt idx="21">
                  <c:v>-214.2</c:v>
                </c:pt>
                <c:pt idx="22">
                  <c:v>-224.4</c:v>
                </c:pt>
                <c:pt idx="23">
                  <c:v>-234.60000000000002</c:v>
                </c:pt>
                <c:pt idx="24">
                  <c:v>-244.79999999999998</c:v>
                </c:pt>
                <c:pt idx="25">
                  <c:v>-255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Sheet1!$D$9</c:f>
              <c:strCache>
                <c:ptCount val="1"/>
                <c:pt idx="0">
                  <c:v>v_sin</c:v>
                </c:pt>
              </c:strCache>
            </c:strRef>
          </c:tx>
          <c:marker>
            <c:symbol val="none"/>
          </c:marker>
          <c:val>
            <c:numRef>
              <c:f>Sheet1!$D$10:$D$35</c:f>
              <c:numCache>
                <c:formatCode>_(* #,##0.00_);_(* \(#,##0.00\);_(* "-"??_);_(@_)</c:formatCode>
                <c:ptCount val="26"/>
                <c:pt idx="0">
                  <c:v>0</c:v>
                </c:pt>
                <c:pt idx="1">
                  <c:v>-1.0053755824040707</c:v>
                </c:pt>
                <c:pt idx="2">
                  <c:v>-4.0056469560995396</c:v>
                </c:pt>
                <c:pt idx="3">
                  <c:v>-8.9534980492479548</c:v>
                </c:pt>
                <c:pt idx="4">
                  <c:v>-15.770898294407388</c:v>
                </c:pt>
                <c:pt idx="5">
                  <c:v>-24.350333217194205</c:v>
                </c:pt>
                <c:pt idx="6">
                  <c:v>-34.556500003770026</c:v>
                </c:pt>
                <c:pt idx="7">
                  <c:v>-46.228441307042075</c:v>
                </c:pt>
                <c:pt idx="8">
                  <c:v>-59.182083640177936</c:v>
                </c:pt>
                <c:pt idx="9">
                  <c:v>-73.213140325453253</c:v>
                </c:pt>
                <c:pt idx="10">
                  <c:v>-88.100333217194205</c:v>
                </c:pt>
                <c:pt idx="11">
                  <c:v>-103.6088823903201</c:v>
                </c:pt>
                <c:pt idx="12">
                  <c:v>-119.49420876001253</c:v>
                </c:pt>
                <c:pt idx="13">
                  <c:v>-135.50579123998747</c:v>
                </c:pt>
                <c:pt idx="14">
                  <c:v>-151.39111760967992</c:v>
                </c:pt>
                <c:pt idx="15">
                  <c:v>-166.89966678280581</c:v>
                </c:pt>
                <c:pt idx="16">
                  <c:v>-181.78685967454678</c:v>
                </c:pt>
                <c:pt idx="17">
                  <c:v>-195.81791635982211</c:v>
                </c:pt>
                <c:pt idx="18">
                  <c:v>-208.77155869295794</c:v>
                </c:pt>
                <c:pt idx="19">
                  <c:v>-220.44349999622995</c:v>
                </c:pt>
                <c:pt idx="20">
                  <c:v>-230.64966678280581</c:v>
                </c:pt>
                <c:pt idx="21">
                  <c:v>-239.2291017055926</c:v>
                </c:pt>
                <c:pt idx="22">
                  <c:v>-246.04650195075203</c:v>
                </c:pt>
                <c:pt idx="23">
                  <c:v>-250.99435304390045</c:v>
                </c:pt>
                <c:pt idx="24">
                  <c:v>-253.9946244175959</c:v>
                </c:pt>
                <c:pt idx="25">
                  <c:v>-255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Sheet1!$E$9</c:f>
              <c:strCache>
                <c:ptCount val="1"/>
                <c:pt idx="0">
                  <c:v>test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Sheet1!$E$10:$E$35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24</c:v>
                </c:pt>
                <c:pt idx="6">
                  <c:v>34</c:v>
                </c:pt>
                <c:pt idx="7">
                  <c:v>46</c:v>
                </c:pt>
                <c:pt idx="8">
                  <c:v>59</c:v>
                </c:pt>
                <c:pt idx="9">
                  <c:v>73</c:v>
                </c:pt>
                <c:pt idx="10">
                  <c:v>88</c:v>
                </c:pt>
                <c:pt idx="11">
                  <c:v>104</c:v>
                </c:pt>
                <c:pt idx="12">
                  <c:v>119</c:v>
                </c:pt>
                <c:pt idx="13">
                  <c:v>136</c:v>
                </c:pt>
                <c:pt idx="14">
                  <c:v>152</c:v>
                </c:pt>
                <c:pt idx="15">
                  <c:v>167</c:v>
                </c:pt>
                <c:pt idx="16">
                  <c:v>182</c:v>
                </c:pt>
                <c:pt idx="17">
                  <c:v>196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239</c:v>
                </c:pt>
                <c:pt idx="22">
                  <c:v>246</c:v>
                </c:pt>
                <c:pt idx="23">
                  <c:v>251</c:v>
                </c:pt>
                <c:pt idx="24">
                  <c:v>254</c:v>
                </c:pt>
                <c:pt idx="25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34584"/>
        <c:axId val="252134976"/>
      </c:lineChart>
      <c:catAx>
        <c:axId val="25213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34976"/>
        <c:crosses val="autoZero"/>
        <c:auto val="1"/>
        <c:lblAlgn val="ctr"/>
        <c:lblOffset val="100"/>
        <c:noMultiLvlLbl val="0"/>
      </c:catAx>
      <c:valAx>
        <c:axId val="252134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5213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0</xdr:rowOff>
    </xdr:from>
    <xdr:to>
      <xdr:col>18</xdr:col>
      <xdr:colOff>190500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E35" totalsRowShown="0">
  <autoFilter ref="A9:E35"/>
  <tableColumns count="5">
    <tableColumn id="1" name="t" dataDxfId="3">
      <calculatedColumnFormula>t_0+((t_1-t_0)/25)*(ROW()-10)</calculatedColumnFormula>
    </tableColumn>
    <tableColumn id="2" name="tprog" dataDxfId="2" dataCellStyle="Comma">
      <calculatedColumnFormula>(A10-t_0)/t_delta</calculatedColumnFormula>
    </tableColumn>
    <tableColumn id="3" name="v_linear" dataDxfId="1" dataCellStyle="Comma">
      <calculatedColumnFormula>v_0+(v_delta * B10)</calculatedColumnFormula>
    </tableColumn>
    <tableColumn id="4" name="v_sin" dataDxfId="0" dataCellStyle="Comma">
      <calculatedColumnFormula>(SIN(B10*PI()-PI()*0.5)*v_delta/2)+(v_delta/2)+v_0</calculatedColumnFormula>
    </tableColumn>
    <tableColumn id="5" name="tes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75" zoomScaleNormal="75" workbookViewId="0">
      <selection activeCell="C2" sqref="C2"/>
    </sheetView>
  </sheetViews>
  <sheetFormatPr defaultRowHeight="15" x14ac:dyDescent="0.25"/>
  <cols>
    <col min="3" max="3" width="11.28515625" style="6" customWidth="1"/>
    <col min="4" max="4" width="10.42578125" bestFit="1" customWidth="1"/>
  </cols>
  <sheetData>
    <row r="1" spans="1:5" x14ac:dyDescent="0.25">
      <c r="A1" s="1" t="s">
        <v>1</v>
      </c>
      <c r="B1">
        <v>0</v>
      </c>
    </row>
    <row r="2" spans="1:5" x14ac:dyDescent="0.25">
      <c r="A2" s="1" t="s">
        <v>2</v>
      </c>
      <c r="B2">
        <v>-255</v>
      </c>
    </row>
    <row r="3" spans="1:5" x14ac:dyDescent="0.25">
      <c r="A3" s="1" t="s">
        <v>3</v>
      </c>
      <c r="B3">
        <v>0</v>
      </c>
    </row>
    <row r="4" spans="1:5" x14ac:dyDescent="0.25">
      <c r="A4" s="2" t="s">
        <v>4</v>
      </c>
      <c r="B4">
        <v>5000</v>
      </c>
    </row>
    <row r="5" spans="1:5" x14ac:dyDescent="0.25">
      <c r="A5" s="1"/>
    </row>
    <row r="6" spans="1:5" x14ac:dyDescent="0.25">
      <c r="A6" s="2" t="s">
        <v>7</v>
      </c>
      <c r="B6">
        <f>v_1-v_0</f>
        <v>-255</v>
      </c>
    </row>
    <row r="7" spans="1:5" x14ac:dyDescent="0.25">
      <c r="A7" s="2" t="s">
        <v>8</v>
      </c>
      <c r="B7">
        <f>t_1-t_0</f>
        <v>5000</v>
      </c>
    </row>
    <row r="8" spans="1:5" x14ac:dyDescent="0.25">
      <c r="A8" s="1"/>
    </row>
    <row r="9" spans="1:5" x14ac:dyDescent="0.25">
      <c r="A9" s="3" t="s">
        <v>0</v>
      </c>
      <c r="B9" t="s">
        <v>5</v>
      </c>
      <c r="C9" s="6" t="s">
        <v>6</v>
      </c>
      <c r="D9" t="s">
        <v>9</v>
      </c>
      <c r="E9" t="s">
        <v>10</v>
      </c>
    </row>
    <row r="10" spans="1:5" x14ac:dyDescent="0.25">
      <c r="A10" s="7">
        <f t="shared" ref="A10:A35" si="0">t_0+((t_1-t_0)/25)*(ROW()-10)</f>
        <v>0</v>
      </c>
      <c r="B10" s="4">
        <f t="shared" ref="B10:B35" si="1">(A10-t_0)/t_delta</f>
        <v>0</v>
      </c>
      <c r="C10" s="6">
        <f t="shared" ref="C10:C35" si="2">v_0+(v_delta * B10)</f>
        <v>0</v>
      </c>
      <c r="D10" s="5">
        <f t="shared" ref="D10:D35" si="3">(SIN(B10*PI()-PI()*0.5)*v_delta/2)+(v_delta/2)+v_0</f>
        <v>0</v>
      </c>
      <c r="E10">
        <v>0</v>
      </c>
    </row>
    <row r="11" spans="1:5" x14ac:dyDescent="0.25">
      <c r="A11" s="7">
        <f t="shared" si="0"/>
        <v>200</v>
      </c>
      <c r="B11" s="4">
        <f t="shared" si="1"/>
        <v>0.04</v>
      </c>
      <c r="C11" s="6">
        <f t="shared" si="2"/>
        <v>-10.200000000000001</v>
      </c>
      <c r="D11" s="5">
        <f t="shared" si="3"/>
        <v>-1.0053755824040707</v>
      </c>
      <c r="E11">
        <v>1</v>
      </c>
    </row>
    <row r="12" spans="1:5" x14ac:dyDescent="0.25">
      <c r="A12" s="7">
        <f t="shared" si="0"/>
        <v>400</v>
      </c>
      <c r="B12" s="4">
        <f t="shared" si="1"/>
        <v>0.08</v>
      </c>
      <c r="C12" s="6">
        <f t="shared" si="2"/>
        <v>-20.400000000000002</v>
      </c>
      <c r="D12" s="5">
        <f t="shared" si="3"/>
        <v>-4.0056469560995396</v>
      </c>
      <c r="E12">
        <v>4</v>
      </c>
    </row>
    <row r="13" spans="1:5" x14ac:dyDescent="0.25">
      <c r="A13" s="7">
        <f t="shared" si="0"/>
        <v>600</v>
      </c>
      <c r="B13" s="4">
        <f t="shared" si="1"/>
        <v>0.12</v>
      </c>
      <c r="C13" s="6">
        <f t="shared" si="2"/>
        <v>-30.599999999999998</v>
      </c>
      <c r="D13" s="5">
        <f t="shared" si="3"/>
        <v>-8.9534980492479548</v>
      </c>
      <c r="E13">
        <v>8</v>
      </c>
    </row>
    <row r="14" spans="1:5" x14ac:dyDescent="0.25">
      <c r="A14" s="7">
        <f t="shared" si="0"/>
        <v>800</v>
      </c>
      <c r="B14" s="4">
        <f t="shared" si="1"/>
        <v>0.16</v>
      </c>
      <c r="C14" s="6">
        <f t="shared" si="2"/>
        <v>-40.800000000000004</v>
      </c>
      <c r="D14" s="5">
        <f t="shared" si="3"/>
        <v>-15.770898294407388</v>
      </c>
      <c r="E14">
        <v>15</v>
      </c>
    </row>
    <row r="15" spans="1:5" x14ac:dyDescent="0.25">
      <c r="A15" s="7">
        <f t="shared" si="0"/>
        <v>1000</v>
      </c>
      <c r="B15" s="4">
        <f t="shared" si="1"/>
        <v>0.2</v>
      </c>
      <c r="C15" s="6">
        <f t="shared" si="2"/>
        <v>-51</v>
      </c>
      <c r="D15" s="5">
        <f t="shared" si="3"/>
        <v>-24.350333217194205</v>
      </c>
      <c r="E15">
        <v>24</v>
      </c>
    </row>
    <row r="16" spans="1:5" x14ac:dyDescent="0.25">
      <c r="A16" s="7">
        <f t="shared" si="0"/>
        <v>1200</v>
      </c>
      <c r="B16" s="4">
        <f t="shared" si="1"/>
        <v>0.24</v>
      </c>
      <c r="C16" s="6">
        <f t="shared" si="2"/>
        <v>-61.199999999999996</v>
      </c>
      <c r="D16" s="5">
        <f t="shared" si="3"/>
        <v>-34.556500003770026</v>
      </c>
      <c r="E16">
        <v>34</v>
      </c>
    </row>
    <row r="17" spans="1:5" x14ac:dyDescent="0.25">
      <c r="A17" s="7">
        <f t="shared" si="0"/>
        <v>1400</v>
      </c>
      <c r="B17" s="4">
        <f t="shared" si="1"/>
        <v>0.28000000000000003</v>
      </c>
      <c r="C17" s="6">
        <f t="shared" si="2"/>
        <v>-71.400000000000006</v>
      </c>
      <c r="D17" s="5">
        <f t="shared" si="3"/>
        <v>-46.228441307042075</v>
      </c>
      <c r="E17">
        <v>46</v>
      </c>
    </row>
    <row r="18" spans="1:5" x14ac:dyDescent="0.25">
      <c r="A18" s="7">
        <f t="shared" si="0"/>
        <v>1600</v>
      </c>
      <c r="B18" s="4">
        <f t="shared" si="1"/>
        <v>0.32</v>
      </c>
      <c r="C18" s="6">
        <f t="shared" si="2"/>
        <v>-81.600000000000009</v>
      </c>
      <c r="D18" s="5">
        <f t="shared" si="3"/>
        <v>-59.182083640177936</v>
      </c>
      <c r="E18">
        <v>59</v>
      </c>
    </row>
    <row r="19" spans="1:5" x14ac:dyDescent="0.25">
      <c r="A19" s="7">
        <f t="shared" si="0"/>
        <v>1800</v>
      </c>
      <c r="B19" s="4">
        <f t="shared" si="1"/>
        <v>0.36</v>
      </c>
      <c r="C19" s="6">
        <f t="shared" si="2"/>
        <v>-91.8</v>
      </c>
      <c r="D19" s="5">
        <f t="shared" si="3"/>
        <v>-73.213140325453253</v>
      </c>
      <c r="E19">
        <v>73</v>
      </c>
    </row>
    <row r="20" spans="1:5" x14ac:dyDescent="0.25">
      <c r="A20" s="7">
        <f t="shared" si="0"/>
        <v>2000</v>
      </c>
      <c r="B20" s="4">
        <f t="shared" si="1"/>
        <v>0.4</v>
      </c>
      <c r="C20" s="6">
        <f t="shared" si="2"/>
        <v>-102</v>
      </c>
      <c r="D20" s="5">
        <f t="shared" si="3"/>
        <v>-88.100333217194205</v>
      </c>
      <c r="E20">
        <v>88</v>
      </c>
    </row>
    <row r="21" spans="1:5" x14ac:dyDescent="0.25">
      <c r="A21" s="7">
        <f t="shared" si="0"/>
        <v>2200</v>
      </c>
      <c r="B21" s="4">
        <f t="shared" si="1"/>
        <v>0.44</v>
      </c>
      <c r="C21" s="6">
        <f t="shared" si="2"/>
        <v>-112.2</v>
      </c>
      <c r="D21" s="5">
        <f t="shared" si="3"/>
        <v>-103.6088823903201</v>
      </c>
      <c r="E21">
        <v>104</v>
      </c>
    </row>
    <row r="22" spans="1:5" x14ac:dyDescent="0.25">
      <c r="A22" s="7">
        <f t="shared" si="0"/>
        <v>2400</v>
      </c>
      <c r="B22" s="4">
        <f t="shared" si="1"/>
        <v>0.48</v>
      </c>
      <c r="C22" s="6">
        <f t="shared" si="2"/>
        <v>-122.39999999999999</v>
      </c>
      <c r="D22" s="5">
        <f t="shared" si="3"/>
        <v>-119.49420876001253</v>
      </c>
      <c r="E22">
        <v>119</v>
      </c>
    </row>
    <row r="23" spans="1:5" x14ac:dyDescent="0.25">
      <c r="A23" s="7">
        <f t="shared" si="0"/>
        <v>2600</v>
      </c>
      <c r="B23" s="4">
        <f t="shared" si="1"/>
        <v>0.52</v>
      </c>
      <c r="C23" s="6">
        <f t="shared" si="2"/>
        <v>-132.6</v>
      </c>
      <c r="D23" s="5">
        <f t="shared" si="3"/>
        <v>-135.50579123998747</v>
      </c>
      <c r="E23">
        <v>136</v>
      </c>
    </row>
    <row r="24" spans="1:5" x14ac:dyDescent="0.25">
      <c r="A24" s="7">
        <f t="shared" si="0"/>
        <v>2800</v>
      </c>
      <c r="B24" s="4">
        <f t="shared" si="1"/>
        <v>0.56000000000000005</v>
      </c>
      <c r="C24" s="6">
        <f t="shared" si="2"/>
        <v>-142.80000000000001</v>
      </c>
      <c r="D24" s="5">
        <f t="shared" si="3"/>
        <v>-151.39111760967992</v>
      </c>
      <c r="E24">
        <v>152</v>
      </c>
    </row>
    <row r="25" spans="1:5" x14ac:dyDescent="0.25">
      <c r="A25" s="7">
        <f t="shared" si="0"/>
        <v>3000</v>
      </c>
      <c r="B25" s="4">
        <f t="shared" si="1"/>
        <v>0.6</v>
      </c>
      <c r="C25" s="6">
        <f t="shared" si="2"/>
        <v>-153</v>
      </c>
      <c r="D25" s="5">
        <f t="shared" si="3"/>
        <v>-166.89966678280581</v>
      </c>
      <c r="E25">
        <v>167</v>
      </c>
    </row>
    <row r="26" spans="1:5" x14ac:dyDescent="0.25">
      <c r="A26" s="7">
        <f t="shared" si="0"/>
        <v>3200</v>
      </c>
      <c r="B26" s="4">
        <f t="shared" si="1"/>
        <v>0.64</v>
      </c>
      <c r="C26" s="6">
        <f t="shared" si="2"/>
        <v>-163.20000000000002</v>
      </c>
      <c r="D26" s="5">
        <f t="shared" si="3"/>
        <v>-181.78685967454678</v>
      </c>
      <c r="E26">
        <v>182</v>
      </c>
    </row>
    <row r="27" spans="1:5" x14ac:dyDescent="0.25">
      <c r="A27" s="7">
        <f t="shared" si="0"/>
        <v>3400</v>
      </c>
      <c r="B27" s="4">
        <f t="shared" si="1"/>
        <v>0.68</v>
      </c>
      <c r="C27" s="6">
        <f t="shared" si="2"/>
        <v>-173.4</v>
      </c>
      <c r="D27" s="5">
        <f t="shared" si="3"/>
        <v>-195.81791635982211</v>
      </c>
      <c r="E27">
        <v>196</v>
      </c>
    </row>
    <row r="28" spans="1:5" x14ac:dyDescent="0.25">
      <c r="A28" s="7">
        <f t="shared" si="0"/>
        <v>3600</v>
      </c>
      <c r="B28" s="4">
        <f t="shared" si="1"/>
        <v>0.72</v>
      </c>
      <c r="C28" s="6">
        <f t="shared" si="2"/>
        <v>-183.6</v>
      </c>
      <c r="D28" s="5">
        <f t="shared" si="3"/>
        <v>-208.77155869295794</v>
      </c>
      <c r="E28">
        <v>209</v>
      </c>
    </row>
    <row r="29" spans="1:5" x14ac:dyDescent="0.25">
      <c r="A29" s="7">
        <f t="shared" si="0"/>
        <v>3800</v>
      </c>
      <c r="B29" s="4">
        <f t="shared" si="1"/>
        <v>0.76</v>
      </c>
      <c r="C29" s="6">
        <f t="shared" si="2"/>
        <v>-193.8</v>
      </c>
      <c r="D29" s="5">
        <f t="shared" si="3"/>
        <v>-220.44349999622995</v>
      </c>
      <c r="E29">
        <v>220</v>
      </c>
    </row>
    <row r="30" spans="1:5" x14ac:dyDescent="0.25">
      <c r="A30" s="7">
        <f t="shared" si="0"/>
        <v>4000</v>
      </c>
      <c r="B30" s="4">
        <f t="shared" si="1"/>
        <v>0.8</v>
      </c>
      <c r="C30" s="6">
        <f t="shared" si="2"/>
        <v>-204</v>
      </c>
      <c r="D30" s="5">
        <f t="shared" si="3"/>
        <v>-230.64966678280581</v>
      </c>
      <c r="E30">
        <v>231</v>
      </c>
    </row>
    <row r="31" spans="1:5" x14ac:dyDescent="0.25">
      <c r="A31" s="7">
        <f t="shared" si="0"/>
        <v>4200</v>
      </c>
      <c r="B31" s="4">
        <f t="shared" si="1"/>
        <v>0.84</v>
      </c>
      <c r="C31" s="6">
        <f t="shared" si="2"/>
        <v>-214.2</v>
      </c>
      <c r="D31" s="5">
        <f t="shared" si="3"/>
        <v>-239.2291017055926</v>
      </c>
      <c r="E31">
        <v>239</v>
      </c>
    </row>
    <row r="32" spans="1:5" x14ac:dyDescent="0.25">
      <c r="A32" s="7">
        <f t="shared" si="0"/>
        <v>4400</v>
      </c>
      <c r="B32" s="4">
        <f t="shared" si="1"/>
        <v>0.88</v>
      </c>
      <c r="C32" s="6">
        <f t="shared" si="2"/>
        <v>-224.4</v>
      </c>
      <c r="D32" s="5">
        <f t="shared" si="3"/>
        <v>-246.04650195075203</v>
      </c>
      <c r="E32">
        <v>246</v>
      </c>
    </row>
    <row r="33" spans="1:5" x14ac:dyDescent="0.25">
      <c r="A33" s="7">
        <f t="shared" si="0"/>
        <v>4600</v>
      </c>
      <c r="B33" s="4">
        <f t="shared" si="1"/>
        <v>0.92</v>
      </c>
      <c r="C33" s="6">
        <f t="shared" si="2"/>
        <v>-234.60000000000002</v>
      </c>
      <c r="D33" s="5">
        <f t="shared" si="3"/>
        <v>-250.99435304390045</v>
      </c>
      <c r="E33">
        <v>251</v>
      </c>
    </row>
    <row r="34" spans="1:5" x14ac:dyDescent="0.25">
      <c r="A34" s="7">
        <f t="shared" si="0"/>
        <v>4800</v>
      </c>
      <c r="B34" s="4">
        <f t="shared" si="1"/>
        <v>0.96</v>
      </c>
      <c r="C34" s="6">
        <f t="shared" si="2"/>
        <v>-244.79999999999998</v>
      </c>
      <c r="D34" s="5">
        <f t="shared" si="3"/>
        <v>-253.9946244175959</v>
      </c>
      <c r="E34">
        <v>254</v>
      </c>
    </row>
    <row r="35" spans="1:5" x14ac:dyDescent="0.25">
      <c r="A35" s="7">
        <f t="shared" si="0"/>
        <v>5000</v>
      </c>
      <c r="B35" s="4">
        <f t="shared" si="1"/>
        <v>1</v>
      </c>
      <c r="C35" s="6">
        <f t="shared" si="2"/>
        <v>-255</v>
      </c>
      <c r="D35" s="5">
        <f t="shared" si="3"/>
        <v>-255</v>
      </c>
      <c r="E35">
        <v>255</v>
      </c>
    </row>
  </sheetData>
  <pageMargins left="0.7" right="0.7" top="0.75" bottom="0.75" header="0.3" footer="0.3"/>
  <pageSetup paperSize="260" orientation="landscape" horizontalDpi="180" verticalDpi="18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t_0</vt:lpstr>
      <vt:lpstr>t_1</vt:lpstr>
      <vt:lpstr>t_delta</vt:lpstr>
      <vt:lpstr>v_0</vt:lpstr>
      <vt:lpstr>v_1</vt:lpstr>
      <vt:lpstr>v_delta</vt:lpstr>
      <vt:lpstr>v0</vt:lpstr>
      <vt:lpstr>vel0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Hanford</cp:lastModifiedBy>
  <dcterms:created xsi:type="dcterms:W3CDTF">2014-11-26T23:47:30Z</dcterms:created>
  <dcterms:modified xsi:type="dcterms:W3CDTF">2014-11-27T18:42:45Z</dcterms:modified>
</cp:coreProperties>
</file>