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auraliu\Dropbox\teaching\2023Fall_MQE_Pitt\Classes\Class 4\demo\"/>
    </mc:Choice>
  </mc:AlternateContent>
  <xr:revisionPtr revIDLastSave="0" documentId="13_ncr:1_{34F1FB7D-3FAB-465E-B549-8753B4D0CC5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WP" sheetId="1" r:id="rId1"/>
    <sheet name="data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2" l="1"/>
  <c r="D7" i="2"/>
  <c r="D9" i="2" s="1"/>
  <c r="D11" i="2" s="1"/>
  <c r="D5" i="2"/>
  <c r="D3" i="2"/>
  <c r="B4" i="3"/>
  <c r="E14" i="2" l="1"/>
  <c r="D17" i="2"/>
  <c r="D15" i="2"/>
  <c r="E15" i="2"/>
  <c r="D13" i="2"/>
  <c r="E13" i="2"/>
  <c r="D14" i="2"/>
  <c r="E14" i="1" l="1"/>
  <c r="E12" i="1"/>
  <c r="E10" i="1"/>
  <c r="E8" i="1"/>
  <c r="E16" i="1" s="1"/>
  <c r="E6" i="1"/>
  <c r="E4" i="1"/>
  <c r="E19" i="1" l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<sst xmlns="http://schemas.openxmlformats.org/spreadsheetml/2006/main" count="23" uniqueCount="16">
  <si>
    <t>Additional Willingness to pay for digital services</t>
  </si>
  <si>
    <t>AWTP</t>
  </si>
  <si>
    <t>SAMPLE MEAN</t>
  </si>
  <si>
    <t>SAMPLE VARIANCE</t>
  </si>
  <si>
    <t>SAMPLE STANDARD DEVIATION</t>
  </si>
  <si>
    <t>SAMPLE SIZE</t>
  </si>
  <si>
    <t>MAX</t>
  </si>
  <si>
    <t>MIN</t>
  </si>
  <si>
    <t>STANDARD ERROR OF sample mean</t>
  </si>
  <si>
    <t>Prob(expected AWTP&gt;10)</t>
  </si>
  <si>
    <t>S/sqrt(n)</t>
  </si>
  <si>
    <t>SE of SAMPLE MEAN</t>
  </si>
  <si>
    <t>95% Confidence interval</t>
  </si>
  <si>
    <t>99.7% ci</t>
  </si>
  <si>
    <t>68% CI</t>
  </si>
  <si>
    <t>Prob(averageAWTP&gt;15)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</si>
</sst>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4" fontId="0" fillId="0" borderId="0" xfId="0" applyNumberFormat="1"/>
    <xf numFmtId="4" fontId="0" fillId="0" borderId="0" xfId="0" applyNumberFormat="1" applyAlignment="1">
      <alignment horizontal="center"/>
    </xf>
    <xf numFmtId="4" fontId="16" fillId="33" borderId="0" xfId="0" applyNumberFormat="1" applyFont="1" applyFill="1"/>
    <xf numFmtId="0" fontId="0" fillId="33" borderId="0" xfId="0" applyFill="1"/>
    <xf numFmtId="4" fontId="16" fillId="34" borderId="0" xfId="0" applyNumberFormat="1" applyFont="1" applyFill="1"/>
    <xf numFmtId="0" fontId="0" fillId="34" borderId="0" xfId="0" applyFill="1"/>
    <xf numFmtId="4" fontId="16" fillId="35" borderId="0" xfId="0" applyNumberFormat="1" applyFont="1" applyFill="1"/>
    <xf numFmtId="0" fontId="0" fillId="35" borderId="0" xfId="0" applyFill="1"/>
    <xf numFmtId="2" fontId="16" fillId="33" borderId="0" xfId="0" applyNumberFormat="1" applyFont="1" applyFill="1"/>
    <xf numFmtId="2" fontId="16" fillId="36" borderId="0" xfId="0" applyNumberFormat="1" applyFont="1" applyFill="1"/>
    <xf numFmtId="0" fontId="16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zoomScaleNormal="100" workbookViewId="0">
      <selection activeCell="E19" sqref="E19"/>
    </sheetView>
  </sheetViews>
  <sheetFormatPr defaultRowHeight="14.5" x14ac:dyDescent="0.35"/>
  <cols>
    <col min="2" max="2" width="9.08984375" customWidth="1"/>
  </cols>
  <sheetData>
    <row r="1" spans="1:11" x14ac:dyDescent="0.35">
      <c r="A1" s="1" t="s">
        <v>0</v>
      </c>
      <c r="B1" s="1"/>
    </row>
    <row r="2" spans="1:11" x14ac:dyDescent="0.35">
      <c r="A2" s="3" t="s">
        <v>1</v>
      </c>
      <c r="B2" s="3"/>
    </row>
    <row r="3" spans="1:11" x14ac:dyDescent="0.35">
      <c r="A3">
        <v>298.58999999999997</v>
      </c>
      <c r="B3">
        <f>IF(A3&gt;=5,A3,"")</f>
        <v>298.58999999999997</v>
      </c>
      <c r="F3" s="2"/>
      <c r="J3" s="2"/>
      <c r="K3" s="2"/>
    </row>
    <row r="4" spans="1:11" x14ac:dyDescent="0.35">
      <c r="A4">
        <v>4.29</v>
      </c>
      <c r="B4" t="str">
        <f t="shared" ref="B4:B61" si="0">IF(A4&gt;=5,A4,"")</f>
        <v/>
      </c>
      <c r="E4" s="10">
        <f>AVERAGE(A3:A90)</f>
        <v>20.506363636363634</v>
      </c>
      <c r="F4" s="4" t="s">
        <v>2</v>
      </c>
      <c r="G4" s="5"/>
    </row>
    <row r="5" spans="1:11" x14ac:dyDescent="0.35">
      <c r="A5">
        <v>17.190000000000001</v>
      </c>
      <c r="B5">
        <f t="shared" si="0"/>
        <v>17.190000000000001</v>
      </c>
    </row>
    <row r="6" spans="1:11" x14ac:dyDescent="0.35">
      <c r="A6">
        <v>0</v>
      </c>
      <c r="B6" t="str">
        <f t="shared" si="0"/>
        <v/>
      </c>
      <c r="E6">
        <f>_xlfn.VAR.S(A3:A90)</f>
        <v>1475.5025751306171</v>
      </c>
      <c r="F6" t="s">
        <v>3</v>
      </c>
    </row>
    <row r="7" spans="1:11" x14ac:dyDescent="0.35">
      <c r="A7">
        <v>9.23</v>
      </c>
      <c r="B7">
        <f t="shared" si="0"/>
        <v>9.23</v>
      </c>
    </row>
    <row r="8" spans="1:11" x14ac:dyDescent="0.35">
      <c r="A8">
        <v>9.86</v>
      </c>
      <c r="B8">
        <f t="shared" si="0"/>
        <v>9.86</v>
      </c>
      <c r="E8" s="6">
        <f>_xlfn.STDEV.S(A2:A90)</f>
        <v>38.412271152987259</v>
      </c>
      <c r="F8" s="6" t="s">
        <v>4</v>
      </c>
      <c r="G8" s="7"/>
      <c r="H8" s="7"/>
    </row>
    <row r="9" spans="1:11" x14ac:dyDescent="0.35">
      <c r="A9">
        <v>6.15</v>
      </c>
      <c r="B9">
        <f t="shared" si="0"/>
        <v>6.15</v>
      </c>
    </row>
    <row r="10" spans="1:11" x14ac:dyDescent="0.35">
      <c r="A10">
        <v>4.29</v>
      </c>
      <c r="B10" t="str">
        <f t="shared" si="0"/>
        <v/>
      </c>
      <c r="E10" s="8">
        <f>COUNT(A3:A90)</f>
        <v>88</v>
      </c>
      <c r="F10" s="8" t="s">
        <v>5</v>
      </c>
      <c r="G10" s="9"/>
    </row>
    <row r="11" spans="1:11" x14ac:dyDescent="0.35">
      <c r="A11">
        <v>11.46</v>
      </c>
      <c r="B11">
        <f t="shared" si="0"/>
        <v>11.46</v>
      </c>
    </row>
    <row r="12" spans="1:11" x14ac:dyDescent="0.35">
      <c r="A12">
        <v>0</v>
      </c>
      <c r="B12" t="str">
        <f t="shared" si="0"/>
        <v/>
      </c>
      <c r="E12">
        <f>MAX(A3:A90)</f>
        <v>298.58999999999997</v>
      </c>
      <c r="F12" t="s">
        <v>6</v>
      </c>
    </row>
    <row r="13" spans="1:11" x14ac:dyDescent="0.35">
      <c r="A13">
        <v>5.73</v>
      </c>
      <c r="B13">
        <f t="shared" si="0"/>
        <v>5.73</v>
      </c>
    </row>
    <row r="14" spans="1:11" x14ac:dyDescent="0.35">
      <c r="A14">
        <v>0</v>
      </c>
      <c r="B14" t="str">
        <f t="shared" si="0"/>
        <v/>
      </c>
      <c r="E14">
        <f>MIN(A3:A90)</f>
        <v>0</v>
      </c>
      <c r="F14" t="s">
        <v>7</v>
      </c>
    </row>
    <row r="15" spans="1:11" x14ac:dyDescent="0.35">
      <c r="A15">
        <v>8.68</v>
      </c>
      <c r="B15">
        <f t="shared" si="0"/>
        <v>8.68</v>
      </c>
      <c r="E15" s="2"/>
      <c r="F15" s="2"/>
      <c r="K15" s="2"/>
    </row>
    <row r="16" spans="1:11" x14ac:dyDescent="0.35">
      <c r="A16">
        <v>11.27</v>
      </c>
      <c r="B16">
        <f t="shared" si="0"/>
        <v>11.27</v>
      </c>
      <c r="E16" s="11">
        <f>E8/SQRT(E10)</f>
        <v>4.0947618633314162</v>
      </c>
      <c r="F16" s="12" t="s">
        <v>8</v>
      </c>
      <c r="G16" s="13"/>
      <c r="H16" s="13"/>
      <c r="I16" s="13"/>
    </row>
    <row r="17" spans="1:11" x14ac:dyDescent="0.35">
      <c r="A17">
        <v>11.27</v>
      </c>
      <c r="B17">
        <f t="shared" si="0"/>
        <v>11.27</v>
      </c>
      <c r="E17" t="s">
        <v>10</v>
      </c>
    </row>
    <row r="18" spans="1:11" x14ac:dyDescent="0.35">
      <c r="A18">
        <v>20.059999999999999</v>
      </c>
      <c r="B18">
        <f t="shared" si="0"/>
        <v>20.059999999999999</v>
      </c>
    </row>
    <row r="19" spans="1:11" x14ac:dyDescent="0.35">
      <c r="A19">
        <v>2.87</v>
      </c>
      <c r="B19" t="str">
        <f t="shared" si="0"/>
        <v/>
      </c>
      <c r="E19">
        <f>1-_xlfn.NORM.DIST(15,E4,E16,TRUE)</f>
        <v>0.91064435116572218</v>
      </c>
      <c r="F19" s="1" t="s">
        <v>9</v>
      </c>
    </row>
    <row r="20" spans="1:11" x14ac:dyDescent="0.35">
      <c r="A20">
        <v>0</v>
      </c>
      <c r="B20" t="str">
        <f t="shared" si="0"/>
        <v/>
      </c>
    </row>
    <row r="21" spans="1:11" x14ac:dyDescent="0.35">
      <c r="A21">
        <v>17.190000000000001</v>
      </c>
      <c r="B21">
        <f t="shared" si="0"/>
        <v>17.190000000000001</v>
      </c>
    </row>
    <row r="22" spans="1:11" x14ac:dyDescent="0.35">
      <c r="A22">
        <v>17.190000000000001</v>
      </c>
      <c r="B22">
        <f t="shared" si="0"/>
        <v>17.190000000000001</v>
      </c>
    </row>
    <row r="23" spans="1:11" x14ac:dyDescent="0.35">
      <c r="A23">
        <v>9.86</v>
      </c>
      <c r="B23">
        <f t="shared" si="0"/>
        <v>9.86</v>
      </c>
    </row>
    <row r="24" spans="1:11" x14ac:dyDescent="0.35">
      <c r="A24">
        <v>8.6</v>
      </c>
      <c r="B24">
        <f t="shared" si="0"/>
        <v>8.6</v>
      </c>
    </row>
    <row r="25" spans="1:11" x14ac:dyDescent="0.35">
      <c r="A25">
        <v>0</v>
      </c>
      <c r="B25" t="str">
        <f t="shared" si="0"/>
        <v/>
      </c>
      <c r="F25" s="2"/>
      <c r="J25" s="2"/>
      <c r="K25" s="2"/>
    </row>
    <row r="26" spans="1:11" x14ac:dyDescent="0.35">
      <c r="A26">
        <v>3.23</v>
      </c>
      <c r="B26" t="str">
        <f t="shared" si="0"/>
        <v/>
      </c>
      <c r="F26" s="2"/>
      <c r="J26" s="2"/>
      <c r="K26" s="2"/>
    </row>
    <row r="27" spans="1:11" x14ac:dyDescent="0.35">
      <c r="A27">
        <v>3.08</v>
      </c>
      <c r="B27" t="str">
        <f t="shared" si="0"/>
        <v/>
      </c>
    </row>
    <row r="28" spans="1:11" x14ac:dyDescent="0.35">
      <c r="A28">
        <v>0</v>
      </c>
      <c r="B28" t="str">
        <f t="shared" si="0"/>
        <v/>
      </c>
    </row>
    <row r="29" spans="1:11" x14ac:dyDescent="0.35">
      <c r="A29">
        <v>14.33</v>
      </c>
      <c r="B29">
        <f t="shared" si="0"/>
        <v>14.33</v>
      </c>
    </row>
    <row r="30" spans="1:11" x14ac:dyDescent="0.35">
      <c r="A30">
        <v>0</v>
      </c>
      <c r="B30" t="str">
        <f t="shared" si="0"/>
        <v/>
      </c>
    </row>
    <row r="31" spans="1:11" x14ac:dyDescent="0.35">
      <c r="A31">
        <v>19.72</v>
      </c>
      <c r="B31">
        <f t="shared" si="0"/>
        <v>19.72</v>
      </c>
    </row>
    <row r="32" spans="1:11" x14ac:dyDescent="0.35">
      <c r="A32">
        <v>2.87</v>
      </c>
      <c r="B32" t="str">
        <f t="shared" si="0"/>
        <v/>
      </c>
    </row>
    <row r="33" spans="1:2" x14ac:dyDescent="0.35">
      <c r="A33">
        <v>23.94</v>
      </c>
      <c r="B33">
        <f t="shared" si="0"/>
        <v>23.94</v>
      </c>
    </row>
    <row r="34" spans="1:2" x14ac:dyDescent="0.35">
      <c r="A34">
        <v>100</v>
      </c>
      <c r="B34">
        <f t="shared" si="0"/>
        <v>100</v>
      </c>
    </row>
    <row r="35" spans="1:2" x14ac:dyDescent="0.35">
      <c r="A35">
        <v>8.4499999999999993</v>
      </c>
      <c r="B35">
        <f t="shared" si="0"/>
        <v>8.4499999999999993</v>
      </c>
    </row>
    <row r="36" spans="1:2" x14ac:dyDescent="0.35">
      <c r="A36">
        <v>74.650000000000006</v>
      </c>
      <c r="B36">
        <f t="shared" si="0"/>
        <v>74.650000000000006</v>
      </c>
    </row>
    <row r="37" spans="1:2" x14ac:dyDescent="0.35">
      <c r="A37">
        <v>51.61</v>
      </c>
      <c r="B37">
        <f t="shared" si="0"/>
        <v>51.61</v>
      </c>
    </row>
    <row r="38" spans="1:2" x14ac:dyDescent="0.35">
      <c r="A38">
        <v>5.6</v>
      </c>
      <c r="B38">
        <f t="shared" si="0"/>
        <v>5.6</v>
      </c>
    </row>
    <row r="39" spans="1:2" x14ac:dyDescent="0.35">
      <c r="A39">
        <v>11.27</v>
      </c>
      <c r="B39">
        <f t="shared" si="0"/>
        <v>11.27</v>
      </c>
    </row>
    <row r="40" spans="1:2" x14ac:dyDescent="0.35">
      <c r="A40">
        <v>21.64</v>
      </c>
      <c r="B40">
        <f t="shared" si="0"/>
        <v>21.64</v>
      </c>
    </row>
    <row r="41" spans="1:2" x14ac:dyDescent="0.35">
      <c r="A41">
        <v>30.99</v>
      </c>
      <c r="B41">
        <f t="shared" si="0"/>
        <v>30.99</v>
      </c>
    </row>
    <row r="42" spans="1:2" x14ac:dyDescent="0.35">
      <c r="A42">
        <v>100</v>
      </c>
      <c r="B42">
        <f t="shared" si="0"/>
        <v>100</v>
      </c>
    </row>
    <row r="43" spans="1:2" x14ac:dyDescent="0.35">
      <c r="A43">
        <v>11.27</v>
      </c>
      <c r="B43">
        <f t="shared" si="0"/>
        <v>11.27</v>
      </c>
    </row>
    <row r="44" spans="1:2" x14ac:dyDescent="0.35">
      <c r="A44">
        <v>6.15</v>
      </c>
      <c r="B44">
        <f t="shared" si="0"/>
        <v>6.15</v>
      </c>
    </row>
    <row r="45" spans="1:2" x14ac:dyDescent="0.35">
      <c r="A45">
        <v>0</v>
      </c>
      <c r="B45" t="str">
        <f t="shared" si="0"/>
        <v/>
      </c>
    </row>
    <row r="46" spans="1:2" x14ac:dyDescent="0.35">
      <c r="A46">
        <v>12.68</v>
      </c>
      <c r="B46">
        <f t="shared" si="0"/>
        <v>12.68</v>
      </c>
    </row>
    <row r="47" spans="1:2" x14ac:dyDescent="0.35">
      <c r="A47">
        <v>15.84</v>
      </c>
      <c r="B47">
        <f t="shared" si="0"/>
        <v>15.84</v>
      </c>
    </row>
    <row r="48" spans="1:2" x14ac:dyDescent="0.35">
      <c r="A48">
        <v>2.87</v>
      </c>
      <c r="B48" t="str">
        <f t="shared" si="0"/>
        <v/>
      </c>
    </row>
    <row r="49" spans="1:2" x14ac:dyDescent="0.35">
      <c r="A49">
        <v>2.82</v>
      </c>
      <c r="B49" t="str">
        <f t="shared" si="0"/>
        <v/>
      </c>
    </row>
    <row r="50" spans="1:2" x14ac:dyDescent="0.35">
      <c r="A50">
        <v>12.31</v>
      </c>
      <c r="B50">
        <f t="shared" si="0"/>
        <v>12.31</v>
      </c>
    </row>
    <row r="51" spans="1:2" x14ac:dyDescent="0.35">
      <c r="A51">
        <v>19.72</v>
      </c>
      <c r="B51">
        <f t="shared" si="0"/>
        <v>19.72</v>
      </c>
    </row>
    <row r="52" spans="1:2" x14ac:dyDescent="0.35">
      <c r="A52">
        <v>5.63</v>
      </c>
      <c r="B52">
        <f t="shared" si="0"/>
        <v>5.63</v>
      </c>
    </row>
    <row r="53" spans="1:2" x14ac:dyDescent="0.35">
      <c r="A53">
        <v>0</v>
      </c>
      <c r="B53" t="str">
        <f t="shared" si="0"/>
        <v/>
      </c>
    </row>
    <row r="54" spans="1:2" x14ac:dyDescent="0.35">
      <c r="A54">
        <v>100</v>
      </c>
      <c r="B54">
        <f t="shared" si="0"/>
        <v>100</v>
      </c>
    </row>
    <row r="55" spans="1:2" x14ac:dyDescent="0.35">
      <c r="A55">
        <v>11.27</v>
      </c>
      <c r="B55">
        <f t="shared" si="0"/>
        <v>11.27</v>
      </c>
    </row>
    <row r="56" spans="1:2" x14ac:dyDescent="0.35">
      <c r="A56">
        <v>11.27</v>
      </c>
      <c r="B56">
        <f t="shared" si="0"/>
        <v>11.27</v>
      </c>
    </row>
    <row r="57" spans="1:2" x14ac:dyDescent="0.35">
      <c r="A57">
        <v>0</v>
      </c>
      <c r="B57" t="str">
        <f t="shared" si="0"/>
        <v/>
      </c>
    </row>
    <row r="58" spans="1:2" x14ac:dyDescent="0.35">
      <c r="A58">
        <v>11.27</v>
      </c>
      <c r="B58">
        <f t="shared" si="0"/>
        <v>11.27</v>
      </c>
    </row>
    <row r="59" spans="1:2" x14ac:dyDescent="0.35">
      <c r="A59">
        <v>15.49</v>
      </c>
      <c r="B59">
        <f t="shared" si="0"/>
        <v>15.49</v>
      </c>
    </row>
    <row r="60" spans="1:2" x14ac:dyDescent="0.35">
      <c r="A60">
        <v>7.04</v>
      </c>
      <c r="B60">
        <f t="shared" si="0"/>
        <v>7.04</v>
      </c>
    </row>
    <row r="61" spans="1:2" x14ac:dyDescent="0.35">
      <c r="A61">
        <v>2.87</v>
      </c>
      <c r="B61" t="str">
        <f t="shared" si="0"/>
        <v/>
      </c>
    </row>
    <row r="62" spans="1:2" x14ac:dyDescent="0.35">
      <c r="A62">
        <v>6.15</v>
      </c>
    </row>
    <row r="63" spans="1:2" x14ac:dyDescent="0.35">
      <c r="A63">
        <v>11.27</v>
      </c>
    </row>
    <row r="64" spans="1:2" x14ac:dyDescent="0.35">
      <c r="A64">
        <v>11.27</v>
      </c>
    </row>
    <row r="65" spans="1:1" x14ac:dyDescent="0.35">
      <c r="A65">
        <v>25.81</v>
      </c>
    </row>
    <row r="66" spans="1:1" x14ac:dyDescent="0.35">
      <c r="A66">
        <v>6.15</v>
      </c>
    </row>
    <row r="67" spans="1:1" x14ac:dyDescent="0.35">
      <c r="A67">
        <v>15.38</v>
      </c>
    </row>
    <row r="68" spans="1:1" x14ac:dyDescent="0.35">
      <c r="A68">
        <v>7.04</v>
      </c>
    </row>
    <row r="69" spans="1:1" x14ac:dyDescent="0.35">
      <c r="A69">
        <v>2.82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11.27</v>
      </c>
    </row>
    <row r="73" spans="1:1" x14ac:dyDescent="0.35">
      <c r="A73">
        <v>8.4499999999999993</v>
      </c>
    </row>
    <row r="74" spans="1:1" x14ac:dyDescent="0.35">
      <c r="A74">
        <v>9.86</v>
      </c>
    </row>
    <row r="75" spans="1:1" x14ac:dyDescent="0.35">
      <c r="A75">
        <v>105.63</v>
      </c>
    </row>
    <row r="76" spans="1:1" x14ac:dyDescent="0.35">
      <c r="A76">
        <v>5.63</v>
      </c>
    </row>
    <row r="77" spans="1:1" x14ac:dyDescent="0.35">
      <c r="A77">
        <v>21.13</v>
      </c>
    </row>
    <row r="78" spans="1:1" x14ac:dyDescent="0.35">
      <c r="A78">
        <v>3.45</v>
      </c>
    </row>
    <row r="79" spans="1:1" x14ac:dyDescent="0.35">
      <c r="A79">
        <v>19.72</v>
      </c>
    </row>
    <row r="80" spans="1:1" x14ac:dyDescent="0.35">
      <c r="A80">
        <v>9.86</v>
      </c>
    </row>
    <row r="81" spans="1:1" x14ac:dyDescent="0.35">
      <c r="A81">
        <v>34.51</v>
      </c>
    </row>
    <row r="82" spans="1:1" x14ac:dyDescent="0.35">
      <c r="A82">
        <v>40.85</v>
      </c>
    </row>
    <row r="83" spans="1:1" x14ac:dyDescent="0.35">
      <c r="A83">
        <v>80</v>
      </c>
    </row>
    <row r="84" spans="1:1" x14ac:dyDescent="0.35">
      <c r="A84">
        <v>1.41</v>
      </c>
    </row>
    <row r="85" spans="1:1" x14ac:dyDescent="0.35">
      <c r="A85">
        <v>9.86</v>
      </c>
    </row>
    <row r="86" spans="1:1" x14ac:dyDescent="0.35">
      <c r="A86">
        <v>15.49</v>
      </c>
    </row>
    <row r="87" spans="1:1" x14ac:dyDescent="0.35">
      <c r="A87">
        <v>40.85</v>
      </c>
    </row>
    <row r="88" spans="1:1" x14ac:dyDescent="0.35">
      <c r="A88">
        <v>25.35</v>
      </c>
    </row>
    <row r="89" spans="1:1" x14ac:dyDescent="0.35">
      <c r="A89">
        <v>8.4499999999999993</v>
      </c>
    </row>
    <row r="90" spans="1:1" x14ac:dyDescent="0.35">
      <c r="A90">
        <v>73.239999999999995</v>
      </c>
    </row>
  </sheetData>
  <sortState xmlns:xlrd2="http://schemas.microsoft.com/office/spreadsheetml/2017/richdata2" ref="A3:A61">
    <sortCondition descending="1" ref="A3:A6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5D66-D625-4B5C-B1FA-F0EE7B37DA2D}">
  <dimension ref="A1:H90"/>
  <sheetViews>
    <sheetView tabSelected="1" zoomScaleNormal="100" workbookViewId="0">
      <selection activeCell="D18" sqref="D18"/>
    </sheetView>
  </sheetViews>
  <sheetFormatPr defaultRowHeight="14.5" x14ac:dyDescent="0.35"/>
  <sheetData>
    <row r="1" spans="1:8" x14ac:dyDescent="0.35">
      <c r="A1" s="1" t="s">
        <v>0</v>
      </c>
    </row>
    <row r="2" spans="1:8" x14ac:dyDescent="0.35">
      <c r="A2" s="3" t="s">
        <v>1</v>
      </c>
    </row>
    <row r="3" spans="1:8" x14ac:dyDescent="0.35">
      <c r="A3">
        <v>298.58999999999997</v>
      </c>
      <c r="D3">
        <f>COUNT(A3:A90)</f>
        <v>88</v>
      </c>
      <c r="E3" t="s">
        <v>5</v>
      </c>
    </row>
    <row r="4" spans="1:8" x14ac:dyDescent="0.35">
      <c r="A4">
        <v>4.29</v>
      </c>
    </row>
    <row r="5" spans="1:8" x14ac:dyDescent="0.35">
      <c r="A5">
        <v>17.190000000000001</v>
      </c>
      <c r="D5">
        <f>AVERAGE(A3:A90)</f>
        <v>20.506363636363634</v>
      </c>
      <c r="E5" t="s">
        <v>2</v>
      </c>
    </row>
    <row r="6" spans="1:8" x14ac:dyDescent="0.35">
      <c r="A6">
        <v>0</v>
      </c>
    </row>
    <row r="7" spans="1:8" x14ac:dyDescent="0.35">
      <c r="A7">
        <v>9.23</v>
      </c>
      <c r="D7">
        <f>_xlfn.VAR.S(A3:A90)</f>
        <v>1475.5025751306171</v>
      </c>
      <c r="E7" t="s">
        <v>3</v>
      </c>
    </row>
    <row r="8" spans="1:8" x14ac:dyDescent="0.35">
      <c r="A8">
        <v>9.86</v>
      </c>
    </row>
    <row r="9" spans="1:8" x14ac:dyDescent="0.35">
      <c r="A9">
        <v>6.15</v>
      </c>
      <c r="D9">
        <f>SQRT(D7)</f>
        <v>38.412271152987259</v>
      </c>
      <c r="E9" t="s">
        <v>4</v>
      </c>
      <c r="H9">
        <f>_xlfn.STDEV.S(A3:A90)</f>
        <v>38.412271152987259</v>
      </c>
    </row>
    <row r="10" spans="1:8" x14ac:dyDescent="0.35">
      <c r="A10">
        <v>4.29</v>
      </c>
    </row>
    <row r="11" spans="1:8" x14ac:dyDescent="0.35">
      <c r="A11">
        <v>11.46</v>
      </c>
      <c r="D11">
        <f>D9/SQRT(D3)</f>
        <v>4.0947618633314162</v>
      </c>
      <c r="E11" t="s">
        <v>11</v>
      </c>
      <c r="G11" t="s">
        <v>10</v>
      </c>
    </row>
    <row r="12" spans="1:8" x14ac:dyDescent="0.35">
      <c r="A12">
        <v>0</v>
      </c>
    </row>
    <row r="13" spans="1:8" x14ac:dyDescent="0.35">
      <c r="A13">
        <v>5.73</v>
      </c>
      <c r="D13">
        <f>D5-2*D11</f>
        <v>12.316839909700802</v>
      </c>
      <c r="E13">
        <f>D5+2*D11</f>
        <v>28.695887363026465</v>
      </c>
      <c r="G13" t="s">
        <v>12</v>
      </c>
    </row>
    <row r="14" spans="1:8" x14ac:dyDescent="0.35">
      <c r="A14">
        <v>0</v>
      </c>
      <c r="D14">
        <f>D5-3*D11</f>
        <v>8.2220780463693863</v>
      </c>
      <c r="E14">
        <f>D5+3*D11</f>
        <v>32.790649226357885</v>
      </c>
      <c r="G14" t="s">
        <v>13</v>
      </c>
    </row>
    <row r="15" spans="1:8" x14ac:dyDescent="0.35">
      <c r="A15">
        <v>8.68</v>
      </c>
      <c r="D15">
        <f>D5-1*D11</f>
        <v>16.411601773032217</v>
      </c>
      <c r="E15">
        <f>D5+1*D11</f>
        <v>24.601125499695051</v>
      </c>
      <c r="G15" t="s">
        <v>14</v>
      </c>
    </row>
    <row r="16" spans="1:8" x14ac:dyDescent="0.35">
      <c r="A16">
        <v>11.27</v>
      </c>
    </row>
    <row r="17" spans="1:6" x14ac:dyDescent="0.35">
      <c r="A17">
        <v>11.27</v>
      </c>
      <c r="D17">
        <f>1-_xlfn.NORM.DIST(15,D5,D11,TRUE)</f>
        <v>0.91064435116572218</v>
      </c>
      <c r="F17" t="s">
        <v>15</v>
      </c>
    </row>
    <row r="18" spans="1:6" x14ac:dyDescent="0.35">
      <c r="A18">
        <v>20.059999999999999</v>
      </c>
    </row>
    <row r="19" spans="1:6" x14ac:dyDescent="0.35">
      <c r="A19">
        <v>2.87</v>
      </c>
    </row>
    <row r="20" spans="1:6" x14ac:dyDescent="0.35">
      <c r="A20">
        <v>0</v>
      </c>
    </row>
    <row r="21" spans="1:6" x14ac:dyDescent="0.35">
      <c r="A21">
        <v>17.190000000000001</v>
      </c>
    </row>
    <row r="22" spans="1:6" x14ac:dyDescent="0.35">
      <c r="A22">
        <v>17.190000000000001</v>
      </c>
    </row>
    <row r="23" spans="1:6" x14ac:dyDescent="0.35">
      <c r="A23">
        <v>9.86</v>
      </c>
    </row>
    <row r="24" spans="1:6" x14ac:dyDescent="0.35">
      <c r="A24">
        <v>8.6</v>
      </c>
    </row>
    <row r="25" spans="1:6" x14ac:dyDescent="0.35">
      <c r="A25">
        <v>0</v>
      </c>
    </row>
    <row r="26" spans="1:6" x14ac:dyDescent="0.35">
      <c r="A26">
        <v>3.23</v>
      </c>
    </row>
    <row r="27" spans="1:6" x14ac:dyDescent="0.35">
      <c r="A27">
        <v>3.08</v>
      </c>
    </row>
    <row r="28" spans="1:6" x14ac:dyDescent="0.35">
      <c r="A28">
        <v>0</v>
      </c>
    </row>
    <row r="29" spans="1:6" x14ac:dyDescent="0.35">
      <c r="A29">
        <v>14.33</v>
      </c>
    </row>
    <row r="30" spans="1:6" x14ac:dyDescent="0.35">
      <c r="A30">
        <v>0</v>
      </c>
    </row>
    <row r="31" spans="1:6" x14ac:dyDescent="0.35">
      <c r="A31">
        <v>19.72</v>
      </c>
    </row>
    <row r="32" spans="1:6" x14ac:dyDescent="0.35">
      <c r="A32">
        <v>2.87</v>
      </c>
    </row>
    <row r="33" spans="1:1" x14ac:dyDescent="0.35">
      <c r="A33">
        <v>23.94</v>
      </c>
    </row>
    <row r="34" spans="1:1" x14ac:dyDescent="0.35">
      <c r="A34">
        <v>100</v>
      </c>
    </row>
    <row r="35" spans="1:1" x14ac:dyDescent="0.35">
      <c r="A35">
        <v>8.4499999999999993</v>
      </c>
    </row>
    <row r="36" spans="1:1" x14ac:dyDescent="0.35">
      <c r="A36">
        <v>74.650000000000006</v>
      </c>
    </row>
    <row r="37" spans="1:1" x14ac:dyDescent="0.35">
      <c r="A37">
        <v>51.61</v>
      </c>
    </row>
    <row r="38" spans="1:1" x14ac:dyDescent="0.35">
      <c r="A38">
        <v>5.6</v>
      </c>
    </row>
    <row r="39" spans="1:1" x14ac:dyDescent="0.35">
      <c r="A39">
        <v>11.27</v>
      </c>
    </row>
    <row r="40" spans="1:1" x14ac:dyDescent="0.35">
      <c r="A40">
        <v>21.64</v>
      </c>
    </row>
    <row r="41" spans="1:1" x14ac:dyDescent="0.35">
      <c r="A41">
        <v>30.99</v>
      </c>
    </row>
    <row r="42" spans="1:1" x14ac:dyDescent="0.35">
      <c r="A42">
        <v>100</v>
      </c>
    </row>
    <row r="43" spans="1:1" x14ac:dyDescent="0.35">
      <c r="A43">
        <v>11.27</v>
      </c>
    </row>
    <row r="44" spans="1:1" x14ac:dyDescent="0.35">
      <c r="A44">
        <v>6.15</v>
      </c>
    </row>
    <row r="45" spans="1:1" x14ac:dyDescent="0.35">
      <c r="A45">
        <v>0</v>
      </c>
    </row>
    <row r="46" spans="1:1" x14ac:dyDescent="0.35">
      <c r="A46">
        <v>12.68</v>
      </c>
    </row>
    <row r="47" spans="1:1" x14ac:dyDescent="0.35">
      <c r="A47">
        <v>15.84</v>
      </c>
    </row>
    <row r="48" spans="1:1" x14ac:dyDescent="0.35">
      <c r="A48">
        <v>2.87</v>
      </c>
    </row>
    <row r="49" spans="1:1" x14ac:dyDescent="0.35">
      <c r="A49">
        <v>2.82</v>
      </c>
    </row>
    <row r="50" spans="1:1" x14ac:dyDescent="0.35">
      <c r="A50">
        <v>12.31</v>
      </c>
    </row>
    <row r="51" spans="1:1" x14ac:dyDescent="0.35">
      <c r="A51">
        <v>19.72</v>
      </c>
    </row>
    <row r="52" spans="1:1" x14ac:dyDescent="0.35">
      <c r="A52">
        <v>5.63</v>
      </c>
    </row>
    <row r="53" spans="1:1" x14ac:dyDescent="0.35">
      <c r="A53">
        <v>0</v>
      </c>
    </row>
    <row r="54" spans="1:1" x14ac:dyDescent="0.35">
      <c r="A54">
        <v>100</v>
      </c>
    </row>
    <row r="55" spans="1:1" x14ac:dyDescent="0.35">
      <c r="A55">
        <v>11.27</v>
      </c>
    </row>
    <row r="56" spans="1:1" x14ac:dyDescent="0.35">
      <c r="A56">
        <v>11.27</v>
      </c>
    </row>
    <row r="57" spans="1:1" x14ac:dyDescent="0.35">
      <c r="A57">
        <v>0</v>
      </c>
    </row>
    <row r="58" spans="1:1" x14ac:dyDescent="0.35">
      <c r="A58">
        <v>11.27</v>
      </c>
    </row>
    <row r="59" spans="1:1" x14ac:dyDescent="0.35">
      <c r="A59">
        <v>15.49</v>
      </c>
    </row>
    <row r="60" spans="1:1" x14ac:dyDescent="0.35">
      <c r="A60">
        <v>7.04</v>
      </c>
    </row>
    <row r="61" spans="1:1" x14ac:dyDescent="0.35">
      <c r="A61">
        <v>2.87</v>
      </c>
    </row>
    <row r="62" spans="1:1" x14ac:dyDescent="0.35">
      <c r="A62">
        <v>6.15</v>
      </c>
    </row>
    <row r="63" spans="1:1" x14ac:dyDescent="0.35">
      <c r="A63">
        <v>11.27</v>
      </c>
    </row>
    <row r="64" spans="1:1" x14ac:dyDescent="0.35">
      <c r="A64">
        <v>11.27</v>
      </c>
    </row>
    <row r="65" spans="1:1" x14ac:dyDescent="0.35">
      <c r="A65">
        <v>25.81</v>
      </c>
    </row>
    <row r="66" spans="1:1" x14ac:dyDescent="0.35">
      <c r="A66">
        <v>6.15</v>
      </c>
    </row>
    <row r="67" spans="1:1" x14ac:dyDescent="0.35">
      <c r="A67">
        <v>15.38</v>
      </c>
    </row>
    <row r="68" spans="1:1" x14ac:dyDescent="0.35">
      <c r="A68">
        <v>7.04</v>
      </c>
    </row>
    <row r="69" spans="1:1" x14ac:dyDescent="0.35">
      <c r="A69">
        <v>2.82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11.27</v>
      </c>
    </row>
    <row r="73" spans="1:1" x14ac:dyDescent="0.35">
      <c r="A73">
        <v>8.4499999999999993</v>
      </c>
    </row>
    <row r="74" spans="1:1" x14ac:dyDescent="0.35">
      <c r="A74">
        <v>9.86</v>
      </c>
    </row>
    <row r="75" spans="1:1" x14ac:dyDescent="0.35">
      <c r="A75">
        <v>105.63</v>
      </c>
    </row>
    <row r="76" spans="1:1" x14ac:dyDescent="0.35">
      <c r="A76">
        <v>5.63</v>
      </c>
    </row>
    <row r="77" spans="1:1" x14ac:dyDescent="0.35">
      <c r="A77">
        <v>21.13</v>
      </c>
    </row>
    <row r="78" spans="1:1" x14ac:dyDescent="0.35">
      <c r="A78">
        <v>3.45</v>
      </c>
    </row>
    <row r="79" spans="1:1" x14ac:dyDescent="0.35">
      <c r="A79">
        <v>19.72</v>
      </c>
    </row>
    <row r="80" spans="1:1" x14ac:dyDescent="0.35">
      <c r="A80">
        <v>9.86</v>
      </c>
    </row>
    <row r="81" spans="1:1" x14ac:dyDescent="0.35">
      <c r="A81">
        <v>34.51</v>
      </c>
    </row>
    <row r="82" spans="1:1" x14ac:dyDescent="0.35">
      <c r="A82">
        <v>40.85</v>
      </c>
    </row>
    <row r="83" spans="1:1" x14ac:dyDescent="0.35">
      <c r="A83">
        <v>80</v>
      </c>
    </row>
    <row r="84" spans="1:1" x14ac:dyDescent="0.35">
      <c r="A84">
        <v>1.41</v>
      </c>
    </row>
    <row r="85" spans="1:1" x14ac:dyDescent="0.35">
      <c r="A85">
        <v>9.86</v>
      </c>
    </row>
    <row r="86" spans="1:1" x14ac:dyDescent="0.35">
      <c r="A86">
        <v>15.49</v>
      </c>
    </row>
    <row r="87" spans="1:1" x14ac:dyDescent="0.35">
      <c r="A87">
        <v>40.85</v>
      </c>
    </row>
    <row r="88" spans="1:1" x14ac:dyDescent="0.35">
      <c r="A88">
        <v>25.35</v>
      </c>
    </row>
    <row r="89" spans="1:1" x14ac:dyDescent="0.35">
      <c r="A89">
        <v>8.4499999999999993</v>
      </c>
    </row>
    <row r="90" spans="1:1" x14ac:dyDescent="0.35">
      <c r="A90">
        <v>73.239999999999995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4F29-1A80-4D86-AC37-5DC702AAB909}">
  <dimension ref="B4"/>
  <sheetViews>
    <sheetView topLeftCell="A2" zoomScale="301" zoomScaleNormal="301" workbookViewId="0">
      <selection activeCell="B5" sqref="B5"/>
    </sheetView>
  </sheetViews>
  <sheetFormatPr defaultRowHeight="14.5" x14ac:dyDescent="0.35"/>
  <sheetData>
    <row r="4" spans="2:2" x14ac:dyDescent="0.35">
      <c r="B4">
        <f>_xlfn.NORM.DIST(260,258,5,TRUE)</f>
        <v>0.65542174161032429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AWP</vt:lpstr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Laura</cp:lastModifiedBy>
  <dcterms:created xsi:type="dcterms:W3CDTF">2016-07-24T18:37:47Z</dcterms:created>
  <dcterms:modified xsi:type="dcterms:W3CDTF">2023-09-11T00:23:54Z</dcterms:modified>
</cp:coreProperties>
</file>