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49fc10a6ac4d91dc/Documents/Ronke Banjo/Net.Com Data Analysis/Lesson/Homework/"/>
    </mc:Choice>
  </mc:AlternateContent>
  <xr:revisionPtr revIDLastSave="607" documentId="8_{630C7CA3-A5A8-4A17-84B3-25F502ADB5AC}" xr6:coauthVersionLast="47" xr6:coauthVersionMax="47" xr10:uidLastSave="{0F4E6A93-B497-4811-8C67-E0149BF3C6AC}"/>
  <bookViews>
    <workbookView xWindow="-110" yWindow="-110" windowWidth="19420" windowHeight="10300" firstSheet="1" activeTab="3" xr2:uid="{00000000-000D-0000-FFFF-FFFF00000000}"/>
  </bookViews>
  <sheets>
    <sheet name="Pivot Table" sheetId="22" r:id="rId1"/>
    <sheet name="Slicer" sheetId="24" r:id="rId2"/>
    <sheet name="Pivot Tables" sheetId="27" r:id="rId3"/>
    <sheet name="orders" sheetId="17" r:id="rId4"/>
    <sheet name="Dashboard" sheetId="29" r:id="rId5"/>
    <sheet name="customers" sheetId="13" r:id="rId6"/>
    <sheet name="products" sheetId="2" r:id="rId7"/>
  </sheets>
  <definedNames>
    <definedName name="_xlnm._FilterDatabase" localSheetId="3" hidden="1">orders!$A$1:$M$1001</definedName>
    <definedName name="_xlnm._FilterDatabase" localSheetId="6" hidden="1">products!$A$1:$G$49</definedName>
    <definedName name="_xlcn.WorksheetConnection_ordersA1M10011" hidden="1">orders!$A$1:$M$1001</definedName>
    <definedName name="_xlcn.WorksheetConnection_Project1coffeeOrdersData.1.xlsxTable11" hidden="1">Table1[]</definedName>
    <definedName name="Slicer_Customer_ID1">#N/A</definedName>
    <definedName name="Slicer_Roast_Type">#N/A</definedName>
    <definedName name="Slicer_Roast_Type1">#N/A</definedName>
  </definedNames>
  <calcPr calcId="191028"/>
  <pivotCaches>
    <pivotCache cacheId="0" r:id="rId8"/>
    <pivotCache cacheId="1" r:id="rId9"/>
    <pivotCache cacheId="2" r:id="rId10"/>
    <pivotCache cacheId="3" r:id="rId11"/>
    <pivotCache cacheId="4" r:id="rId12"/>
    <pivotCache cacheId="5" r:id="rId13"/>
  </pivotCaches>
  <extLst>
    <ext xmlns:x14="http://schemas.microsoft.com/office/spreadsheetml/2009/9/main" uri="{876F7934-8845-4945-9796-88D515C7AA90}">
      <x14:pivotCaches>
        <pivotCache cacheId="6"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Project 1- coffeeOrdersData.1.xlsx!Table1"/>
          <x15:modelTable id="Range" name="Range" connection="WorksheetConnection_orders!$A$1:$M$1001"/>
        </x15:modelTables>
        <x15:modelRelationships>
          <x15:modelRelationship fromTable="Range" fromColumn="Customer Name" toTable="Table1" toColumn="Customer Name"/>
        </x15:modelRelationship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17" l="1" a="1"/>
  <c r="I2" i="17" s="1"/>
  <c r="I3" i="17" a="1"/>
  <c r="I3" i="17" s="1"/>
  <c r="I4" i="17" a="1"/>
  <c r="I4" i="17" s="1"/>
  <c r="I5" i="17" a="1"/>
  <c r="I5" i="17"/>
  <c r="I6" i="17" a="1"/>
  <c r="I6" i="17" s="1"/>
  <c r="I7" i="17" a="1"/>
  <c r="I7" i="17" s="1"/>
  <c r="I8" i="17" a="1"/>
  <c r="I8" i="17" s="1"/>
  <c r="I9" i="17" a="1"/>
  <c r="I9" i="17" s="1"/>
  <c r="I10" i="17" a="1"/>
  <c r="I10" i="17" s="1"/>
  <c r="I11" i="17" a="1"/>
  <c r="I11" i="17" s="1"/>
  <c r="I12" i="17" a="1"/>
  <c r="I12" i="17" s="1"/>
  <c r="I13" i="17" a="1"/>
  <c r="I13" i="17" s="1"/>
  <c r="I14" i="17" a="1"/>
  <c r="I14" i="17" s="1"/>
  <c r="I15" i="17" a="1"/>
  <c r="I15" i="17" s="1"/>
  <c r="I16" i="17" a="1"/>
  <c r="I16" i="17" s="1"/>
  <c r="I17" i="17" a="1"/>
  <c r="I17" i="17"/>
  <c r="I18" i="17" a="1"/>
  <c r="I18" i="17" s="1"/>
  <c r="I19" i="17" a="1"/>
  <c r="I19" i="17" s="1"/>
  <c r="I20" i="17" a="1"/>
  <c r="I20" i="17" s="1"/>
  <c r="I21" i="17" a="1"/>
  <c r="I21" i="17" s="1"/>
  <c r="I22" i="17" a="1"/>
  <c r="I22" i="17" s="1"/>
  <c r="I23" i="17" a="1"/>
  <c r="I23" i="17" s="1"/>
  <c r="I24" i="17" a="1"/>
  <c r="I24" i="17" s="1"/>
  <c r="I25" i="17" a="1"/>
  <c r="I25" i="17" s="1"/>
  <c r="I26" i="17" a="1"/>
  <c r="I26" i="17" s="1"/>
  <c r="I27" i="17" a="1"/>
  <c r="I27" i="17" s="1"/>
  <c r="I28" i="17" a="1"/>
  <c r="I28" i="17" s="1"/>
  <c r="I29" i="17" a="1"/>
  <c r="I29" i="17" s="1"/>
  <c r="I30" i="17" a="1"/>
  <c r="I30" i="17" s="1"/>
  <c r="I31" i="17" a="1"/>
  <c r="I31" i="17" s="1"/>
  <c r="I32" i="17" a="1"/>
  <c r="I32" i="17"/>
  <c r="I33" i="17" a="1"/>
  <c r="I33" i="17" s="1"/>
  <c r="I34" i="17" a="1"/>
  <c r="I34" i="17" s="1"/>
  <c r="I35" i="17" a="1"/>
  <c r="I35" i="17" s="1"/>
  <c r="I36" i="17" a="1"/>
  <c r="I36" i="17" s="1"/>
  <c r="I37" i="17" a="1"/>
  <c r="I37" i="17" s="1"/>
  <c r="I38" i="17" a="1"/>
  <c r="I38" i="17" s="1"/>
  <c r="I39" i="17" a="1"/>
  <c r="I39" i="17" s="1"/>
  <c r="I40" i="17" a="1"/>
  <c r="I40" i="17" s="1"/>
  <c r="I41" i="17" a="1"/>
  <c r="I41" i="17" s="1"/>
  <c r="I42" i="17" a="1"/>
  <c r="I42" i="17" s="1"/>
  <c r="I43" i="17" a="1"/>
  <c r="I43" i="17" s="1"/>
  <c r="I44" i="17" a="1"/>
  <c r="I44" i="17" s="1"/>
  <c r="I45" i="17" a="1"/>
  <c r="I45" i="17" s="1"/>
  <c r="I46" i="17" a="1"/>
  <c r="I46" i="17" s="1"/>
  <c r="I47" i="17" a="1"/>
  <c r="I47" i="17" s="1"/>
  <c r="I48" i="17" a="1"/>
  <c r="I48" i="17" s="1"/>
  <c r="I49" i="17" a="1"/>
  <c r="I49" i="17"/>
  <c r="I50" i="17" a="1"/>
  <c r="I50" i="17" s="1"/>
  <c r="I51" i="17" a="1"/>
  <c r="I51" i="17" s="1"/>
  <c r="I52" i="17" a="1"/>
  <c r="I52" i="17" s="1"/>
  <c r="I53" i="17" a="1"/>
  <c r="I53" i="17" s="1"/>
  <c r="I54" i="17" a="1"/>
  <c r="I54" i="17" s="1"/>
  <c r="I55" i="17" a="1"/>
  <c r="I55" i="17" s="1"/>
  <c r="I56" i="17" a="1"/>
  <c r="I56" i="17" s="1"/>
  <c r="I57" i="17" a="1"/>
  <c r="I57" i="17" s="1"/>
  <c r="I58" i="17" a="1"/>
  <c r="I58" i="17" s="1"/>
  <c r="I59" i="17" a="1"/>
  <c r="I59" i="17" s="1"/>
  <c r="I60" i="17" a="1"/>
  <c r="I60" i="17" s="1"/>
  <c r="I61" i="17" a="1"/>
  <c r="I61" i="17" s="1"/>
  <c r="I62" i="17" a="1"/>
  <c r="I62" i="17" s="1"/>
  <c r="I63" i="17" a="1"/>
  <c r="I63" i="17" s="1"/>
  <c r="I64" i="17" a="1"/>
  <c r="I64" i="17"/>
  <c r="I65" i="17" a="1"/>
  <c r="I65" i="17" s="1"/>
  <c r="I66" i="17" a="1"/>
  <c r="I66" i="17" s="1"/>
  <c r="I67" i="17" a="1"/>
  <c r="I67" i="17" s="1"/>
  <c r="I68" i="17" a="1"/>
  <c r="I68" i="17" s="1"/>
  <c r="I69" i="17" a="1"/>
  <c r="I69" i="17" s="1"/>
  <c r="I70" i="17" a="1"/>
  <c r="I70" i="17" s="1"/>
  <c r="I71" i="17" a="1"/>
  <c r="I71" i="17" s="1"/>
  <c r="I72" i="17" a="1"/>
  <c r="I72" i="17" s="1"/>
  <c r="I73" i="17" a="1"/>
  <c r="I73" i="17" s="1"/>
  <c r="I74" i="17" a="1"/>
  <c r="I74" i="17" s="1"/>
  <c r="I75" i="17" a="1"/>
  <c r="I75" i="17" s="1"/>
  <c r="I76" i="17" a="1"/>
  <c r="I76" i="17" s="1"/>
  <c r="I77" i="17" a="1"/>
  <c r="I77" i="17" s="1"/>
  <c r="I78" i="17" a="1"/>
  <c r="I78" i="17" s="1"/>
  <c r="I79" i="17" a="1"/>
  <c r="I79" i="17" s="1"/>
  <c r="I80" i="17" a="1"/>
  <c r="I80" i="17" s="1"/>
  <c r="I81" i="17" a="1"/>
  <c r="I81" i="17"/>
  <c r="I82" i="17" a="1"/>
  <c r="I82" i="17" s="1"/>
  <c r="I83" i="17" a="1"/>
  <c r="I83" i="17" s="1"/>
  <c r="I84" i="17" a="1"/>
  <c r="I84" i="17" s="1"/>
  <c r="I85" i="17" a="1"/>
  <c r="I85" i="17" s="1"/>
  <c r="I86" i="17" a="1"/>
  <c r="I86" i="17" s="1"/>
  <c r="I87" i="17" a="1"/>
  <c r="I87" i="17" s="1"/>
  <c r="I88" i="17" a="1"/>
  <c r="I88" i="17" s="1"/>
  <c r="I89" i="17" a="1"/>
  <c r="I89" i="17" s="1"/>
  <c r="I90" i="17" a="1"/>
  <c r="I90" i="17" s="1"/>
  <c r="I91" i="17" a="1"/>
  <c r="I91" i="17" s="1"/>
  <c r="I92" i="17" a="1"/>
  <c r="I92" i="17" s="1"/>
  <c r="I93" i="17" a="1"/>
  <c r="I93" i="17" s="1"/>
  <c r="I94" i="17" a="1"/>
  <c r="I94" i="17" s="1"/>
  <c r="I95" i="17" a="1"/>
  <c r="I95" i="17" s="1"/>
  <c r="I96" i="17" a="1"/>
  <c r="I96" i="17"/>
  <c r="I97" i="17" a="1"/>
  <c r="I97" i="17" s="1"/>
  <c r="I98" i="17" a="1"/>
  <c r="I98" i="17" s="1"/>
  <c r="I99" i="17" a="1"/>
  <c r="I99" i="17" s="1"/>
  <c r="I100" i="17" a="1"/>
  <c r="I100" i="17" s="1"/>
  <c r="I101" i="17" a="1"/>
  <c r="I101" i="17" s="1"/>
  <c r="I102" i="17" a="1"/>
  <c r="I102" i="17" s="1"/>
  <c r="I103" i="17" a="1"/>
  <c r="I103" i="17" s="1"/>
  <c r="I104" i="17" a="1"/>
  <c r="I104" i="17" s="1"/>
  <c r="I105" i="17" a="1"/>
  <c r="I105" i="17" s="1"/>
  <c r="I106" i="17" a="1"/>
  <c r="I106" i="17" s="1"/>
  <c r="I107" i="17" a="1"/>
  <c r="I107" i="17" s="1"/>
  <c r="I108" i="17" a="1"/>
  <c r="I108" i="17" s="1"/>
  <c r="I109" i="17" a="1"/>
  <c r="I109" i="17" s="1"/>
  <c r="I110" i="17" a="1"/>
  <c r="I110" i="17" s="1"/>
  <c r="I111" i="17" a="1"/>
  <c r="I111" i="17" s="1"/>
  <c r="I112" i="17" a="1"/>
  <c r="I112" i="17" s="1"/>
  <c r="I113" i="17" a="1"/>
  <c r="I113" i="17" s="1"/>
  <c r="I114" i="17" a="1"/>
  <c r="I114" i="17" s="1"/>
  <c r="I115" i="17" a="1"/>
  <c r="I115" i="17" s="1"/>
  <c r="I116" i="17" a="1"/>
  <c r="I116" i="17" s="1"/>
  <c r="I117" i="17" a="1"/>
  <c r="I117" i="17" s="1"/>
  <c r="I118" i="17" a="1"/>
  <c r="I118" i="17" s="1"/>
  <c r="I119" i="17" a="1"/>
  <c r="I119" i="17" s="1"/>
  <c r="I120" i="17" a="1"/>
  <c r="I120" i="17" s="1"/>
  <c r="I121" i="17" a="1"/>
  <c r="I121" i="17" s="1"/>
  <c r="I122" i="17" a="1"/>
  <c r="I122" i="17" s="1"/>
  <c r="I123" i="17" a="1"/>
  <c r="I123" i="17" s="1"/>
  <c r="I124" i="17" a="1"/>
  <c r="I124" i="17" s="1"/>
  <c r="I125" i="17" a="1"/>
  <c r="I125" i="17" s="1"/>
  <c r="I126" i="17" a="1"/>
  <c r="I126" i="17" s="1"/>
  <c r="I127" i="17" a="1"/>
  <c r="I127" i="17" s="1"/>
  <c r="I128" i="17" a="1"/>
  <c r="I128" i="17"/>
  <c r="I129" i="17" a="1"/>
  <c r="I129" i="17" s="1"/>
  <c r="I130" i="17" a="1"/>
  <c r="I130" i="17" s="1"/>
  <c r="I131" i="17" a="1"/>
  <c r="I131" i="17" s="1"/>
  <c r="I132" i="17" a="1"/>
  <c r="I132" i="17" s="1"/>
  <c r="I133" i="17" a="1"/>
  <c r="I133" i="17" s="1"/>
  <c r="I134" i="17" a="1"/>
  <c r="I134" i="17" s="1"/>
  <c r="I135" i="17" a="1"/>
  <c r="I135" i="17" s="1"/>
  <c r="I136" i="17" a="1"/>
  <c r="I136" i="17" s="1"/>
  <c r="I137" i="17" a="1"/>
  <c r="I137" i="17" s="1"/>
  <c r="I138" i="17" a="1"/>
  <c r="I138" i="17" s="1"/>
  <c r="I139" i="17" a="1"/>
  <c r="I139" i="17" s="1"/>
  <c r="I140" i="17" a="1"/>
  <c r="I140" i="17" s="1"/>
  <c r="I141" i="17" a="1"/>
  <c r="I141" i="17" s="1"/>
  <c r="I142" i="17" a="1"/>
  <c r="I142" i="17" s="1"/>
  <c r="I143" i="17" a="1"/>
  <c r="I143" i="17" s="1"/>
  <c r="I144" i="17" a="1"/>
  <c r="I144" i="17" s="1"/>
  <c r="I145" i="17" a="1"/>
  <c r="I145" i="17" s="1"/>
  <c r="I146" i="17" a="1"/>
  <c r="I146" i="17" s="1"/>
  <c r="I147" i="17" a="1"/>
  <c r="I147" i="17" s="1"/>
  <c r="I148" i="17" a="1"/>
  <c r="I148" i="17" s="1"/>
  <c r="I149" i="17" a="1"/>
  <c r="I149" i="17" s="1"/>
  <c r="I150" i="17" a="1"/>
  <c r="I150" i="17" s="1"/>
  <c r="I151" i="17" a="1"/>
  <c r="I151" i="17" s="1"/>
  <c r="I152" i="17" a="1"/>
  <c r="I152" i="17" s="1"/>
  <c r="I153" i="17" a="1"/>
  <c r="I153" i="17" s="1"/>
  <c r="I154" i="17" a="1"/>
  <c r="I154" i="17" s="1"/>
  <c r="I155" i="17" a="1"/>
  <c r="I155" i="17" s="1"/>
  <c r="I156" i="17" a="1"/>
  <c r="I156" i="17" s="1"/>
  <c r="I157" i="17" a="1"/>
  <c r="I157" i="17" s="1"/>
  <c r="I158" i="17" a="1"/>
  <c r="I158" i="17" s="1"/>
  <c r="I159" i="17" a="1"/>
  <c r="I159" i="17" s="1"/>
  <c r="I160" i="17" a="1"/>
  <c r="I160" i="17"/>
  <c r="I161" i="17" a="1"/>
  <c r="I161" i="17" s="1"/>
  <c r="I162" i="17" a="1"/>
  <c r="I162" i="17" s="1"/>
  <c r="I163" i="17" a="1"/>
  <c r="I163" i="17" s="1"/>
  <c r="I164" i="17" a="1"/>
  <c r="I164" i="17" s="1"/>
  <c r="I165" i="17" a="1"/>
  <c r="I165" i="17" s="1"/>
  <c r="I166" i="17" a="1"/>
  <c r="I166" i="17" s="1"/>
  <c r="I167" i="17" a="1"/>
  <c r="I167" i="17" s="1"/>
  <c r="I168" i="17" a="1"/>
  <c r="I168" i="17" s="1"/>
  <c r="I169" i="17" a="1"/>
  <c r="I169" i="17" s="1"/>
  <c r="I170" i="17" a="1"/>
  <c r="I170" i="17" s="1"/>
  <c r="I171" i="17" a="1"/>
  <c r="I171" i="17" s="1"/>
  <c r="I172" i="17" a="1"/>
  <c r="I172" i="17" s="1"/>
  <c r="I173" i="17" a="1"/>
  <c r="I173" i="17" s="1"/>
  <c r="I174" i="17" a="1"/>
  <c r="I174" i="17" s="1"/>
  <c r="I175" i="17" a="1"/>
  <c r="I175" i="17" s="1"/>
  <c r="I176" i="17" a="1"/>
  <c r="I176" i="17" s="1"/>
  <c r="I177" i="17" a="1"/>
  <c r="I177" i="17" s="1"/>
  <c r="I178" i="17" a="1"/>
  <c r="I178" i="17" s="1"/>
  <c r="I179" i="17" a="1"/>
  <c r="I179" i="17" s="1"/>
  <c r="I180" i="17" a="1"/>
  <c r="I180" i="17" s="1"/>
  <c r="I181" i="17" a="1"/>
  <c r="I181" i="17" s="1"/>
  <c r="I182" i="17" a="1"/>
  <c r="I182" i="17" s="1"/>
  <c r="I183" i="17" a="1"/>
  <c r="I183" i="17" s="1"/>
  <c r="I184" i="17" a="1"/>
  <c r="I184" i="17" s="1"/>
  <c r="I185" i="17" a="1"/>
  <c r="I185" i="17" s="1"/>
  <c r="I186" i="17" a="1"/>
  <c r="I186" i="17" s="1"/>
  <c r="I187" i="17" a="1"/>
  <c r="I187" i="17" s="1"/>
  <c r="I188" i="17" a="1"/>
  <c r="I188" i="17" s="1"/>
  <c r="I189" i="17" a="1"/>
  <c r="I189" i="17" s="1"/>
  <c r="I190" i="17" a="1"/>
  <c r="I190" i="17" s="1"/>
  <c r="I191" i="17" a="1"/>
  <c r="I191" i="17" s="1"/>
  <c r="I192" i="17" a="1"/>
  <c r="I192" i="17"/>
  <c r="I193" i="17" a="1"/>
  <c r="I193" i="17" s="1"/>
  <c r="I194" i="17" a="1"/>
  <c r="I194" i="17" s="1"/>
  <c r="I195" i="17" a="1"/>
  <c r="I195" i="17" s="1"/>
  <c r="I196" i="17" a="1"/>
  <c r="I196" i="17" s="1"/>
  <c r="I197" i="17" a="1"/>
  <c r="I197" i="17" s="1"/>
  <c r="I198" i="17" a="1"/>
  <c r="I198" i="17" s="1"/>
  <c r="I199" i="17" a="1"/>
  <c r="I199" i="17" s="1"/>
  <c r="I200" i="17" a="1"/>
  <c r="I200" i="17" s="1"/>
  <c r="I201" i="17" a="1"/>
  <c r="I201" i="17" s="1"/>
  <c r="I202" i="17" a="1"/>
  <c r="I202" i="17" s="1"/>
  <c r="I203" i="17" a="1"/>
  <c r="I203" i="17" s="1"/>
  <c r="I204" i="17" a="1"/>
  <c r="I204" i="17" s="1"/>
  <c r="I205" i="17" a="1"/>
  <c r="I205" i="17" s="1"/>
  <c r="I206" i="17" a="1"/>
  <c r="I206" i="17" s="1"/>
  <c r="I207" i="17" a="1"/>
  <c r="I207" i="17" s="1"/>
  <c r="I208" i="17" a="1"/>
  <c r="I208" i="17" s="1"/>
  <c r="I209" i="17" a="1"/>
  <c r="I209" i="17" s="1"/>
  <c r="I210" i="17" a="1"/>
  <c r="I210" i="17" s="1"/>
  <c r="I211" i="17" a="1"/>
  <c r="I211" i="17" s="1"/>
  <c r="I212" i="17" a="1"/>
  <c r="I212" i="17" s="1"/>
  <c r="I213" i="17" a="1"/>
  <c r="I213" i="17" s="1"/>
  <c r="I214" i="17" a="1"/>
  <c r="I214" i="17" s="1"/>
  <c r="I215" i="17" a="1"/>
  <c r="I215" i="17" s="1"/>
  <c r="I216" i="17" a="1"/>
  <c r="I216" i="17" s="1"/>
  <c r="I217" i="17" a="1"/>
  <c r="I217" i="17" s="1"/>
  <c r="I218" i="17" a="1"/>
  <c r="I218" i="17" s="1"/>
  <c r="I219" i="17" a="1"/>
  <c r="I219" i="17" s="1"/>
  <c r="I220" i="17" a="1"/>
  <c r="I220" i="17" s="1"/>
  <c r="I221" i="17" a="1"/>
  <c r="I221" i="17" s="1"/>
  <c r="I222" i="17" a="1"/>
  <c r="I222" i="17" s="1"/>
  <c r="I223" i="17" a="1"/>
  <c r="I223" i="17" s="1"/>
  <c r="I224" i="17" a="1"/>
  <c r="I224" i="17" s="1"/>
  <c r="I225" i="17" a="1"/>
  <c r="I225" i="17" s="1"/>
  <c r="I226" i="17" a="1"/>
  <c r="I226" i="17" s="1"/>
  <c r="I227" i="17" a="1"/>
  <c r="I227" i="17" s="1"/>
  <c r="I228" i="17" a="1"/>
  <c r="I228" i="17" s="1"/>
  <c r="I229" i="17" a="1"/>
  <c r="I229" i="17"/>
  <c r="I230" i="17" a="1"/>
  <c r="I230" i="17" s="1"/>
  <c r="I231" i="17" a="1"/>
  <c r="I231" i="17" s="1"/>
  <c r="I232" i="17" a="1"/>
  <c r="I232" i="17" s="1"/>
  <c r="I233" i="17" a="1"/>
  <c r="I233" i="17" s="1"/>
  <c r="I234" i="17" a="1"/>
  <c r="I234" i="17" s="1"/>
  <c r="I235" i="17" a="1"/>
  <c r="I235" i="17" s="1"/>
  <c r="I236" i="17" a="1"/>
  <c r="I236" i="17"/>
  <c r="I237" i="17" a="1"/>
  <c r="I237" i="17" s="1"/>
  <c r="I238" i="17" a="1"/>
  <c r="I238" i="17" s="1"/>
  <c r="I239" i="17" a="1"/>
  <c r="I239" i="17" s="1"/>
  <c r="I240" i="17" a="1"/>
  <c r="I240" i="17" s="1"/>
  <c r="I241" i="17" a="1"/>
  <c r="I241" i="17" s="1"/>
  <c r="I242" i="17" a="1"/>
  <c r="I242" i="17" s="1"/>
  <c r="I243" i="17" a="1"/>
  <c r="I243" i="17" s="1"/>
  <c r="I244" i="17" a="1"/>
  <c r="I244" i="17" s="1"/>
  <c r="I245" i="17" a="1"/>
  <c r="I245" i="17" s="1"/>
  <c r="I246" i="17" a="1"/>
  <c r="I246" i="17" s="1"/>
  <c r="I247" i="17" a="1"/>
  <c r="I247" i="17" s="1"/>
  <c r="I248" i="17" a="1"/>
  <c r="I248" i="17" s="1"/>
  <c r="I249" i="17" a="1"/>
  <c r="I249" i="17" s="1"/>
  <c r="I250" i="17" a="1"/>
  <c r="I250" i="17" s="1"/>
  <c r="I251" i="17" a="1"/>
  <c r="I251" i="17" s="1"/>
  <c r="I252" i="17" a="1"/>
  <c r="I252" i="17" s="1"/>
  <c r="I253" i="17" a="1"/>
  <c r="I253" i="17" s="1"/>
  <c r="I254" i="17" a="1"/>
  <c r="I254" i="17" s="1"/>
  <c r="I255" i="17" a="1"/>
  <c r="I255" i="17" s="1"/>
  <c r="I256" i="17" a="1"/>
  <c r="I256" i="17" s="1"/>
  <c r="I257" i="17" a="1"/>
  <c r="I257" i="17" s="1"/>
  <c r="I258" i="17" a="1"/>
  <c r="I258" i="17" s="1"/>
  <c r="I259" i="17" a="1"/>
  <c r="I259" i="17" s="1"/>
  <c r="I260" i="17" a="1"/>
  <c r="I260" i="17" s="1"/>
  <c r="I261" i="17" a="1"/>
  <c r="I261" i="17" s="1"/>
  <c r="I262" i="17" a="1"/>
  <c r="I262" i="17" s="1"/>
  <c r="I263" i="17" a="1"/>
  <c r="I263" i="17" s="1"/>
  <c r="I264" i="17" a="1"/>
  <c r="I264" i="17" s="1"/>
  <c r="I265" i="17" a="1"/>
  <c r="I265" i="17" s="1"/>
  <c r="I266" i="17" a="1"/>
  <c r="I266" i="17" s="1"/>
  <c r="I267" i="17" a="1"/>
  <c r="I267" i="17" s="1"/>
  <c r="I268" i="17" a="1"/>
  <c r="I268" i="17" s="1"/>
  <c r="I269" i="17" a="1"/>
  <c r="I269" i="17" s="1"/>
  <c r="I270" i="17" a="1"/>
  <c r="I270" i="17" s="1"/>
  <c r="I271" i="17" a="1"/>
  <c r="I271" i="17" s="1"/>
  <c r="I272" i="17" a="1"/>
  <c r="I272" i="17" s="1"/>
  <c r="I273" i="17" a="1"/>
  <c r="I273" i="17" s="1"/>
  <c r="I274" i="17" a="1"/>
  <c r="I274" i="17" s="1"/>
  <c r="I275" i="17" a="1"/>
  <c r="I275" i="17" s="1"/>
  <c r="I276" i="17" a="1"/>
  <c r="I276" i="17" s="1"/>
  <c r="I277" i="17" a="1"/>
  <c r="I277" i="17" s="1"/>
  <c r="I278" i="17" a="1"/>
  <c r="I278" i="17" s="1"/>
  <c r="I279" i="17" a="1"/>
  <c r="I279" i="17" s="1"/>
  <c r="I280" i="17" a="1"/>
  <c r="I280" i="17" s="1"/>
  <c r="I281" i="17" a="1"/>
  <c r="I281" i="17" s="1"/>
  <c r="I282" i="17" a="1"/>
  <c r="I282" i="17" s="1"/>
  <c r="I283" i="17" a="1"/>
  <c r="I283" i="17" s="1"/>
  <c r="I284" i="17" a="1"/>
  <c r="I284" i="17" s="1"/>
  <c r="I285" i="17" a="1"/>
  <c r="I285" i="17" s="1"/>
  <c r="I286" i="17" a="1"/>
  <c r="I286" i="17" s="1"/>
  <c r="I287" i="17" a="1"/>
  <c r="I287" i="17" s="1"/>
  <c r="I288" i="17" a="1"/>
  <c r="I288" i="17"/>
  <c r="I289" i="17" a="1"/>
  <c r="I289" i="17" s="1"/>
  <c r="I290" i="17" a="1"/>
  <c r="I290" i="17" s="1"/>
  <c r="I291" i="17" a="1"/>
  <c r="I291" i="17" s="1"/>
  <c r="I292" i="17" a="1"/>
  <c r="I292" i="17" s="1"/>
  <c r="I293" i="17" a="1"/>
  <c r="I293" i="17"/>
  <c r="I294" i="17" a="1"/>
  <c r="I294" i="17" s="1"/>
  <c r="I295" i="17" a="1"/>
  <c r="I295" i="17" s="1"/>
  <c r="I296" i="17" a="1"/>
  <c r="I296" i="17" s="1"/>
  <c r="I297" i="17" a="1"/>
  <c r="I297" i="17" s="1"/>
  <c r="I298" i="17" a="1"/>
  <c r="I298" i="17" s="1"/>
  <c r="I299" i="17" a="1"/>
  <c r="I299" i="17" s="1"/>
  <c r="I300" i="17" a="1"/>
  <c r="I300" i="17" s="1"/>
  <c r="I301" i="17" a="1"/>
  <c r="I301" i="17" s="1"/>
  <c r="I302" i="17" a="1"/>
  <c r="I302" i="17" s="1"/>
  <c r="I303" i="17" a="1"/>
  <c r="I303" i="17" s="1"/>
  <c r="I304" i="17" a="1"/>
  <c r="I304" i="17" s="1"/>
  <c r="I305" i="17" a="1"/>
  <c r="I305" i="17" s="1"/>
  <c r="I306" i="17" a="1"/>
  <c r="I306" i="17" s="1"/>
  <c r="I307" i="17" a="1"/>
  <c r="I307" i="17" s="1"/>
  <c r="I308" i="17" a="1"/>
  <c r="I308" i="17" s="1"/>
  <c r="I309" i="17" a="1"/>
  <c r="I309" i="17"/>
  <c r="I310" i="17" a="1"/>
  <c r="I310" i="17" s="1"/>
  <c r="I311" i="17" a="1"/>
  <c r="I311" i="17" s="1"/>
  <c r="I312" i="17" a="1"/>
  <c r="I312" i="17" s="1"/>
  <c r="I313" i="17" a="1"/>
  <c r="I313" i="17" s="1"/>
  <c r="I314" i="17" a="1"/>
  <c r="I314" i="17" s="1"/>
  <c r="I315" i="17" a="1"/>
  <c r="I315" i="17" s="1"/>
  <c r="I316" i="17" a="1"/>
  <c r="I316" i="17" s="1"/>
  <c r="I317" i="17" a="1"/>
  <c r="I317" i="17" s="1"/>
  <c r="I318" i="17" a="1"/>
  <c r="I318" i="17" s="1"/>
  <c r="I319" i="17" a="1"/>
  <c r="I319" i="17" s="1"/>
  <c r="I320" i="17" a="1"/>
  <c r="I320" i="17" s="1"/>
  <c r="I321" i="17" a="1"/>
  <c r="I321" i="17" s="1"/>
  <c r="I322" i="17" a="1"/>
  <c r="I322" i="17" s="1"/>
  <c r="I323" i="17" a="1"/>
  <c r="I323" i="17" s="1"/>
  <c r="I324" i="17" a="1"/>
  <c r="I324" i="17" s="1"/>
  <c r="I325" i="17" a="1"/>
  <c r="I325" i="17" s="1"/>
  <c r="I326" i="17" a="1"/>
  <c r="I326" i="17" s="1"/>
  <c r="I327" i="17" a="1"/>
  <c r="I327" i="17" s="1"/>
  <c r="I328" i="17" a="1"/>
  <c r="I328" i="17" s="1"/>
  <c r="I329" i="17" a="1"/>
  <c r="I329" i="17" s="1"/>
  <c r="I330" i="17" a="1"/>
  <c r="I330" i="17" s="1"/>
  <c r="I331" i="17" a="1"/>
  <c r="I331" i="17" s="1"/>
  <c r="I332" i="17" a="1"/>
  <c r="I332" i="17" s="1"/>
  <c r="I333" i="17" a="1"/>
  <c r="I333" i="17" s="1"/>
  <c r="I334" i="17" a="1"/>
  <c r="I334" i="17" s="1"/>
  <c r="I335" i="17" a="1"/>
  <c r="I335" i="17" s="1"/>
  <c r="I336" i="17" a="1"/>
  <c r="I336" i="17" s="1"/>
  <c r="I337" i="17" a="1"/>
  <c r="I337" i="17" s="1"/>
  <c r="I338" i="17" a="1"/>
  <c r="I338" i="17" s="1"/>
  <c r="I339" i="17" a="1"/>
  <c r="I339" i="17" s="1"/>
  <c r="I340" i="17" a="1"/>
  <c r="I340" i="17" s="1"/>
  <c r="I341" i="17" a="1"/>
  <c r="I341" i="17" s="1"/>
  <c r="I342" i="17" a="1"/>
  <c r="I342" i="17" s="1"/>
  <c r="I343" i="17" a="1"/>
  <c r="I343" i="17" s="1"/>
  <c r="I344" i="17" a="1"/>
  <c r="I344" i="17" s="1"/>
  <c r="I345" i="17" a="1"/>
  <c r="I345" i="17" s="1"/>
  <c r="I346" i="17" a="1"/>
  <c r="I346" i="17" s="1"/>
  <c r="I347" i="17" a="1"/>
  <c r="I347" i="17" s="1"/>
  <c r="I348" i="17" a="1"/>
  <c r="I348" i="17" s="1"/>
  <c r="I349" i="17" a="1"/>
  <c r="I349" i="17" s="1"/>
  <c r="I350" i="17" a="1"/>
  <c r="I350" i="17" s="1"/>
  <c r="I351" i="17" a="1"/>
  <c r="I351" i="17" s="1"/>
  <c r="I352" i="17" a="1"/>
  <c r="I352" i="17" s="1"/>
  <c r="I353" i="17" a="1"/>
  <c r="I353" i="17"/>
  <c r="I354" i="17" a="1"/>
  <c r="I354" i="17"/>
  <c r="I355" i="17" a="1"/>
  <c r="I355" i="17" s="1"/>
  <c r="I356" i="17" a="1"/>
  <c r="I356" i="17" s="1"/>
  <c r="I357" i="17" a="1"/>
  <c r="I357" i="17" s="1"/>
  <c r="I358" i="17" a="1"/>
  <c r="I358" i="17" s="1"/>
  <c r="I359" i="17" a="1"/>
  <c r="I359" i="17" s="1"/>
  <c r="I360" i="17" a="1"/>
  <c r="I360" i="17" s="1"/>
  <c r="I361" i="17" a="1"/>
  <c r="I361" i="17" s="1"/>
  <c r="I362" i="17" a="1"/>
  <c r="I362" i="17" s="1"/>
  <c r="I363" i="17" a="1"/>
  <c r="I363" i="17" s="1"/>
  <c r="I364" i="17" a="1"/>
  <c r="I364" i="17" s="1"/>
  <c r="I365" i="17" a="1"/>
  <c r="I365" i="17" s="1"/>
  <c r="I366" i="17" a="1"/>
  <c r="I366" i="17" s="1"/>
  <c r="I367" i="17" a="1"/>
  <c r="I367" i="17" s="1"/>
  <c r="I368" i="17" a="1"/>
  <c r="I368" i="17" s="1"/>
  <c r="I369" i="17" a="1"/>
  <c r="I369" i="17" s="1"/>
  <c r="I370" i="17" a="1"/>
  <c r="I370" i="17" s="1"/>
  <c r="I371" i="17" a="1"/>
  <c r="I371" i="17" s="1"/>
  <c r="I372" i="17" a="1"/>
  <c r="I372" i="17" s="1"/>
  <c r="I373" i="17" a="1"/>
  <c r="I373" i="17" s="1"/>
  <c r="I374" i="17" a="1"/>
  <c r="I374" i="17" s="1"/>
  <c r="I375" i="17" a="1"/>
  <c r="I375" i="17" s="1"/>
  <c r="I376" i="17" a="1"/>
  <c r="I376" i="17" s="1"/>
  <c r="I377" i="17" a="1"/>
  <c r="I377" i="17" s="1"/>
  <c r="I378" i="17" a="1"/>
  <c r="I378" i="17" s="1"/>
  <c r="I379" i="17" a="1"/>
  <c r="I379" i="17" s="1"/>
  <c r="I380" i="17" a="1"/>
  <c r="I380" i="17" s="1"/>
  <c r="I381" i="17" a="1"/>
  <c r="I381" i="17" s="1"/>
  <c r="I382" i="17" a="1"/>
  <c r="I382" i="17" s="1"/>
  <c r="I383" i="17" a="1"/>
  <c r="I383" i="17" s="1"/>
  <c r="I384" i="17" a="1"/>
  <c r="I384" i="17" s="1"/>
  <c r="I385" i="17" a="1"/>
  <c r="I385" i="17"/>
  <c r="I386" i="17" a="1"/>
  <c r="I386" i="17"/>
  <c r="I387" i="17" a="1"/>
  <c r="I387" i="17" s="1"/>
  <c r="I388" i="17" a="1"/>
  <c r="I388" i="17" s="1"/>
  <c r="I389" i="17" a="1"/>
  <c r="I389" i="17" s="1"/>
  <c r="I390" i="17" a="1"/>
  <c r="I390" i="17" s="1"/>
  <c r="I391" i="17" a="1"/>
  <c r="I391" i="17" s="1"/>
  <c r="I392" i="17" a="1"/>
  <c r="I392" i="17" s="1"/>
  <c r="I393" i="17" a="1"/>
  <c r="I393" i="17" s="1"/>
  <c r="I394" i="17" a="1"/>
  <c r="I394" i="17" s="1"/>
  <c r="I395" i="17" a="1"/>
  <c r="I395" i="17" s="1"/>
  <c r="I396" i="17" a="1"/>
  <c r="I396" i="17" s="1"/>
  <c r="I397" i="17" a="1"/>
  <c r="I397" i="17" s="1"/>
  <c r="I398" i="17" a="1"/>
  <c r="I398" i="17" s="1"/>
  <c r="I399" i="17" a="1"/>
  <c r="I399" i="17" s="1"/>
  <c r="I400" i="17" a="1"/>
  <c r="I400" i="17" s="1"/>
  <c r="I401" i="17" a="1"/>
  <c r="I401" i="17" s="1"/>
  <c r="I402" i="17" a="1"/>
  <c r="I402" i="17" s="1"/>
  <c r="I403" i="17" a="1"/>
  <c r="I403" i="17" s="1"/>
  <c r="I404" i="17" a="1"/>
  <c r="I404" i="17" s="1"/>
  <c r="I405" i="17" a="1"/>
  <c r="I405" i="17" s="1"/>
  <c r="I406" i="17" a="1"/>
  <c r="I406" i="17" s="1"/>
  <c r="I407" i="17" a="1"/>
  <c r="I407" i="17" s="1"/>
  <c r="I408" i="17" a="1"/>
  <c r="I408" i="17" s="1"/>
  <c r="I409" i="17" a="1"/>
  <c r="I409" i="17" s="1"/>
  <c r="I410" i="17" a="1"/>
  <c r="I410" i="17" s="1"/>
  <c r="I411" i="17" a="1"/>
  <c r="I411" i="17" s="1"/>
  <c r="I412" i="17" a="1"/>
  <c r="I412" i="17" s="1"/>
  <c r="I413" i="17" a="1"/>
  <c r="I413" i="17" s="1"/>
  <c r="I414" i="17" a="1"/>
  <c r="I414" i="17" s="1"/>
  <c r="I415" i="17" a="1"/>
  <c r="I415" i="17" s="1"/>
  <c r="I416" i="17" a="1"/>
  <c r="I416" i="17" s="1"/>
  <c r="I417" i="17" a="1"/>
  <c r="I417" i="17"/>
  <c r="I418" i="17" a="1"/>
  <c r="I418" i="17"/>
  <c r="I419" i="17" a="1"/>
  <c r="I419" i="17" s="1"/>
  <c r="I420" i="17" a="1"/>
  <c r="I420" i="17" s="1"/>
  <c r="I421" i="17" a="1"/>
  <c r="I421" i="17" s="1"/>
  <c r="I422" i="17" a="1"/>
  <c r="I422" i="17" s="1"/>
  <c r="I423" i="17" a="1"/>
  <c r="I423" i="17" s="1"/>
  <c r="I424" i="17" a="1"/>
  <c r="I424" i="17" s="1"/>
  <c r="I425" i="17" a="1"/>
  <c r="I425" i="17" s="1"/>
  <c r="I426" i="17" a="1"/>
  <c r="I426" i="17" s="1"/>
  <c r="I427" i="17" a="1"/>
  <c r="I427" i="17" s="1"/>
  <c r="I428" i="17" a="1"/>
  <c r="I428" i="17" s="1"/>
  <c r="I429" i="17" a="1"/>
  <c r="I429" i="17" s="1"/>
  <c r="I430" i="17" a="1"/>
  <c r="I430" i="17" s="1"/>
  <c r="I431" i="17" a="1"/>
  <c r="I431" i="17" s="1"/>
  <c r="I432" i="17" a="1"/>
  <c r="I432" i="17" s="1"/>
  <c r="I433" i="17" a="1"/>
  <c r="I433" i="17" s="1"/>
  <c r="I434" i="17" a="1"/>
  <c r="I434" i="17" s="1"/>
  <c r="I435" i="17" a="1"/>
  <c r="I435" i="17" s="1"/>
  <c r="I436" i="17" a="1"/>
  <c r="I436" i="17" s="1"/>
  <c r="I437" i="17" a="1"/>
  <c r="I437" i="17" s="1"/>
  <c r="I438" i="17" a="1"/>
  <c r="I438" i="17" s="1"/>
  <c r="I439" i="17" a="1"/>
  <c r="I439" i="17" s="1"/>
  <c r="I440" i="17" a="1"/>
  <c r="I440" i="17" s="1"/>
  <c r="I441" i="17" a="1"/>
  <c r="I441" i="17" s="1"/>
  <c r="I442" i="17" a="1"/>
  <c r="I442" i="17" s="1"/>
  <c r="I443" i="17" a="1"/>
  <c r="I443" i="17" s="1"/>
  <c r="I444" i="17" a="1"/>
  <c r="I444" i="17" s="1"/>
  <c r="I445" i="17" a="1"/>
  <c r="I445" i="17"/>
  <c r="I446" i="17" a="1"/>
  <c r="I446" i="17" s="1"/>
  <c r="I447" i="17" a="1"/>
  <c r="I447" i="17" s="1"/>
  <c r="I448" i="17" a="1"/>
  <c r="I448" i="17" s="1"/>
  <c r="I449" i="17" a="1"/>
  <c r="I449" i="17" s="1"/>
  <c r="I450" i="17" a="1"/>
  <c r="I450" i="17"/>
  <c r="I451" i="17" a="1"/>
  <c r="I451" i="17" s="1"/>
  <c r="I452" i="17" a="1"/>
  <c r="I452" i="17" s="1"/>
  <c r="I453" i="17" a="1"/>
  <c r="I453" i="17" s="1"/>
  <c r="I454" i="17" a="1"/>
  <c r="I454" i="17" s="1"/>
  <c r="I455" i="17" a="1"/>
  <c r="I455" i="17" s="1"/>
  <c r="I456" i="17" a="1"/>
  <c r="I456" i="17" s="1"/>
  <c r="I457" i="17" a="1"/>
  <c r="I457" i="17" s="1"/>
  <c r="I458" i="17" a="1"/>
  <c r="I458" i="17" s="1"/>
  <c r="I459" i="17" a="1"/>
  <c r="I459" i="17" s="1"/>
  <c r="I460" i="17" a="1"/>
  <c r="I460" i="17" s="1"/>
  <c r="I461" i="17" a="1"/>
  <c r="I461" i="17" s="1"/>
  <c r="I462" i="17" a="1"/>
  <c r="I462" i="17" s="1"/>
  <c r="I463" i="17" a="1"/>
  <c r="I463" i="17" s="1"/>
  <c r="I464" i="17" a="1"/>
  <c r="I464" i="17" s="1"/>
  <c r="I465" i="17" a="1"/>
  <c r="I465" i="17" s="1"/>
  <c r="I466" i="17" a="1"/>
  <c r="I466" i="17"/>
  <c r="I467" i="17" a="1"/>
  <c r="I467" i="17" s="1"/>
  <c r="I468" i="17" a="1"/>
  <c r="I468" i="17" s="1"/>
  <c r="I469" i="17" a="1"/>
  <c r="I469" i="17" s="1"/>
  <c r="I470" i="17" a="1"/>
  <c r="I470" i="17" s="1"/>
  <c r="I471" i="17" a="1"/>
  <c r="I471" i="17" s="1"/>
  <c r="I472" i="17" a="1"/>
  <c r="I472" i="17" s="1"/>
  <c r="I473" i="17" a="1"/>
  <c r="I473" i="17" s="1"/>
  <c r="I474" i="17" a="1"/>
  <c r="I474" i="17" s="1"/>
  <c r="I475" i="17" a="1"/>
  <c r="I475" i="17" s="1"/>
  <c r="I476" i="17" a="1"/>
  <c r="I476" i="17" s="1"/>
  <c r="I477" i="17" a="1"/>
  <c r="I477" i="17" s="1"/>
  <c r="I478" i="17" a="1"/>
  <c r="I478" i="17" s="1"/>
  <c r="I479" i="17" a="1"/>
  <c r="I479" i="17" s="1"/>
  <c r="I480" i="17" a="1"/>
  <c r="I480" i="17" s="1"/>
  <c r="I481" i="17" a="1"/>
  <c r="I481" i="17" s="1"/>
  <c r="I482" i="17" a="1"/>
  <c r="I482" i="17" s="1"/>
  <c r="I483" i="17" a="1"/>
  <c r="I483" i="17" s="1"/>
  <c r="I484" i="17" a="1"/>
  <c r="I484" i="17" s="1"/>
  <c r="I485" i="17" a="1"/>
  <c r="I485" i="17" s="1"/>
  <c r="I486" i="17" a="1"/>
  <c r="I486" i="17" s="1"/>
  <c r="I487" i="17" a="1"/>
  <c r="I487" i="17" s="1"/>
  <c r="I488" i="17" a="1"/>
  <c r="I488" i="17" s="1"/>
  <c r="I489" i="17" a="1"/>
  <c r="I489" i="17" s="1"/>
  <c r="I490" i="17" a="1"/>
  <c r="I490" i="17" s="1"/>
  <c r="I491" i="17" a="1"/>
  <c r="I491" i="17" s="1"/>
  <c r="I492" i="17" a="1"/>
  <c r="I492" i="17" s="1"/>
  <c r="I493" i="17" a="1"/>
  <c r="I493" i="17"/>
  <c r="I494" i="17" a="1"/>
  <c r="I494" i="17" s="1"/>
  <c r="I495" i="17" a="1"/>
  <c r="I495" i="17" s="1"/>
  <c r="I496" i="17" a="1"/>
  <c r="I496" i="17" s="1"/>
  <c r="I497" i="17" a="1"/>
  <c r="I497" i="17" s="1"/>
  <c r="I498" i="17" a="1"/>
  <c r="I498" i="17" s="1"/>
  <c r="I499" i="17" a="1"/>
  <c r="I499" i="17" s="1"/>
  <c r="I500" i="17" a="1"/>
  <c r="I500" i="17" s="1"/>
  <c r="I501" i="17" a="1"/>
  <c r="I501" i="17" s="1"/>
  <c r="I502" i="17" a="1"/>
  <c r="I502" i="17" s="1"/>
  <c r="I503" i="17" a="1"/>
  <c r="I503" i="17" s="1"/>
  <c r="I504" i="17" a="1"/>
  <c r="I504" i="17" s="1"/>
  <c r="I505" i="17" a="1"/>
  <c r="I505" i="17" s="1"/>
  <c r="I506" i="17" a="1"/>
  <c r="I506" i="17" s="1"/>
  <c r="I507" i="17" a="1"/>
  <c r="I507" i="17" s="1"/>
  <c r="I508" i="17" a="1"/>
  <c r="I508" i="17" s="1"/>
  <c r="I509" i="17" a="1"/>
  <c r="I509" i="17" s="1"/>
  <c r="I510" i="17" a="1"/>
  <c r="I510" i="17" s="1"/>
  <c r="I511" i="17" a="1"/>
  <c r="I511" i="17" s="1"/>
  <c r="I512" i="17" a="1"/>
  <c r="I512" i="17" s="1"/>
  <c r="I513" i="17" a="1"/>
  <c r="I513" i="17" s="1"/>
  <c r="I514" i="17" a="1"/>
  <c r="I514" i="17"/>
  <c r="I515" i="17" a="1"/>
  <c r="I515" i="17" s="1"/>
  <c r="I516" i="17" a="1"/>
  <c r="I516" i="17" s="1"/>
  <c r="I517" i="17" a="1"/>
  <c r="I517" i="17" s="1"/>
  <c r="I518" i="17" a="1"/>
  <c r="I518" i="17" s="1"/>
  <c r="I519" i="17" a="1"/>
  <c r="I519" i="17" s="1"/>
  <c r="I520" i="17" a="1"/>
  <c r="I520" i="17" s="1"/>
  <c r="I521" i="17" a="1"/>
  <c r="I521" i="17" s="1"/>
  <c r="I522" i="17" a="1"/>
  <c r="I522" i="17" s="1"/>
  <c r="I523" i="17" a="1"/>
  <c r="I523" i="17" s="1"/>
  <c r="I524" i="17" a="1"/>
  <c r="I524" i="17" s="1"/>
  <c r="I525" i="17" a="1"/>
  <c r="I525" i="17" s="1"/>
  <c r="I526" i="17" a="1"/>
  <c r="I526" i="17" s="1"/>
  <c r="I527" i="17" a="1"/>
  <c r="I527" i="17" s="1"/>
  <c r="I528" i="17" a="1"/>
  <c r="I528" i="17" s="1"/>
  <c r="I529" i="17" a="1"/>
  <c r="I529" i="17" s="1"/>
  <c r="I530" i="17" a="1"/>
  <c r="I530" i="17" s="1"/>
  <c r="I531" i="17" a="1"/>
  <c r="I531" i="17" s="1"/>
  <c r="I532" i="17" a="1"/>
  <c r="I532" i="17" s="1"/>
  <c r="I533" i="17" a="1"/>
  <c r="I533" i="17" s="1"/>
  <c r="I534" i="17" a="1"/>
  <c r="I534" i="17" s="1"/>
  <c r="I535" i="17" a="1"/>
  <c r="I535" i="17" s="1"/>
  <c r="I536" i="17" a="1"/>
  <c r="I536" i="17" s="1"/>
  <c r="I537" i="17" a="1"/>
  <c r="I537" i="17" s="1"/>
  <c r="I538" i="17" a="1"/>
  <c r="I538" i="17" s="1"/>
  <c r="I539" i="17" a="1"/>
  <c r="I539" i="17" s="1"/>
  <c r="I540" i="17" a="1"/>
  <c r="I540" i="17" s="1"/>
  <c r="I541" i="17" a="1"/>
  <c r="I541" i="17" s="1"/>
  <c r="I542" i="17" a="1"/>
  <c r="I542" i="17" s="1"/>
  <c r="I543" i="17" a="1"/>
  <c r="I543" i="17" s="1"/>
  <c r="I544" i="17" a="1"/>
  <c r="I544" i="17" s="1"/>
  <c r="I545" i="17" a="1"/>
  <c r="I545" i="17" s="1"/>
  <c r="I546" i="17" a="1"/>
  <c r="I546" i="17" s="1"/>
  <c r="I547" i="17" a="1"/>
  <c r="I547" i="17" s="1"/>
  <c r="I548" i="17" a="1"/>
  <c r="I548" i="17" s="1"/>
  <c r="I549" i="17" a="1"/>
  <c r="I549" i="17" s="1"/>
  <c r="I550" i="17" a="1"/>
  <c r="I550" i="17" s="1"/>
  <c r="I551" i="17" a="1"/>
  <c r="I551" i="17" s="1"/>
  <c r="I552" i="17" a="1"/>
  <c r="I552" i="17" s="1"/>
  <c r="I553" i="17" a="1"/>
  <c r="I553" i="17" s="1"/>
  <c r="I554" i="17" a="1"/>
  <c r="I554" i="17" s="1"/>
  <c r="I555" i="17" a="1"/>
  <c r="I555" i="17" s="1"/>
  <c r="I556" i="17" a="1"/>
  <c r="I556" i="17" s="1"/>
  <c r="I557" i="17" a="1"/>
  <c r="I557" i="17"/>
  <c r="I558" i="17" a="1"/>
  <c r="I558" i="17" s="1"/>
  <c r="I559" i="17" a="1"/>
  <c r="I559" i="17" s="1"/>
  <c r="I560" i="17" a="1"/>
  <c r="I560" i="17" s="1"/>
  <c r="I561" i="17" a="1"/>
  <c r="I561" i="17" s="1"/>
  <c r="I562" i="17" a="1"/>
  <c r="I562" i="17" s="1"/>
  <c r="I563" i="17" a="1"/>
  <c r="I563" i="17" s="1"/>
  <c r="I564" i="17" a="1"/>
  <c r="I564" i="17" s="1"/>
  <c r="I565" i="17" a="1"/>
  <c r="I565" i="17" s="1"/>
  <c r="I566" i="17" a="1"/>
  <c r="I566" i="17" s="1"/>
  <c r="I567" i="17" a="1"/>
  <c r="I567" i="17" s="1"/>
  <c r="I568" i="17" a="1"/>
  <c r="I568" i="17" s="1"/>
  <c r="I569" i="17" a="1"/>
  <c r="I569" i="17" s="1"/>
  <c r="I570" i="17" a="1"/>
  <c r="I570" i="17" s="1"/>
  <c r="I571" i="17" a="1"/>
  <c r="I571" i="17" s="1"/>
  <c r="I572" i="17" a="1"/>
  <c r="I572" i="17" s="1"/>
  <c r="I573" i="17" a="1"/>
  <c r="I573" i="17" s="1"/>
  <c r="I574" i="17" a="1"/>
  <c r="I574" i="17" s="1"/>
  <c r="I575" i="17" a="1"/>
  <c r="I575" i="17" s="1"/>
  <c r="I576" i="17" a="1"/>
  <c r="I576" i="17" s="1"/>
  <c r="I577" i="17" a="1"/>
  <c r="I577" i="17" s="1"/>
  <c r="I578" i="17" a="1"/>
  <c r="I578" i="17" s="1"/>
  <c r="I579" i="17" a="1"/>
  <c r="I579" i="17" s="1"/>
  <c r="I580" i="17" a="1"/>
  <c r="I580" i="17" s="1"/>
  <c r="I581" i="17" a="1"/>
  <c r="I581" i="17" s="1"/>
  <c r="I582" i="17" a="1"/>
  <c r="I582" i="17" s="1"/>
  <c r="I583" i="17" a="1"/>
  <c r="I583" i="17" s="1"/>
  <c r="I584" i="17" a="1"/>
  <c r="I584" i="17" s="1"/>
  <c r="I585" i="17" a="1"/>
  <c r="I585" i="17" s="1"/>
  <c r="I586" i="17" a="1"/>
  <c r="I586" i="17" s="1"/>
  <c r="I587" i="17" a="1"/>
  <c r="I587" i="17" s="1"/>
  <c r="I588" i="17" a="1"/>
  <c r="I588" i="17" s="1"/>
  <c r="I589" i="17" a="1"/>
  <c r="I589" i="17" s="1"/>
  <c r="I590" i="17" a="1"/>
  <c r="I590" i="17" s="1"/>
  <c r="I591" i="17" a="1"/>
  <c r="I591" i="17" s="1"/>
  <c r="I592" i="17" a="1"/>
  <c r="I592" i="17" s="1"/>
  <c r="I593" i="17" a="1"/>
  <c r="I593" i="17" s="1"/>
  <c r="I594" i="17" a="1"/>
  <c r="I594" i="17" s="1"/>
  <c r="I595" i="17" a="1"/>
  <c r="I595" i="17" s="1"/>
  <c r="I596" i="17" a="1"/>
  <c r="I596" i="17" s="1"/>
  <c r="I597" i="17" a="1"/>
  <c r="I597" i="17" s="1"/>
  <c r="I598" i="17" a="1"/>
  <c r="I598" i="17" s="1"/>
  <c r="I599" i="17" a="1"/>
  <c r="I599" i="17" s="1"/>
  <c r="I600" i="17" a="1"/>
  <c r="I600" i="17" s="1"/>
  <c r="I601" i="17" a="1"/>
  <c r="I601" i="17" s="1"/>
  <c r="I602" i="17" a="1"/>
  <c r="I602" i="17" s="1"/>
  <c r="I603" i="17" a="1"/>
  <c r="I603" i="17" s="1"/>
  <c r="I604" i="17" a="1"/>
  <c r="I604" i="17" s="1"/>
  <c r="I605" i="17" a="1"/>
  <c r="I605" i="17" s="1"/>
  <c r="I606" i="17" a="1"/>
  <c r="I606" i="17" s="1"/>
  <c r="I607" i="17" a="1"/>
  <c r="I607" i="17" s="1"/>
  <c r="I608" i="17" a="1"/>
  <c r="I608" i="17" s="1"/>
  <c r="I609" i="17" a="1"/>
  <c r="I609" i="17" s="1"/>
  <c r="I610" i="17" a="1"/>
  <c r="I610" i="17" s="1"/>
  <c r="I611" i="17" a="1"/>
  <c r="I611" i="17" s="1"/>
  <c r="I612" i="17" a="1"/>
  <c r="I612" i="17" s="1"/>
  <c r="I613" i="17" a="1"/>
  <c r="I613" i="17" s="1"/>
  <c r="I614" i="17" a="1"/>
  <c r="I614" i="17" s="1"/>
  <c r="I615" i="17" a="1"/>
  <c r="I615" i="17" s="1"/>
  <c r="I616" i="17" a="1"/>
  <c r="I616" i="17" s="1"/>
  <c r="I617" i="17" a="1"/>
  <c r="I617" i="17" s="1"/>
  <c r="I618" i="17" a="1"/>
  <c r="I618" i="17" s="1"/>
  <c r="I619" i="17" a="1"/>
  <c r="I619" i="17" s="1"/>
  <c r="I620" i="17" a="1"/>
  <c r="I620" i="17" s="1"/>
  <c r="I621" i="17" a="1"/>
  <c r="I621" i="17" s="1"/>
  <c r="I622" i="17" a="1"/>
  <c r="I622" i="17" s="1"/>
  <c r="I623" i="17" a="1"/>
  <c r="I623" i="17" s="1"/>
  <c r="I624" i="17" a="1"/>
  <c r="I624" i="17" s="1"/>
  <c r="I625" i="17" a="1"/>
  <c r="I625" i="17" s="1"/>
  <c r="I626" i="17" a="1"/>
  <c r="I626" i="17" s="1"/>
  <c r="I627" i="17" a="1"/>
  <c r="I627" i="17" s="1"/>
  <c r="I628" i="17" a="1"/>
  <c r="I628" i="17" s="1"/>
  <c r="I629" i="17" a="1"/>
  <c r="I629" i="17" s="1"/>
  <c r="I630" i="17" a="1"/>
  <c r="I630" i="17" s="1"/>
  <c r="I631" i="17" a="1"/>
  <c r="I631" i="17" s="1"/>
  <c r="I632" i="17" a="1"/>
  <c r="I632" i="17" s="1"/>
  <c r="I633" i="17" a="1"/>
  <c r="I633" i="17" s="1"/>
  <c r="I634" i="17" a="1"/>
  <c r="I634" i="17" s="1"/>
  <c r="I635" i="17" a="1"/>
  <c r="I635" i="17" s="1"/>
  <c r="I636" i="17" a="1"/>
  <c r="I636" i="17" s="1"/>
  <c r="I637" i="17" a="1"/>
  <c r="I637" i="17" s="1"/>
  <c r="I638" i="17" a="1"/>
  <c r="I638" i="17" s="1"/>
  <c r="I639" i="17" a="1"/>
  <c r="I639" i="17" s="1"/>
  <c r="I640" i="17" a="1"/>
  <c r="I640" i="17" s="1"/>
  <c r="I641" i="17" a="1"/>
  <c r="I641" i="17" s="1"/>
  <c r="I642" i="17" a="1"/>
  <c r="I642" i="17" s="1"/>
  <c r="I643" i="17" a="1"/>
  <c r="I643" i="17" s="1"/>
  <c r="I644" i="17" a="1"/>
  <c r="I644" i="17" s="1"/>
  <c r="I645" i="17" a="1"/>
  <c r="I645" i="17" s="1"/>
  <c r="I646" i="17" a="1"/>
  <c r="I646" i="17" s="1"/>
  <c r="I647" i="17" a="1"/>
  <c r="I647" i="17" s="1"/>
  <c r="I648" i="17" a="1"/>
  <c r="I648" i="17" s="1"/>
  <c r="I649" i="17" a="1"/>
  <c r="I649" i="17" s="1"/>
  <c r="I650" i="17" a="1"/>
  <c r="I650" i="17" s="1"/>
  <c r="I651" i="17" a="1"/>
  <c r="I651" i="17" s="1"/>
  <c r="I652" i="17" a="1"/>
  <c r="I652" i="17" s="1"/>
  <c r="I653" i="17" a="1"/>
  <c r="I653" i="17" s="1"/>
  <c r="I654" i="17" a="1"/>
  <c r="I654" i="17" s="1"/>
  <c r="I655" i="17" a="1"/>
  <c r="I655" i="17" s="1"/>
  <c r="I656" i="17" a="1"/>
  <c r="I656" i="17" s="1"/>
  <c r="I657" i="17" a="1"/>
  <c r="I657" i="17" s="1"/>
  <c r="I658" i="17" a="1"/>
  <c r="I658" i="17" s="1"/>
  <c r="I659" i="17" a="1"/>
  <c r="I659" i="17" s="1"/>
  <c r="I660" i="17" a="1"/>
  <c r="I660" i="17" s="1"/>
  <c r="I661" i="17" a="1"/>
  <c r="I661" i="17" s="1"/>
  <c r="I662" i="17" a="1"/>
  <c r="I662" i="17" s="1"/>
  <c r="I663" i="17" a="1"/>
  <c r="I663" i="17" s="1"/>
  <c r="I664" i="17" a="1"/>
  <c r="I664" i="17" s="1"/>
  <c r="I665" i="17" a="1"/>
  <c r="I665" i="17" s="1"/>
  <c r="I666" i="17" a="1"/>
  <c r="I666" i="17" s="1"/>
  <c r="I667" i="17" a="1"/>
  <c r="I667" i="17" s="1"/>
  <c r="I668" i="17" a="1"/>
  <c r="I668" i="17" s="1"/>
  <c r="I669" i="17" a="1"/>
  <c r="I669" i="17" s="1"/>
  <c r="I670" i="17" a="1"/>
  <c r="I670" i="17" s="1"/>
  <c r="I671" i="17" a="1"/>
  <c r="I671" i="17" s="1"/>
  <c r="I672" i="17" a="1"/>
  <c r="I672" i="17" s="1"/>
  <c r="I673" i="17" a="1"/>
  <c r="I673" i="17" s="1"/>
  <c r="I674" i="17" a="1"/>
  <c r="I674" i="17" s="1"/>
  <c r="I675" i="17" a="1"/>
  <c r="I675" i="17" s="1"/>
  <c r="I676" i="17" a="1"/>
  <c r="I676" i="17" s="1"/>
  <c r="I677" i="17" a="1"/>
  <c r="I677" i="17" s="1"/>
  <c r="I678" i="17" a="1"/>
  <c r="I678" i="17" s="1"/>
  <c r="I679" i="17" a="1"/>
  <c r="I679" i="17" s="1"/>
  <c r="I680" i="17" a="1"/>
  <c r="I680" i="17" s="1"/>
  <c r="I681" i="17" a="1"/>
  <c r="I681" i="17" s="1"/>
  <c r="I682" i="17" a="1"/>
  <c r="I682" i="17" s="1"/>
  <c r="I683" i="17" a="1"/>
  <c r="I683" i="17" s="1"/>
  <c r="I684" i="17" a="1"/>
  <c r="I684" i="17" s="1"/>
  <c r="I685" i="17" a="1"/>
  <c r="I685" i="17" s="1"/>
  <c r="I686" i="17" a="1"/>
  <c r="I686" i="17" s="1"/>
  <c r="I687" i="17" a="1"/>
  <c r="I687" i="17" s="1"/>
  <c r="I688" i="17" a="1"/>
  <c r="I688" i="17" s="1"/>
  <c r="I689" i="17" a="1"/>
  <c r="I689" i="17" s="1"/>
  <c r="I690" i="17" a="1"/>
  <c r="I690" i="17" s="1"/>
  <c r="I691" i="17" a="1"/>
  <c r="I691" i="17" s="1"/>
  <c r="I692" i="17" a="1"/>
  <c r="I692" i="17" s="1"/>
  <c r="I693" i="17" a="1"/>
  <c r="I693" i="17" s="1"/>
  <c r="I694" i="17" a="1"/>
  <c r="I694" i="17" s="1"/>
  <c r="I695" i="17" a="1"/>
  <c r="I695" i="17" s="1"/>
  <c r="I696" i="17" a="1"/>
  <c r="I696" i="17" s="1"/>
  <c r="I697" i="17" a="1"/>
  <c r="I697" i="17" s="1"/>
  <c r="I698" i="17" a="1"/>
  <c r="I698" i="17" s="1"/>
  <c r="I699" i="17" a="1"/>
  <c r="I699" i="17" s="1"/>
  <c r="I700" i="17" a="1"/>
  <c r="I700" i="17" s="1"/>
  <c r="I701" i="17" a="1"/>
  <c r="I701" i="17" s="1"/>
  <c r="I702" i="17" a="1"/>
  <c r="I702" i="17" s="1"/>
  <c r="I703" i="17" a="1"/>
  <c r="I703" i="17" s="1"/>
  <c r="I704" i="17" a="1"/>
  <c r="I704" i="17" s="1"/>
  <c r="I705" i="17" a="1"/>
  <c r="I705" i="17" s="1"/>
  <c r="I706" i="17" a="1"/>
  <c r="I706" i="17" s="1"/>
  <c r="I707" i="17" a="1"/>
  <c r="I707" i="17" s="1"/>
  <c r="I708" i="17" a="1"/>
  <c r="I708" i="17" s="1"/>
  <c r="I709" i="17" a="1"/>
  <c r="I709" i="17" s="1"/>
  <c r="I710" i="17" a="1"/>
  <c r="I710" i="17" s="1"/>
  <c r="I711" i="17" a="1"/>
  <c r="I711" i="17" s="1"/>
  <c r="I712" i="17" a="1"/>
  <c r="I712" i="17" s="1"/>
  <c r="I713" i="17" a="1"/>
  <c r="I713" i="17" s="1"/>
  <c r="I714" i="17" a="1"/>
  <c r="I714" i="17" s="1"/>
  <c r="I715" i="17" a="1"/>
  <c r="I715" i="17" s="1"/>
  <c r="I716" i="17" a="1"/>
  <c r="I716" i="17" s="1"/>
  <c r="I717" i="17" a="1"/>
  <c r="I717" i="17" s="1"/>
  <c r="I718" i="17" a="1"/>
  <c r="I718" i="17" s="1"/>
  <c r="I719" i="17" a="1"/>
  <c r="I719" i="17" s="1"/>
  <c r="I720" i="17" a="1"/>
  <c r="I720" i="17" s="1"/>
  <c r="I721" i="17" a="1"/>
  <c r="I721" i="17" s="1"/>
  <c r="I722" i="17" a="1"/>
  <c r="I722" i="17" s="1"/>
  <c r="I723" i="17" a="1"/>
  <c r="I723" i="17" s="1"/>
  <c r="I724" i="17" a="1"/>
  <c r="I724" i="17" s="1"/>
  <c r="I725" i="17" a="1"/>
  <c r="I725" i="17" s="1"/>
  <c r="I726" i="17" a="1"/>
  <c r="I726" i="17" s="1"/>
  <c r="I727" i="17" a="1"/>
  <c r="I727" i="17" s="1"/>
  <c r="I728" i="17" a="1"/>
  <c r="I728" i="17" s="1"/>
  <c r="I729" i="17" a="1"/>
  <c r="I729" i="17" s="1"/>
  <c r="I730" i="17" a="1"/>
  <c r="I730" i="17" s="1"/>
  <c r="I731" i="17" a="1"/>
  <c r="I731" i="17" s="1"/>
  <c r="I732" i="17" a="1"/>
  <c r="I732" i="17" s="1"/>
  <c r="I733" i="17" a="1"/>
  <c r="I733" i="17" s="1"/>
  <c r="I734" i="17" a="1"/>
  <c r="I734" i="17" s="1"/>
  <c r="I735" i="17" a="1"/>
  <c r="I735" i="17" s="1"/>
  <c r="I736" i="17" a="1"/>
  <c r="I736" i="17" s="1"/>
  <c r="I737" i="17" a="1"/>
  <c r="I737" i="17" s="1"/>
  <c r="I738" i="17" a="1"/>
  <c r="I738" i="17" s="1"/>
  <c r="I739" i="17" a="1"/>
  <c r="I739" i="17" s="1"/>
  <c r="I740" i="17" a="1"/>
  <c r="I740" i="17" s="1"/>
  <c r="I741" i="17" a="1"/>
  <c r="I741" i="17" s="1"/>
  <c r="I742" i="17" a="1"/>
  <c r="I742" i="17" s="1"/>
  <c r="I743" i="17" a="1"/>
  <c r="I743" i="17" s="1"/>
  <c r="I744" i="17" a="1"/>
  <c r="I744" i="17" s="1"/>
  <c r="I745" i="17" a="1"/>
  <c r="I745" i="17" s="1"/>
  <c r="I746" i="17" a="1"/>
  <c r="I746" i="17" s="1"/>
  <c r="I747" i="17" a="1"/>
  <c r="I747" i="17" s="1"/>
  <c r="I748" i="17" a="1"/>
  <c r="I748" i="17" s="1"/>
  <c r="I749" i="17" a="1"/>
  <c r="I749" i="17" s="1"/>
  <c r="I750" i="17" a="1"/>
  <c r="I750" i="17" s="1"/>
  <c r="I751" i="17" a="1"/>
  <c r="I751" i="17" s="1"/>
  <c r="I752" i="17" a="1"/>
  <c r="I752" i="17" s="1"/>
  <c r="I753" i="17" a="1"/>
  <c r="I753" i="17" s="1"/>
  <c r="I754" i="17" a="1"/>
  <c r="I754" i="17" s="1"/>
  <c r="I755" i="17" a="1"/>
  <c r="I755" i="17" s="1"/>
  <c r="I756" i="17" a="1"/>
  <c r="I756" i="17" s="1"/>
  <c r="I757" i="17" a="1"/>
  <c r="I757" i="17" s="1"/>
  <c r="I758" i="17" a="1"/>
  <c r="I758" i="17" s="1"/>
  <c r="I759" i="17" a="1"/>
  <c r="I759" i="17" s="1"/>
  <c r="I760" i="17" a="1"/>
  <c r="I760" i="17" s="1"/>
  <c r="I761" i="17" a="1"/>
  <c r="I761" i="17" s="1"/>
  <c r="I762" i="17" a="1"/>
  <c r="I762" i="17" s="1"/>
  <c r="I763" i="17" a="1"/>
  <c r="I763" i="17" s="1"/>
  <c r="I764" i="17" a="1"/>
  <c r="I764" i="17" s="1"/>
  <c r="I765" i="17" a="1"/>
  <c r="I765" i="17" s="1"/>
  <c r="I766" i="17" a="1"/>
  <c r="I766" i="17" s="1"/>
  <c r="I767" i="17" a="1"/>
  <c r="I767" i="17" s="1"/>
  <c r="I768" i="17" a="1"/>
  <c r="I768" i="17" s="1"/>
  <c r="I769" i="17" a="1"/>
  <c r="I769" i="17" s="1"/>
  <c r="I770" i="17" a="1"/>
  <c r="I770" i="17" s="1"/>
  <c r="I771" i="17" a="1"/>
  <c r="I771" i="17" s="1"/>
  <c r="I772" i="17" a="1"/>
  <c r="I772" i="17" s="1"/>
  <c r="I773" i="17" a="1"/>
  <c r="I773" i="17" s="1"/>
  <c r="I774" i="17" a="1"/>
  <c r="I774" i="17" s="1"/>
  <c r="I775" i="17" a="1"/>
  <c r="I775" i="17" s="1"/>
  <c r="I776" i="17" a="1"/>
  <c r="I776" i="17" s="1"/>
  <c r="I777" i="17" a="1"/>
  <c r="I777" i="17" s="1"/>
  <c r="I778" i="17" a="1"/>
  <c r="I778" i="17" s="1"/>
  <c r="I779" i="17" a="1"/>
  <c r="I779" i="17" s="1"/>
  <c r="I780" i="17" a="1"/>
  <c r="I780" i="17" s="1"/>
  <c r="I781" i="17" a="1"/>
  <c r="I781" i="17" s="1"/>
  <c r="I782" i="17" a="1"/>
  <c r="I782" i="17" s="1"/>
  <c r="I783" i="17" a="1"/>
  <c r="I783" i="17" s="1"/>
  <c r="I784" i="17" a="1"/>
  <c r="I784" i="17" s="1"/>
  <c r="I785" i="17" a="1"/>
  <c r="I785" i="17" s="1"/>
  <c r="I786" i="17" a="1"/>
  <c r="I786" i="17" s="1"/>
  <c r="I787" i="17" a="1"/>
  <c r="I787" i="17" s="1"/>
  <c r="I788" i="17" a="1"/>
  <c r="I788" i="17" s="1"/>
  <c r="I789" i="17" a="1"/>
  <c r="I789" i="17" s="1"/>
  <c r="I790" i="17" a="1"/>
  <c r="I790" i="17" s="1"/>
  <c r="I791" i="17" a="1"/>
  <c r="I791" i="17" s="1"/>
  <c r="I792" i="17" a="1"/>
  <c r="I792" i="17" s="1"/>
  <c r="I793" i="17" a="1"/>
  <c r="I793" i="17" s="1"/>
  <c r="I794" i="17" a="1"/>
  <c r="I794" i="17" s="1"/>
  <c r="I795" i="17" a="1"/>
  <c r="I795" i="17" s="1"/>
  <c r="I796" i="17" a="1"/>
  <c r="I796" i="17" s="1"/>
  <c r="I797" i="17" a="1"/>
  <c r="I797" i="17" s="1"/>
  <c r="I798" i="17" a="1"/>
  <c r="I798" i="17" s="1"/>
  <c r="I799" i="17" a="1"/>
  <c r="I799" i="17" s="1"/>
  <c r="I800" i="17" a="1"/>
  <c r="I800" i="17" s="1"/>
  <c r="I801" i="17" a="1"/>
  <c r="I801" i="17" s="1"/>
  <c r="I802" i="17" a="1"/>
  <c r="I802" i="17" s="1"/>
  <c r="I803" i="17" a="1"/>
  <c r="I803" i="17" s="1"/>
  <c r="I804" i="17" a="1"/>
  <c r="I804" i="17" s="1"/>
  <c r="I805" i="17" a="1"/>
  <c r="I805" i="17" s="1"/>
  <c r="I806" i="17" a="1"/>
  <c r="I806" i="17" s="1"/>
  <c r="I807" i="17" a="1"/>
  <c r="I807" i="17" s="1"/>
  <c r="I808" i="17" a="1"/>
  <c r="I808" i="17" s="1"/>
  <c r="I809" i="17" a="1"/>
  <c r="I809" i="17" s="1"/>
  <c r="I810" i="17" a="1"/>
  <c r="I810" i="17" s="1"/>
  <c r="I811" i="17" a="1"/>
  <c r="I811" i="17" s="1"/>
  <c r="I812" i="17" a="1"/>
  <c r="I812" i="17" s="1"/>
  <c r="I813" i="17" a="1"/>
  <c r="I813" i="17" s="1"/>
  <c r="I814" i="17" a="1"/>
  <c r="I814" i="17" s="1"/>
  <c r="I815" i="17" a="1"/>
  <c r="I815" i="17" s="1"/>
  <c r="I816" i="17" a="1"/>
  <c r="I816" i="17" s="1"/>
  <c r="I817" i="17" a="1"/>
  <c r="I817" i="17" s="1"/>
  <c r="I818" i="17" a="1"/>
  <c r="I818" i="17" s="1"/>
  <c r="I819" i="17" a="1"/>
  <c r="I819" i="17" s="1"/>
  <c r="I820" i="17" a="1"/>
  <c r="I820" i="17" s="1"/>
  <c r="I821" i="17" a="1"/>
  <c r="I821" i="17" s="1"/>
  <c r="I822" i="17" a="1"/>
  <c r="I822" i="17" s="1"/>
  <c r="I823" i="17" a="1"/>
  <c r="I823" i="17" s="1"/>
  <c r="I824" i="17" a="1"/>
  <c r="I824" i="17" s="1"/>
  <c r="I825" i="17" a="1"/>
  <c r="I825" i="17" s="1"/>
  <c r="I826" i="17" a="1"/>
  <c r="I826" i="17" s="1"/>
  <c r="I827" i="17" a="1"/>
  <c r="I827" i="17" s="1"/>
  <c r="I828" i="17" a="1"/>
  <c r="I828" i="17" s="1"/>
  <c r="I829" i="17" a="1"/>
  <c r="I829" i="17" s="1"/>
  <c r="I830" i="17" a="1"/>
  <c r="I830" i="17" s="1"/>
  <c r="I831" i="17" a="1"/>
  <c r="I831" i="17" s="1"/>
  <c r="I832" i="17" a="1"/>
  <c r="I832" i="17" s="1"/>
  <c r="I833" i="17" a="1"/>
  <c r="I833" i="17" s="1"/>
  <c r="I834" i="17" a="1"/>
  <c r="I834" i="17" s="1"/>
  <c r="I835" i="17" a="1"/>
  <c r="I835" i="17" s="1"/>
  <c r="I836" i="17" a="1"/>
  <c r="I836" i="17" s="1"/>
  <c r="I837" i="17" a="1"/>
  <c r="I837" i="17" s="1"/>
  <c r="I838" i="17" a="1"/>
  <c r="I838" i="17" s="1"/>
  <c r="I839" i="17" a="1"/>
  <c r="I839" i="17" s="1"/>
  <c r="I840" i="17" a="1"/>
  <c r="I840" i="17" s="1"/>
  <c r="I841" i="17" a="1"/>
  <c r="I841" i="17" s="1"/>
  <c r="I842" i="17" a="1"/>
  <c r="I842" i="17" s="1"/>
  <c r="I843" i="17" a="1"/>
  <c r="I843" i="17" s="1"/>
  <c r="I844" i="17" a="1"/>
  <c r="I844" i="17" s="1"/>
  <c r="I845" i="17" a="1"/>
  <c r="I845" i="17" s="1"/>
  <c r="I846" i="17" a="1"/>
  <c r="I846" i="17" s="1"/>
  <c r="I847" i="17" a="1"/>
  <c r="I847" i="17" s="1"/>
  <c r="I848" i="17" a="1"/>
  <c r="I848" i="17" s="1"/>
  <c r="I849" i="17" a="1"/>
  <c r="I849" i="17" s="1"/>
  <c r="I850" i="17" a="1"/>
  <c r="I850" i="17" s="1"/>
  <c r="I851" i="17" a="1"/>
  <c r="I851" i="17" s="1"/>
  <c r="I852" i="17" a="1"/>
  <c r="I852" i="17" s="1"/>
  <c r="I853" i="17" a="1"/>
  <c r="I853" i="17" s="1"/>
  <c r="I854" i="17" a="1"/>
  <c r="I854" i="17" s="1"/>
  <c r="I855" i="17" a="1"/>
  <c r="I855" i="17" s="1"/>
  <c r="I856" i="17" a="1"/>
  <c r="I856" i="17"/>
  <c r="I857" i="17" a="1"/>
  <c r="I857" i="17"/>
  <c r="I858" i="17" a="1"/>
  <c r="I858" i="17"/>
  <c r="I859" i="17" a="1"/>
  <c r="I859" i="17" s="1"/>
  <c r="I860" i="17" a="1"/>
  <c r="I860" i="17"/>
  <c r="I861" i="17" a="1"/>
  <c r="I861" i="17"/>
  <c r="I862" i="17" a="1"/>
  <c r="I862" i="17"/>
  <c r="I863" i="17" a="1"/>
  <c r="I863" i="17" s="1"/>
  <c r="I864" i="17" a="1"/>
  <c r="I864" i="17"/>
  <c r="I865" i="17" a="1"/>
  <c r="I865" i="17"/>
  <c r="I866" i="17" a="1"/>
  <c r="I866" i="17"/>
  <c r="I867" i="17" a="1"/>
  <c r="I867" i="17" s="1"/>
  <c r="I868" i="17" a="1"/>
  <c r="I868" i="17"/>
  <c r="I869" i="17" a="1"/>
  <c r="I869" i="17"/>
  <c r="I870" i="17" a="1"/>
  <c r="I870" i="17"/>
  <c r="I871" i="17" a="1"/>
  <c r="I871" i="17" s="1"/>
  <c r="I872" i="17" a="1"/>
  <c r="I872" i="17"/>
  <c r="I873" i="17" a="1"/>
  <c r="I873" i="17"/>
  <c r="I874" i="17" a="1"/>
  <c r="I874" i="17"/>
  <c r="I875" i="17" a="1"/>
  <c r="I875" i="17" s="1"/>
  <c r="I876" i="17" a="1"/>
  <c r="I876" i="17"/>
  <c r="I877" i="17" a="1"/>
  <c r="I877" i="17"/>
  <c r="I878" i="17" a="1"/>
  <c r="I878" i="17"/>
  <c r="I879" i="17" a="1"/>
  <c r="I879" i="17" s="1"/>
  <c r="I880" i="17" a="1"/>
  <c r="I880" i="17"/>
  <c r="I881" i="17" a="1"/>
  <c r="I881" i="17"/>
  <c r="I882" i="17" a="1"/>
  <c r="I882" i="17"/>
  <c r="I883" i="17" a="1"/>
  <c r="I883" i="17" s="1"/>
  <c r="I884" i="17" a="1"/>
  <c r="I884" i="17"/>
  <c r="I885" i="17" a="1"/>
  <c r="I885" i="17"/>
  <c r="I886" i="17" a="1"/>
  <c r="I886" i="17"/>
  <c r="I887" i="17" a="1"/>
  <c r="I887" i="17" s="1"/>
  <c r="I888" i="17" a="1"/>
  <c r="I888" i="17"/>
  <c r="I889" i="17" a="1"/>
  <c r="I889" i="17"/>
  <c r="I890" i="17" a="1"/>
  <c r="I890" i="17"/>
  <c r="I891" i="17" a="1"/>
  <c r="I891" i="17" s="1"/>
  <c r="I892" i="17" a="1"/>
  <c r="I892" i="17" s="1"/>
  <c r="I893" i="17" a="1"/>
  <c r="I893" i="17"/>
  <c r="I894" i="17" a="1"/>
  <c r="I894" i="17"/>
  <c r="I895" i="17" a="1"/>
  <c r="I895" i="17" s="1"/>
  <c r="I896" i="17" a="1"/>
  <c r="I896" i="17" s="1"/>
  <c r="I897" i="17" a="1"/>
  <c r="I897" i="17"/>
  <c r="I898" i="17" a="1"/>
  <c r="I898" i="17"/>
  <c r="I899" i="17" a="1"/>
  <c r="I899" i="17" s="1"/>
  <c r="I900" i="17" a="1"/>
  <c r="I900" i="17" s="1"/>
  <c r="I901" i="17" a="1"/>
  <c r="I901" i="17"/>
  <c r="I902" i="17" a="1"/>
  <c r="I902" i="17"/>
  <c r="I903" i="17" a="1"/>
  <c r="I903" i="17" s="1"/>
  <c r="I904" i="17" a="1"/>
  <c r="I904" i="17" s="1"/>
  <c r="I905" i="17" a="1"/>
  <c r="I905" i="17"/>
  <c r="I906" i="17" a="1"/>
  <c r="I906" i="17"/>
  <c r="I907" i="17" a="1"/>
  <c r="I907" i="17" s="1"/>
  <c r="I908" i="17" a="1"/>
  <c r="I908" i="17" s="1"/>
  <c r="I909" i="17" a="1"/>
  <c r="I909" i="17"/>
  <c r="I910" i="17" a="1"/>
  <c r="I910" i="17"/>
  <c r="I911" i="17" a="1"/>
  <c r="I911" i="17" s="1"/>
  <c r="I912" i="17" a="1"/>
  <c r="I912" i="17" s="1"/>
  <c r="I913" i="17" a="1"/>
  <c r="I913" i="17" s="1"/>
  <c r="I914" i="17" a="1"/>
  <c r="I914" i="17"/>
  <c r="I915" i="17" a="1"/>
  <c r="I915" i="17" s="1"/>
  <c r="I916" i="17" a="1"/>
  <c r="I916" i="17" s="1"/>
  <c r="I917" i="17" a="1"/>
  <c r="I917" i="17" s="1"/>
  <c r="I918" i="17" a="1"/>
  <c r="I918" i="17"/>
  <c r="I919" i="17" a="1"/>
  <c r="I919" i="17" s="1"/>
  <c r="I920" i="17" a="1"/>
  <c r="I920" i="17" s="1"/>
  <c r="I921" i="17" a="1"/>
  <c r="I921" i="17" s="1"/>
  <c r="I922" i="17" a="1"/>
  <c r="I922" i="17"/>
  <c r="I923" i="17" a="1"/>
  <c r="I923" i="17" s="1"/>
  <c r="I924" i="17" a="1"/>
  <c r="I924" i="17" s="1"/>
  <c r="I925" i="17" a="1"/>
  <c r="I925" i="17" s="1"/>
  <c r="I926" i="17" a="1"/>
  <c r="I926" i="17"/>
  <c r="I927" i="17" a="1"/>
  <c r="I927" i="17" s="1"/>
  <c r="I928" i="17" a="1"/>
  <c r="I928" i="17" s="1"/>
  <c r="I929" i="17" a="1"/>
  <c r="I929" i="17" s="1"/>
  <c r="I930" i="17" a="1"/>
  <c r="I930" i="17"/>
  <c r="I931" i="17" a="1"/>
  <c r="I931" i="17" s="1"/>
  <c r="I932" i="17" a="1"/>
  <c r="I932" i="17" s="1"/>
  <c r="I933" i="17" a="1"/>
  <c r="I933" i="17" s="1"/>
  <c r="I934" i="17" a="1"/>
  <c r="I934" i="17"/>
  <c r="I935" i="17" a="1"/>
  <c r="I935" i="17" s="1"/>
  <c r="I936" i="17" a="1"/>
  <c r="I936" i="17" s="1"/>
  <c r="I937" i="17" a="1"/>
  <c r="I937" i="17" s="1"/>
  <c r="I938" i="17" a="1"/>
  <c r="I938" i="17"/>
  <c r="I939" i="17" a="1"/>
  <c r="I939" i="17" s="1"/>
  <c r="I940" i="17" a="1"/>
  <c r="I940" i="17" s="1"/>
  <c r="I941" i="17" a="1"/>
  <c r="I941" i="17" s="1"/>
  <c r="I942" i="17" a="1"/>
  <c r="I942" i="17"/>
  <c r="I943" i="17" a="1"/>
  <c r="I943" i="17" s="1"/>
  <c r="I944" i="17" a="1"/>
  <c r="I944" i="17" s="1"/>
  <c r="I945" i="17" a="1"/>
  <c r="I945" i="17" s="1"/>
  <c r="I946" i="17" a="1"/>
  <c r="I946" i="17"/>
  <c r="I947" i="17" a="1"/>
  <c r="I947" i="17" s="1"/>
  <c r="I948" i="17" a="1"/>
  <c r="I948" i="17" s="1"/>
  <c r="I949" i="17" a="1"/>
  <c r="I949" i="17" s="1"/>
  <c r="I950" i="17" a="1"/>
  <c r="I950" i="17"/>
  <c r="I951" i="17" a="1"/>
  <c r="I951" i="17" s="1"/>
  <c r="I952" i="17" a="1"/>
  <c r="I952" i="17" s="1"/>
  <c r="I953" i="17" a="1"/>
  <c r="I953" i="17" s="1"/>
  <c r="I954" i="17" a="1"/>
  <c r="I954" i="17"/>
  <c r="I955" i="17" a="1"/>
  <c r="I955" i="17" s="1"/>
  <c r="I956" i="17" a="1"/>
  <c r="I956" i="17" s="1"/>
  <c r="I957" i="17" a="1"/>
  <c r="I957" i="17" s="1"/>
  <c r="I958" i="17" a="1"/>
  <c r="I958" i="17"/>
  <c r="I959" i="17" a="1"/>
  <c r="I959" i="17" s="1"/>
  <c r="I960" i="17" a="1"/>
  <c r="I960" i="17" s="1"/>
  <c r="I961" i="17" a="1"/>
  <c r="I961" i="17" s="1"/>
  <c r="I962" i="17" a="1"/>
  <c r="I962" i="17"/>
  <c r="I963" i="17" a="1"/>
  <c r="I963" i="17" s="1"/>
  <c r="I964" i="17" a="1"/>
  <c r="I964" i="17" s="1"/>
  <c r="I965" i="17" a="1"/>
  <c r="I965" i="17" s="1"/>
  <c r="I966" i="17" a="1"/>
  <c r="I966" i="17"/>
  <c r="I967" i="17" a="1"/>
  <c r="I967" i="17" s="1"/>
  <c r="I968" i="17" a="1"/>
  <c r="I968" i="17" s="1"/>
  <c r="I969" i="17" a="1"/>
  <c r="I969" i="17" s="1"/>
  <c r="I970" i="17" a="1"/>
  <c r="I970" i="17"/>
  <c r="I971" i="17" a="1"/>
  <c r="I971" i="17" s="1"/>
  <c r="I972" i="17" a="1"/>
  <c r="I972" i="17" s="1"/>
  <c r="I973" i="17" a="1"/>
  <c r="I973" i="17" s="1"/>
  <c r="I974" i="17" a="1"/>
  <c r="I974" i="17"/>
  <c r="I975" i="17" a="1"/>
  <c r="I975" i="17" s="1"/>
  <c r="I976" i="17" a="1"/>
  <c r="I976" i="17" s="1"/>
  <c r="I977" i="17" a="1"/>
  <c r="I977" i="17" s="1"/>
  <c r="I978" i="17" a="1"/>
  <c r="I978" i="17"/>
  <c r="I979" i="17" a="1"/>
  <c r="I979" i="17" s="1"/>
  <c r="I980" i="17" a="1"/>
  <c r="I980" i="17" s="1"/>
  <c r="I981" i="17" a="1"/>
  <c r="I981" i="17" s="1"/>
  <c r="I982" i="17" a="1"/>
  <c r="I982" i="17"/>
  <c r="I983" i="17" a="1"/>
  <c r="I983" i="17" s="1"/>
  <c r="I984" i="17" a="1"/>
  <c r="I984" i="17" s="1"/>
  <c r="I985" i="17" a="1"/>
  <c r="I985" i="17" s="1"/>
  <c r="I986" i="17" a="1"/>
  <c r="I986" i="17"/>
  <c r="I987" i="17" a="1"/>
  <c r="I987" i="17" s="1"/>
  <c r="I988" i="17" a="1"/>
  <c r="I988" i="17" s="1"/>
  <c r="I989" i="17" a="1"/>
  <c r="I989" i="17" s="1"/>
  <c r="I990" i="17" a="1"/>
  <c r="I990" i="17"/>
  <c r="I991" i="17" a="1"/>
  <c r="I991" i="17" s="1"/>
  <c r="I992" i="17" a="1"/>
  <c r="I992" i="17" s="1"/>
  <c r="I993" i="17" a="1"/>
  <c r="I993" i="17" s="1"/>
  <c r="I994" i="17" a="1"/>
  <c r="I994" i="17"/>
  <c r="I995" i="17" a="1"/>
  <c r="I995" i="17" s="1"/>
  <c r="I996" i="17" a="1"/>
  <c r="I996" i="17" s="1"/>
  <c r="I997" i="17" a="1"/>
  <c r="I997" i="17" s="1"/>
  <c r="I998" i="17" a="1"/>
  <c r="I998" i="17"/>
  <c r="I999" i="17" a="1"/>
  <c r="I999" i="17" s="1"/>
  <c r="I1000" i="17" a="1"/>
  <c r="I1000" i="17" s="1"/>
  <c r="I1001" i="17" a="1"/>
  <c r="I1001" i="17" s="1"/>
  <c r="K2" i="17" l="1"/>
  <c r="K3" i="17"/>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L2" i="17"/>
  <c r="L3" i="17"/>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M359" i="17" s="1"/>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M503" i="17" s="1"/>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M534" i="17" s="1"/>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M559" i="17" s="1"/>
  <c r="L560" i="17"/>
  <c r="L561" i="17"/>
  <c r="L562" i="17"/>
  <c r="L563" i="17"/>
  <c r="L564" i="17"/>
  <c r="L565" i="17"/>
  <c r="L566" i="17"/>
  <c r="L567" i="17"/>
  <c r="M567" i="17" s="1"/>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M623" i="17" s="1"/>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J704" i="17"/>
  <c r="J705" i="17"/>
  <c r="J706" i="17"/>
  <c r="J707" i="17"/>
  <c r="J708" i="17"/>
  <c r="J709" i="17"/>
  <c r="J710" i="17"/>
  <c r="J711" i="17"/>
  <c r="J712" i="17"/>
  <c r="J713" i="17"/>
  <c r="J714" i="17"/>
  <c r="J715" i="17"/>
  <c r="J716" i="17"/>
  <c r="J717" i="17"/>
  <c r="J718" i="17"/>
  <c r="J719" i="17"/>
  <c r="J720" i="17"/>
  <c r="J721" i="17"/>
  <c r="J722" i="17"/>
  <c r="J723" i="17"/>
  <c r="J724" i="17"/>
  <c r="J725" i="17"/>
  <c r="J726" i="17"/>
  <c r="J727" i="17"/>
  <c r="J728" i="17"/>
  <c r="J729" i="17"/>
  <c r="J730" i="17"/>
  <c r="J731" i="17"/>
  <c r="J732" i="17"/>
  <c r="J733" i="17"/>
  <c r="J734" i="17"/>
  <c r="J735" i="17"/>
  <c r="J736" i="17"/>
  <c r="J737" i="17"/>
  <c r="J738" i="17"/>
  <c r="J739" i="17"/>
  <c r="J740" i="17"/>
  <c r="J741" i="17"/>
  <c r="J742" i="17"/>
  <c r="J743" i="17"/>
  <c r="J744" i="17"/>
  <c r="J745" i="17"/>
  <c r="J746" i="17"/>
  <c r="J747" i="17"/>
  <c r="J748" i="17"/>
  <c r="J749" i="17"/>
  <c r="J750" i="17"/>
  <c r="J751" i="17"/>
  <c r="J752" i="17"/>
  <c r="J753" i="17"/>
  <c r="J754" i="17"/>
  <c r="J755" i="17"/>
  <c r="J756" i="17"/>
  <c r="J757" i="17"/>
  <c r="J758" i="17"/>
  <c r="J759" i="17"/>
  <c r="J760" i="17"/>
  <c r="J761" i="17"/>
  <c r="J762" i="17"/>
  <c r="J763" i="17"/>
  <c r="J764" i="17"/>
  <c r="J765" i="17"/>
  <c r="J766" i="17"/>
  <c r="J767" i="17"/>
  <c r="J768" i="17"/>
  <c r="J769" i="17"/>
  <c r="J770" i="17"/>
  <c r="J771" i="17"/>
  <c r="J772" i="17"/>
  <c r="J773" i="17"/>
  <c r="J774" i="17"/>
  <c r="J775" i="17"/>
  <c r="J776" i="17"/>
  <c r="J777" i="17"/>
  <c r="J778" i="17"/>
  <c r="J779" i="17"/>
  <c r="J780" i="17"/>
  <c r="J781" i="17"/>
  <c r="J782" i="17"/>
  <c r="J783" i="17"/>
  <c r="J784" i="17"/>
  <c r="J785" i="17"/>
  <c r="J786" i="17"/>
  <c r="J787" i="17"/>
  <c r="J788" i="17"/>
  <c r="J789" i="17"/>
  <c r="J790" i="17"/>
  <c r="J791" i="17"/>
  <c r="J792" i="17"/>
  <c r="J793" i="17"/>
  <c r="J794" i="17"/>
  <c r="J795" i="17"/>
  <c r="J796" i="17"/>
  <c r="J797" i="17"/>
  <c r="J798" i="17"/>
  <c r="J799" i="17"/>
  <c r="J800" i="17"/>
  <c r="J801" i="17"/>
  <c r="J802" i="17"/>
  <c r="J803" i="17"/>
  <c r="J804" i="17"/>
  <c r="J805" i="17"/>
  <c r="J806" i="17"/>
  <c r="J807" i="17"/>
  <c r="J808" i="17"/>
  <c r="J809" i="17"/>
  <c r="J810" i="17"/>
  <c r="J811" i="17"/>
  <c r="J812" i="17"/>
  <c r="J813" i="17"/>
  <c r="J814" i="17"/>
  <c r="J815" i="17"/>
  <c r="J816" i="17"/>
  <c r="J817" i="17"/>
  <c r="J818" i="17"/>
  <c r="J819" i="17"/>
  <c r="J820" i="17"/>
  <c r="J821" i="17"/>
  <c r="J822" i="17"/>
  <c r="J823" i="17"/>
  <c r="J824" i="17"/>
  <c r="J825" i="17"/>
  <c r="J826" i="17"/>
  <c r="J827" i="17"/>
  <c r="J828" i="17"/>
  <c r="J829" i="17"/>
  <c r="J830" i="17"/>
  <c r="J831" i="17"/>
  <c r="J832" i="17"/>
  <c r="J833" i="17"/>
  <c r="J834" i="17"/>
  <c r="J835" i="17"/>
  <c r="J836" i="17"/>
  <c r="J837" i="17"/>
  <c r="J838" i="17"/>
  <c r="J839" i="17"/>
  <c r="J840" i="17"/>
  <c r="J841" i="17"/>
  <c r="J842" i="17"/>
  <c r="J843" i="17"/>
  <c r="J844" i="17"/>
  <c r="J845" i="17"/>
  <c r="J846" i="17"/>
  <c r="J847" i="17"/>
  <c r="J848" i="17"/>
  <c r="J849" i="17"/>
  <c r="J850" i="17"/>
  <c r="J851" i="17"/>
  <c r="J852" i="17"/>
  <c r="J853" i="17"/>
  <c r="J854" i="17"/>
  <c r="J855" i="17"/>
  <c r="J856" i="17"/>
  <c r="J857" i="17"/>
  <c r="J858" i="17"/>
  <c r="J859" i="17"/>
  <c r="J860" i="17"/>
  <c r="J861" i="17"/>
  <c r="J862" i="17"/>
  <c r="J863" i="17"/>
  <c r="J864" i="17"/>
  <c r="J865" i="17"/>
  <c r="J866" i="17"/>
  <c r="J867" i="17"/>
  <c r="J868" i="17"/>
  <c r="J869" i="17"/>
  <c r="J870" i="17"/>
  <c r="J871" i="17"/>
  <c r="J872" i="17"/>
  <c r="J873" i="17"/>
  <c r="J874" i="17"/>
  <c r="J875" i="17"/>
  <c r="J876" i="17"/>
  <c r="J877" i="17"/>
  <c r="J878" i="17"/>
  <c r="J879" i="17"/>
  <c r="J880" i="17"/>
  <c r="J881" i="17"/>
  <c r="J882" i="17"/>
  <c r="J883" i="17"/>
  <c r="J884" i="17"/>
  <c r="J885" i="17"/>
  <c r="J886" i="17"/>
  <c r="J887" i="17"/>
  <c r="J888" i="17"/>
  <c r="J889" i="17"/>
  <c r="J890" i="17"/>
  <c r="J891" i="17"/>
  <c r="J892" i="17"/>
  <c r="J893" i="17"/>
  <c r="J894" i="17"/>
  <c r="J895" i="17"/>
  <c r="J896" i="17"/>
  <c r="J897" i="17"/>
  <c r="J898" i="17"/>
  <c r="J899" i="17"/>
  <c r="J900" i="17"/>
  <c r="J901" i="17"/>
  <c r="J902" i="17"/>
  <c r="J903" i="17"/>
  <c r="J904" i="17"/>
  <c r="J905" i="17"/>
  <c r="J906" i="17"/>
  <c r="J907" i="17"/>
  <c r="J908" i="17"/>
  <c r="J909" i="17"/>
  <c r="J910" i="17"/>
  <c r="J911" i="17"/>
  <c r="J912" i="17"/>
  <c r="J913" i="17"/>
  <c r="J914" i="17"/>
  <c r="J915" i="17"/>
  <c r="J916" i="17"/>
  <c r="J917" i="17"/>
  <c r="J918" i="17"/>
  <c r="J919" i="17"/>
  <c r="J920" i="17"/>
  <c r="J921" i="17"/>
  <c r="J922" i="17"/>
  <c r="J923" i="17"/>
  <c r="J924" i="17"/>
  <c r="J925" i="17"/>
  <c r="J926" i="17"/>
  <c r="J927" i="17"/>
  <c r="J928" i="17"/>
  <c r="J929" i="17"/>
  <c r="J930" i="17"/>
  <c r="J931" i="17"/>
  <c r="J932" i="17"/>
  <c r="J933" i="17"/>
  <c r="J934" i="17"/>
  <c r="J935" i="17"/>
  <c r="J936" i="17"/>
  <c r="J937" i="17"/>
  <c r="J938" i="17"/>
  <c r="J939" i="17"/>
  <c r="J940" i="17"/>
  <c r="J941" i="17"/>
  <c r="J942" i="17"/>
  <c r="J943" i="17"/>
  <c r="J944" i="17"/>
  <c r="J945" i="17"/>
  <c r="J946" i="17"/>
  <c r="J947" i="17"/>
  <c r="J948" i="17"/>
  <c r="J949" i="17"/>
  <c r="J950" i="17"/>
  <c r="J951" i="17"/>
  <c r="J952" i="17"/>
  <c r="J953" i="17"/>
  <c r="J954" i="17"/>
  <c r="J955" i="17"/>
  <c r="J956" i="17"/>
  <c r="J957" i="17"/>
  <c r="J958" i="17"/>
  <c r="J959" i="17"/>
  <c r="J960" i="17"/>
  <c r="J961" i="17"/>
  <c r="J962" i="17"/>
  <c r="J963" i="17"/>
  <c r="J964" i="17"/>
  <c r="J965" i="17"/>
  <c r="J966" i="17"/>
  <c r="J967" i="17"/>
  <c r="J968" i="17"/>
  <c r="J969" i="17"/>
  <c r="J970" i="17"/>
  <c r="J971" i="17"/>
  <c r="J972" i="17"/>
  <c r="J973" i="17"/>
  <c r="J974" i="17"/>
  <c r="J975" i="17"/>
  <c r="J976" i="17"/>
  <c r="J977" i="17"/>
  <c r="J978" i="17"/>
  <c r="J979" i="17"/>
  <c r="J980" i="17"/>
  <c r="J981" i="17"/>
  <c r="J982" i="17"/>
  <c r="J983" i="17"/>
  <c r="J984" i="17"/>
  <c r="J985" i="17"/>
  <c r="J986" i="17"/>
  <c r="J987" i="17"/>
  <c r="J988" i="17"/>
  <c r="J989" i="17"/>
  <c r="J990" i="17"/>
  <c r="J991" i="17"/>
  <c r="J992" i="17"/>
  <c r="J993" i="17"/>
  <c r="J994" i="17"/>
  <c r="J995" i="17"/>
  <c r="J996" i="17"/>
  <c r="J997" i="17"/>
  <c r="J998" i="17"/>
  <c r="J999" i="17"/>
  <c r="J1000" i="17"/>
  <c r="J1001" i="17"/>
  <c r="J2" i="17"/>
  <c r="H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G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F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M739" i="17" l="1"/>
  <c r="M746" i="17"/>
  <c r="M997" i="17"/>
  <c r="M989" i="17"/>
  <c r="M981" i="17"/>
  <c r="M973" i="17"/>
  <c r="M965" i="17"/>
  <c r="M957" i="17"/>
  <c r="M949" i="17"/>
  <c r="M941" i="17"/>
  <c r="M933" i="17"/>
  <c r="M925" i="17"/>
  <c r="M917" i="17"/>
  <c r="M909" i="17"/>
  <c r="M829" i="17"/>
  <c r="M653" i="17"/>
  <c r="M645" i="17"/>
  <c r="M995" i="17"/>
  <c r="M987" i="17"/>
  <c r="M979" i="17"/>
  <c r="M971" i="17"/>
  <c r="M963" i="17"/>
  <c r="M955" i="17"/>
  <c r="M947" i="17"/>
  <c r="M939" i="17"/>
  <c r="M931" i="17"/>
  <c r="M923" i="17"/>
  <c r="M915" i="17"/>
  <c r="M907" i="17"/>
  <c r="M899" i="17"/>
  <c r="M891" i="17"/>
  <c r="M883" i="17"/>
  <c r="M875" i="17"/>
  <c r="M867" i="17"/>
  <c r="M859" i="17"/>
  <c r="M851" i="17"/>
  <c r="M843" i="17"/>
  <c r="M835" i="17"/>
  <c r="M827" i="17"/>
  <c r="M819" i="17"/>
  <c r="M811" i="17"/>
  <c r="M803" i="17"/>
  <c r="M795" i="17"/>
  <c r="M787" i="17"/>
  <c r="M779" i="17"/>
  <c r="M771" i="17"/>
  <c r="M763" i="17"/>
  <c r="M755" i="17"/>
  <c r="M747" i="17"/>
  <c r="M731" i="17"/>
  <c r="M723" i="17"/>
  <c r="M715" i="17"/>
  <c r="M707" i="17"/>
  <c r="M699" i="17"/>
  <c r="M691" i="17"/>
  <c r="M683" i="17"/>
  <c r="M675" i="17"/>
  <c r="M667" i="17"/>
  <c r="M659" i="17"/>
  <c r="M651" i="17"/>
  <c r="M643" i="17"/>
  <c r="M635" i="17"/>
  <c r="M627" i="17"/>
  <c r="M619" i="17"/>
  <c r="M611" i="17"/>
  <c r="M603" i="17"/>
  <c r="M595" i="17"/>
  <c r="M587" i="17"/>
  <c r="M579" i="17"/>
  <c r="M571" i="17"/>
  <c r="M563" i="17"/>
  <c r="M555" i="17"/>
  <c r="M547" i="17"/>
  <c r="M539" i="17"/>
  <c r="M531" i="17"/>
  <c r="M523" i="17"/>
  <c r="M515" i="17"/>
  <c r="M507" i="17"/>
  <c r="M499" i="17"/>
  <c r="M491" i="17"/>
  <c r="M483" i="17"/>
  <c r="M475" i="17"/>
  <c r="M467" i="17"/>
  <c r="M459" i="17"/>
  <c r="M451" i="17"/>
  <c r="M443" i="17"/>
  <c r="M435" i="17"/>
  <c r="M427" i="17"/>
  <c r="M419" i="17"/>
  <c r="M411" i="17"/>
  <c r="M403" i="17"/>
  <c r="M395" i="17"/>
  <c r="M387" i="17"/>
  <c r="M379" i="17"/>
  <c r="M371" i="17"/>
  <c r="M363" i="17"/>
  <c r="M355" i="17"/>
  <c r="M347" i="17"/>
  <c r="M339" i="17"/>
  <c r="M331" i="17"/>
  <c r="M323" i="17"/>
  <c r="M315" i="17"/>
  <c r="M307" i="17"/>
  <c r="M299" i="17"/>
  <c r="M291" i="17"/>
  <c r="M283" i="17"/>
  <c r="M275" i="17"/>
  <c r="M267" i="17"/>
  <c r="M259" i="17"/>
  <c r="M251" i="17"/>
  <c r="M243" i="17"/>
  <c r="M994" i="17"/>
  <c r="M986" i="17"/>
  <c r="M978" i="17"/>
  <c r="M970" i="17"/>
  <c r="M962" i="17"/>
  <c r="M954" i="17"/>
  <c r="M946" i="17"/>
  <c r="M938" i="17"/>
  <c r="M930" i="17"/>
  <c r="M922" i="17"/>
  <c r="M914" i="17"/>
  <c r="M906" i="17"/>
  <c r="M898" i="17"/>
  <c r="M890" i="17"/>
  <c r="M882" i="17"/>
  <c r="M874" i="17"/>
  <c r="M866" i="17"/>
  <c r="M858" i="17"/>
  <c r="M850" i="17"/>
  <c r="M842" i="17"/>
  <c r="M834" i="17"/>
  <c r="M826" i="17"/>
  <c r="M818" i="17"/>
  <c r="M810" i="17"/>
  <c r="M802" i="17"/>
  <c r="M794" i="17"/>
  <c r="M786" i="17"/>
  <c r="M778" i="17"/>
  <c r="M770" i="17"/>
  <c r="M762" i="17"/>
  <c r="M754" i="17"/>
  <c r="M738" i="17"/>
  <c r="M730" i="17"/>
  <c r="M722" i="17"/>
  <c r="M714" i="17"/>
  <c r="M706" i="17"/>
  <c r="M698" i="17"/>
  <c r="M690" i="17"/>
  <c r="M682" i="17"/>
  <c r="M674" i="17"/>
  <c r="M666" i="17"/>
  <c r="M658" i="17"/>
  <c r="M650" i="17"/>
  <c r="M642" i="17"/>
  <c r="M634" i="17"/>
  <c r="M626" i="17"/>
  <c r="M618" i="17"/>
  <c r="M610" i="17"/>
  <c r="M602" i="17"/>
  <c r="M594" i="17"/>
  <c r="M586" i="17"/>
  <c r="M578" i="17"/>
  <c r="M570" i="17"/>
  <c r="M562" i="17"/>
  <c r="M554" i="17"/>
  <c r="M546" i="17"/>
  <c r="M538" i="17"/>
  <c r="M530" i="17"/>
  <c r="M522" i="17"/>
  <c r="M514" i="17"/>
  <c r="M506" i="17"/>
  <c r="M498" i="17"/>
  <c r="M490" i="17"/>
  <c r="M482" i="17"/>
  <c r="M474" i="17"/>
  <c r="M466" i="17"/>
  <c r="M458" i="17"/>
  <c r="M450" i="17"/>
  <c r="M442" i="17"/>
  <c r="M434" i="17"/>
  <c r="M426" i="17"/>
  <c r="M418" i="17"/>
  <c r="M410" i="17"/>
  <c r="M402" i="17"/>
  <c r="M394" i="17"/>
  <c r="M386" i="17"/>
  <c r="M378" i="17"/>
  <c r="M370" i="17"/>
  <c r="M362" i="17"/>
  <c r="M354" i="17"/>
  <c r="M346" i="17"/>
  <c r="M338" i="17"/>
  <c r="M330" i="17"/>
  <c r="M322" i="17"/>
  <c r="M314" i="17"/>
  <c r="M306" i="17"/>
  <c r="M298" i="17"/>
  <c r="M290" i="17"/>
  <c r="M282" i="17"/>
  <c r="M274" i="17"/>
  <c r="M266" i="17"/>
  <c r="M258" i="17"/>
  <c r="M250" i="17"/>
  <c r="M242" i="17"/>
  <c r="M234" i="17"/>
  <c r="M226" i="17"/>
  <c r="M218" i="17"/>
  <c r="M210" i="17"/>
  <c r="M202" i="17"/>
  <c r="M194" i="17"/>
  <c r="M186" i="17"/>
  <c r="M178" i="17"/>
  <c r="M170" i="17"/>
  <c r="M162" i="17"/>
  <c r="M154" i="17"/>
  <c r="M146" i="17"/>
  <c r="M138" i="17"/>
  <c r="M130" i="17"/>
  <c r="M122" i="17"/>
  <c r="M114" i="17"/>
  <c r="M106" i="17"/>
  <c r="M98" i="17"/>
  <c r="M90" i="17"/>
  <c r="M82" i="17"/>
  <c r="M74" i="17"/>
  <c r="M66" i="17"/>
  <c r="M58" i="17"/>
  <c r="M50" i="17"/>
  <c r="M42" i="17"/>
  <c r="M34" i="17"/>
  <c r="M26" i="17"/>
  <c r="M18" i="17"/>
  <c r="M10" i="17"/>
  <c r="M2" i="17"/>
  <c r="M1001" i="17"/>
  <c r="M993" i="17"/>
  <c r="M985" i="17"/>
  <c r="M977" i="17"/>
  <c r="M969" i="17"/>
  <c r="M961" i="17"/>
  <c r="M953" i="17"/>
  <c r="M945" i="17"/>
  <c r="M937" i="17"/>
  <c r="M929" i="17"/>
  <c r="M921" i="17"/>
  <c r="M913" i="17"/>
  <c r="M905" i="17"/>
  <c r="M897" i="17"/>
  <c r="M889" i="17"/>
  <c r="M881" i="17"/>
  <c r="M873" i="17"/>
  <c r="M865" i="17"/>
  <c r="M857" i="17"/>
  <c r="M849" i="17"/>
  <c r="M841" i="17"/>
  <c r="M833" i="17"/>
  <c r="M825" i="17"/>
  <c r="M817" i="17"/>
  <c r="M809" i="17"/>
  <c r="M801" i="17"/>
  <c r="M793" i="17"/>
  <c r="M785" i="17"/>
  <c r="M777" i="17"/>
  <c r="M769" i="17"/>
  <c r="M761" i="17"/>
  <c r="M753" i="17"/>
  <c r="M745" i="17"/>
  <c r="M737" i="17"/>
  <c r="M729" i="17"/>
  <c r="M721" i="17"/>
  <c r="M713" i="17"/>
  <c r="M705" i="17"/>
  <c r="M697" i="17"/>
  <c r="M689" i="17"/>
  <c r="M681" i="17"/>
  <c r="M673" i="17"/>
  <c r="M665" i="17"/>
  <c r="M657" i="17"/>
  <c r="M649" i="17"/>
  <c r="M641" i="17"/>
  <c r="M633" i="17"/>
  <c r="M625" i="17"/>
  <c r="M617" i="17"/>
  <c r="M609" i="17"/>
  <c r="M601" i="17"/>
  <c r="M593" i="17"/>
  <c r="M585" i="17"/>
  <c r="M577" i="17"/>
  <c r="M569" i="17"/>
  <c r="M561" i="17"/>
  <c r="M553" i="17"/>
  <c r="M545" i="17"/>
  <c r="M537" i="17"/>
  <c r="M529" i="17"/>
  <c r="M521" i="17"/>
  <c r="M513" i="17"/>
  <c r="M505" i="17"/>
  <c r="M497" i="17"/>
  <c r="M489" i="17"/>
  <c r="M481" i="17"/>
  <c r="M473" i="17"/>
  <c r="M465" i="17"/>
  <c r="M417" i="17"/>
  <c r="M1000" i="17"/>
  <c r="M992" i="17"/>
  <c r="M984" i="17"/>
  <c r="M976" i="17"/>
  <c r="M968" i="17"/>
  <c r="M960" i="17"/>
  <c r="M952" i="17"/>
  <c r="M944" i="17"/>
  <c r="M936" i="17"/>
  <c r="M928" i="17"/>
  <c r="M920" i="17"/>
  <c r="M912" i="17"/>
  <c r="M904" i="17"/>
  <c r="M896" i="17"/>
  <c r="M888" i="17"/>
  <c r="M880" i="17"/>
  <c r="M872" i="17"/>
  <c r="M864" i="17"/>
  <c r="M856" i="17"/>
  <c r="M848" i="17"/>
  <c r="M840" i="17"/>
  <c r="M832" i="17"/>
  <c r="M824" i="17"/>
  <c r="M816" i="17"/>
  <c r="M808" i="17"/>
  <c r="M800" i="17"/>
  <c r="M792" i="17"/>
  <c r="M784" i="17"/>
  <c r="M776" i="17"/>
  <c r="M768" i="17"/>
  <c r="M760" i="17"/>
  <c r="M752" i="17"/>
  <c r="M744" i="17"/>
  <c r="M736" i="17"/>
  <c r="M457" i="17"/>
  <c r="M449" i="17"/>
  <c r="M441" i="17"/>
  <c r="M433" i="17"/>
  <c r="M425" i="17"/>
  <c r="M409" i="17"/>
  <c r="M401" i="17"/>
  <c r="M393" i="17"/>
  <c r="M385" i="17"/>
  <c r="M377" i="17"/>
  <c r="M369" i="17"/>
  <c r="M361" i="17"/>
  <c r="M353" i="17"/>
  <c r="M345" i="17"/>
  <c r="M337" i="17"/>
  <c r="M329" i="17"/>
  <c r="M321" i="17"/>
  <c r="M313" i="17"/>
  <c r="M305" i="17"/>
  <c r="M297" i="17"/>
  <c r="M289" i="17"/>
  <c r="M281" i="17"/>
  <c r="M273" i="17"/>
  <c r="M265" i="17"/>
  <c r="M257" i="17"/>
  <c r="M249" i="17"/>
  <c r="M241" i="17"/>
  <c r="M233" i="17"/>
  <c r="M225" i="17"/>
  <c r="M217" i="17"/>
  <c r="M209" i="17"/>
  <c r="M201" i="17"/>
  <c r="M193" i="17"/>
  <c r="M185" i="17"/>
  <c r="M177" i="17"/>
  <c r="M169" i="17"/>
  <c r="M161" i="17"/>
  <c r="M153" i="17"/>
  <c r="M145" i="17"/>
  <c r="M137" i="17"/>
  <c r="M129" i="17"/>
  <c r="M121" i="17"/>
  <c r="M113" i="17"/>
  <c r="M105" i="17"/>
  <c r="M97" i="17"/>
  <c r="M89" i="17"/>
  <c r="M81" i="17"/>
  <c r="M73" i="17"/>
  <c r="M65" i="17"/>
  <c r="M57" i="17"/>
  <c r="M49" i="17"/>
  <c r="M41" i="17"/>
  <c r="M33" i="17"/>
  <c r="M25" i="17"/>
  <c r="M17" i="17"/>
  <c r="M9" i="17"/>
  <c r="M728" i="17"/>
  <c r="M720" i="17"/>
  <c r="M712" i="17"/>
  <c r="M704" i="17"/>
  <c r="M696" i="17"/>
  <c r="M688" i="17"/>
  <c r="M680" i="17"/>
  <c r="M672" i="17"/>
  <c r="M664" i="17"/>
  <c r="M656" i="17"/>
  <c r="M648" i="17"/>
  <c r="M640" i="17"/>
  <c r="M632" i="17"/>
  <c r="M624" i="17"/>
  <c r="M616" i="17"/>
  <c r="M608" i="17"/>
  <c r="M600" i="17"/>
  <c r="M592" i="17"/>
  <c r="M584" i="17"/>
  <c r="M576" i="17"/>
  <c r="M568" i="17"/>
  <c r="M560" i="17"/>
  <c r="M552" i="17"/>
  <c r="M544" i="17"/>
  <c r="M536" i="17"/>
  <c r="M528" i="17"/>
  <c r="M520" i="17"/>
  <c r="M512" i="17"/>
  <c r="M504" i="17"/>
  <c r="M496" i="17"/>
  <c r="M488" i="17"/>
  <c r="M480" i="17"/>
  <c r="M472" i="17"/>
  <c r="M464" i="17"/>
  <c r="M456" i="17"/>
  <c r="M448" i="17"/>
  <c r="M440" i="17"/>
  <c r="M432" i="17"/>
  <c r="M424" i="17"/>
  <c r="M416" i="17"/>
  <c r="M408" i="17"/>
  <c r="M400" i="17"/>
  <c r="M392" i="17"/>
  <c r="M384" i="17"/>
  <c r="M376" i="17"/>
  <c r="M368" i="17"/>
  <c r="M360" i="17"/>
  <c r="M352" i="17"/>
  <c r="M344" i="17"/>
  <c r="M336" i="17"/>
  <c r="M328" i="17"/>
  <c r="M320" i="17"/>
  <c r="M312" i="17"/>
  <c r="M304" i="17"/>
  <c r="M296" i="17"/>
  <c r="M288" i="17"/>
  <c r="M280" i="17"/>
  <c r="M272" i="17"/>
  <c r="M264" i="17"/>
  <c r="M256" i="17"/>
  <c r="M248" i="17"/>
  <c r="M240" i="17"/>
  <c r="M232" i="17"/>
  <c r="M224" i="17"/>
  <c r="M216" i="17"/>
  <c r="M208" i="17"/>
  <c r="M200" i="17"/>
  <c r="M192" i="17"/>
  <c r="M184" i="17"/>
  <c r="M176" i="17"/>
  <c r="M168" i="17"/>
  <c r="M160" i="17"/>
  <c r="M152" i="17"/>
  <c r="M144" i="17"/>
  <c r="M136" i="17"/>
  <c r="M128" i="17"/>
  <c r="M120" i="17"/>
  <c r="M112" i="17"/>
  <c r="M104" i="17"/>
  <c r="M96" i="17"/>
  <c r="M88" i="17"/>
  <c r="M80" i="17"/>
  <c r="M72" i="17"/>
  <c r="M64" i="17"/>
  <c r="M56" i="17"/>
  <c r="M48" i="17"/>
  <c r="M40" i="17"/>
  <c r="M32" i="17"/>
  <c r="M24" i="17"/>
  <c r="M998" i="17"/>
  <c r="M990" i="17"/>
  <c r="M982" i="17"/>
  <c r="M974" i="17"/>
  <c r="M966" i="17"/>
  <c r="M958" i="17"/>
  <c r="M950" i="17"/>
  <c r="M942" i="17"/>
  <c r="M934" i="17"/>
  <c r="M926" i="17"/>
  <c r="M918" i="17"/>
  <c r="M910" i="17"/>
  <c r="M902" i="17"/>
  <c r="M894" i="17"/>
  <c r="M886" i="17"/>
  <c r="M878" i="17"/>
  <c r="M870" i="17"/>
  <c r="M862" i="17"/>
  <c r="M854" i="17"/>
  <c r="M846" i="17"/>
  <c r="M838" i="17"/>
  <c r="M830" i="17"/>
  <c r="M822" i="17"/>
  <c r="M814" i="17"/>
  <c r="M806" i="17"/>
  <c r="M798" i="17"/>
  <c r="M790" i="17"/>
  <c r="M782" i="17"/>
  <c r="M774" i="17"/>
  <c r="M766" i="17"/>
  <c r="M758" i="17"/>
  <c r="M750" i="17"/>
  <c r="M742" i="17"/>
  <c r="M734" i="17"/>
  <c r="M726" i="17"/>
  <c r="M718" i="17"/>
  <c r="M710" i="17"/>
  <c r="M702" i="17"/>
  <c r="M694" i="17"/>
  <c r="M686" i="17"/>
  <c r="M678" i="17"/>
  <c r="M670" i="17"/>
  <c r="M662" i="17"/>
  <c r="M654" i="17"/>
  <c r="M598" i="17"/>
  <c r="M342" i="17"/>
  <c r="M901" i="17"/>
  <c r="M893" i="17"/>
  <c r="M885" i="17"/>
  <c r="M877" i="17"/>
  <c r="M869" i="17"/>
  <c r="M861" i="17"/>
  <c r="M853" i="17"/>
  <c r="M845" i="17"/>
  <c r="M837" i="17"/>
  <c r="M821" i="17"/>
  <c r="M813" i="17"/>
  <c r="M805" i="17"/>
  <c r="M797" i="17"/>
  <c r="M789" i="17"/>
  <c r="M781" i="17"/>
  <c r="M773" i="17"/>
  <c r="M765" i="17"/>
  <c r="M757" i="17"/>
  <c r="M749" i="17"/>
  <c r="M741" i="17"/>
  <c r="M733" i="17"/>
  <c r="M725" i="17"/>
  <c r="M717" i="17"/>
  <c r="M709" i="17"/>
  <c r="M701" i="17"/>
  <c r="M693" i="17"/>
  <c r="M685" i="17"/>
  <c r="M677" i="17"/>
  <c r="M669" i="17"/>
  <c r="M661" i="17"/>
  <c r="M637" i="17"/>
  <c r="M629" i="17"/>
  <c r="M621" i="17"/>
  <c r="M613" i="17"/>
  <c r="M605" i="17"/>
  <c r="M597" i="17"/>
  <c r="M589" i="17"/>
  <c r="M581" i="17"/>
  <c r="M573" i="17"/>
  <c r="M565" i="17"/>
  <c r="M557" i="17"/>
  <c r="M549" i="17"/>
  <c r="M541" i="17"/>
  <c r="M533" i="17"/>
  <c r="M525" i="17"/>
  <c r="M517" i="17"/>
  <c r="M509" i="17"/>
  <c r="M501" i="17"/>
  <c r="M493" i="17"/>
  <c r="M485" i="17"/>
  <c r="M477" i="17"/>
  <c r="M469" i="17"/>
  <c r="M461" i="17"/>
  <c r="M453" i="17"/>
  <c r="M445" i="17"/>
  <c r="M437" i="17"/>
  <c r="M429" i="17"/>
  <c r="M421" i="17"/>
  <c r="M413" i="17"/>
  <c r="M405" i="17"/>
  <c r="M397" i="17"/>
  <c r="M389" i="17"/>
  <c r="M381" i="17"/>
  <c r="M373" i="17"/>
  <c r="M365" i="17"/>
  <c r="M357" i="17"/>
  <c r="M349" i="17"/>
  <c r="M341" i="17"/>
  <c r="M333" i="17"/>
  <c r="M325" i="17"/>
  <c r="M317" i="17"/>
  <c r="M309" i="17"/>
  <c r="M301" i="17"/>
  <c r="M293" i="17"/>
  <c r="M285" i="17"/>
  <c r="M277" i="17"/>
  <c r="M269" i="17"/>
  <c r="M261" i="17"/>
  <c r="M253" i="17"/>
  <c r="M245" i="17"/>
  <c r="M237" i="17"/>
  <c r="M229" i="17"/>
  <c r="M221" i="17"/>
  <c r="M16" i="17"/>
  <c r="M8" i="17"/>
  <c r="M999" i="17"/>
  <c r="M991" i="17"/>
  <c r="M983" i="17"/>
  <c r="M975" i="17"/>
  <c r="M967" i="17"/>
  <c r="M959" i="17"/>
  <c r="M951" i="17"/>
  <c r="M943" i="17"/>
  <c r="M935" i="17"/>
  <c r="M927" i="17"/>
  <c r="M919" i="17"/>
  <c r="M911" i="17"/>
  <c r="M903" i="17"/>
  <c r="M895" i="17"/>
  <c r="M887" i="17"/>
  <c r="M879" i="17"/>
  <c r="M871" i="17"/>
  <c r="M863" i="17"/>
  <c r="M855" i="17"/>
  <c r="M847" i="17"/>
  <c r="M839" i="17"/>
  <c r="M831" i="17"/>
  <c r="M823" i="17"/>
  <c r="M815" i="17"/>
  <c r="M807" i="17"/>
  <c r="M799" i="17"/>
  <c r="M791" i="17"/>
  <c r="M783" i="17"/>
  <c r="M775" i="17"/>
  <c r="M663" i="17"/>
  <c r="M655" i="17"/>
  <c r="M631" i="17"/>
  <c r="M599" i="17"/>
  <c r="M591" i="17"/>
  <c r="M535" i="17"/>
  <c r="M527" i="17"/>
  <c r="M495" i="17"/>
  <c r="M471" i="17"/>
  <c r="M463" i="17"/>
  <c r="M439" i="17"/>
  <c r="M431" i="17"/>
  <c r="M407" i="17"/>
  <c r="M399" i="17"/>
  <c r="M375" i="17"/>
  <c r="M319" i="17"/>
  <c r="M646" i="17"/>
  <c r="M638" i="17"/>
  <c r="M630" i="17"/>
  <c r="M622" i="17"/>
  <c r="M614" i="17"/>
  <c r="M606" i="17"/>
  <c r="M590" i="17"/>
  <c r="M582" i="17"/>
  <c r="M574" i="17"/>
  <c r="M566" i="17"/>
  <c r="M558" i="17"/>
  <c r="M550" i="17"/>
  <c r="M542" i="17"/>
  <c r="M526" i="17"/>
  <c r="M518" i="17"/>
  <c r="M510" i="17"/>
  <c r="M502" i="17"/>
  <c r="M494" i="17"/>
  <c r="M486" i="17"/>
  <c r="M478" i="17"/>
  <c r="M470" i="17"/>
  <c r="M462" i="17"/>
  <c r="M454" i="17"/>
  <c r="M446" i="17"/>
  <c r="M438" i="17"/>
  <c r="M430" i="17"/>
  <c r="M422" i="17"/>
  <c r="M414" i="17"/>
  <c r="M406" i="17"/>
  <c r="M398" i="17"/>
  <c r="M390" i="17"/>
  <c r="M382" i="17"/>
  <c r="M374" i="17"/>
  <c r="M366" i="17"/>
  <c r="M358" i="17"/>
  <c r="M350" i="17"/>
  <c r="M334" i="17"/>
  <c r="M326" i="17"/>
  <c r="M318" i="17"/>
  <c r="M310" i="17"/>
  <c r="M302" i="17"/>
  <c r="M294" i="17"/>
  <c r="M286" i="17"/>
  <c r="M278" i="17"/>
  <c r="M270" i="17"/>
  <c r="M262" i="17"/>
  <c r="M254" i="17"/>
  <c r="M246" i="17"/>
  <c r="M238" i="17"/>
  <c r="M230" i="17"/>
  <c r="M222" i="17"/>
  <c r="M214" i="17"/>
  <c r="M206" i="17"/>
  <c r="M198" i="17"/>
  <c r="M190" i="17"/>
  <c r="M182" i="17"/>
  <c r="M174" i="17"/>
  <c r="M166" i="17"/>
  <c r="M158" i="17"/>
  <c r="M150" i="17"/>
  <c r="M142" i="17"/>
  <c r="M134" i="17"/>
  <c r="M126" i="17"/>
  <c r="M118" i="17"/>
  <c r="M110" i="17"/>
  <c r="M102" i="17"/>
  <c r="M94" i="17"/>
  <c r="M86" i="17"/>
  <c r="M78" i="17"/>
  <c r="M70" i="17"/>
  <c r="M62" i="17"/>
  <c r="M54" i="17"/>
  <c r="M46" i="17"/>
  <c r="M38" i="17"/>
  <c r="M30" i="17"/>
  <c r="M22" i="17"/>
  <c r="M14" i="17"/>
  <c r="M6" i="17"/>
  <c r="M213" i="17"/>
  <c r="M205" i="17"/>
  <c r="M197" i="17"/>
  <c r="M189" i="17"/>
  <c r="M181" i="17"/>
  <c r="M173" i="17"/>
  <c r="M165" i="17"/>
  <c r="M157" i="17"/>
  <c r="M149" i="17"/>
  <c r="M141" i="17"/>
  <c r="M133" i="17"/>
  <c r="M125" i="17"/>
  <c r="M117" i="17"/>
  <c r="M109" i="17"/>
  <c r="M101" i="17"/>
  <c r="M93" i="17"/>
  <c r="M85" i="17"/>
  <c r="M77" i="17"/>
  <c r="M69" i="17"/>
  <c r="M61" i="17"/>
  <c r="M53" i="17"/>
  <c r="M45" i="17"/>
  <c r="M37" i="17"/>
  <c r="M29" i="17"/>
  <c r="M21" i="17"/>
  <c r="M13" i="17"/>
  <c r="M5" i="17"/>
  <c r="M996" i="17"/>
  <c r="M988" i="17"/>
  <c r="M980" i="17"/>
  <c r="M972" i="17"/>
  <c r="M964" i="17"/>
  <c r="M956" i="17"/>
  <c r="M948" i="17"/>
  <c r="M940" i="17"/>
  <c r="M932" i="17"/>
  <c r="M924" i="17"/>
  <c r="M916" i="17"/>
  <c r="M908" i="17"/>
  <c r="M900" i="17"/>
  <c r="M892" i="17"/>
  <c r="M884" i="17"/>
  <c r="M876" i="17"/>
  <c r="M868" i="17"/>
  <c r="M860" i="17"/>
  <c r="M852" i="17"/>
  <c r="M844" i="17"/>
  <c r="M836" i="17"/>
  <c r="M828" i="17"/>
  <c r="M820" i="17"/>
  <c r="M812" i="17"/>
  <c r="M804" i="17"/>
  <c r="M796" i="17"/>
  <c r="M788" i="17"/>
  <c r="M780" i="17"/>
  <c r="M772" i="17"/>
  <c r="M764" i="17"/>
  <c r="M756" i="17"/>
  <c r="M748" i="17"/>
  <c r="M740" i="17"/>
  <c r="M732" i="17"/>
  <c r="M724" i="17"/>
  <c r="M716" i="17"/>
  <c r="M708" i="17"/>
  <c r="M700" i="17"/>
  <c r="M692" i="17"/>
  <c r="M684" i="17"/>
  <c r="M676" i="17"/>
  <c r="M668" i="17"/>
  <c r="M660" i="17"/>
  <c r="M652" i="17"/>
  <c r="M644" i="17"/>
  <c r="M636" i="17"/>
  <c r="M628" i="17"/>
  <c r="M620" i="17"/>
  <c r="M612" i="17"/>
  <c r="M604" i="17"/>
  <c r="M596" i="17"/>
  <c r="M588" i="17"/>
  <c r="M580" i="17"/>
  <c r="M572" i="17"/>
  <c r="M564" i="17"/>
  <c r="M556" i="17"/>
  <c r="M548" i="17"/>
  <c r="M540" i="17"/>
  <c r="M532" i="17"/>
  <c r="M524" i="17"/>
  <c r="M516" i="17"/>
  <c r="M508" i="17"/>
  <c r="M500" i="17"/>
  <c r="M492" i="17"/>
  <c r="M235" i="17"/>
  <c r="M227" i="17"/>
  <c r="M219" i="17"/>
  <c r="M211" i="17"/>
  <c r="M203" i="17"/>
  <c r="M195" i="17"/>
  <c r="M187" i="17"/>
  <c r="M179" i="17"/>
  <c r="M171" i="17"/>
  <c r="M163" i="17"/>
  <c r="M155" i="17"/>
  <c r="M147" i="17"/>
  <c r="M139" i="17"/>
  <c r="M131" i="17"/>
  <c r="M123" i="17"/>
  <c r="M115" i="17"/>
  <c r="M107" i="17"/>
  <c r="M99" i="17"/>
  <c r="M91" i="17"/>
  <c r="M83" i="17"/>
  <c r="M75" i="17"/>
  <c r="M67" i="17"/>
  <c r="M59" i="17"/>
  <c r="M51" i="17"/>
  <c r="M43" i="17"/>
  <c r="M35" i="17"/>
  <c r="M27" i="17"/>
  <c r="M19" i="17"/>
  <c r="M11" i="17"/>
  <c r="M3" i="17"/>
  <c r="M767" i="17"/>
  <c r="M759" i="17"/>
  <c r="M751" i="17"/>
  <c r="M743" i="17"/>
  <c r="M735" i="17"/>
  <c r="M727" i="17"/>
  <c r="M719" i="17"/>
  <c r="M711" i="17"/>
  <c r="M703" i="17"/>
  <c r="M695" i="17"/>
  <c r="M687" i="17"/>
  <c r="M679" i="17"/>
  <c r="M671" i="17"/>
  <c r="M647" i="17"/>
  <c r="M639" i="17"/>
  <c r="M615" i="17"/>
  <c r="M607" i="17"/>
  <c r="M583" i="17"/>
  <c r="M575" i="17"/>
  <c r="M551" i="17"/>
  <c r="M543" i="17"/>
  <c r="M519" i="17"/>
  <c r="M511" i="17"/>
  <c r="M487" i="17"/>
  <c r="M479" i="17"/>
  <c r="M455" i="17"/>
  <c r="M447" i="17"/>
  <c r="M423" i="17"/>
  <c r="M415" i="17"/>
  <c r="M391" i="17"/>
  <c r="M383" i="17"/>
  <c r="M367" i="17"/>
  <c r="M351" i="17"/>
  <c r="M343" i="17"/>
  <c r="M335" i="17"/>
  <c r="M327" i="17"/>
  <c r="M311" i="17"/>
  <c r="M303" i="17"/>
  <c r="M295" i="17"/>
  <c r="M287" i="17"/>
  <c r="M279" i="17"/>
  <c r="M271" i="17"/>
  <c r="M263" i="17"/>
  <c r="M255" i="17"/>
  <c r="M247" i="17"/>
  <c r="M239" i="17"/>
  <c r="M231" i="17"/>
  <c r="M223" i="17"/>
  <c r="M215" i="17"/>
  <c r="M207" i="17"/>
  <c r="M199" i="17"/>
  <c r="M191" i="17"/>
  <c r="M183" i="17"/>
  <c r="M175" i="17"/>
  <c r="M167" i="17"/>
  <c r="M159" i="17"/>
  <c r="M151" i="17"/>
  <c r="M484" i="17"/>
  <c r="M476" i="17"/>
  <c r="M468" i="17"/>
  <c r="M460" i="17"/>
  <c r="M452" i="17"/>
  <c r="M444" i="17"/>
  <c r="M436" i="17"/>
  <c r="M428" i="17"/>
  <c r="M420" i="17"/>
  <c r="M412" i="17"/>
  <c r="M404" i="17"/>
  <c r="M396" i="17"/>
  <c r="M388" i="17"/>
  <c r="M380" i="17"/>
  <c r="M372" i="17"/>
  <c r="M364" i="17"/>
  <c r="M356" i="17"/>
  <c r="M348" i="17"/>
  <c r="M340" i="17"/>
  <c r="M332" i="17"/>
  <c r="M324" i="17"/>
  <c r="M316" i="17"/>
  <c r="M308" i="17"/>
  <c r="M300" i="17"/>
  <c r="M292" i="17"/>
  <c r="M284" i="17"/>
  <c r="M276" i="17"/>
  <c r="M268" i="17"/>
  <c r="M260" i="17"/>
  <c r="M252" i="17"/>
  <c r="M244" i="17"/>
  <c r="M236" i="17"/>
  <c r="M228" i="17"/>
  <c r="M220" i="17"/>
  <c r="M212" i="17"/>
  <c r="M204" i="17"/>
  <c r="M196" i="17"/>
  <c r="M188" i="17"/>
  <c r="M180" i="17"/>
  <c r="M172" i="17"/>
  <c r="M164" i="17"/>
  <c r="M156" i="17"/>
  <c r="M148" i="17"/>
  <c r="M140" i="17"/>
  <c r="M132" i="17"/>
  <c r="M124" i="17"/>
  <c r="M116" i="17"/>
  <c r="M108" i="17"/>
  <c r="M100" i="17"/>
  <c r="M92" i="17"/>
  <c r="M84" i="17"/>
  <c r="M76" i="17"/>
  <c r="M68" i="17"/>
  <c r="M60" i="17"/>
  <c r="M52" i="17"/>
  <c r="M44" i="17"/>
  <c r="M36" i="17"/>
  <c r="M28" i="17"/>
  <c r="M20" i="17"/>
  <c r="M12" i="17"/>
  <c r="M4" i="17"/>
  <c r="M143" i="17"/>
  <c r="M135" i="17"/>
  <c r="M127" i="17"/>
  <c r="M119" i="17"/>
  <c r="M111" i="17"/>
  <c r="M103" i="17"/>
  <c r="M95" i="17"/>
  <c r="M87" i="17"/>
  <c r="M79" i="17"/>
  <c r="M71" i="17"/>
  <c r="M63" i="17"/>
  <c r="M55" i="17"/>
  <c r="M47" i="17"/>
  <c r="M39" i="17"/>
  <c r="M31" i="17"/>
  <c r="M23" i="17"/>
  <c r="M15" i="17"/>
  <c r="M7"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78439D-EC62-43E1-8148-9BAF712A96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47A3255-3023-4BDC-8155-0584F9932B30}" name="WorksheetConnection_orders!$A$1:$M$1001" type="102" refreshedVersion="8" minRefreshableVersion="5">
    <extLst>
      <ext xmlns:x15="http://schemas.microsoft.com/office/spreadsheetml/2010/11/main" uri="{DE250136-89BD-433C-8126-D09CA5730AF9}">
        <x15:connection id="Range" autoDelete="1">
          <x15:rangePr sourceName="_xlcn.WorksheetConnection_ordersA1M10011"/>
        </x15:connection>
      </ext>
    </extLst>
  </connection>
  <connection id="3" xr16:uid="{C2DCE92A-8F88-4A84-9B35-BCB7B8516998}" name="WorksheetConnection_Project 1- coffeeOrdersData.1.xlsx!Table1" type="102" refreshedVersion="8" minRefreshableVersion="5">
    <extLst>
      <ext xmlns:x15="http://schemas.microsoft.com/office/spreadsheetml/2010/11/main" uri="{DE250136-89BD-433C-8126-D09CA5730AF9}">
        <x15:connection id="Table1">
          <x15:rangePr sourceName="_xlcn.WorksheetConnection_Project1coffeeOrdersData.1.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<sst xmlns="http://schemas.openxmlformats.org/spreadsheetml/2006/main" count="11133" uniqueCount="6224">
  <si>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</si>
  <si>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</si>
  <si>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</si>
  <si>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</si>
  <si>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</si>
  <si>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</si>
  <si>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</si>
  <si>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</si>
  <si>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</si>
  <si>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</si>
  <si>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</si>
  <si>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</si>
  <si>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</si>
  <si>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</si>
  <si>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</si>
  <si>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</si>
  <si>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</si>
  <si>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</si>
  <si>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</si>
  <si>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</si>
  <si>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</si>
  <si>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</si>
  <si>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</si>
  <si>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</si>
  <si>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</si>
  <si>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</si>
  <si>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</si>
  <si>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</si>
  <si>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</si>
  <si>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</si>
  <si>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</si>
  <si>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</si>
  <si>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</si>
  <si>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</si>
  <si>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</si>
  <si>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</si>
  <si>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</si>
  <si>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</si>
  <si>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</si>
  <si>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</si>
  <si>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</si>
  <si>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</si>
  <si>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</si>
  <si>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</si>
  <si>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</si>
  <si>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</si>
  <si>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</si>
  <si>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</si>
  <si>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</si>
  <si>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</si>
  <si>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</si>
  <si>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</si>
  <si>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</si>
  <si>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</si>
  <si>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</si>
  <si>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</si>
  <si>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</si>
  <si>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</si>
  <si>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</si>
  <si>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</si>
  <si>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</si>
  <si>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</si>
  <si>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</si>
  <si>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</si>
  <si>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</si>
  <si>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</si>
  <si>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</si>
  <si>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</si>
  <si>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</si>
  <si>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</si>
  <si>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</si>
  <si>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</si>
  <si>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</si>
  <si>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</si>
  <si>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</si>
  <si>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</si>
  <si>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</si>
  <si>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</si>
  <si>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</si>
  <si>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</si>
  <si>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</si>
  <si>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</si>
  <si>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</si>
  <si>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</si>
  <si>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</si>
  <si>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</si>
  <si>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</si>
  <si>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</si>
  <si>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</si>
  <si>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</si>
  <si>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</si>
  <si>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</si>
  <si>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</si>
  <si>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</si>
  <si>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</si>
  <si>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</si>
  <si>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</si>
  <si>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</si>
  <si>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</si>
  <si>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</si>
  <si>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</si>
  <si>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</si>
  <si>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</si>
  <si>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</si>
  <si>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</si>
  <si>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</si>
  <si>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</si>
  <si>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</si>
  <si>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</si>
  <si>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</si>
  <si>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</si>
  <si>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</si>
  <si>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</si>
  <si>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</si>
  <si>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</si>
  <si>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</si>
  <si>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</si>
  <si>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</si>
  <si>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</si>
  <si>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</si>
  <si>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</si>
  <si>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</si>
  <si>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</si>
  <si>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</si>
  <si>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</si>
  <si>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</si>
  <si>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</si>
  <si>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</si>
  <si>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</si>
  <si>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</si>
  <si>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</si>
  <si>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</si>
  <si>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</si>
  <si>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</si>
  <si>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</si>
  <si>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</si>
  <si>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</si>
  <si>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</si>
  <si>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</si>
  <si>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</si>
  <si>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</si>
  <si>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</si>
  <si>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</si>
  <si>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</si>
  <si>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</si>
  <si>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</si>
  <si>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</si>
  <si>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</si>
  <si>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</si>
  <si>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</si>
  <si>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</si>
  <si>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</si>
  <si>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</si>
  <si>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</si>
  <si>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</si>
  <si>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</si>
  <si>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</si>
  <si>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</si>
  <si>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</si>
  <si>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</si>
  <si>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</si>
  <si>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</si>
  <si>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</si>
  <si>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</si>
  <si>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</si>
  <si>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</si>
  <si>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</si>
  <si>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</si>
  <si>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</si>
  <si>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</si>
  <si>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</si>
  <si>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</si>
  <si>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</si>
  <si>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</si>
  <si>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</si>
  <si>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</si>
  <si>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</si>
  <si>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</si>
  <si>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</si>
  <si>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</si>
  <si>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</si>
  <si>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</si>
  <si>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</si>
  <si>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</si>
  <si>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</si>
  <si>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</si>
  <si>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</si>
  <si>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</si>
  <si>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</si>
  <si>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</si>
  <si>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</si>
  <si>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</si>
  <si>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</si>
  <si>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</si>
  <si>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</si>
  <si>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</si>
  <si>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</si>
  <si>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</si>
  <si>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</si>
  <si>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</si>
  <si>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</si>
  <si>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</si>
  <si>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</si>
  <si>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</si>
  <si>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</si>
  <si>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</si>
  <si>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</si>
  <si>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</si>
  <si>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</si>
  <si>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</si>
  <si>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</si>
  <si>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</si>
  <si>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</si>
  <si>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</si>
  <si>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</si>
  <si>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</si>
  <si>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</si>
  <si>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</si>
  <si>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</si>
  <si>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</si>
  <si>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</si>
  <si>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</si>
  <si>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</si>
  <si>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</si>
  <si>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</si>
  <si>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</si>
  <si>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</si>
  <si>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</si>
  <si>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</si>
  <si>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</si>
  <si>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</si>
  <si>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</si>
  <si>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</si>
  <si>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</si>
  <si>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</si>
  <si>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</si>
  <si>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</si>
  <si>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</si>
  <si>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</si>
  <si>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</si>
  <si>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</si>
  <si>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</si>
  <si>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</si>
  <si>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</si>
  <si>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</si>
  <si>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</si>
  <si>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</si>
  <si>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</si>
  <si>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</si>
  <si>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</si>
  <si>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</si>
  <si>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</si>
  <si>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</si>
  <si>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</si>
  <si>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</si>
  <si>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</si>
  <si>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</si>
  <si>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</si>
  <si>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</si>
  <si>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</si>
  <si>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</si>
  <si>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</si>
  <si>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</si>
  <si>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</si>
  <si>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</si>
  <si>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</si>
  <si>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</si>
  <si>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</si>
  <si>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</si>
  <si>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</si>
  <si>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</si>
  <si>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</si>
  <si>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</si>
  <si>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</si>
  <si>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</si>
  <si>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</si>
  <si>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</si>
  <si>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</si>
  <si>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</si>
  <si>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</si>
  <si>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</si>
  <si>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</si>
  <si>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</si>
  <si>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</si>
  <si>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</si>
  <si>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</si>
  <si>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</si>
  <si>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</si>
  <si>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</si>
  <si>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</si>
  <si>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</si>
  <si>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</si>
  <si>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</si>
  <si>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</si>
  <si>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</si>
  <si>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</si>
  <si>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</si>
  <si>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</si>
  <si>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</si>
  <si>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</si>
  <si>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</si>
  <si>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</si>
  <si>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</si>
  <si>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</si>
  <si>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</si>
  <si>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</si>
  <si>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</si>
  <si>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</si>
  <si>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</si>
  <si>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</si>
  <si>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</si>
  <si>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</si>
  <si>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</si>
  <si>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</si>
  <si>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</si>
  <si>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</si>
  <si>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</si>
  <si>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</si>
  <si>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</si>
  <si>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</si>
  <si>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</si>
  <si>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</si>
  <si>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</si>
  <si>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</si>
  <si>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</si>
  <si>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</si>
  <si>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</si>
  <si>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</si>
  <si>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</si>
  <si>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</si>
  <si>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</si>
  <si>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</si>
  <si>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</si>
  <si>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</si>
  <si>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</si>
  <si>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</si>
  <si>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</si>
  <si>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</si>
  <si>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</si>
  <si>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</si>
  <si>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</si>
  <si>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</si>
  <si>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</si>
  <si>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</si>
  <si>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</si>
  <si>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</si>
  <si>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</si>
  <si>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</si>
  <si>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</si>
  <si>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</si>
  <si>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</si>
  <si>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</si>
  <si>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</si>
  <si>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</si>
  <si>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</si>
  <si>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</si>
  <si>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</si>
  <si>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</si>
  <si>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</si>
  <si>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</si>
  <si>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</si>
  <si>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</si>
  <si>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</si>
  <si>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</si>
  <si>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</si>
  <si>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</si>
  <si>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</si>
  <si>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</si>
  <si>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</si>
  <si>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</si>
  <si>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</si>
  <si>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</si>
  <si>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</si>
  <si>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</si>
  <si>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</si>
  <si>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</si>
  <si>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</si>
  <si>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</si>
  <si>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</si>
  <si>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</si>
  <si>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</si>
  <si>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</si>
  <si>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</si>
  <si>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</si>
  <si>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</si>
  <si>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</si>
  <si>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</si>
  <si>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</si>
  <si>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</si>
  <si>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</si>
  <si>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</si>
  <si>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</si>
  <si>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</si>
  <si>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</si>
  <si>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</si>
  <si>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</si>
  <si>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</si>
  <si>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</si>
  <si>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</si>
  <si>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</si>
  <si>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</si>
  <si>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</si>
  <si>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</si>
  <si>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</si>
  <si>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</si>
  <si>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</si>
  <si>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</si>
  <si>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</si>
  <si>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</si>
  <si>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</si>
  <si>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</si>
  <si>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</si>
  <si>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</si>
  <si>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</si>
  <si>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</si>
  <si>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</si>
  <si>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</si>
  <si>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</si>
  <si>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</si>
  <si>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</si>
  <si>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</si>
  <si>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</si>
  <si>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</si>
  <si>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</si>
  <si>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</si>
  <si>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</si>
  <si>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</si>
  <si>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</si>
  <si>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</si>
  <si>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</si>
  <si>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</si>
  <si>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</si>
  <si>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</si>
  <si>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</si>
  <si>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</si>
  <si>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</si>
  <si>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</si>
  <si>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</si>
  <si>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</si>
  <si>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</si>
  <si>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</si>
  <si>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</si>
  <si>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</si>
  <si>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</si>
  <si>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</si>
  <si>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</si>
  <si>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</si>
  <si>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</si>
  <si>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</si>
  <si>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</si>
  <si>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</si>
  <si>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</si>
  <si>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</si>
  <si>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</si>
  <si>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</si>
  <si>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</si>
  <si>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</si>
  <si>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</si>
  <si>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</si>
  <si>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</si>
  <si>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</si>
  <si>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</si>
  <si>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</si>
  <si>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</si>
  <si>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</si>
  <si>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</si>
  <si>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</si>
  <si>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</si>
  <si>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</si>
  <si>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</si>
  <si>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</si>
  <si>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</si>
  <si>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</si>
  <si>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</si>
  <si>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</si>
  <si>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</si>
  <si>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</si>
  <si>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</si>
  <si>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</si>
  <si>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</si>
  <si>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</si>
  <si>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</si>
  <si>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</si>
  <si>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</si>
  <si>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</si>
  <si>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</si>
  <si>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</si>
  <si>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</si>
  <si>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</si>
  <si>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</si>
  <si>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</si>
  <si>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</si>
  <si>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</si>
  <si>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</si>
  <si>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</si>
  <si>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</si>
  <si>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</si>
  <si>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</si>
  <si>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</si>
  <si>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</si>
  <si>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</si>
  <si>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</si>
  <si>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</si>
  <si>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</si>
  <si>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</si>
  <si>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</si>
  <si>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</si>
  <si>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</si>
  <si>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</si>
  <si>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</si>
  <si>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</si>
  <si>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</si>
  <si>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</si>
  <si>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</si>
  <si>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</si>
  <si>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</si>
  <si>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</si>
  <si>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</si>
  <si>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</si>
  <si>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</si>
  <si>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</si>
  <si>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</si>
  <si>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</si>
  <si>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</si>
  <si>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</si>
  <si>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</si>
  <si>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</si>
  <si>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</si>
  <si>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</si>
  <si>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</si>
  <si>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</si>
  <si>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</si>
  <si>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</si>
  <si>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</si>
  <si>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</si>
  <si>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</si>
  <si>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</si>
  <si>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</si>
  <si>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</si>
  <si>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</si>
  <si>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</si>
  <si>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</si>
  <si>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</si>
  <si>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</si>
  <si>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</si>
  <si>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</si>
  <si>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</si>
  <si>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</si>
  <si>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</si>
  <si>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</si>
  <si>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</si>
  <si>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</si>
  <si>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</si>
  <si>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</si>
  <si>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</si>
  <si>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</si>
  <si>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</si>
  <si>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</si>
  <si>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</si>
  <si>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</si>
  <si>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</si>
  <si>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</si>
  <si>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</si>
  <si>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</si>
  <si>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</si>
  <si>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</si>
  <si>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</si>
  <si>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</si>
  <si>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</si>
  <si>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</si>
  <si>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</si>
  <si>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</si>
  <si>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</si>
  <si>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</si>
  <si>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</si>
  <si>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</si>
  <si>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</si>
  <si>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</si>
  <si>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</si>
  <si>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</si>
  <si>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</si>
  <si>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</si>
  <si>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</si>
  <si>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</si>
  <si>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</si>
  <si>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</si>
  <si>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</si>
  <si>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</si>
  <si>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</si>
  <si>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</si>
  <si>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</si>
  <si>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</si>
  <si>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</si>
  <si>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</si>
  <si>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</si>
  <si>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</si>
  <si>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</si>
  <si>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</si>
  <si>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</si>
  <si>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</si>
  <si>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</si>
  <si>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</si>
  <si>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</si>
  <si>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</si>
  <si>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</si>
  <si>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</si>
  <si>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</si>
  <si>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</si>
  <si>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</si>
  <si>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</si>
  <si>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</si>
  <si>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</si>
  <si>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</si>
  <si>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</si>
  <si>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</si>
  <si>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</si>
  <si>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</si>
  <si>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</si>
  <si>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</si>
  <si>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</si>
  <si>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</si>
  <si>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</si>
  <si>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</si>
  <si>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</si>
  <si>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</si>
  <si>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</si>
  <si>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</si>
  <si>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</si>
  <si>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</si>
  <si>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</si>
  <si>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</si>
  <si>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</si>
  <si>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</si>
  <si>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</si>
  <si>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</si>
  <si>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</si>
  <si>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</si>
  <si>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</si>
  <si>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</si>
  <si>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</si>
  <si>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</si>
  <si>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</si>
  <si>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</si>
  <si>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</si>
  <si>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</si>
  <si>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</si>
  <si>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</si>
  <si>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</si>
  <si>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</si>
  <si>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</si>
  <si>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</si>
  <si>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</si>
  <si>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</si>
  <si>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</si>
  <si>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</si>
  <si>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</si>
  <si>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</si>
  <si>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</si>
  <si>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</si>
  <si>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</si>
  <si>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</si>
  <si>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</si>
  <si>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</si>
  <si>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</si>
  <si>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</si>
  <si>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</si>
  <si>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</si>
  <si>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</si>
  <si>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</si>
  <si>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</si>
  <si>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</si>
  <si>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</si>
  <si>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</si>
  <si>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</si>
  <si>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</si>
  <si>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</si>
  <si>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</si>
  <si>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</si>
  <si>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</si>
  <si>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</si>
  <si>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</si>
  <si>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</si>
  <si>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</si>
  <si>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</si>
  <si>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</si>
  <si>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</si>
  <si>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</si>
  <si>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</si>
  <si>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</si>
  <si>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</si>
  <si>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</si>
  <si>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</si>
  <si>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</si>
  <si>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</si>
  <si>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</si>
  <si>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</si>
  <si>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</si>
  <si>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</si>
  <si>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</si>
  <si>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</si>
  <si>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</si>
  <si>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</si>
  <si>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</si>
  <si>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</si>
  <si>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</si>
  <si>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</si>
  <si>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</si>
  <si>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</si>
  <si>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</si>
  <si>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</si>
  <si>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</si>
  <si>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</si>
  <si>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</si>
  <si>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</si>
  <si>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</si>
  <si>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</si>
  <si>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</si>
  <si>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</si>
  <si>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</si>
  <si>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</si>
  <si>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</si>
  <si>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</si>
  <si>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</si>
  <si>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</si>
  <si>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</si>
  <si>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</si>
  <si>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</si>
  <si>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</si>
  <si>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</si>
  <si>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</si>
  <si>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</si>
  <si>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</si>
  <si>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</si>
  <si>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</si>
  <si>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</si>
  <si>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</si>
  <si>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</si>
  <si>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</si>
  <si>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</si>
  <si>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</si>
  <si>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</si>
  <si>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</si>
  <si>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</si>
  <si>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</si>
  <si>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</si>
  <si>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</si>
  <si>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</si>
  <si>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</si>
  <si>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</si>
  <si>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</si>
  <si>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</si>
  <si>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</si>
  <si>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</si>
  <si>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</si>
  <si>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</si>
  <si>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</si>
  <si>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</si>
  <si>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</si>
  <si>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</si>
  <si>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</si>
  <si>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</si>
  <si>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</si>
  <si>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</si>
  <si>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</si>
  <si>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</si>
  <si>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</si>
  <si>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</si>
  <si>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</si>
  <si>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</si>
  <si>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</si>
  <si>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</si>
  <si>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</si>
  <si>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</si>
  <si>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</si>
  <si>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</si>
  <si>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</si>
  <si>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</si>
  <si>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</si>
  <si>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</si>
  <si>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</si>
  <si>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</si>
  <si>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</si>
  <si>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</si>
  <si>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</si>
  <si>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</si>
  <si>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</si>
  <si>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</si>
  <si>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</si>
  <si>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</si>
  <si>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</si>
  <si>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</si>
  <si>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</si>
  <si>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</si>
  <si>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</si>
  <si>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</si>
  <si>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</si>
  <si>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</si>
  <si>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</si>
  <si>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</si>
  <si>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</si>
  <si>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</si>
  <si>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</si>
  <si>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</si>
  <si>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</si>
  <si>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</si>
  <si>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</si>
  <si>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</si>
  <si>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</si>
  <si>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</si>
  <si>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</si>
  <si>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</si>
  <si>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</si>
  <si>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</si>
  <si>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</si>
  <si>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</si>
  <si>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</si>
  <si>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</si>
  <si>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</si>
  <si>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</si>
  <si>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</si>
  <si>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</si>
  <si>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</si>
  <si>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</si>
  <si>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</si>
  <si>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</si>
  <si>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</si>
  <si>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</si>
  <si>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</si>
  <si>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</si>
  <si>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</si>
  <si>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</si>
  <si>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</si>
  <si>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</si>
  <si>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</si>
  <si>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</si>
  <si>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</si>
  <si>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</si>
  <si>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</si>
  <si>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</si>
  <si>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</si>
  <si>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</si>
  <si>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</si>
  <si>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</si>
  <si>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</si>
  <si>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</si>
  <si>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</si>
  <si>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</si>
  <si>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</si>
  <si>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</si>
  <si>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</si>
  <si>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</si>
  <si>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</si>
  <si>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</si>
  <si>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</si>
  <si>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</si>
  <si>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</si>
  <si>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</si>
  <si>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</si>
  <si>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</si>
  <si>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</si>
  <si>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</si>
  <si>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</si>
  <si>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</si>
  <si>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</si>
  <si>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</si>
  <si>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</si>
  <si>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</si>
  <si>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</si>
  <si>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</si>
  <si>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</si>
  <si>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</si>
  <si>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</si>
  <si>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</si>
  <si>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</si>
  <si>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</si>
  <si>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</si>
  <si>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</si>
  <si>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</si>
  <si>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</si>
  <si>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</si>
  <si>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</si>
  <si>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</si>
  <si>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</si>
  <si>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</si>
  <si>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</si>
  <si>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</si>
  <si>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</si>
  <si>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</si>
  <si>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</si>
  <si>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</si>
  <si>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</si>
  <si>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</si>
  <si>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</si>
  <si>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</si>
  <si>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</si>
  <si>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</si>
  <si>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</si>
  <si>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</si>
  <si>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</si>
  <si>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</si>
  <si>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</si>
  <si>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</si>
  <si>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</si>
  <si>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</si>
  <si>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</si>
  <si>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</si>
  <si>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</si>
  <si>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</si>
  <si>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</si>
  <si>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</si>
  <si>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</si>
  <si>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</si>
  <si>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</si>
  <si>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</si>
  <si>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</si>
  <si>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</si>
  <si>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</si>
  <si>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</si>
  <si>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</si>
  <si>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</si>
  <si>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</si>
  <si>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</si>
  <si>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</si>
  <si>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</si>
  <si>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</si>
  <si>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</si>
  <si>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</si>
  <si>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</si>
  <si>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</si>
  <si>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</si>
  <si>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</si>
  <si>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</si>
  <si>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</si>
  <si>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</si>
  <si>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</si>
  <si>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</si>
  <si>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</si>
  <si>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</si>
  <si>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</si>
  <si>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</si>
  <si>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</si>
  <si>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</si>
  <si>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</si>
  <si>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</si>
  <si>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</si>
  <si>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</si>
  <si>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</si>
  <si>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</si>
  <si>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</si>
  <si>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</si>
  <si>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</si>
  <si>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</si>
  <si>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</si>
  <si>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</si>
  <si>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</si>
  <si>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</si>
  <si>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</si>
  <si>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</si>
  <si>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</si>
  <si>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</si>
  <si>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</si>
  <si>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</si>
  <si>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</si>
  <si>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</si>
  <si>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</si>
  <si>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</si>
  <si>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</si>
  <si>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</si>
  <si>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</si>
  <si>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</si>
  <si>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</si>
  <si>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</si>
  <si>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</si>
  <si>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</si>
  <si>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</si>
  <si>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</si>
  <si>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</si>
  <si>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</si>
  <si>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</si>
  <si>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</si>
  <si>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</si>
  <si>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</si>
  <si>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</si>
  <si>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</si>
  <si>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</si>
  <si>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</si>
  <si>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</si>
  <si>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</si>
  <si>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</si>
  <si>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</si>
  <si>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</si>
  <si>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</si>
  <si>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</si>
  <si>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</si>
  <si>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</si>
  <si>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</si>
  <si>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</si>
  <si>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</si>
  <si>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</si>
  <si>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</si>
  <si>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</si>
  <si>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</si>
  <si>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</si>
  <si>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</si>
  <si>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</si>
  <si>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</si>
  <si>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</si>
  <si>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</si>
  <si>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</si>
  <si>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</si>
  <si>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</si>
  <si>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</si>
  <si>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</si>
  <si>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</si>
  <si>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</si>
  <si>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</si>
  <si>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</si>
  <si>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</si>
  <si>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</si>
  <si>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</si>
  <si>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</si>
  <si>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</si>
  <si>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</si>
  <si>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</si>
  <si>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</si>
  <si>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</si>
  <si>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</si>
  <si>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</si>
  <si>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</si>
  <si>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</si>
  <si>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</si>
  <si>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</si>
  <si>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</si>
  <si>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</si>
  <si>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</si>
  <si>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</si>
  <si>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</si>
  <si>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</si>
  <si>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</si>
  <si>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</si>
  <si>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</si>
  <si>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</si>
  <si>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</si>
  <si>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</si>
  <si>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</si>
  <si>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</si>
  <si>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</si>
  <si>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</si>
  <si>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</si>
  <si>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</si>
  <si>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</si>
  <si>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</si>
  <si>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</si>
  <si>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</si>
  <si>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</si>
  <si>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</si>
  <si>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</si>
  <si>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</si>
  <si>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</si>
  <si>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</si>
  <si>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</si>
  <si>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</si>
  <si>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</si>
  <si>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</si>
  <si>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</si>
  <si>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</si>
  <si>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</si>
  <si>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</si>
  <si>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</si>
  <si>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</si>
  <si>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</si>
  <si>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</si>
  <si>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</si>
  <si>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</si>
  <si>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</si>
  <si>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</si>
  <si>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</si>
  <si>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</si>
  <si>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</si>
  <si>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</si>
  <si>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</si>
  <si>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</si>
  <si>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</si>
  <si>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</si>
  <si>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</si>
  <si>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</si>
  <si>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</si>
  <si>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</si>
  <si>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</si>
  <si>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</si>
  <si>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</si>
  <si>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</si>
  <si>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</si>
  <si>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</si>
  <si>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</si>
  <si>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</si>
  <si>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</si>
  <si>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</si>
  <si>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</si>
  <si>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</si>
  <si>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</si>
  <si>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</si>
  <si>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</si>
  <si>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</si>
  <si>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</si>
  <si>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</si>
  <si>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</si>
  <si>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</si>
  <si>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</si>
  <si>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</si>
  <si>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</si>
  <si>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</si>
  <si>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</si>
  <si>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</si>
  <si>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</si>
  <si>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</si>
  <si>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</si>
  <si>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</si>
  <si>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</si>
  <si>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</si>
  <si>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</si>
  <si>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</si>
  <si>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</si>
  <si>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</si>
  <si>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</si>
  <si>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</si>
  <si>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</si>
  <si>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</si>
  <si>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</si>
  <si>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</si>
  <si>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</si>
  <si>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</si>
  <si>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</si>
  <si>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</si>
  <si>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</si>
  <si>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</si>
  <si>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</si>
  <si>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</si>
  <si>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</si>
  <si>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</si>
  <si>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</si>
  <si>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</si>
  <si>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</si>
  <si>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</si>
  <si>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</si>
  <si>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</si>
  <si>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</si>
  <si>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</si>
  <si>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</si>
  <si>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</si>
  <si>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</si>
  <si>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</si>
  <si>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</si>
  <si>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</si>
  <si>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</si>
  <si>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</si>
  <si>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</si>
  <si>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</si>
  <si>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</si>
  <si>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</si>
  <si>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</si>
  <si>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</si>
  <si>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</si>
  <si>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</si>
  <si>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</si>
  <si>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</si>
  <si>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</si>
  <si>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</si>
  <si>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</si>
  <si>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</si>
  <si>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</si>
  <si>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</si>
  <si>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</si>
  <si>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</si>
  <si>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</si>
  <si>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</si>
  <si>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</si>
  <si>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</si>
  <si>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</si>
  <si>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</si>
  <si>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</si>
  <si>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</si>
  <si>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</si>
  <si>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</si>
  <si>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</si>
  <si>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</si>
  <si>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</si>
  <si>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</si>
  <si>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</si>
  <si>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</si>
  <si>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</si>
  <si>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</si>
  <si>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</si>
  <si>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</si>
  <si>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</si>
  <si>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</si>
  <si>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</si>
  <si>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</si>
  <si>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</si>
  <si>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</si>
  <si>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</si>
  <si>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</si>
  <si>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</si>
  <si>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</si>
  <si>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</si>
  <si>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</si>
  <si>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</si>
  <si>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</si>
  <si>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</si>
  <si>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</si>
  <si>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</si>
  <si>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</si>
  <si>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</si>
  <si>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</si>
  <si>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</si>
  <si>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</si>
  <si>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</si>
  <si>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</si>
  <si>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</si>
  <si>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</si>
  <si>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</si>
  <si>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</si>
  <si>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</si>
  <si>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</si>
  <si>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</si>
  <si>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</si>
  <si>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</si>
  <si>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</si>
  <si>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</si>
  <si>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</si>
  <si>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</si>
  <si>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</si>
  <si>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</si>
  <si>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</si>
  <si>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</si>
  <si>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</si>
  <si>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</si>
  <si>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</si>
  <si>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</si>
  <si>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</si>
  <si>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</si>
  <si>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</si>
  <si>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</si>
  <si>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</si>
  <si>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</si>
  <si>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</si>
  <si>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</si>
  <si>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</si>
  <si>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</si>
  <si>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</si>
  <si>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</si>
  <si>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</si>
  <si>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</si>
  <si>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</si>
  <si>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</si>
  <si>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</si>
  <si>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</si>
  <si>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</si>
  <si>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</si>
  <si>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</si>
  <si>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</si>
  <si>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</si>
  <si>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</si>
  <si>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</si>
  <si>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</si>
  <si>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</si>
  <si>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</si>
  <si>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</si>
  <si>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</si>
  <si>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</si>
  <si>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</si>
  <si>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</si>
  <si>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</si>
  <si>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</si>
  <si>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</si>
  <si>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</si>
  <si>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</si>
  <si>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</si>
  <si>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</si>
  <si>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</si>
  <si>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</si>
  <si>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</si>
  <si>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</si>
  <si>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</si>
  <si>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</si>
  <si>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</si>
  <si>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</si>
  <si>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</si>
  <si>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</si>
  <si>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</si>
  <si>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</si>
  <si>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</si>
  <si>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</si>
  <si>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</si>
  <si>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</si>
  <si>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</si>
  <si>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</si>
  <si>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</si>
  <si>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</si>
  <si>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</si>
  <si>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</si>
  <si>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</si>
  <si>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</si>
  <si>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</si>
  <si>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</si>
  <si>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</si>
  <si>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</si>
  <si>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</si>
  <si>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</si>
  <si>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</si>
  <si>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</si>
  <si>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</si>
  <si>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</si>
  <si>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</si>
  <si>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</si>
  <si>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</si>
  <si>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</si>
  <si>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</si>
  <si>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</si>
  <si>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</si>
  <si>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</si>
  <si>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</si>
  <si>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</si>
  <si>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</si>
  <si>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</si>
  <si>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</si>
  <si>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</si>
  <si>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</si>
  <si>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</si>
  <si>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</si>
  <si>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</si>
  <si>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</si>
  <si>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</si>
  <si>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</si>
  <si>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</si>
  <si>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</si>
  <si>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</si>
  <si>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</si>
  <si>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</si>
  <si>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</si>
  <si>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</si>
  <si>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</si>
  <si>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</si>
  <si>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</si>
  <si>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</si>
  <si>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</si>
  <si>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</si>
  <si>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</si>
  <si>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</si>
  <si>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</si>
  <si>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</si>
  <si>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</si>
  <si>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</si>
  <si>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</si>
  <si>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</si>
  <si>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</si>
  <si>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</si>
  <si>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</si>
  <si>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</si>
  <si>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</si>
  <si>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</si>
  <si>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</si>
  <si>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</si>
  <si>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</si>
  <si>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</si>
  <si>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</si>
  <si>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</si>
  <si>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</si>
  <si>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</si>
  <si>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</si>
  <si>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</si>
  <si>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</si>
  <si>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</si>
  <si>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</si>
  <si>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</si>
  <si>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</si>
  <si>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</si>
  <si>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</si>
  <si>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</si>
  <si>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</si>
  <si>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</si>
  <si>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</si>
  <si>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</si>
  <si>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</si>
  <si>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</si>
  <si>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</si>
  <si>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</si>
  <si>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</si>
  <si>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</si>
  <si>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</si>
  <si>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</si>
  <si>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</si>
  <si>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</si>
  <si>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</si>
  <si>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</si>
  <si>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</si>
  <si>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</si>
  <si>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</si>
  <si>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</si>
  <si>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</si>
  <si>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</si>
  <si>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</si>
  <si>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</si>
  <si>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</si>
  <si>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</si>
  <si>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</si>
  <si>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</si>
  <si>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</si>
  <si>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</si>
  <si>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</si>
  <si>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</si>
  <si>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</si>
  <si>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</si>
  <si>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</si>
  <si>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</si>
  <si>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</si>
  <si>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</si>
  <si>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</si>
  <si>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</si>
  <si>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</si>
  <si>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</si>
  <si>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</si>
  <si>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</si>
  <si>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</si>
  <si>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</si>
  <si>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</si>
  <si>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</si>
  <si>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</si>
  <si>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</si>
  <si>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</si>
  <si>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</si>
  <si>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</si>
  <si>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</si>
  <si>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</si>
  <si>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</si>
  <si>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</si>
  <si>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</si>
  <si>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</si>
  <si>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</si>
  <si>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</si>
  <si>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</si>
  <si>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</si>
  <si>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</si>
  <si>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</si>
  <si>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</si>
  <si>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</si>
  <si>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</si>
  <si>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</si>
  <si>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</si>
  <si>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</si>
  <si>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</si>
  <si>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</si>
  <si>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</si>
  <si>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</si>
  <si>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</si>
  <si>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</si>
  <si>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</si>
  <si>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</si>
  <si>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</si>
  <si>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</si>
  <si>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</si>
  <si>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</si>
  <si>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</si>
  <si>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</si>
  <si>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</si>
  <si>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</si>
  <si>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</si>
  <si>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</si>
  <si>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</si>
  <si>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</si>
  <si>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</si>
  <si>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</si>
  <si>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</si>
  <si>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</si>
  <si>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</si>
  <si>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</si>
  <si>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</si>
  <si>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</si>
  <si>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</si>
  <si>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</si>
  <si>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</si>
  <si>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</si>
  <si>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</si>
  <si>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</si>
  <si>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</si>
  <si>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</si>
  <si>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</si>
  <si>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</si>
  <si>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</si>
  <si>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</si>
  <si>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</si>
  <si>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</si>
  <si>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</si>
  <si>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</si>
  <si>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</si>
  <si>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</si>
  <si>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</si>
  <si>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</si>
  <si>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</si>
  <si>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</si>
  <si>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</si>
  <si>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</si>
  <si>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</si>
  <si>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</si>
  <si>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</si>
  <si>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</si>
  <si>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</si>
  <si>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</si>
  <si>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</si>
  <si>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</si>
  <si>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</si>
  <si>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</si>
  <si>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</si>
  <si>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</si>
  <si>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</si>
  <si>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</si>
  <si>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</si>
  <si>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</si>
  <si>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</si>
  <si>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</si>
  <si>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</si>
  <si>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</si>
  <si>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</si>
  <si>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</si>
  <si>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</si>
  <si>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</si>
  <si>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</si>
  <si>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</si>
  <si>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</si>
  <si>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</si>
  <si>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</si>
  <si>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</si>
  <si>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</si>
  <si>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</si>
  <si>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</si>
  <si>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</si>
  <si>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</si>
  <si>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</si>
  <si>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</si>
  <si>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</si>
  <si>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</si>
  <si>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</si>
  <si>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</si>
  <si>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</si>
  <si>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</si>
  <si>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</si>
  <si>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</si>
  <si>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</si>
  <si>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</si>
  <si>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</si>
  <si>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</si>
  <si>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</si>
  <si>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</si>
  <si>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</si>
  <si>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</si>
  <si>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</si>
  <si>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</si>
  <si>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</si>
  <si>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</si>
  <si>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</si>
  <si>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</si>
  <si>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</si>
  <si>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</si>
  <si>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</si>
  <si>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</si>
  <si>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</si>
  <si>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</si>
  <si>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</si>
  <si>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</si>
  <si>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</si>
  <si>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</si>
  <si>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</si>
  <si>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</si>
  <si>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</si>
  <si>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</si>
  <si>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</si>
  <si>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</si>
  <si>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</si>
  <si>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</si>
  <si>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</si>
  <si>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</si>
  <si>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</si>
  <si>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</si>
  <si>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</si>
  <si>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</si>
  <si>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</si>
  <si>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</si>
  <si>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</si>
  <si>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</si>
  <si>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</si>
  <si>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</si>
  <si>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</si>
  <si>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</si>
  <si>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</si>
  <si>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</si>
  <si>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</si>
  <si>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</si>
  <si>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</si>
  <si>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</si>
  <si>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</si>
  <si>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</si>
  <si>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</si>
  <si>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</si>
  <si>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</si>
  <si>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</si>
  <si>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</si>
  <si>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</si>
  <si>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</si>
  <si>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</si>
  <si>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</si>
  <si>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</si>
  <si>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</si>
  <si>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</si>
  <si>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</si>
  <si>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</si>
  <si>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</si>
  <si>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</si>
  <si>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</si>
  <si>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</si>
  <si>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</si>
  <si>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</si>
  <si>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</si>
  <si>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</si>
  <si>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</si>
  <si>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</si>
  <si>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</si>
  <si>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</si>
  <si>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</si>
  <si>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</si>
  <si>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</si>
  <si>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</si>
  <si>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</si>
  <si>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</si>
  <si>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</si>
  <si>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</si>
  <si>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</si>
  <si>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</si>
  <si>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</si>
  <si>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</si>
  <si>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</si>
  <si>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</si>
  <si>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</si>
  <si>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</si>
  <si>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</si>
  <si>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</si>
  <si>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</si>
  <si>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</si>
  <si>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</si>
  <si>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</si>
  <si>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</si>
  <si>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</si>
  <si>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</si>
  <si>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</si>
  <si>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</si>
  <si>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</si>
  <si>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</si>
  <si>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</si>
  <si>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</si>
  <si>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</si>
  <si>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</si>
  <si>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</si>
  <si>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</si>
  <si>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</si>
  <si>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</si>
  <si>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</si>
  <si>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</si>
  <si>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</si>
  <si>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</si>
  <si>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</si>
  <si>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</si>
  <si>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</si>
  <si>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</si>
  <si>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</si>
  <si>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</si>
  <si>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</si>
  <si>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</si>
  <si>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</si>
  <si>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</si>
  <si>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</si>
  <si>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</si>
  <si>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</si>
  <si>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</si>
  <si>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</si>
  <si>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</si>
  <si>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</si>
  <si>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</si>
  <si>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</si>
  <si>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</si>
  <si>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</si>
  <si>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</si>
  <si>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</si>
  <si>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</si>
  <si>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</si>
  <si>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</si>
  <si>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</si>
  <si>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</si>
  <si>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</si>
  <si>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</si>
  <si>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</si>
  <si>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</si>
  <si>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</si>
  <si>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</si>
  <si>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</si>
  <si>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</si>
  <si>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</si>
  <si>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</si>
  <si>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</si>
  <si>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</si>
  <si>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</si>
  <si>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</si>
  <si>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</si>
  <si>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</si>
  <si>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</si>
  <si>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</si>
  <si>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</si>
  <si>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</si>
  <si>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</si>
  <si>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</si>
  <si>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</si>
  <si>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</si>
  <si>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</si>
  <si>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</si>
  <si>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</si>
  <si>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</si>
  <si>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</si>
  <si>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</si>
  <si>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</si>
  <si>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</si>
  <si>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</si>
  <si>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</si>
  <si>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</si>
  <si>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</si>
  <si>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</si>
  <si>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</si>
  <si>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</si>
  <si>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</si>
  <si>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</si>
  <si>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</si>
  <si>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</si>
  <si>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</si>
  <si>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</si>
  <si>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</si>
  <si>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</si>
  <si>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</si>
  <si>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</si>
  <si>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</si>
  <si>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</si>
  <si>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</si>
  <si>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</si>
  <si>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</si>
  <si>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</si>
  <si>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</si>
  <si>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</si>
  <si>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</si>
  <si>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</si>
  <si>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</si>
  <si>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</si>
  <si>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</si>
  <si>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</si>
  <si>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</si>
  <si>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</si>
  <si>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</si>
  <si>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</si>
  <si>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</si>
  <si>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</si>
  <si>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</si>
  <si>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</si>
  <si>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</si>
  <si>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</si>
  <si>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</si>
  <si>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</si>
  <si>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</si>
  <si>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</si>
  <si>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</si>
  <si>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</si>
  <si>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</si>
  <si>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</si>
  <si>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</si>
  <si>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</si>
  <si>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</si>
  <si>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</si>
  <si>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</si>
  <si>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</si>
  <si>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</si>
  <si>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</si>
  <si>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</si>
  <si>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</si>
  <si>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</si>
  <si>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</si>
  <si>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</si>
  <si>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</si>
  <si>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</si>
  <si>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</si>
  <si>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</si>
  <si>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</si>
  <si>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</si>
  <si>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</si>
  <si>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</si>
  <si>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</si>
  <si>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</si>
  <si>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</si>
  <si>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</si>
  <si>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</si>
  <si>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</si>
  <si>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</si>
  <si>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</si>
  <si>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</si>
  <si>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</si>
  <si>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</si>
  <si>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</si>
  <si>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</si>
  <si>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</si>
  <si>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</si>
  <si>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</si>
  <si>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</si>
  <si>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</si>
  <si>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</si>
  <si>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</si>
  <si>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</si>
  <si>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</si>
  <si>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</si>
  <si>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</si>
  <si>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</si>
  <si>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</si>
  <si>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</si>
  <si>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</si>
  <si>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</si>
  <si>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</si>
  <si>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</si>
  <si>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</si>
  <si>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</si>
  <si>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</si>
  <si>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</si>
  <si>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</si>
  <si>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</si>
  <si>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</si>
  <si>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</si>
  <si>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</si>
  <si>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</si>
  <si>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</si>
  <si>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</si>
  <si>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</si>
  <si>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</si>
  <si>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</si>
  <si>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</si>
  <si>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</si>
  <si>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</si>
  <si>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</si>
  <si>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</si>
  <si>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</si>
  <si>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</si>
  <si>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</si>
  <si>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</si>
  <si>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</si>
  <si>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</si>
  <si>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</si>
  <si>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</si>
  <si>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</si>
  <si>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</si>
  <si>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</si>
  <si>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</si>
  <si>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</si>
  <si>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</si>
  <si>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</si>
  <si>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</si>
  <si>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</si>
  <si>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</si>
  <si>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</si>
  <si>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</si>
  <si>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</si>
  <si>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</si>
  <si>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</si>
  <si>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</si>
  <si>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</si>
  <si>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</si>
  <si>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</si>
  <si>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</si>
  <si>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</si>
  <si>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</si>
  <si>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</si>
  <si>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</si>
  <si>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</si>
  <si>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</si>
  <si>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</si>
  <si>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</si>
  <si>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</si>
  <si>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</si>
  <si>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</si>
  <si>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</si>
  <si>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</si>
  <si>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</si>
  <si>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</si>
  <si>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</si>
  <si>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</si>
  <si>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</si>
  <si>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</si>
  <si>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</si>
  <si>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</si>
  <si>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</si>
  <si>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</si>
  <si>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</si>
  <si>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</si>
  <si>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</si>
  <si>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</si>
  <si>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</si>
  <si>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</si>
  <si>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</si>
  <si>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</si>
  <si>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</si>
  <si>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</si>
  <si>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</si>
  <si>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</si>
  <si>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</si>
  <si>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</si>
  <si>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</si>
  <si>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</si>
  <si>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</si>
  <si>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</si>
  <si>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</si>
  <si>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</si>
  <si>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</si>
  <si>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</si>
  <si>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</si>
  <si>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</si>
  <si>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</si>
  <si>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</si>
  <si>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</si>
  <si>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</si>
  <si>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</si>
  <si>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</si>
  <si>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</si>
  <si>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</si>
  <si>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</si>
  <si>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</si>
  <si>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</si>
  <si>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</si>
  <si>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</si>
  <si>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</si>
  <si>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</si>
  <si>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</si>
  <si>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</si>
  <si>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</si>
  <si>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</si>
  <si>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</si>
  <si>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</si>
  <si>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</si>
  <si>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</si>
  <si>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</si>
  <si>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</si>
  <si>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</si>
  <si>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</si>
  <si>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</si>
  <si>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</si>
  <si>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</si>
  <si>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</si>
  <si>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</si>
  <si>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</si>
  <si>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</si>
  <si>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</si>
  <si>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</si>
  <si>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</si>
  <si>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</si>
  <si>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</si>
  <si>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</si>
  <si>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</si>
  <si>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</si>
  <si>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</si>
  <si>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</si>
  <si>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</si>
  <si>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</si>
  <si>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</si>
  <si>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</si>
  <si>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</si>
  <si>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</si>
  <si>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</si>
  <si>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</si>
  <si>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</si>
  <si>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</si>
  <si>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</si>
  <si>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</si>
  <si>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</si>
  <si>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</si>
  <si>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</si>
  <si>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</si>
  <si>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</si>
  <si>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</si>
  <si>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</si>
  <si>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</si>
  <si>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</si>
  <si>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</si>
  <si>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</si>
  <si>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</si>
  <si>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</si>
  <si>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</si>
  <si>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</si>
  <si>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</si>
  <si>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</si>
  <si>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</si>
  <si>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</si>
  <si>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</si>
  <si>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</si>
  <si>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</si>
  <si>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</si>
  <si>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</si>
  <si>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</si>
  <si>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</si>
  <si>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</si>
  <si>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</si>
  <si>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</si>
  <si>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</si>
  <si>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</si>
  <si>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</si>
  <si>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</si>
  <si>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</si>
  <si>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</si>
  <si>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</si>
  <si>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</si>
  <si>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</si>
  <si>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</si>
  <si>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</si>
  <si>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</si>
  <si>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</si>
  <si>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</si>
  <si>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</si>
  <si>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</si>
  <si>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</si>
  <si>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</si>
  <si>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</si>
  <si>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</si>
  <si>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</si>
  <si>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</si>
  <si>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</si>
  <si>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</si>
  <si>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</si>
  <si>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</si>
  <si>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</si>
  <si>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</si>
  <si>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</si>
  <si>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</si>
  <si>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</si>
  <si>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</si>
  <si>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</si>
  <si>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</si>
  <si>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</si>
  <si>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</si>
  <si>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</si>
  <si>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</si>
  <si>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</si>
  <si>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</si>
  <si>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</si>
  <si>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</si>
  <si>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</si>
  <si>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</si>
  <si>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</si>
  <si>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</si>
  <si>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</si>
  <si>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</si>
  <si>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</si>
  <si>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</si>
  <si>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</si>
  <si>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</si>
  <si>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</si>
  <si>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</si>
  <si>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</si>
  <si>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</si>
  <si>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</si>
  <si>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</si>
  <si>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</si>
  <si>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</si>
  <si>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</si>
  <si>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</si>
  <si>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</si>
  <si>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</si>
  <si>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</si>
  <si>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</si>
  <si>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</si>
  <si>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</si>
  <si>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</si>
  <si>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</si>
  <si>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</si>
  <si>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</si>
  <si>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</si>
  <si>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</si>
  <si>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</si>
  <si>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</si>
  <si>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</si>
  <si>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</si>
  <si>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</si>
  <si>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</si>
  <si>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</si>
  <si>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</si>
  <si>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</si>
  <si>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</si>
  <si>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</si>
  <si>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</si>
  <si>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</si>
  <si>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</si>
  <si>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</si>
  <si>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</si>
  <si>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</si>
  <si>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</si>
  <si>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</si>
  <si>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</si>
  <si>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</si>
  <si>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</si>
  <si>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</si>
  <si>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</si>
  <si>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</si>
  <si>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</si>
  <si>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</si>
  <si>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</si>
  <si>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</si>
  <si>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</si>
  <si>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</si>
  <si>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</si>
  <si>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</si>
  <si>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</si>
  <si>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</si>
  <si>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</si>
  <si>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</si>
  <si>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</si>
  <si>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</si>
  <si>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</si>
  <si>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</si>
  <si>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</si>
  <si>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</si>
  <si>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</si>
  <si>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</si>
  <si>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</si>
  <si>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</si>
  <si>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</si>
  <si>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</si>
  <si>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</si>
  <si>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</si>
  <si>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</si>
  <si>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</si>
  <si>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</si>
  <si>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</si>
  <si>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</si>
  <si>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</si>
  <si>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</si>
  <si>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</si>
  <si>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</si>
  <si>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</si>
  <si>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</si>
  <si>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</si>
  <si>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</si>
  <si>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</si>
  <si>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</si>
  <si>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</si>
  <si>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</si>
  <si>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</si>
  <si>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</si>
  <si>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</si>
  <si>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</si>
  <si>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</si>
  <si>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</si>
  <si>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</si>
  <si>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</si>
  <si>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</si>
  <si>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</si>
  <si>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</si>
  <si>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</si>
  <si>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</si>
  <si>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</si>
  <si>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</si>
  <si>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</si>
  <si>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</si>
  <si>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</si>
  <si>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</si>
  <si>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</si>
  <si>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</si>
  <si>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</si>
  <si>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</si>
  <si>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</si>
  <si>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</si>
  <si>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</si>
  <si>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</si>
  <si>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</si>
  <si>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</si>
  <si>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</si>
  <si>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</si>
  <si>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</si>
  <si>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</si>
  <si>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</si>
  <si>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</si>
  <si>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</si>
  <si>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</si>
  <si>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</si>
  <si>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</si>
  <si>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</si>
  <si>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</si>
  <si>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</si>
  <si>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</si>
  <si>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</si>
  <si>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</si>
  <si>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</si>
  <si>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</si>
  <si>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</si>
  <si>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</si>
  <si>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</si>
  <si>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</si>
  <si>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</si>
  <si>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</si>
  <si>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</si>
  <si>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</si>
  <si>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</si>
  <si>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</si>
  <si>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</si>
  <si>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</si>
  <si>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</si>
  <si>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</si>
  <si>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</si>
  <si>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</si>
  <si>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</si>
  <si>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</si>
  <si>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</si>
  <si>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</si>
  <si>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</si>
  <si>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</si>
  <si>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</si>
  <si>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</si>
  <si>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</si>
  <si>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</si>
  <si>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</si>
  <si>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</si>
  <si>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</si>
  <si>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</si>
  <si>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</si>
  <si>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</si>
  <si>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</si>
  <si>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</si>
  <si>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</si>
  <si>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</si>
  <si>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</si>
  <si>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</si>
  <si>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</si>
  <si>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</si>
  <si>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</si>
  <si>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</si>
  <si>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</si>
  <si>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</si>
  <si>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</si>
  <si>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</si>
  <si>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</si>
  <si>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</si>
  <si>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</si>
  <si>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</si>
  <si>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</si>
  <si>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</si>
  <si>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</si>
  <si>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</si>
  <si>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</si>
  <si>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</si>
  <si>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</si>
  <si>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</si>
  <si>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</si>
  <si>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</si>
  <si>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</si>
  <si>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</si>
  <si>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</si>
  <si>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</si>
  <si>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</si>
  <si>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</si>
  <si>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</si>
  <si>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</si>
  <si>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</si>
  <si>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</si>
  <si>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</si>
  <si>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</si>
  <si>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</si>
  <si>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</si>
  <si>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</si>
  <si>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</si>
  <si>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</si>
  <si>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</si>
  <si>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</si>
  <si>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</si>
  <si>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</si>
  <si>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</si>
  <si>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</si>
  <si>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</si>
  <si>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</si>
  <si>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</si>
  <si>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</si>
  <si>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</si>
  <si>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</si>
  <si>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</si>
  <si>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</si>
  <si>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</si>
  <si>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</si>
  <si>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</si>
  <si>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</si>
  <si>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</si>
  <si>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</si>
  <si>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</si>
  <si>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</si>
  <si>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</si>
  <si>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</si>
  <si>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</si>
  <si>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</si>
  <si>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</si>
  <si>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</si>
  <si>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</si>
  <si>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</si>
  <si>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</si>
  <si>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</si>
  <si>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</si>
  <si>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</si>
  <si>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</si>
  <si>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</si>
  <si>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</si>
  <si>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</si>
  <si>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</si>
  <si>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</si>
  <si>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</si>
  <si>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</si>
  <si>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</si>
  <si>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</si>
  <si>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</si>
  <si>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</si>
  <si>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</si>
  <si>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</si>
  <si>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</si>
  <si>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</si>
  <si>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</si>
  <si>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</si>
  <si>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</si>
  <si>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</si>
  <si>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</si>
  <si>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</si>
  <si>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</si>
  <si>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</si>
  <si>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</si>
  <si>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</si>
  <si>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</si>
  <si>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</si>
  <si>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</si>
  <si>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</si>
  <si>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</si>
  <si>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</si>
  <si>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</si>
  <si>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</si>
  <si>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</si>
  <si>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</si>
  <si>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</si>
  <si>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</si>
  <si>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</si>
  <si>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</si>
  <si>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</si>
  <si>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</si>
  <si>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</si>
  <si>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</si>
  <si>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</si>
  <si>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</si>
  <si>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</si>
  <si>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</si>
  <si>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</si>
  <si>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</si>
  <si>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</si>
  <si>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</si>
  <si>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</si>
  <si>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</si>
  <si>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</si>
  <si>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</si>
  <si>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</si>
  <si>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</si>
  <si>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</si>
  <si>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</si>
  <si>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</si>
  <si>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</si>
  <si>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</si>
  <si>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</si>
  <si>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</si>
  <si>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</si>
  <si>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</si>
  <si>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</si>
  <si>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</si>
  <si>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</si>
  <si>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</si>
  <si>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</si>
  <si>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</si>
  <si>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</si>
  <si>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</si>
  <si>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</si>
  <si>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</si>
  <si>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</si>
  <si>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</si>
  <si>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</si>
  <si>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</si>
  <si>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</si>
  <si>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</si>
  <si>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</si>
  <si>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</si>
  <si>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</si>
  <si>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</si>
  <si>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</si>
  <si>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</si>
  <si>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</si>
  <si>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</si>
  <si>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</si>
  <si>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</si>
  <si>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</si>
  <si>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</si>
  <si>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</si>
  <si>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</si>
  <si>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</si>
  <si>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</si>
  <si>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</si>
  <si>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</si>
  <si>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</si>
  <si>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</si>
  <si>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</si>
  <si>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</si>
  <si>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</si>
  <si>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</si>
  <si>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</si>
  <si>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</si>
  <si>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</si>
  <si>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</si>
  <si>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</si>
  <si>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</si>
  <si>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</si>
  <si>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</si>
  <si>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</si>
  <si>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</si>
  <si>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</si>
  <si>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</si>
  <si>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</si>
  <si>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</si>
  <si>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</si>
  <si>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</si>
  <si>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</si>
  <si>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</si>
  <si>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</si>
  <si>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</si>
  <si>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</si>
  <si>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</si>
  <si>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</si>
  <si>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</si>
  <si>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</si>
  <si>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</si>
  <si>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</si>
  <si>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</si>
  <si>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</si>
  <si>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</si>
  <si>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</si>
  <si>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</si>
  <si>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</si>
  <si>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</si>
  <si>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</si>
  <si>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</si>
  <si>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</si>
  <si>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</si>
  <si>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</si>
  <si>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</si>
  <si>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</si>
  <si>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</si>
  <si>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</si>
  <si>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</si>
  <si>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</si>
  <si>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</si>
  <si>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</si>
  <si>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</si>
  <si>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</si>
  <si>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</si>
  <si>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</si>
  <si>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</si>
  <si>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</si>
  <si>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</si>
  <si>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</si>
  <si>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</si>
  <si>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</si>
  <si>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</si>
  <si>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</si>
  <si>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</si>
  <si>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</si>
  <si>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</si>
  <si>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</si>
  <si>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</si>
  <si>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</si>
  <si>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</si>
  <si>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</si>
  <si>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</si>
  <si>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</si>
  <si>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</si>
  <si>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</si>
  <si>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</si>
  <si>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</si>
  <si>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</si>
  <si>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</si>
  <si>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</si>
  <si>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</si>
  <si>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</si>
  <si>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</si>
  <si>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</si>
  <si>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</si>
  <si>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</si>
  <si>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</si>
  <si>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</si>
  <si>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</si>
  <si>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</si>
  <si>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</si>
  <si>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</si>
  <si>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</si>
  <si>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</si>
  <si>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</si>
  <si>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</si>
  <si>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</si>
  <si>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</si>
  <si>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</si>
  <si>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</si>
  <si>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</si>
  <si>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</si>
  <si>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</si>
  <si>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</si>
  <si>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</si>
  <si>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</si>
  <si>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</si>
  <si>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</si>
  <si>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</si>
  <si>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</si>
  <si>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</si>
  <si>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</si>
  <si>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</si>
  <si>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</si>
  <si>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</si>
  <si>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</si>
  <si>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</si>
  <si>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</si>
  <si>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</si>
  <si>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</si>
  <si>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</si>
  <si>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</si>
  <si>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</si>
  <si>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</si>
  <si>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</si>
  <si>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</si>
  <si>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</si>
  <si>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</si>
  <si>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</si>
  <si>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</si>
  <si>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</si>
  <si>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</si>
  <si>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</si>
  <si>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</si>
  <si>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</si>
  <si>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</si>
  <si>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</si>
  <si>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</si>
  <si>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</si>
  <si>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</si>
  <si>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</si>
  <si>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</si>
  <si>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</si>
  <si>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</si>
  <si>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</si>
  <si>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</si>
  <si>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</si>
  <si>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</si>
  <si>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</si>
  <si>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</si>
  <si>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</si>
  <si>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</si>
  <si>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</si>
  <si>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</si>
  <si>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</si>
  <si>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</si>
  <si>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</si>
  <si>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</si>
  <si>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</si>
  <si>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</si>
  <si>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</si>
  <si>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</si>
  <si>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</si>
  <si>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</si>
  <si>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</si>
  <si>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</si>
  <si>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</si>
  <si>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</si>
  <si>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</si>
  <si>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</si>
  <si>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</si>
  <si>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</si>
  <si>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</si>
  <si>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</si>
  <si>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</si>
  <si>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</si>
  <si>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</si>
  <si>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</si>
  <si>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</si>
  <si>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</si>
  <si>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</si>
  <si>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</si>
  <si>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</si>
  <si>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</si>
  <si>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</si>
  <si>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</si>
  <si>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</si>
  <si>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</si>
  <si>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</si>
  <si>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</si>
  <si>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</si>
  <si>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</si>
  <si>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</si>
  <si>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</si>
  <si>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</si>
  <si>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</si>
  <si>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</si>
  <si>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</si>
  <si>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</si>
  <si>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</si>
  <si>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</si>
  <si>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</si>
  <si>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</si>
  <si>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</si>
  <si>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</si>
  <si>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</si>
  <si>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</si>
  <si>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</si>
  <si>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</si>
  <si>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</si>
  <si>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</si>
  <si>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</si>
  <si>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</si>
  <si>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</si>
  <si>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</si>
  <si>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</si>
  <si>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</si>
  <si>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</si>
  <si>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</si>
  <si>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</si>
  <si>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</si>
  <si>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</si>
  <si>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</si>
  <si>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</si>
  <si>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</si>
  <si>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</si>
  <si>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</si>
  <si>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</si>
  <si>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</si>
  <si>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</si>
  <si>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</si>
  <si>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</si>
  <si>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</si>
  <si>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</si>
  <si>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</si>
  <si>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</si>
  <si>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</si>
  <si>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</si>
  <si>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</si>
  <si>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</si>
  <si>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</si>
  <si>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</si>
  <si>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</si>
  <si>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</si>
  <si>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</si>
  <si>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</si>
  <si>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</si>
  <si>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</si>
  <si>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</si>
  <si>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</si>
  <si>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</si>
  <si>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</si>
  <si>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</si>
  <si>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</si>
  <si>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</si>
  <si>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</si>
  <si>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</si>
  <si>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</si>
  <si>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</si>
  <si>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</si>
  <si>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</si>
  <si>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</si>
  <si>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</si>
  <si>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</si>
  <si>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</si>
  <si>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</si>
  <si>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</si>
  <si>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</si>
  <si>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</si>
  <si>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</si>
  <si>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</si>
  <si>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</si>
  <si>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</si>
  <si>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</si>
  <si>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</si>
  <si>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</si>
  <si>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</si>
  <si>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</si>
  <si>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</si>
  <si>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</si>
  <si>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</si>
  <si>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</si>
  <si>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</si>
  <si>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</si>
  <si>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</si>
  <si>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</si>
  <si>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</si>
  <si>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</si>
  <si>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</si>
  <si>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</si>
  <si>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</si>
  <si>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</si>
  <si>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</si>
  <si>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</si>
  <si>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</si>
  <si>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</si>
  <si>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</si>
  <si>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</si>
  <si>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</si>
  <si>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</si>
  <si>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</si>
  <si>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</si>
  <si>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</si>
  <si>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</si>
  <si>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</si>
  <si>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</si>
  <si>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</si>
  <si>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</si>
  <si>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</si>
  <si>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</si>
  <si>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</si>
  <si>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</si>
  <si>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</si>
  <si>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</si>
  <si>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</si>
  <si>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</si>
  <si>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</si>
  <si>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</si>
  <si>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</si>
  <si>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</si>
  <si>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</si>
  <si>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</si>
  <si>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</si>
  <si>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</si>
  <si>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</si>
  <si>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</si>
  <si>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</si>
  <si>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</si>
  <si>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</si>
  <si>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</si>
  <si>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</si>
  <si>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</si>
  <si>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</si>
  <si>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</si>
  <si>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</si>
  <si>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</si>
  <si>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</si>
  <si>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</si>
  <si>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</si>
  <si>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</si>
  <si>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</si>
  <si>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</si>
  <si>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</si>
  <si>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</si>
  <si>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</si>
  <si>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</si>
  <si>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</si>
  <si>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</si>
  <si>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</si>
  <si>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</si>
  <si>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</si>
  <si>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</si>
  <si>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</si>
  <si>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</si>
  <si>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</si>
  <si>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</si>
  <si>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</si>
  <si>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</si>
  <si>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</si>
  <si>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</si>
  <si>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</si>
  <si>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</si>
  <si>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</si>
  <si>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</si>
  <si>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</si>
  <si>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</si>
  <si>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</si>
  <si>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</si>
  <si>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</si>
  <si>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</si>
  <si>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</si>
  <si>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</si>
  <si>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</si>
  <si>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</si>
  <si>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</si>
  <si>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</si>
  <si>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</si>
  <si>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</si>
  <si>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</si>
  <si>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</si>
  <si>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</si>
  <si>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</si>
  <si>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</si>
  <si>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</si>
  <si>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</si>
  <si>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</si>
  <si>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</si>
  <si>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</si>
  <si>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</si>
  <si>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</si>
  <si>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</si>
  <si>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</si>
  <si>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</si>
  <si>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</si>
  <si>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</si>
  <si>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</si>
  <si>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</si>
  <si>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</si>
  <si>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</si>
  <si>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</si>
  <si>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</si>
  <si>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</si>
  <si>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</si>
  <si>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</si>
  <si>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</si>
  <si>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</si>
  <si>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</si>
  <si>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</si>
  <si>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</si>
  <si>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</si>
  <si>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</si>
  <si>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</si>
  <si>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</si>
  <si>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</si>
  <si>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</si>
  <si>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</si>
  <si>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</si>
  <si>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</si>
  <si>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</si>
  <si>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</si>
  <si>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</si>
  <si>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</si>
  <si>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</si>
  <si>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</si>
  <si>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</si>
  <si>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</si>
  <si>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</si>
  <si>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</si>
  <si>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</si>
  <si>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</si>
  <si>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</si>
  <si>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</si>
  <si>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</si>
  <si>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</si>
  <si>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</si>
  <si>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</si>
  <si>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</si>
  <si>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</si>
  <si>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</si>
  <si>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</si>
  <si>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</si>
  <si>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</si>
  <si>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</si>
  <si>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</si>
  <si>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</si>
  <si>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</si>
  <si>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</si>
  <si>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</si>
  <si>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</si>
  <si>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</si>
  <si>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</si>
  <si>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</si>
  <si>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</si>
  <si>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</si>
  <si>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</si>
  <si>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</si>
  <si>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</si>
  <si>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</si>
  <si>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</si>
  <si>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</si>
  <si>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</si>
  <si>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</si>
  <si>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</si>
  <si>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</si>
  <si>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</si>
  <si>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</si>
  <si>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</si>
  <si>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</si>
  <si>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</si>
  <si>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</si>
  <si>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</si>
  <si>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</si>
  <si>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</si>
  <si>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</si>
  <si>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</si>
  <si>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</si>
  <si>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</si>
  <si>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</si>
  <si>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</si>
  <si>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</si>
  <si>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</si>
  <si>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</si>
  <si>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</si>
  <si>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</si>
  <si>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</si>
  <si>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</si>
  <si>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</si>
  <si>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</si>
  <si>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</si>
  <si>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</si>
  <si>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</si>
  <si>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</si>
  <si>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</si>
  <si>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</si>
  <si>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</si>
  <si>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</si>
  <si>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</si>
  <si>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</si>
  <si>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</si>
  <si>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</si>
  <si>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</si>
  <si>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</si>
  <si>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</si>
  <si>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</si>
  <si>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</si>
  <si>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</si>
  <si>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</si>
  <si>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</si>
  <si>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</si>
  <si>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</si>
  <si>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</si>
  <si>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</si>
  <si>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</si>
  <si>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</si>
  <si>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</si>
  <si>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</si>
  <si>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</si>
  <si>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</si>
  <si>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</si>
  <si>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</si>
  <si>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</si>
  <si>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</si>
  <si>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</si>
  <si>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</si>
  <si>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</si>
  <si>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</si>
  <si>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</si>
  <si>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</si>
  <si>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</si>
  <si>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</si>
  <si>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</si>
  <si>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</si>
  <si>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</si>
  <si>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</si>
  <si>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</si>
  <si>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</si>
  <si>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</si>
  <si>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</si>
  <si>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</si>
  <si>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</si>
  <si>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</si>
  <si>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</si>
  <si>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</si>
  <si>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</si>
  <si>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</si>
  <si>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</si>
  <si>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</si>
  <si>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</si>
  <si>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</si>
  <si>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</si>
  <si>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</si>
  <si>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</si>
  <si>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</si>
  <si>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</si>
  <si>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</si>
  <si>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</si>
  <si>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</si>
  <si>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</si>
  <si>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</si>
  <si>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</si>
  <si>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</si>
  <si>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</si>
  <si>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</si>
  <si>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</si>
  <si>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</si>
  <si>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</si>
  <si>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</si>
  <si>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</si>
  <si>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</si>
  <si>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</si>
  <si>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</si>
  <si>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</si>
  <si>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</si>
  <si>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</si>
  <si>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</si>
  <si>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</si>
  <si>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</si>
  <si>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</si>
  <si>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</si>
  <si>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</si>
  <si>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</si>
  <si>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</si>
  <si>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</si>
  <si>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</si>
  <si>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</si>
  <si>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</si>
  <si>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</si>
  <si>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</si>
  <si>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</si>
  <si>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</si>
  <si>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</si>
  <si>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</si>
  <si>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</si>
  <si>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</si>
  <si>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</si>
  <si>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</si>
  <si>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</si>
  <si>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</si>
  <si>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</si>
  <si>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</si>
  <si>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</si>
  <si>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</si>
  <si>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</si>
  <si>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</si>
  <si>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</si>
  <si>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</si>
  <si>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</si>
  <si>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</si>
  <si>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</si>
  <si>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</si>
  <si>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</si>
  <si>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</si>
  <si>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</si>
  <si>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</si>
  <si>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</si>
  <si>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</si>
  <si>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</si>
  <si>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</si>
  <si>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</si>
  <si>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</si>
  <si>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</si>
  <si>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</si>
  <si>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</si>
  <si>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</si>
  <si>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</si>
  <si>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</si>
  <si>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</si>
  <si>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</si>
  <si>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</si>
  <si>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</si>
  <si>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</si>
  <si>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</si>
  <si>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</si>
  <si>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</si>
  <si>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</si>
  <si>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</si>
  <si>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</si>
  <si>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</si>
  <si>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</si>
  <si>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</si>
  <si>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</si>
  <si>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</si>
  <si>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</si>
  <si>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</si>
  <si>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</si>
  <si>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</si>
  <si>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</si>
  <si>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</si>
  <si>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</si>
  <si>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</si>
  <si>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</si>
  <si>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</si>
  <si>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</si>
  <si>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</si>
  <si>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</si>
  <si>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</si>
  <si>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</si>
  <si>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</si>
  <si>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</si>
  <si>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</si>
  <si>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</si>
  <si>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</si>
  <si>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</si>
  <si>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</si>
  <si>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</si>
  <si>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</si>
  <si>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</si>
  <si>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</si>
  <si>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</si>
  <si>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</si>
  <si>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</si>
  <si>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</si>
  <si>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</si>
  <si>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</si>
  <si>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</si>
  <si>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</si>
  <si>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</si>
  <si>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</si>
  <si>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</si>
  <si>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</si>
  <si>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</si>
  <si>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</si>
  <si>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</si>
  <si>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</si>
  <si>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</si>
  <si>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</si>
  <si>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</si>
  <si>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</si>
  <si>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</si>
  <si>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</si>
  <si>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</si>
  <si>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</si>
  <si>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</si>
  <si>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</si>
  <si>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</si>
  <si>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</si>
  <si>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</si>
  <si>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</si>
  <si>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</si>
  <si>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</si>
  <si>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</si>
  <si>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</si>
  <si>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</si>
  <si>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</si>
  <si>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</si>
  <si>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</si>
  <si>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</si>
  <si>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</si>
  <si>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</si>
  <si>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</si>
  <si>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</si>
  <si>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</si>
  <si>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</si>
  <si>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</si>
  <si>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</si>
  <si>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</si>
  <si>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</si>
  <si>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</si>
  <si>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</si>
  <si>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</si>
  <si>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</si>
  <si>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</si>
  <si>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</si>
  <si>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</si>
  <si>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</si>
  <si>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</si>
  <si>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</si>
  <si>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</si>
  <si>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</si>
  <si>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</si>
  <si>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</si>
  <si>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</si>
  <si>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</si>
  <si>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</si>
  <si>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</si>
  <si>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</si>
  <si>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</si>
  <si>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</si>
  <si>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</si>
  <si>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</si>
  <si>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</si>
  <si>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</si>
  <si>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</si>
  <si>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</si>
  <si>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</si>
  <si>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</si>
  <si>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</si>
  <si>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</si>
  <si>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</si>
  <si>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</si>
  <si>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</si>
  <si>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</si>
  <si>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</si>
  <si>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</si>
  <si>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</si>
  <si>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</si>
  <si>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</si>
  <si>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</si>
  <si>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</si>
  <si>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</si>
  <si>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</si>
  <si>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</si>
  <si>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</si>
  <si>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</si>
  <si>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</si>
  <si>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</si>
  <si>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</si>
  <si>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</si>
  <si>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</si>
  <si>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</si>
  <si>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</si>
  <si>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</si>
  <si>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</si>
  <si>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</si>
  <si>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</si>
  <si>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</si>
  <si>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</si>
  <si>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</si>
  <si>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</si>
  <si>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</si>
  <si>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</si>
  <si>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</si>
  <si>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</si>
  <si>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</si>
  <si>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</si>
  <si>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</si>
  <si>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</si>
  <si>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</si>
  <si>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</si>
  <si>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</si>
  <si>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</si>
  <si>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</si>
  <si>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</si>
  <si>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</si>
  <si>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</si>
  <si>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</si>
  <si>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</si>
  <si>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</si>
  <si>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</si>
  <si>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</si>
  <si>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</si>
  <si>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</si>
  <si>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</si>
  <si>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</si>
  <si>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</si>
  <si>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</si>
  <si>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</si>
  <si>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</si>
  <si>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</si>
  <si>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</si>
  <si>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</si>
  <si>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</si>
  <si>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</si>
  <si>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</si>
  <si>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</si>
  <si>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</si>
  <si>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</si>
  <si>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</si>
  <si>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</si>
  <si>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</si>
  <si>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</si>
  <si>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</si>
  <si>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</si>
  <si>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</si>
  <si>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</si>
  <si>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</si>
  <si>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</si>
  <si>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</si>
  <si>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</si>
  <si>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</si>
  <si>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</si>
  <si>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</si>
  <si>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</si>
  <si>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</si>
  <si>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</si>
  <si>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</si>
  <si>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</si>
  <si>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</si>
  <si>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</si>
  <si>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</si>
  <si>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</si>
  <si>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</si>
  <si>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</si>
  <si>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</si>
  <si>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</si>
  <si>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</si>
  <si>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</si>
  <si>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</si>
  <si>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</si>
  <si>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</si>
  <si>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</si>
  <si>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</si>
  <si>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</si>
  <si>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</si>
  <si>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</si>
  <si>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</si>
  <si>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</si>
  <si>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</si>
  <si>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</si>
  <si>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</si>
  <si>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</si>
  <si>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</si>
  <si>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</si>
  <si>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</si>
  <si>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</si>
  <si>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</si>
  <si>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</si>
  <si>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</si>
  <si>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</si>
  <si>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</si>
  <si>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</si>
  <si>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</si>
  <si>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</si>
  <si>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</si>
  <si>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</si>
  <si>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</si>
  <si>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</si>
  <si>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</si>
  <si>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</si>
  <si>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</si>
  <si>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</si>
  <si>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</si>
  <si>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</si>
  <si>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</si>
  <si>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</si>
  <si>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</si>
  <si>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</si>
  <si>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</si>
  <si>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</si>
  <si>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</si>
  <si>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</si>
  <si>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</si>
  <si>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</si>
  <si>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</si>
  <si>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</si>
  <si>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</si>
  <si>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</si>
  <si>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</si>
  <si>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</si>
  <si>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</si>
  <si>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</si>
  <si>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</si>
  <si>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</si>
  <si>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</si>
  <si>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</si>
  <si>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</si>
  <si>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</si>
  <si>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</si>
  <si>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</si>
  <si>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</si>
  <si>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</si>
  <si>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</si>
  <si>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</si>
  <si>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</si>
  <si>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</si>
  <si>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</si>
  <si>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</si>
  <si>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</si>
  <si>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</si>
  <si>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</si>
  <si>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</si>
  <si>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</si>
  <si>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</si>
  <si>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</si>
  <si>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</si>
  <si>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</si>
  <si>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</si>
  <si>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</si>
  <si>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</si>
  <si>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</si>
  <si>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</si>
  <si>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</si>
  <si>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</si>
  <si>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</si>
  <si>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</si>
  <si>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</si>
  <si>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</si>
  <si>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</si>
  <si>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</si>
  <si>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</si>
  <si>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</si>
  <si>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</si>
  <si>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</si>
  <si>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</si>
  <si>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</si>
  <si>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</si>
  <si>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</si>
  <si>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</si>
  <si>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</si>
  <si>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</si>
  <si>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</si>
  <si>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</si>
  <si>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</si>
  <si>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</si>
  <si>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</si>
  <si>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</si>
  <si>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</si>
  <si>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</si>
  <si>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</si>
  <si>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</si>
  <si>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</si>
  <si>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</si>
  <si>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</si>
  <si>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</si>
  <si>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</si>
  <si>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</si>
  <si>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</si>
  <si>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</si>
  <si>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</si>
  <si>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</si>
  <si>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</si>
  <si>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</si>
  <si>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</si>
  <si>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</si>
  <si>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</si>
  <si>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</si>
  <si>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</si>
  <si>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</si>
  <si>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</si>
  <si>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</si>
  <si>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</si>
  <si>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</si>
  <si>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</si>
  <si>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</si>
  <si>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</si>
  <si>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</si>
  <si>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</si>
  <si>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</si>
  <si>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</si>
  <si>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</si>
  <si>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</si>
  <si>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</si>
  <si>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</si>
  <si>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</si>
  <si>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</si>
  <si>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</si>
  <si>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</si>
  <si>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</si>
  <si>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</si>
  <si>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</si>
  <si>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</si>
  <si>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</si>
  <si>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</si>
  <si>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</si>
  <si>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</si>
  <si>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</si>
  <si>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</si>
  <si>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</si>
  <si>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</si>
  <si>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</si>
  <si>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</si>
  <si>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</si>
  <si>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</si>
  <si>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</si>
  <si>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</si>
  <si>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</si>
  <si>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</si>
  <si>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</si>
  <si>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</si>
  <si>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</si>
  <si>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</si>
  <si>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</si>
  <si>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</si>
  <si>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</si>
  <si>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</si>
  <si>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</si>
  <si>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</si>
  <si>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</si>
  <si>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</si>
  <si>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</si>
  <si>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</si>
  <si>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</si>
  <si>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</si>
  <si>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</si>
  <si>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</si>
  <si>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</si>
  <si>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</si>
  <si>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</si>
  <si>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</si>
  <si>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</si>
  <si>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</si>
  <si>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</si>
  <si>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</si>
  <si>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</si>
  <si>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</si>
  <si>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</si>
  <si>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</si>
  <si>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</si>
  <si>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</si>
  <si>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</si>
  <si>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</si>
  <si>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</si>
  <si>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</si>
  <si>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</si>
  <si>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</si>
  <si>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</si>
  <si>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</si>
  <si>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</si>
  <si>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</si>
  <si>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</si>
  <si>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</si>
  <si>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</si>
  <si>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</si>
  <si>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</si>
  <si>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</si>
  <si>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</si>
  <si>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</si>
  <si>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</si>
  <si>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</si>
  <si>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</si>
  <si>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</si>
  <si>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</si>
  <si>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</si>
  <si>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</si>
  <si>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</si>
  <si>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</si>
  <si>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</si>
  <si>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</si>
  <si>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</si>
  <si>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</si>
  <si>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</si>
  <si>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</si>
  <si>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</si>
  <si>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</si>
  <si>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</si>
  <si>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</si>
  <si>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</si>
  <si>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</si>
  <si>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</si>
  <si>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</si>
  <si>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</si>
  <si>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</si>
  <si>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</si>
  <si>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</si>
  <si>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</si>
  <si>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</si>
  <si>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</si>
  <si>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</si>
  <si>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</si>
  <si>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</si>
  <si>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</si>
  <si>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</si>
  <si>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</si>
  <si>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</si>
  <si>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</si>
  <si>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</si>
  <si>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</si>
  <si>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</si>
  <si>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</si>
  <si>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</si>
  <si>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</si>
  <si>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</si>
  <si>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</si>
  <si>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</si>
  <si>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</si>
  <si>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</si>
  <si>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</si>
  <si>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</si>
  <si>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</si>
  <si>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</si>
  <si>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</si>
  <si>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</si>
  <si>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</si>
  <si>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</si>
  <si>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</si>
  <si>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</si>
  <si>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</si>
  <si>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</si>
  <si>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</si>
  <si>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</si>
  <si>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</si>
  <si>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</si>
  <si>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</si>
  <si>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</si>
  <si>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</si>
  <si>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</si>
  <si>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</si>
  <si>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</si>
  <si>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</si>
  <si>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</si>
  <si>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</si>
  <si>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</si>
  <si>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</si>
  <si>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</si>
  <si>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</si>
  <si>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</si>
  <si>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</si>
  <si>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</si>
  <si>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</si>
  <si>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</si>
  <si>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</si>
  <si>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</si>
  <si>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</si>
  <si>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</si>
  <si>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</si>
  <si>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</si>
  <si>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</si>
  <si>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</si>
  <si>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</si>
  <si>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</si>
  <si>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</si>
  <si>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</si>
  <si>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</si>
  <si>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</si>
  <si>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</si>
  <si>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</si>
  <si>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</si>
  <si>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</si>
  <si>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</si>
  <si>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</si>
  <si>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</si>
  <si>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</si>
  <si>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</si>
  <si>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</si>
  <si>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</si>
  <si>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</si>
  <si>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</si>
  <si>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</si>
  <si>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</si>
  <si>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</si>
  <si>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</si>
  <si>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</si>
  <si>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</si>
  <si>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</si>
  <si>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</si>
  <si>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</si>
  <si>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</si>
  <si>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</si>
  <si>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</si>
  <si>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</si>
  <si>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</si>
  <si>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</si>
  <si>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</si>
  <si>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</si>
  <si>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</si>
  <si>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</si>
  <si>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</si>
  <si>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</si>
  <si>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</si>
  <si>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</si>
  <si>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</si>
  <si>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</si>
  <si>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</si>
  <si>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</si>
  <si>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</si>
  <si>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</si>
  <si>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</si>
  <si>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</si>
  <si>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</si>
  <si>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</si>
  <si>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</si>
  <si>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</si>
  <si>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</si>
  <si>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</si>
  <si>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</si>
  <si>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</si>
  <si>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</si>
  <si>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</si>
  <si>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</si>
  <si>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</si>
  <si>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</si>
  <si>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</si>
  <si>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</si>
  <si>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</si>
  <si>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</si>
  <si>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</si>
  <si>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</si>
  <si>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</si>
  <si>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</si>
  <si>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</si>
  <si>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</si>
  <si>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</si>
  <si>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</si>
  <si>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</si>
  <si>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</si>
  <si>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</si>
  <si>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</si>
  <si>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</si>
  <si>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</si>
  <si>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</si>
  <si>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</si>
  <si>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</si>
  <si>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</si>
  <si>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</si>
  <si>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</si>
  <si>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</si>
  <si>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</si>
  <si>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</si>
  <si>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</si>
  <si>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</si>
  <si>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</si>
  <si>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</si>
  <si>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</si>
  <si>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</si>
  <si>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</si>
  <si>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</si>
  <si>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</si>
  <si>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</si>
  <si>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</si>
  <si>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</si>
  <si>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</si>
  <si>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</si>
  <si>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</si>
  <si>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</si>
  <si>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</si>
  <si>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</si>
  <si>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</si>
  <si>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</si>
  <si>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</si>
  <si>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</si>
  <si>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</si>
  <si>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</si>
  <si>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</si>
  <si>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</si>
  <si>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</si>
  <si>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</si>
  <si>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</si>
  <si>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</si>
  <si>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</si>
  <si>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</si>
  <si>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</si>
  <si>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</si>
  <si>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</si>
  <si>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</si>
  <si>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</si>
  <si>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</si>
  <si>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</si>
  <si>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</si>
  <si>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</si>
  <si>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</si>
  <si>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</si>
  <si>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</si>
  <si>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</si>
  <si>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</si>
  <si>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</si>
  <si>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</si>
  <si>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</si>
  <si>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</si>
  <si>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</si>
  <si>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</si>
  <si>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</si>
  <si>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</si>
  <si>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</si>
  <si>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</si>
  <si>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</si>
  <si>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</si>
  <si>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</si>
  <si>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</si>
  <si>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</si>
  <si>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</si>
  <si>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</si>
  <si>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</si>
  <si>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</si>
  <si>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</si>
  <si>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</si>
  <si>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</si>
  <si>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</si>
  <si>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</si>
  <si>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</si>
  <si>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</si>
  <si>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</si>
  <si>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</si>
  <si>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</si>
  <si>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</si>
  <si>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</si>
  <si>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</si>
  <si>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</si>
  <si>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</si>
  <si>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</si>
  <si>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</si>
  <si>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</si>
  <si>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</si>
  <si>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</si>
  <si>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</si>
  <si>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</si>
  <si>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</si>
  <si>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</si>
  <si>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</si>
  <si>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</si>
  <si>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</si>
  <si>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</si>
  <si>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</si>
  <si>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</si>
  <si>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</si>
  <si>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</si>
  <si>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</si>
  <si>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</si>
  <si>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</si>
  <si>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</si>
  <si>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</si>
  <si>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</si>
  <si>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</si>
  <si>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</si>
  <si>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</si>
  <si>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</si>
  <si>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</si>
  <si>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</si>
  <si>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</si>
  <si>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</si>
  <si>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</si>
  <si>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</si>
  <si>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</si>
  <si>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</si>
  <si>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</si>
  <si>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</si>
  <si>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</si>
  <si>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</si>
  <si>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</si>
  <si>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</si>
  <si>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</si>
  <si>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</si>
  <si>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</si>
  <si>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</si>
  <si>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</si>
  <si>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</si>
  <si>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</si>
  <si>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</si>
  <si>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</si>
  <si>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</si>
  <si>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</si>
  <si>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</si>
  <si>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</si>
  <si>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</si>
  <si>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</si>
  <si>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</si>
  <si>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</si>
  <si>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</si>
  <si>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</si>
  <si>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</si>
  <si>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</si>
  <si>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</si>
  <si>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</si>
  <si>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</si>
  <si>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</si>
  <si>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</si>
  <si>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</si>
  <si>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</si>
  <si>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</si>
  <si>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</si>
  <si>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</si>
  <si>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</si>
  <si>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</si>
  <si>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</si>
  <si>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</si>
  <si>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</si>
  <si>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</si>
  <si>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</si>
  <si>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</si>
  <si>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</si>
  <si>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</si>
  <si>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</si>
  <si>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</si>
  <si>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</si>
  <si>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</si>
  <si>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</si>
  <si>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</si>
  <si>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</si>
  <si>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</si>
  <si>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</si>
  <si>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</si>
  <si>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</si>
  <si>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</si>
  <si>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</si>
  <si>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</si>
  <si>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</si>
  <si>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</si>
  <si>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</si>
  <si>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</si>
  <si>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</si>
  <si>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</si>
  <si>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</si>
  <si>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</si>
  <si>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</si>
  <si>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</si>
  <si>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</si>
  <si>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</si>
  <si>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</si>
  <si>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</si>
  <si>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</si>
  <si>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</si>
  <si>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</si>
  <si>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</si>
  <si>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</si>
  <si>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</si>
  <si>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</si>
  <si>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</si>
  <si>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</si>
  <si>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</si>
  <si>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</si>
  <si>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</si>
  <si>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</si>
  <si>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</si>
  <si>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</si>
  <si>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</si>
  <si>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</si>
  <si>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</si>
  <si>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</si>
  <si>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</si>
  <si>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</si>
  <si>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</si>
  <si>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</si>
  <si>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</si>
  <si>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</si>
  <si>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</si>
  <si>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</si>
  <si>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</si>
  <si>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</si>
  <si>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</si>
  <si>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</si>
  <si>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</si>
  <si>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</si>
  <si>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</si>
  <si>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</si>
  <si>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</si>
  <si>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</si>
  <si>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</si>
  <si>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</si>
  <si>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</si>
  <si>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</si>
  <si>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</si>
  <si>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</si>
  <si>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</si>
  <si>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</si>
  <si>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</si>
  <si>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</si>
  <si>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</si>
  <si>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</si>
  <si>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</si>
  <si>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</si>
  <si>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</si>
  <si>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</si>
  <si>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</si>
  <si>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</si>
  <si>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</si>
  <si>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</si>
  <si>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</si>
  <si>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</si>
  <si>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</si>
  <si>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</si>
  <si>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</si>
  <si>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</si>
  <si>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</si>
  <si>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</si>
  <si>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</si>
  <si>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</si>
  <si>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</si>
  <si>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</si>
  <si>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</si>
  <si>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</si>
  <si>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</si>
  <si>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</si>
  <si>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</si>
  <si>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</si>
  <si>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</si>
  <si>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</si>
  <si>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</si>
  <si>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</si>
  <si>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</si>
  <si>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</si>
  <si>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</si>
  <si>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</si>
  <si>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</si>
  <si>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</si>
  <si>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</si>
  <si>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</si>
  <si>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</si>
  <si>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</si>
  <si>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</si>
  <si>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</si>
  <si>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</si>
  <si>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</si>
  <si>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</si>
  <si>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</si>
  <si>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</si>
  <si>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</si>
  <si>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</si>
  <si>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</si>
  <si>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</si>
  <si>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</si>
  <si>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</si>
  <si>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</si>
  <si>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</si>
  <si>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</si>
  <si>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</si>
  <si>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</si>
  <si>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</si>
  <si>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</si>
  <si>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</si>
  <si>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</si>
  <si>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</si>
  <si>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</si>
  <si>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</si>
  <si>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</si>
  <si>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</si>
  <si>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</si>
  <si>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</si>
  <si>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</si>
  <si>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</si>
  <si>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</si>
  <si>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</si>
  <si>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</si>
  <si>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</si>
  <si>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</si>
  <si>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</si>
  <si>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</si>
  <si>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</si>
  <si>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</si>
  <si>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</si>
  <si>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</si>
  <si>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</si>
  <si>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</si>
  <si>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</si>
  <si>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</si>
  <si>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</si>
  <si>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</si>
  <si>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</si>
  <si>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</si>
  <si>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</si>
  <si>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</si>
  <si>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</si>
  <si>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</si>
  <si>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</si>
  <si>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</si>
  <si>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</si>
  <si>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</si>
  <si>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</si>
  <si>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</si>
  <si>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</si>
  <si>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</si>
  <si>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</si>
  <si>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</si>
  <si>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</si>
  <si>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</si>
  <si>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</si>
  <si>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</si>
  <si>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</si>
  <si>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</si>
  <si>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</si>
  <si>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</si>
  <si>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</si>
  <si>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</si>
  <si>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</si>
  <si>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</si>
  <si>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</si>
  <si>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</si>
  <si>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</si>
  <si>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</si>
  <si>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</si>
  <si>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</si>
  <si>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</si>
  <si>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</si>
  <si>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</si>
  <si>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</si>
  <si>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</si>
  <si>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</si>
  <si>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</si>
  <si>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</si>
  <si>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</si>
  <si>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</si>
  <si>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</si>
  <si>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</si>
  <si>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</si>
  <si>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</si>
  <si>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</si>
  <si>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</si>
  <si>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</si>
  <si>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</si>
  <si>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</si>
  <si>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</si>
  <si>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</si>
  <si>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</si>
  <si>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</si>
  <si>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</si>
  <si>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</si>
  <si>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</si>
  <si>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</si>
  <si>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</si>
  <si>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</si>
  <si>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</si>
  <si>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</si>
  <si>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</si>
  <si>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</si>
  <si>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</si>
  <si>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</si>
  <si>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</si>
  <si>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</si>
  <si>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</si>
  <si>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</si>
  <si>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</si>
  <si>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</si>
  <si>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</si>
  <si>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</si>
  <si>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</si>
  <si>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</si>
  <si>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</si>
  <si>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</si>
  <si>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</si>
  <si>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</si>
  <si>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</si>
  <si>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</si>
  <si>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</si>
  <si>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</si>
  <si>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</si>
  <si>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</si>
  <si>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</si>
  <si>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</si>
  <si>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</si>
  <si>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</si>
  <si>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</si>
  <si>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</si>
  <si>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</si>
  <si>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</si>
  <si>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</si>
  <si>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</si>
  <si>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</si>
  <si>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</si>
  <si>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</si>
  <si>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</si>
  <si>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</si>
  <si>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</si>
  <si>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</si>
  <si>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</si>
  <si>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</si>
  <si>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</si>
  <si>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</si>
  <si>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</si>
  <si>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</si>
  <si>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</si>
  <si>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</si>
  <si>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</si>
  <si>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</si>
  <si>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</si>
  <si>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</si>
  <si>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</si>
  <si>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</si>
  <si>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</si>
  <si>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</si>
  <si>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</si>
  <si>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</si>
  <si>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</si>
  <si>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</si>
  <si>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</si>
  <si>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</si>
  <si>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</si>
  <si>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</si>
  <si>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</si>
  <si>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</si>
  <si>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</si>
  <si>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</si>
  <si>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</si>
  <si>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</si>
  <si>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</si>
  <si>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</si>
  <si>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</si>
  <si>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</si>
  <si>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</si>
  <si>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</si>
  <si>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</si>
  <si>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</si>
  <si>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</si>
  <si>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</si>
  <si>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</si>
  <si>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</si>
  <si>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</si>
  <si>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</si>
  <si>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</si>
  <si>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</si>
  <si>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</si>
  <si>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</si>
  <si>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</si>
  <si>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</si>
  <si>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</si>
  <si>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</si>
  <si>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</si>
  <si>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</si>
  <si>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</si>
  <si>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</si>
  <si>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</si>
  <si>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</si>
  <si>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</si>
  <si>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</si>
  <si>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</si>
  <si>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</si>
  <si>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</si>
  <si>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</si>
  <si>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</si>
  <si>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</si>
  <si>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</si>
  <si>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</si>
  <si>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</si>
  <si>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</si>
  <si>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</si>
  <si>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</si>
  <si>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</si>
  <si>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</si>
  <si>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</si>
  <si>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</si>
  <si>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</si>
  <si>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</si>
  <si>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</si>
  <si>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</si>
  <si>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</si>
  <si>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</si>
  <si>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</si>
  <si>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</si>
  <si>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</si>
  <si>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</si>
  <si>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</si>
  <si>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</si>
  <si>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</si>
  <si>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</si>
  <si>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</si>
  <si>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</si>
  <si>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</si>
  <si>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</si>
  <si>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</si>
  <si>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</si>
  <si>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</si>
  <si>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</si>
  <si>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</si>
  <si>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</si>
  <si>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</si>
  <si>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</si>
  <si>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</si>
  <si>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</si>
  <si>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</si>
  <si>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</si>
  <si>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</si>
  <si>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</si>
  <si>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</si>
  <si>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</si>
  <si>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</si>
  <si>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</si>
  <si>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</si>
  <si>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</si>
  <si>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</si>
  <si>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</si>
  <si>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</si>
  <si>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</si>
  <si>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</si>
  <si>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</si>
  <si>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</si>
  <si>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</si>
  <si>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</si>
  <si>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</si>
  <si>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</si>
  <si>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</si>
  <si>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</si>
  <si>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</si>
  <si>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</si>
  <si>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</si>
  <si>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</si>
  <si>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</si>
  <si>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</si>
  <si>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</si>
  <si>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</si>
  <si>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</si>
  <si>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</si>
  <si>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</si>
  <si>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</si>
  <si>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</si>
  <si>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</si>
  <si>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</si>
  <si>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</si>
  <si>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</si>
  <si>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</si>
  <si>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</si>
  <si>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</si>
  <si>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</si>
  <si>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</si>
  <si>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</si>
  <si>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</si>
  <si>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</si>
  <si>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</si>
  <si>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</si>
  <si>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</si>
  <si>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</si>
  <si>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</si>
  <si>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</si>
  <si>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</si>
  <si>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</si>
  <si>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</si>
  <si>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</si>
  <si>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</si>
  <si>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</si>
  <si>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</si>
  <si>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</si>
  <si>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</si>
  <si>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</si>
  <si>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</si>
  <si>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</si>
  <si>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</si>
  <si>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</si>
  <si>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</si>
  <si>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</si>
  <si>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</si>
  <si>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</si>
  <si>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</si>
  <si>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</si>
  <si>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</si>
  <si>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</si>
  <si>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</si>
  <si>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</si>
  <si>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</si>
  <si>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</si>
  <si>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</si>
  <si>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</si>
  <si>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</si>
  <si>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</si>
  <si>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</si>
  <si>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</si>
  <si>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</si>
  <si>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</si>
  <si>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</si>
  <si>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</si>
  <si>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</si>
  <si>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</si>
  <si>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</si>
  <si>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</si>
  <si>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</si>
  <si>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</si>
  <si>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</si>
  <si>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</si>
  <si>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</si>
  <si>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</si>
  <si>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</si>
  <si>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</si>
  <si>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</si>
  <si>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</si>
  <si>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</si>
  <si>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</si>
  <si>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</si>
  <si>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</si>
  <si>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</si>
  <si>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</si>
  <si>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</si>
  <si>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</si>
  <si>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</si>
  <si>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</si>
  <si>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</si>
  <si>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</si>
  <si>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</si>
  <si>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</si>
  <si>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</si>
  <si>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</si>
  <si>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</si>
  <si>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</si>
  <si>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</si>
  <si>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</si>
  <si>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</si>
  <si>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</si>
  <si>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</si>
  <si>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</si>
  <si>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</si>
  <si>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</si>
  <si>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</si>
  <si>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</si>
  <si>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</si>
  <si>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</si>
  <si>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</si>
  <si>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</si>
  <si>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</si>
  <si>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</si>
  <si>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</si>
  <si>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</si>
  <si>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</si>
  <si>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</si>
  <si>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</si>
  <si>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</si>
  <si>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</si>
  <si>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</si>
  <si>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</si>
  <si>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</si>
  <si>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</si>
  <si>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</si>
  <si>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</si>
  <si>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</si>
  <si>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</si>
  <si>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</si>
  <si>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</si>
  <si>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</si>
  <si>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</si>
  <si>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</si>
  <si>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</si>
  <si>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</si>
  <si>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</si>
  <si>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</si>
  <si>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</si>
  <si>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</si>
  <si>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</si>
  <si>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</si>
  <si>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</si>
  <si>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</si>
  <si>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</si>
  <si>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</si>
  <si>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</si>
  <si>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</si>
  <si>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</si>
  <si>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</si>
  <si>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</si>
  <si>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</si>
  <si>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</si>
  <si>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</si>
  <si>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</si>
  <si>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</si>
  <si>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</si>
  <si>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</si>
  <si>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</si>
  <si>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</si>
  <si>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</si>
  <si>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</si>
  <si>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</si>
  <si>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</si>
  <si>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</si>
  <si>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</si>
  <si>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</si>
  <si>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</si>
  <si>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</si>
  <si>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</si>
  <si>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</si>
  <si>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</si>
  <si>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</si>
  <si>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</si>
  <si>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</si>
  <si>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</si>
  <si>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</si>
  <si>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</si>
  <si>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</si>
  <si>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</si>
  <si>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</si>
  <si>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</si>
  <si>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</si>
  <si>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</si>
  <si>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</si>
  <si>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</si>
  <si>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</si>
  <si>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</si>
  <si>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</si>
  <si>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</si>
  <si>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</si>
  <si>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</si>
  <si>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</si>
  <si>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</si>
  <si>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</si>
  <si>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</si>
  <si>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</si>
  <si>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</si>
  <si>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</si>
  <si>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</si>
  <si>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</si>
  <si>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</si>
  <si>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</si>
  <si>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</si>
  <si>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</si>
  <si>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</si>
  <si>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</si>
  <si>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</si>
  <si>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</si>
  <si>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</si>
  <si>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</si>
  <si>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</si>
  <si>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</si>
  <si>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</si>
  <si>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</si>
  <si>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</si>
  <si>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</si>
  <si>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</si>
  <si>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</si>
  <si>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</si>
  <si>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</si>
  <si>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</si>
  <si>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</si>
  <si>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</si>
  <si>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</si>
  <si>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</si>
  <si>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</si>
  <si>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</si>
  <si>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</si>
  <si>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</si>
  <si>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</si>
  <si>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</si>
  <si>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</si>
  <si>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</si>
  <si>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</si>
  <si>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</si>
  <si>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</si>
  <si>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</si>
  <si>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</si>
  <si>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</si>
  <si>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</si>
  <si>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</si>
  <si>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</si>
  <si>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</si>
  <si>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</si>
  <si>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</si>
  <si>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</si>
  <si>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</si>
  <si>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</si>
  <si>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</si>
  <si>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</si>
  <si>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</si>
  <si>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</si>
  <si>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</si>
  <si>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</si>
  <si>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</si>
  <si>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</si>
  <si>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</si>
  <si>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</si>
  <si>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</si>
  <si>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</si>
  <si>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</si>
  <si>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</si>
  <si>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</si>
  <si>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</si>
  <si>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</si>
  <si>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</si>
  <si>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</si>
  <si>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</si>
  <si>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</si>
  <si>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</si>
  <si>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</si>
  <si>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</si>
  <si>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</si>
  <si>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</si>
  <si>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</si>
  <si>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</si>
  <si>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</si>
  <si>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</si>
  <si>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</si>
  <si>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</si>
  <si>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</si>
  <si>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</si>
  <si>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</si>
  <si>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</si>
  <si>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</si>
  <si>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</si>
  <si>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</si>
  <si>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</si>
  <si>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</si>
  <si>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</si>
  <si>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</si>
  <si>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</si>
  <si>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</si>
  <si>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</si>
  <si>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</si>
  <si>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</si>
  <si>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</si>
  <si>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</si>
  <si>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</si>
  <si>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</si>
  <si>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</si>
  <si>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</si>
  <si>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</si>
  <si>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</si>
  <si>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</si>
  <si>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</si>
  <si>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</si>
  <si>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</si>
  <si>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</si>
  <si>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</si>
  <si>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</si>
  <si>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</si>
  <si>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</si>
  <si>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</si>
  <si>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</si>
  <si>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</si>
  <si>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</si>
  <si>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</si>
  <si>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</si>
  <si>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</si>
  <si>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</si>
  <si>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</si>
  <si>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</si>
  <si>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</si>
  <si>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</si>
  <si>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</si>
  <si>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</si>
  <si>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</si>
  <si>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</si>
  <si>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</si>
  <si>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</si>
  <si>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</si>
  <si>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</si>
  <si>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</si>
  <si>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</si>
  <si>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</si>
  <si>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</si>
  <si>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</si>
  <si>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</si>
  <si>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</si>
  <si>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</si>
  <si>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</si>
  <si>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</si>
  <si>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</si>
  <si>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</si>
  <si>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</si>
  <si>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</si>
  <si>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</si>
  <si>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</si>
  <si>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</si>
  <si>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</si>
  <si>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</si>
  <si>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</si>
  <si>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</si>
  <si>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</si>
  <si>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</si>
  <si>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</si>
  <si>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</si>
  <si>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</si>
  <si>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</si>
  <si>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</si>
  <si>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</si>
  <si>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</si>
  <si>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</si>
  <si>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</si>
  <si>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</si>
  <si>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</si>
  <si>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</si>
  <si>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</si>
  <si>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</si>
  <si>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</si>
  <si>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</si>
  <si>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</si>
  <si>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</si>
  <si>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</si>
  <si>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</si>
  <si>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</si>
  <si>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</si>
  <si>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</si>
  <si>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</si>
  <si>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</si>
  <si>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</si>
  <si>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</si>
  <si>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</si>
  <si>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</si>
  <si>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</si>
  <si>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</si>
  <si>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</si>
  <si>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</si>
  <si>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</si>
  <si>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</si>
  <si>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</si>
  <si>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</si>
  <si>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</si>
  <si>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</si>
  <si>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</si>
  <si>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</si>
  <si>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</si>
  <si>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</si>
  <si>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</si>
  <si>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</si>
  <si>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</si>
  <si>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</si>
  <si>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</si>
  <si>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</si>
  <si>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</si>
  <si>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</si>
  <si>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</si>
  <si>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</si>
  <si>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</si>
  <si>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</si>
  <si>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</si>
  <si>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</si>
  <si>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</si>
  <si>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</si>
  <si>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</si>
  <si>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</si>
  <si>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</si>
  <si>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</si>
  <si>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</si>
  <si>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</si>
  <si>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</si>
  <si>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</si>
  <si>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</si>
  <si>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</si>
  <si>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</si>
  <si>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</si>
  <si>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</si>
  <si>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</si>
  <si>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</si>
  <si>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</si>
  <si>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</si>
  <si>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</si>
  <si>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</si>
  <si>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</si>
  <si>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</si>
  <si>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</si>
  <si>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</si>
  <si>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</si>
  <si>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</si>
  <si>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</si>
  <si>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</si>
  <si>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</si>
  <si>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</si>
  <si>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</si>
  <si>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</si>
  <si>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</si>
  <si>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</si>
  <si>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</si>
  <si>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</si>
  <si>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</si>
  <si>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</si>
  <si>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</si>
  <si>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</si>
  <si>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</si>
  <si>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</si>
  <si>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</si>
  <si>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</si>
  <si>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</si>
  <si>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</si>
  <si>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</si>
  <si>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</si>
  <si>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</si>
  <si>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</si>
  <si>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</si>
  <si>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</si>
  <si>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</si>
  <si>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</si>
  <si>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</si>
  <si>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</si>
  <si>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</si>
  <si>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</si>
  <si>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</si>
  <si>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</si>
  <si>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</si>
  <si>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</si>
  <si>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</si>
  <si>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</si>
  <si>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</si>
  <si>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</si>
  <si>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</si>
  <si>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</si>
  <si>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</si>
  <si>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</si>
  <si>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</si>
  <si>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</si>
  <si>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</si>
  <si>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</si>
  <si>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</si>
  <si>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</si>
  <si>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</si>
  <si>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</si>
  <si>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</si>
  <si>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</si>
  <si>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</si>
  <si>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</si>
  <si>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</si>
  <si>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</si>
  <si>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</si>
  <si>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</si>
  <si>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</si>
  <si>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</si>
  <si>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</si>
  <si>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</si>
  <si>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</si>
  <si>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</si>
  <si>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</si>
  <si>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</si>
  <si>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</si>
  <si>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</si>
  <si>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</si>
  <si>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</si>
  <si>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</si>
  <si>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</si>
  <si>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</si>
  <si>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</si>
  <si>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</si>
  <si>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</si>
  <si>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</si>
  <si>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</si>
  <si>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</si>
  <si>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</si>
  <si>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</si>
  <si>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</si>
  <si>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</si>
  <si>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</si>
  <si>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</si>
  <si>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</si>
  <si>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</si>
  <si>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</si>
  <si>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</si>
  <si>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</si>
  <si>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</si>
  <si>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</si>
  <si>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</si>
  <si>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</si>
  <si>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</si>
  <si>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</si>
  <si>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</si>
  <si>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</si>
  <si>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</si>
  <si>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</si>
  <si>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</si>
  <si>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</si>
  <si>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</si>
  <si>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</si>
  <si>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</si>
  <si>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</si>
  <si>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</si>
  <si>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</si>
  <si>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</si>
  <si>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</si>
  <si>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</si>
  <si>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</si>
  <si>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</si>
  <si>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</si>
  <si>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</si>
  <si>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</si>
  <si>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</si>
  <si>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</si>
  <si>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</si>
  <si>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</si>
  <si>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</si>
  <si>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</si>
  <si>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</si>
  <si>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</si>
  <si>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</si>
  <si>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</si>
  <si>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</si>
  <si>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</si>
  <si>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</si>
  <si>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</si>
  <si>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</si>
  <si>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</si>
  <si>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</si>
  <si>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</si>
  <si>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</si>
  <si>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</si>
  <si>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</si>
  <si>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</si>
  <si>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</si>
  <si>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</si>
  <si>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</si>
  <si>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</si>
  <si>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</si>
  <si>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</si>
  <si>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</si>
  <si>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</si>
  <si>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</si>
  <si>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</si>
  <si>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</si>
  <si>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</si>
  <si>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</si>
  <si>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</si>
  <si>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</si>
  <si>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</si>
  <si>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</si>
  <si>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</si>
  <si>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</si>
  <si>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</si>
  <si>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</si>
  <si>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</si>
  <si>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</si>
  <si>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</si>
  <si>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</si>
  <si>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</si>
  <si>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</si>
  <si>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</si>
  <si>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</si>
  <si>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</si>
  <si>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</si>
  <si>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</si>
  <si>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</si>
  <si>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</si>
  <si>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</si>
  <si>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</si>
  <si>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</si>
  <si>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</si>
  <si>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</si>
  <si>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</si>
  <si>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</si>
  <si>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</si>
  <si>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</si>
  <si>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</si>
  <si>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</si>
  <si>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</si>
  <si>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</si>
  <si>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</si>
  <si>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</si>
  <si>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</si>
  <si>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</si>
  <si>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</si>
  <si>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</si>
  <si>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</si>
  <si>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</si>
  <si>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</si>
  <si>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</si>
  <si>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</si>
  <si>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</si>
  <si>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</si>
  <si>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</si>
  <si>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</si>
  <si>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</si>
  <si>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</si>
  <si>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</si>
  <si>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</si>
  <si>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</si>
  <si>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</si>
  <si>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</si>
  <si>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</si>
  <si>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</si>
  <si>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</si>
  <si>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</si>
  <si>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</si>
  <si>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</si>
  <si>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</si>
  <si>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</si>
  <si>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</si>
  <si>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</si>
  <si>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</si>
  <si>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</si>
  <si>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</si>
  <si>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</si>
  <si>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</si>
  <si>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</si>
  <si>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</si>
  <si>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</si>
  <si>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</si>
  <si>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</si>
  <si>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</si>
  <si>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</si>
  <si>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</si>
  <si>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</si>
  <si>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</si>
  <si>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</si>
  <si>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</si>
  <si>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</si>
  <si>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</si>
  <si>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</si>
  <si>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</si>
  <si>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</si>
  <si>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</si>
  <si>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</si>
  <si>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</si>
  <si>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</si>
  <si>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</si>
  <si>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</si>
  <si>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</si>
  <si>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</si>
  <si>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</si>
  <si>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</si>
  <si>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</si>
  <si>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</si>
  <si>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</si>
  <si>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</si>
  <si>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</si>
  <si>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</si>
  <si>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</si>
  <si>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</si>
  <si>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</si>
  <si>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</si>
  <si>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</si>
  <si>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</si>
  <si>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</si>
  <si>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</si>
  <si>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</si>
  <si>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</si>
  <si>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</si>
  <si>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</si>
  <si>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</si>
  <si>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</si>
  <si>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</si>
  <si>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</si>
  <si>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</si>
  <si>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</si>
  <si>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</si>
  <si>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</si>
  <si>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</si>
  <si>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</si>
  <si>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</si>
  <si>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</si>
  <si>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</si>
  <si>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</si>
  <si>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</si>
  <si>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</si>
  <si>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</si>
  <si>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</si>
  <si>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</si>
  <si>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</si>
  <si>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</si>
  <si>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</si>
  <si>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</si>
  <si>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</si>
  <si>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</si>
  <si>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</si>
  <si>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</si>
  <si>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</si>
  <si>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</si>
  <si>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</si>
  <si>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</si>
  <si>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</si>
  <si>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</si>
  <si>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</si>
  <si>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</si>
  <si>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</si>
  <si>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</si>
  <si>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</si>
  <si>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</si>
  <si>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</si>
  <si>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</si>
  <si>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</si>
  <si>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</si>
  <si>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</si>
  <si>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</si>
  <si>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</si>
  <si>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</si>
  <si>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</si>
  <si>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</si>
  <si>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</si>
  <si>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</si>
  <si>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</si>
  <si>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</si>
  <si>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</si>
  <si>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</si>
  <si>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</si>
  <si>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</si>
  <si>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</si>
  <si>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</si>
  <si>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</si>
  <si>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</si>
  <si>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</si>
  <si>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</si>
  <si>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</si>
  <si>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</si>
  <si>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</si>
  <si>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</si>
  <si>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</si>
  <si>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</si>
  <si>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</si>
  <si>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</si>
  <si>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</si>
  <si>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</si>
  <si>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</si>
  <si>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</si>
  <si>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</si>
  <si>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</si>
  <si>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</si>
  <si>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</si>
  <si>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</si>
  <si>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</si>
  <si>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</si>
  <si>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</si>
  <si>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</si>
  <si>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</si>
  <si>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</si>
  <si>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</si>
  <si>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</si>
  <si>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</si>
  <si>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</si>
  <si>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</si>
  <si>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</si>
  <si>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</si>
  <si>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</si>
  <si>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</si>
  <si>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</si>
  <si>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</si>
  <si>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</si>
  <si>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</si>
  <si>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</si>
  <si>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</si>
  <si>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</si>
  <si>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</si>
  <si>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</si>
  <si>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</si>
  <si>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</si>
  <si>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</si>
  <si>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</si>
  <si>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</si>
  <si>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</si>
  <si>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</si>
  <si>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</si>
  <si>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</si>
  <si>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</si>
  <si>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</si>
  <si>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</si>
  <si>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</si>
  <si>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</si>
  <si>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</si>
  <si>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</si>
  <si>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</si>
  <si>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</si>
  <si>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</si>
  <si>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</si>
  <si>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</si>
  <si>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</si>
  <si>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</si>
  <si>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</si>
  <si>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</si>
  <si>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</si>
  <si>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</si>
  <si>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</si>
  <si>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</si>
  <si>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</si>
  <si>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</si>
  <si>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</si>
  <si>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</si>
  <si>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</si>
  <si>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</si>
  <si>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</si>
  <si>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</si>
  <si>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</si>
  <si>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</si>
  <si>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</si>
  <si>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</si>
  <si>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</si>
  <si>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</si>
  <si>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</si>
  <si>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</si>
  <si>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</si>
  <si>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</si>
  <si>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</si>
  <si>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</si>
  <si>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</si>
  <si>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</si>
  <si>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</si>
  <si>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</si>
  <si>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</si>
  <si>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</si>
  <si>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</si>
  <si>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</si>
  <si>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</si>
  <si>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</si>
  <si>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</si>
  <si>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</si>
  <si>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</si>
  <si>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</si>
  <si>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</si>
  <si>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</si>
  <si>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</si>
  <si>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</si>
  <si>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</si>
  <si>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</si>
  <si>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</si>
  <si>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</si>
  <si>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</si>
  <si>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</si>
  <si>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</si>
  <si>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</si>
  <si>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</si>
  <si>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</si>
  <si>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</si>
  <si>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</si>
  <si>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</si>
  <si>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</si>
  <si>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</si>
  <si>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</si>
  <si>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</si>
  <si>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</si>
  <si>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</si>
  <si>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</si>
  <si>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</si>
  <si>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</si>
  <si>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</si>
  <si>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</si>
  <si>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</si>
  <si>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</si>
  <si>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</si>
  <si>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</si>
  <si>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</si>
  <si>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</si>
  <si>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</si>
  <si>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</si>
  <si>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</si>
  <si>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</si>
  <si>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</si>
  <si>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</si>
  <si>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</si>
  <si>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</si>
  <si>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</si>
  <si>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</si>
  <si>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</si>
  <si>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</si>
  <si>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</si>
  <si>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</si>
  <si>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</si>
  <si>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</si>
  <si>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</si>
  <si>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</si>
  <si>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</si>
  <si>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</si>
  <si>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</si>
  <si>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</si>
  <si>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</si>
  <si>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</si>
  <si>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</si>
  <si>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</si>
  <si>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</si>
  <si>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</si>
  <si>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</si>
  <si>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</si>
  <si>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</si>
  <si>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</si>
  <si>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</si>
  <si>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</si>
  <si>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</si>
  <si>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</si>
  <si>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</si>
  <si>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</si>
  <si>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</si>
  <si>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</si>
  <si>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</si>
  <si>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</si>
  <si>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</si>
  <si>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</si>
  <si>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</si>
  <si>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</si>
  <si>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</si>
  <si>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</si>
  <si>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</si>
  <si>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</si>
  <si>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</si>
  <si>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</si>
  <si>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</si>
  <si>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</si>
  <si>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</si>
  <si>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</si>
  <si>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</si>
  <si>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</si>
  <si>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</si>
  <si>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</si>
  <si>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</si>
  <si>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</si>
  <si>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</si>
  <si>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</si>
  <si>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</si>
  <si>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</si>
  <si>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</si>
  <si>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</si>
  <si>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</si>
  <si>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</si>
  <si>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</si>
  <si>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</si>
  <si>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</si>
  <si>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</si>
  <si>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</si>
  <si>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</si>
  <si>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</si>
  <si>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</si>
  <si>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</si>
  <si>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</si>
  <si>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</si>
  <si>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</si>
  <si>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</si>
  <si>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</si>
  <si>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</si>
  <si>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</si>
  <si>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</si>
  <si>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</si>
  <si>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</si>
  <si>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</si>
  <si>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</si>
  <si>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</si>
  <si>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</si>
  <si>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</si>
  <si>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</si>
  <si>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</si>
  <si>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</si>
  <si>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</si>
  <si>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</si>
  <si>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</si>
  <si>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</si>
  <si>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</si>
  <si>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</si>
  <si>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</si>
  <si>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</si>
  <si>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</si>
  <si>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</si>
  <si>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</si>
  <si>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</si>
  <si>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</si>
  <si>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</si>
  <si>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</si>
  <si>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</si>
  <si>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</si>
  <si>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</si>
  <si>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</si>
  <si>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</si>
  <si>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</si>
  <si>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</si>
  <si>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</si>
  <si>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</si>
  <si>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</si>
  <si>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</si>
  <si>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</si>
  <si>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</si>
  <si>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</si>
  <si>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</si>
  <si>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</si>
  <si>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</si>
  <si>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</si>
  <si>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</si>
  <si>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</si>
  <si>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</si>
  <si>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</si>
  <si>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</si>
  <si>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</si>
  <si>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</si>
  <si>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</si>
  <si>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</si>
  <si>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</si>
  <si>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</si>
  <si>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</si>
  <si>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</si>
  <si>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</si>
  <si>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</si>
  <si>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</si>
  <si>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</si>
  <si>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</si>
  <si>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</si>
  <si>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</si>
  <si>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</si>
  <si>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</si>
  <si>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</si>
  <si>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</si>
  <si>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</si>
  <si>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</si>
  <si>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</si>
  <si>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</si>
  <si>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</si>
  <si>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</si>
  <si>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</si>
  <si>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</si>
  <si>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</si>
  <si>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</si>
  <si>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</si>
  <si>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</si>
  <si>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</si>
  <si>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</si>
  <si>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</si>
  <si>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</si>
  <si>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</si>
  <si>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</si>
  <si>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</si>
  <si>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</si>
  <si>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</si>
  <si>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</si>
  <si>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</si>
  <si>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</si>
  <si>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</si>
  <si>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</si>
  <si>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</si>
  <si>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</si>
  <si>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</si>
  <si>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</si>
  <si>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</si>
  <si>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</si>
  <si>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</si>
  <si>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</si>
  <si>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</si>
  <si>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</si>
  <si>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</si>
  <si>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</si>
  <si>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</si>
  <si>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</si>
  <si>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</si>
  <si>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</si>
  <si>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</si>
  <si>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</si>
  <si>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</si>
  <si>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</si>
  <si>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</si>
  <si>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</si>
  <si>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</si>
  <si>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</si>
  <si>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</si>
  <si>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</si>
  <si>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</si>
  <si>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</si>
  <si>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</si>
  <si>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</si>
  <si>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</si>
  <si>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</si>
  <si>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</si>
  <si>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</si>
  <si>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</si>
  <si>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</si>
  <si>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</si>
  <si>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</si>
  <si>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</si>
  <si>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</si>
  <si>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</si>
  <si>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</si>
  <si>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</si>
  <si>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</si>
  <si>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</si>
  <si>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</si>
  <si>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</si>
  <si>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</si>
  <si>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</si>
  <si>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</si>
  <si>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</si>
  <si>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</si>
  <si>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</si>
  <si>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</si>
  <si>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</si>
  <si>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</si>
  <si>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</si>
  <si>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</si>
  <si>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</si>
  <si>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</si>
  <si>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</si>
  <si>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</si>
  <si>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</si>
  <si>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</si>
  <si>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</si>
  <si>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</si>
  <si>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</si>
  <si>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</si>
  <si>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</si>
  <si>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</si>
  <si>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</si>
  <si>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</si>
  <si>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</si>
  <si>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</si>
  <si>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</si>
  <si>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</si>
  <si>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</si>
  <si>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</si>
  <si>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</si>
  <si>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</si>
  <si>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</si>
  <si>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</si>
  <si>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</si>
  <si>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</si>
  <si>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</si>
  <si>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</si>
  <si>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</si>
  <si>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</si>
  <si>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</si>
  <si>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</si>
  <si>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</si>
  <si>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</si>
  <si>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</si>
  <si>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</si>
  <si>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</si>
  <si>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</si>
  <si>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</si>
  <si>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</si>
  <si>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</si>
  <si>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</si>
  <si>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</si>
  <si>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</si>
  <si>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</si>
  <si>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</si>
  <si>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</si>
  <si>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</si>
  <si>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</si>
  <si>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</si>
  <si>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</si>
  <si>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</si>
  <si>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</si>
  <si>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</si>
  <si>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</si>
  <si>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</si>
  <si>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</si>
  <si>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</si>
  <si>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</si>
  <si>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</si>
  <si>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</si>
  <si>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</si>
  <si>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</si>
  <si>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</si>
  <si>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</si>
  <si>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</si>
  <si>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</si>
  <si>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</si>
  <si>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</si>
  <si>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</si>
  <si>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</si>
  <si>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</si>
  <si>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</si>
  <si>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</si>
  <si>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</si>
  <si>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</si>
  <si>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</si>
  <si>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</si>
  <si>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</si>
  <si>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</si>
  <si>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</si>
  <si>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</si>
  <si>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</si>
  <si>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</si>
  <si>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</si>
  <si>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</si>
  <si>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</si>
  <si>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</si>
  <si>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</si>
  <si>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</si>
  <si>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</si>
  <si>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</si>
  <si>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</si>
  <si>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</si>
  <si>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</si>
  <si>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</si>
  <si>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</si>
  <si>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</si>
  <si>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</si>
  <si>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</si>
  <si>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</si>
  <si>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</si>
  <si>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</si>
  <si>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</si>
  <si>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</si>
  <si>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</si>
  <si>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</si>
  <si>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</si>
  <si>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</si>
  <si>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</si>
  <si>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</si>
  <si>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</si>
  <si>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</si>
  <si>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</si>
  <si>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</si>
  <si>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</si>
  <si>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</si>
  <si>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</si>
  <si>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</si>
  <si>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</si>
  <si>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</si>
  <si>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</si>
  <si>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</si>
  <si>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</si>
  <si>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</si>
  <si>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</si>
  <si>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</si>
  <si>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</si>
  <si>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</si>
  <si>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</si>
  <si>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</si>
  <si>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</si>
  <si>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</si>
  <si>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</si>
  <si>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</si>
  <si>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</si>
  <si>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</si>
  <si>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</si>
  <si>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</si>
  <si>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</si>
  <si>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</si>
  <si>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</si>
  <si>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</si>
  <si>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</si>
  <si>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</si>
  <si>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</si>
  <si>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</si>
  <si>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</si>
  <si>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</si>
  <si>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</si>
  <si>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</si>
  <si>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</si>
  <si>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</si>
  <si>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</si>
  <si>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</si>
  <si>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</si>
  <si>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</si>
  <si>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</si>
  <si>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</si>
  <si>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</si>
  <si>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</si>
  <si>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</si>
  <si>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</si>
  <si>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</si>
  <si>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</si>
  <si>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</si>
  <si>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</si>
  <si>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</si>
  <si>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</si>
  <si>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</si>
  <si>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</si>
  <si>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</si>
  <si>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</si>
  <si>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</si>
  <si>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</si>
  <si>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</si>
  <si>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</si>
  <si>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</si>
  <si>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</si>
  <si>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</si>
  <si>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</si>
  <si>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</si>
  <si>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</si>
  <si>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</si>
  <si>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</si>
  <si>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</si>
  <si>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</si>
  <si>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</si>
  <si>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</si>
  <si>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</si>
  <si>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</si>
  <si>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</si>
  <si>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</si>
  <si>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</si>
  <si>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</si>
  <si>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</si>
  <si>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</si>
  <si>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</si>
  <si>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</si>
  <si>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</si>
  <si>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</si>
  <si>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</si>
  <si>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</si>
  <si>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</si>
  <si>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</si>
  <si>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</si>
  <si>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</si>
  <si>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</si>
  <si>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</si>
  <si>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</si>
  <si>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</si>
  <si>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</si>
  <si>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</si>
  <si>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</si>
  <si>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</si>
  <si>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</si>
  <si>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</si>
  <si>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</si>
  <si>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</si>
  <si>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</si>
  <si>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</si>
  <si>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</si>
  <si>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</si>
  <si>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</si>
  <si>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</si>
  <si>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</si>
  <si>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</si>
  <si>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</si>
  <si>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</si>
  <si>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</si>
  <si>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</si>
  <si>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</si>
  <si>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</si>
  <si>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</si>
  <si>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</si>
  <si>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</si>
  <si>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</si>
  <si>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</si>
  <si>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</si>
  <si>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</si>
  <si>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</si>
  <si>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</si>
  <si>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</si>
  <si>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</si>
  <si>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</si>
  <si>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</si>
  <si>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</si>
  <si>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</si>
  <si>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</si>
  <si>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</si>
  <si>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</si>
  <si>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</si>
  <si>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</si>
  <si>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</si>
  <si>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</si>
  <si>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</si>
  <si>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</si>
  <si>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</si>
  <si>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</si>
  <si>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</si>
  <si>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</si>
  <si>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</si>
  <si>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</si>
  <si>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</si>
  <si>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</si>
  <si>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</si>
  <si>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</si>
  <si>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</si>
  <si>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</si>
  <si>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</si>
  <si>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</si>
  <si>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</si>
  <si>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</si>
  <si>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</si>
  <si>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</si>
  <si>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</si>
  <si>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</si>
  <si>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</si>
  <si>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</si>
  <si>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</si>
  <si>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</si>
  <si>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</si>
  <si>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</si>
  <si>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</si>
  <si>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</si>
  <si>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</si>
  <si>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</si>
  <si>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</si>
  <si>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</si>
  <si>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</si>
  <si>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</si>
  <si>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</si>
  <si>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</si>
  <si>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</si>
  <si>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</si>
  <si>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</si>
  <si>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</si>
  <si>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</si>
  <si>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</si>
  <si>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</si>
  <si>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</si>
  <si>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</si>
  <si>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</si>
  <si>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</si>
  <si>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</si>
  <si>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</si>
  <si>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</si>
  <si>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</si>
  <si>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</si>
  <si>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</si>
  <si>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</si>
  <si>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</si>
  <si>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</si>
  <si>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</si>
  <si>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</si>
  <si>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</si>
  <si>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</si>
  <si>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</si>
  <si>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</si>
  <si>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</si>
  <si>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</si>
  <si>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</si>
  <si>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</si>
  <si>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</si>
  <si>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</si>
  <si>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</si>
  <si>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</si>
  <si>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</si>
  <si>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</si>
  <si>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</si>
  <si>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</si>
  <si>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</si>
  <si>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</si>
  <si>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</si>
  <si>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</si>
  <si>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</si>
  <si>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</si>
  <si>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</si>
  <si>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</si>
  <si>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</si>
  <si>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</si>
  <si>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</si>
  <si>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</si>
  <si>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</si>
  <si>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</si>
  <si>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</si>
  <si>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</si>
  <si>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</si>
  <si>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</si>
  <si>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</si>
  <si>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</si>
  <si>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</si>
  <si>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</si>
  <si>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</si>
  <si>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</si>
  <si>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</si>
  <si>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</si>
  <si>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</si>
  <si>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</si>
  <si>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</si>
  <si>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</si>
  <si>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</si>
  <si>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</si>
  <si>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</si>
  <si>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</si>
  <si>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</si>
  <si>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</si>
  <si>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</si>
  <si>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</si>
  <si>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</si>
  <si>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</si>
  <si>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</si>
  <si>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</si>
  <si>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</si>
  <si>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</si>
  <si>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</si>
  <si>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</si>
  <si>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</si>
  <si>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</si>
  <si>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</si>
  <si>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</si>
  <si>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</si>
  <si>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</si>
  <si>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</si>
  <si>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</si>
  <si>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</si>
  <si>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</si>
  <si>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</si>
  <si>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</si>
  <si>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</si>
  <si>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</si>
  <si>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</si>
  <si>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</si>
  <si>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</si>
  <si>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</si>
  <si>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</si>
  <si>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</si>
  <si>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</si>
  <si>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</si>
  <si>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</si>
  <si>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</si>
  <si>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</si>
  <si>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</si>
  <si>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</si>
  <si>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</si>
  <si>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</si>
  <si>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</si>
  <si>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</si>
  <si>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</si>
  <si>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</si>
  <si>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</si>
  <si>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</si>
  <si>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</si>
  <si>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</si>
  <si>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</si>
  <si>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</si>
  <si>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</si>
  <si>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</si>
  <si>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</si>
  <si>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</si>
  <si>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</si>
  <si>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</si>
  <si>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</si>
  <si>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</si>
  <si>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</si>
  <si>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</si>
  <si>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</si>
  <si>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</si>
  <si>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</si>
  <si>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</si>
  <si>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</si>
  <si>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</si>
  <si>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</si>
  <si>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</si>
  <si>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</si>
  <si>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</si>
  <si>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</si>
  <si>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</si>
  <si>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</si>
  <si>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</si>
  <si>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</si>
  <si>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</si>
  <si>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</si>
  <si>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</si>
  <si>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</si>
  <si>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</si>
  <si>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</si>
  <si>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</si>
  <si>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</si>
  <si>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</si>
  <si>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</si>
  <si>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</si>
  <si>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</si>
  <si>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</si>
  <si>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</si>
  <si>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</si>
  <si>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</si>
  <si>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</si>
  <si>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</si>
  <si>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</si>
  <si>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</si>
  <si>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</si>
  <si>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</si>
  <si>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</si>
  <si>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</si>
  <si>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</si>
  <si>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</si>
  <si>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</si>
  <si>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</si>
  <si>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</si>
  <si>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</si>
  <si>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</si>
  <si>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</si>
  <si>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</si>
  <si>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</si>
  <si>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</si>
  <si>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</si>
  <si>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</si>
  <si>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</si>
  <si>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</si>
  <si>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</si>
  <si>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</si>
  <si>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</si>
  <si>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</si>
  <si>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</si>
  <si>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</si>
  <si>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</si>
  <si>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</si>
  <si>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</si>
  <si>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</si>
  <si>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</si>
  <si>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</si>
  <si>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</si>
  <si>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</si>
  <si>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</si>
  <si>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</si>
  <si>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</si>
  <si>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</si>
  <si>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</si>
  <si>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</si>
  <si>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</si>
  <si>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</si>
  <si>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</si>
  <si>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</si>
  <si>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</si>
  <si>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</si>
  <si>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</si>
  <si>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</si>
  <si>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</si>
  <si>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</si>
  <si>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</si>
  <si>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</si>
  <si>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</si>
  <si>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</si>
  <si>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</si>
  <si>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</si>
  <si>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</si>
  <si>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</si>
  <si>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</si>
  <si>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</si>
  <si>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</si>
  <si>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</si>
  <si>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</si>
  <si>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</si>
  <si>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</si>
  <si>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</si>
  <si>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</si>
  <si>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</si>
  <si>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</si>
  <si>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</si>
  <si>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</si>
  <si>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</si>
  <si>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</si>
  <si>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</si>
  <si>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</si>
  <si>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</si>
  <si>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</si>
  <si>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</si>
  <si>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</si>
  <si>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</si>
  <si>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</si>
  <si>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</si>
  <si>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</si>
  <si>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</si>
  <si>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</si>
  <si>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</si>
  <si>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</si>
  <si>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</si>
  <si>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</si>
  <si>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</si>
  <si>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</si>
  <si>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</si>
  <si>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</si>
  <si>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</si>
  <si>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</si>
  <si>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</si>
  <si>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</si>
  <si>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</si>
  <si>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</si>
  <si>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</si>
  <si>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</si>
  <si>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</si>
  <si>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</si>
  <si>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</si>
  <si>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</si>
  <si>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</si>
  <si>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</si>
  <si>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</si>
  <si>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</si>
  <si>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</si>
  <si>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</si>
  <si>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</si>
  <si>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</si>
  <si>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</si>
  <si>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</si>
  <si>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</si>
  <si>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</si>
  <si>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</si>
  <si>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</si>
  <si>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</si>
  <si>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</si>
  <si>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</si>
  <si>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</si>
  <si>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</si>
  <si>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</si>
  <si>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</si>
  <si>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</si>
  <si>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</si>
  <si>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</si>
  <si>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</si>
  <si>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</si>
  <si>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</si>
  <si>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</si>
  <si>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</si>
  <si>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</si>
  <si>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</si>
  <si>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</si>
  <si>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</si>
  <si>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</si>
  <si>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</si>
  <si>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</si>
  <si>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</si>
  <si>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</si>
  <si>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</si>
  <si>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</si>
  <si>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</si>
  <si>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</si>
  <si>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</si>
  <si>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</si>
  <si>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</si>
  <si>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</si>
  <si>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</si>
  <si>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</si>
  <si>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</si>
  <si>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</si>
  <si>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</si>
  <si>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</si>
  <si>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</si>
  <si>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</si>
  <si>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</si>
  <si>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</si>
  <si>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</si>
  <si>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</si>
  <si>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</si>
  <si>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</si>
  <si>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</si>
  <si>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</si>
  <si>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</si>
  <si>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</si>
  <si>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</si>
  <si>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</si>
  <si>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</si>
  <si>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</si>
  <si>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</si>
  <si>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</si>
  <si>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</si>
  <si>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</si>
  <si>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</si>
  <si>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</si>
  <si>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</si>
  <si>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</si>
  <si>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</si>
  <si>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</si>
  <si>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</si>
  <si>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</si>
  <si>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</si>
  <si>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</si>
  <si>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</si>
  <si>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</si>
  <si>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</si>
  <si>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</si>
  <si>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</si>
  <si>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</si>
  <si>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</si>
  <si>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</si>
  <si>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</si>
  <si>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</si>
  <si>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</si>
  <si>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</si>
  <si>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</si>
  <si>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</si>
  <si>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</si>
  <si>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</si>
  <si>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</si>
  <si>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</si>
  <si>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</si>
  <si>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</si>
  <si>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</si>
  <si>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</si>
  <si>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</si>
  <si>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</si>
  <si>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</si>
  <si>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</si>
  <si>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</si>
  <si>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</si>
  <si>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</si>
  <si>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</si>
  <si>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</si>
  <si>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</si>
  <si>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</si>
  <si>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</si>
  <si>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</si>
  <si>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</si>
  <si>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</si>
  <si>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</si>
  <si>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</si>
  <si>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</si>
  <si>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</si>
  <si>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</si>
  <si>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</si>
  <si>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</si>
  <si>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</si>
  <si>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</si>
  <si>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</si>
  <si>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</si>
  <si>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</si>
  <si>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</si>
  <si>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</si>
  <si>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</si>
  <si>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</si>
  <si>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</si>
  <si>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</si>
  <si>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</si>
  <si>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</si>
  <si>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</si>
  <si>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</si>
  <si>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</si>
  <si>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</si>
  <si>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</si>
  <si>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</si>
  <si>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</si>
  <si>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</si>
  <si>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</si>
  <si>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</si>
  <si>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</si>
  <si>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</si>
  <si>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</si>
  <si>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</si>
  <si>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</si>
  <si>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</si>
  <si>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</si>
  <si>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</si>
  <si>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</si>
  <si>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</si>
  <si>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</si>
  <si>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</si>
  <si>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</si>
  <si>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</si>
  <si>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</si>
  <si>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</si>
  <si>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</si>
  <si>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</si>
  <si>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</si>
  <si>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</si>
  <si>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</si>
  <si>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</si>
  <si>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</si>
  <si>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</si>
  <si>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</si>
  <si>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</si>
  <si>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</si>
  <si>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</si>
  <si>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</si>
  <si>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</si>
  <si>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</si>
  <si>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</si>
  <si>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</si>
  <si>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</si>
  <si>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</si>
  <si>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</si>
  <si>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</si>
  <si>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</si>
  <si>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</si>
  <si>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</si>
  <si>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</si>
  <si>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</si>
  <si>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</si>
  <si>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</si>
  <si>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</si>
  <si>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</si>
  <si>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</si>
  <si>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</si>
  <si>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</si>
  <si>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</si>
  <si>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</si>
  <si>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</si>
  <si>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</si>
  <si>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</si>
  <si>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</si>
  <si>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</si>
  <si>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</si>
  <si>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</si>
  <si>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</si>
  <si>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</si>
  <si>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</si>
  <si>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</si>
  <si>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</si>
  <si>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</si>
  <si>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</si>
  <si>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</si>
  <si>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</si>
  <si>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</si>
  <si>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</si>
  <si>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</si>
  <si>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</si>
  <si>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</si>
  <si>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</si>
  <si>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</si>
  <si>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</si>
  <si>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</si>
  <si>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</si>
  <si>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</si>
  <si>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</si>
  <si>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</si>
  <si>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</si>
  <si>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</si>
  <si>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</si>
  <si>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</si>
  <si>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</si>
  <si>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</si>
  <si>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</si>
  <si>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</si>
  <si>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</si>
  <si>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</si>
  <si>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</si>
  <si>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</si>
  <si>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</si>
  <si>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</si>
  <si>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</si>
  <si>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</si>
  <si>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</si>
  <si>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</si>
  <si>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</si>
  <si>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</si>
  <si>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</si>
  <si>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</si>
  <si>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</si>
  <si>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</si>
  <si>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</si>
  <si>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</si>
  <si>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</si>
  <si>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</si>
  <si>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</si>
  <si>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</si>
  <si>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</si>
  <si>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</si>
  <si>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Row Labels</t>
  </si>
  <si>
    <t>Grand Total</t>
  </si>
  <si>
    <t>Sum of Quantity</t>
  </si>
  <si>
    <t>Sum of Size</t>
  </si>
  <si>
    <t>Sum of Sales</t>
  </si>
  <si>
    <t>Apply the following functions to get insight from the attached document and build a meaningful dashboard using excel.</t>
  </si>
  <si>
    <t>1. VLOOKUP</t>
  </si>
  <si>
    <t>2. INDEX MATCH</t>
  </si>
  <si>
    <t>3. Multiplication formula for Sales</t>
  </si>
  <si>
    <t>4. Multiple IF functions</t>
  </si>
  <si>
    <t>5. Date Formatting</t>
  </si>
  <si>
    <t>6. Number Formatting</t>
  </si>
  <si>
    <t>7. Check For Duplicates</t>
  </si>
  <si>
    <t>8. Convert Range to Table</t>
  </si>
  <si>
    <t>9. Pivot Tables and Pivot Charts + Formatting</t>
  </si>
  <si>
    <t>10. Insert Timeline + Formatting</t>
  </si>
  <si>
    <t>11. Insert Slicers + Formatting</t>
  </si>
  <si>
    <t>12. Updating the Pivot Table Data Source</t>
  </si>
  <si>
    <t>13. Build the Dashboard</t>
  </si>
  <si>
    <t>2020</t>
  </si>
  <si>
    <t>2021</t>
  </si>
  <si>
    <t>2022</t>
  </si>
  <si>
    <t>2019</t>
  </si>
  <si>
    <t>SALES PERFORMANCE</t>
  </si>
  <si>
    <t>Column Labels</t>
  </si>
  <si>
    <t>Total Sales</t>
  </si>
  <si>
    <t>Year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</si>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</sst>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dd/mm/yyyy;@"/>
    <numFmt numFmtId="166" formatCode="&quot;£&quot;#,##0.00"/>
  </numFmts>
  <fonts count="3" x14ac:knownFonts="1">
    <font>
      <sz val="11"/>
      <color theme="1"/>
      <name val="Calibri"/>
      <family val="2"/>
      <scheme val="minor"/>
    </font>
    <font>
      <sz val="11"/>
      <color indexed="8"/>
      <name val="Calibri"/>
      <family val="2"/>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3">
    <xf numFmtId="0" fontId="0" fillId="0" borderId="0" xfId="0"/>
    <xf numFmtId="164" fontId="0" fillId="0" borderId="0" xfId="0" applyNumberFormat="1"/>
    <xf numFmtId="0" fontId="1" fillId="0" borderId="0" xfId="0" applyFont="1" applyAlignment="1">
      <alignment vertical="center"/>
    </xf>
    <xf numFmtId="0" fontId="0" fillId="0" borderId="0" xfId="0" pivotButton="1"/>
    <xf numFmtId="0" fontId="0" fillId="0" borderId="0" xfId="0" applyAlignment="1">
      <alignment horizontal="left"/>
    </xf>
    <xf numFmtId="165" fontId="1" fillId="0" borderId="0" xfId="0" applyNumberFormat="1" applyFont="1" applyAlignment="1">
      <alignment vertical="center"/>
    </xf>
    <xf numFmtId="0" fontId="0" fillId="2" borderId="0" xfId="0" applyFill="1"/>
    <xf numFmtId="0" fontId="0" fillId="0" borderId="0" xfId="0" applyAlignment="1">
      <alignment horizontal="left" indent="1"/>
    </xf>
    <xf numFmtId="166" fontId="0" fillId="0" borderId="0" xfId="0" applyNumberFormat="1"/>
    <xf numFmtId="166" fontId="1" fillId="0" borderId="0" xfId="0" applyNumberFormat="1" applyFont="1" applyAlignment="1">
      <alignment vertical="center"/>
    </xf>
    <xf numFmtId="0" fontId="2" fillId="0" borderId="1" xfId="0" applyFont="1" applyBorder="1"/>
    <xf numFmtId="0" fontId="2" fillId="0" borderId="2" xfId="0" applyFont="1" applyBorder="1"/>
    <xf numFmtId="0" fontId="2" fillId="0" borderId="3" xfId="0" applyFont="1" applyBorder="1"/>
  </cellXfs>
  <cellStyles count="1">
    <cellStyle name="Normal" xfId="0" builtinId="0"/>
  </cellStyles>
  <dxfs count="16">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quot;£&quot;#,##0.00"/>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quot;£&quot;#,##0.00"/>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166" formatCode="&quot;£&quot;#,##0.00"/>
    </dxf>
    <dxf>
      <numFmt numFmtId="0" formatCode="General"/>
    </dxf>
    <dxf>
      <numFmt numFmtId="0" formatCode="General"/>
    </dxf>
    <dxf>
      <numFmt numFmtId="0" formatCode="General"/>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3.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4759405074365"/>
          <c:y val="0.25690981335666374"/>
          <c:w val="0.64698315835520559"/>
          <c:h val="0.58122411781860606"/>
        </c:manualLayout>
      </c:layout>
      <c:barChart>
        <c:barDir val="col"/>
        <c:grouping val="clustered"/>
        <c:varyColors val="0"/>
        <c:ser>
          <c:idx val="0"/>
          <c:order val="0"/>
          <c:tx>
            <c:strRef>
              <c:f>'Pivot Table'!$B$3</c:f>
              <c:strCache>
                <c:ptCount val="1"/>
                <c:pt idx="0">
                  <c:v>Sum of Size</c:v>
                </c:pt>
              </c:strCache>
            </c:strRef>
          </c:tx>
          <c:spPr>
            <a:solidFill>
              <a:schemeClr val="accent1"/>
            </a:solidFill>
            <a:ln>
              <a:noFill/>
            </a:ln>
            <a:effectLst/>
          </c:spPr>
          <c:invertIfNegative val="0"/>
          <c:cat>
            <c:multiLvlStrRef>
              <c:f>'Pivot Table'!$A$4:$A$24</c:f>
              <c:multiLvlStrCache>
                <c:ptCount val="16"/>
                <c:lvl>
                  <c:pt idx="0">
                    <c:v>Ara</c:v>
                  </c:pt>
                  <c:pt idx="1">
                    <c:v>Exc</c:v>
                  </c:pt>
                  <c:pt idx="2">
                    <c:v>Lib</c:v>
                  </c:pt>
                  <c:pt idx="3">
                    <c:v>Rob</c:v>
                  </c:pt>
                  <c:pt idx="4">
                    <c:v>Ara</c:v>
                  </c:pt>
                  <c:pt idx="5">
                    <c:v>Exc</c:v>
                  </c:pt>
                  <c:pt idx="6">
                    <c:v>Lib</c:v>
                  </c:pt>
                  <c:pt idx="7">
                    <c:v>Rob</c:v>
                  </c:pt>
                  <c:pt idx="8">
                    <c:v>Ara</c:v>
                  </c:pt>
                  <c:pt idx="9">
                    <c:v>Exc</c:v>
                  </c:pt>
                  <c:pt idx="10">
                    <c:v>Lib</c:v>
                  </c:pt>
                  <c:pt idx="11">
                    <c:v>Rob</c:v>
                  </c:pt>
                  <c:pt idx="12">
                    <c:v>Ara</c:v>
                  </c:pt>
                  <c:pt idx="13">
                    <c:v>Exc</c:v>
                  </c:pt>
                  <c:pt idx="14">
                    <c:v>Lib</c:v>
                  </c:pt>
                  <c:pt idx="15">
                    <c:v>Rob</c:v>
                  </c:pt>
                </c:lvl>
                <c:lvl>
                  <c:pt idx="0">
                    <c:v>2019</c:v>
                  </c:pt>
                  <c:pt idx="4">
                    <c:v>2020</c:v>
                  </c:pt>
                  <c:pt idx="8">
                    <c:v>2021</c:v>
                  </c:pt>
                  <c:pt idx="12">
                    <c:v>2022</c:v>
                  </c:pt>
                </c:lvl>
              </c:multiLvlStrCache>
            </c:multiLvlStrRef>
          </c:cat>
          <c:val>
            <c:numRef>
              <c:f>'Pivot Table'!$B$4:$B$24</c:f>
              <c:numCache>
                <c:formatCode>General</c:formatCode>
                <c:ptCount val="16"/>
                <c:pt idx="0">
                  <c:v>24.8</c:v>
                </c:pt>
                <c:pt idx="1">
                  <c:v>18.999999999999996</c:v>
                </c:pt>
                <c:pt idx="2">
                  <c:v>22.399999999999995</c:v>
                </c:pt>
                <c:pt idx="3">
                  <c:v>19.899999999999999</c:v>
                </c:pt>
                <c:pt idx="4">
                  <c:v>35.4</c:v>
                </c:pt>
                <c:pt idx="5">
                  <c:v>31.6</c:v>
                </c:pt>
                <c:pt idx="6">
                  <c:v>13.999999999999998</c:v>
                </c:pt>
                <c:pt idx="7">
                  <c:v>19.799999999999997</c:v>
                </c:pt>
                <c:pt idx="8">
                  <c:v>36.099999999999994</c:v>
                </c:pt>
                <c:pt idx="9">
                  <c:v>29.099999999999998</c:v>
                </c:pt>
                <c:pt idx="10">
                  <c:v>19.099999999999998</c:v>
                </c:pt>
                <c:pt idx="11">
                  <c:v>17.899999999999999</c:v>
                </c:pt>
                <c:pt idx="12">
                  <c:v>17.2</c:v>
                </c:pt>
                <c:pt idx="13">
                  <c:v>14.7</c:v>
                </c:pt>
                <c:pt idx="14">
                  <c:v>13.8</c:v>
                </c:pt>
                <c:pt idx="15">
                  <c:v>14.799999999999999</c:v>
                </c:pt>
              </c:numCache>
            </c:numRef>
          </c:val>
          <c:extLst>
            <c:ext xmlns:c16="http://schemas.microsoft.com/office/drawing/2014/chart" uri="{C3380CC4-5D6E-409C-BE32-E72D297353CC}">
              <c16:uniqueId val="{00000000-D395-49F5-9736-1A508CDC0152}"/>
            </c:ext>
          </c:extLst>
        </c:ser>
        <c:ser>
          <c:idx val="1"/>
          <c:order val="1"/>
          <c:tx>
            <c:strRef>
              <c:f>'Pivot Table'!$C$3</c:f>
              <c:strCache>
                <c:ptCount val="1"/>
                <c:pt idx="0">
                  <c:v>Sum of Quantity</c:v>
                </c:pt>
              </c:strCache>
            </c:strRef>
          </c:tx>
          <c:spPr>
            <a:solidFill>
              <a:schemeClr val="accent2"/>
            </a:solidFill>
            <a:ln>
              <a:noFill/>
            </a:ln>
            <a:effectLst/>
          </c:spPr>
          <c:invertIfNegative val="0"/>
          <c:cat>
            <c:multiLvlStrRef>
              <c:f>'Pivot Table'!$A$4:$A$24</c:f>
              <c:multiLvlStrCache>
                <c:ptCount val="16"/>
                <c:lvl>
                  <c:pt idx="0">
                    <c:v>Ara</c:v>
                  </c:pt>
                  <c:pt idx="1">
                    <c:v>Exc</c:v>
                  </c:pt>
                  <c:pt idx="2">
                    <c:v>Lib</c:v>
                  </c:pt>
                  <c:pt idx="3">
                    <c:v>Rob</c:v>
                  </c:pt>
                  <c:pt idx="4">
                    <c:v>Ara</c:v>
                  </c:pt>
                  <c:pt idx="5">
                    <c:v>Exc</c:v>
                  </c:pt>
                  <c:pt idx="6">
                    <c:v>Lib</c:v>
                  </c:pt>
                  <c:pt idx="7">
                    <c:v>Rob</c:v>
                  </c:pt>
                  <c:pt idx="8">
                    <c:v>Ara</c:v>
                  </c:pt>
                  <c:pt idx="9">
                    <c:v>Exc</c:v>
                  </c:pt>
                  <c:pt idx="10">
                    <c:v>Lib</c:v>
                  </c:pt>
                  <c:pt idx="11">
                    <c:v>Rob</c:v>
                  </c:pt>
                  <c:pt idx="12">
                    <c:v>Ara</c:v>
                  </c:pt>
                  <c:pt idx="13">
                    <c:v>Exc</c:v>
                  </c:pt>
                  <c:pt idx="14">
                    <c:v>Lib</c:v>
                  </c:pt>
                  <c:pt idx="15">
                    <c:v>Rob</c:v>
                  </c:pt>
                </c:lvl>
                <c:lvl>
                  <c:pt idx="0">
                    <c:v>2019</c:v>
                  </c:pt>
                  <c:pt idx="4">
                    <c:v>2020</c:v>
                  </c:pt>
                  <c:pt idx="8">
                    <c:v>2021</c:v>
                  </c:pt>
                  <c:pt idx="12">
                    <c:v>2022</c:v>
                  </c:pt>
                </c:lvl>
              </c:multiLvlStrCache>
            </c:multiLvlStrRef>
          </c:cat>
          <c:val>
            <c:numRef>
              <c:f>'Pivot Table'!$C$4:$C$24</c:f>
              <c:numCache>
                <c:formatCode>General</c:formatCode>
                <c:ptCount val="16"/>
                <c:pt idx="0">
                  <c:v>95</c:v>
                </c:pt>
                <c:pt idx="1">
                  <c:v>59</c:v>
                </c:pt>
                <c:pt idx="2">
                  <c:v>73</c:v>
                </c:pt>
                <c:pt idx="3">
                  <c:v>92</c:v>
                </c:pt>
                <c:pt idx="4">
                  <c:v>110</c:v>
                </c:pt>
                <c:pt idx="5">
                  <c:v>76</c:v>
                </c:pt>
                <c:pt idx="6">
                  <c:v>53</c:v>
                </c:pt>
                <c:pt idx="7">
                  <c:v>66</c:v>
                </c:pt>
                <c:pt idx="8">
                  <c:v>112</c:v>
                </c:pt>
                <c:pt idx="9">
                  <c:v>107</c:v>
                </c:pt>
                <c:pt idx="10">
                  <c:v>104</c:v>
                </c:pt>
                <c:pt idx="11">
                  <c:v>59</c:v>
                </c:pt>
                <c:pt idx="12">
                  <c:v>41</c:v>
                </c:pt>
                <c:pt idx="13">
                  <c:v>31</c:v>
                </c:pt>
                <c:pt idx="14">
                  <c:v>38</c:v>
                </c:pt>
                <c:pt idx="15">
                  <c:v>49</c:v>
                </c:pt>
              </c:numCache>
            </c:numRef>
          </c:val>
          <c:extLst>
            <c:ext xmlns:c16="http://schemas.microsoft.com/office/drawing/2014/chart" uri="{C3380CC4-5D6E-409C-BE32-E72D297353CC}">
              <c16:uniqueId val="{00000001-D395-49F5-9736-1A508CDC0152}"/>
            </c:ext>
          </c:extLst>
        </c:ser>
        <c:ser>
          <c:idx val="2"/>
          <c:order val="2"/>
          <c:tx>
            <c:strRef>
              <c:f>'Pivot Table'!$D$3</c:f>
              <c:strCache>
                <c:ptCount val="1"/>
                <c:pt idx="0">
                  <c:v>Sum of Sales</c:v>
                </c:pt>
              </c:strCache>
            </c:strRef>
          </c:tx>
          <c:spPr>
            <a:solidFill>
              <a:schemeClr val="accent3"/>
            </a:solidFill>
            <a:ln>
              <a:noFill/>
            </a:ln>
            <a:effectLst/>
          </c:spPr>
          <c:invertIfNegative val="0"/>
          <c:cat>
            <c:multiLvlStrRef>
              <c:f>'Pivot Table'!$A$4:$A$24</c:f>
              <c:multiLvlStrCache>
                <c:ptCount val="16"/>
                <c:lvl>
                  <c:pt idx="0">
                    <c:v>Ara</c:v>
                  </c:pt>
                  <c:pt idx="1">
                    <c:v>Exc</c:v>
                  </c:pt>
                  <c:pt idx="2">
                    <c:v>Lib</c:v>
                  </c:pt>
                  <c:pt idx="3">
                    <c:v>Rob</c:v>
                  </c:pt>
                  <c:pt idx="4">
                    <c:v>Ara</c:v>
                  </c:pt>
                  <c:pt idx="5">
                    <c:v>Exc</c:v>
                  </c:pt>
                  <c:pt idx="6">
                    <c:v>Lib</c:v>
                  </c:pt>
                  <c:pt idx="7">
                    <c:v>Rob</c:v>
                  </c:pt>
                  <c:pt idx="8">
                    <c:v>Ara</c:v>
                  </c:pt>
                  <c:pt idx="9">
                    <c:v>Exc</c:v>
                  </c:pt>
                  <c:pt idx="10">
                    <c:v>Lib</c:v>
                  </c:pt>
                  <c:pt idx="11">
                    <c:v>Rob</c:v>
                  </c:pt>
                  <c:pt idx="12">
                    <c:v>Ara</c:v>
                  </c:pt>
                  <c:pt idx="13">
                    <c:v>Exc</c:v>
                  </c:pt>
                  <c:pt idx="14">
                    <c:v>Lib</c:v>
                  </c:pt>
                  <c:pt idx="15">
                    <c:v>Rob</c:v>
                  </c:pt>
                </c:lvl>
                <c:lvl>
                  <c:pt idx="0">
                    <c:v>2019</c:v>
                  </c:pt>
                  <c:pt idx="4">
                    <c:v>2020</c:v>
                  </c:pt>
                  <c:pt idx="8">
                    <c:v>2021</c:v>
                  </c:pt>
                  <c:pt idx="12">
                    <c:v>2022</c:v>
                  </c:pt>
                </c:lvl>
              </c:multiLvlStrCache>
            </c:multiLvlStrRef>
          </c:cat>
          <c:val>
            <c:numRef>
              <c:f>'Pivot Table'!$D$4:$D$24</c:f>
              <c:numCache>
                <c:formatCode>"£"#,##0.00</c:formatCode>
                <c:ptCount val="16"/>
                <c:pt idx="0">
                  <c:v>2118.9375</c:v>
                </c:pt>
                <c:pt idx="1">
                  <c:v>1286.8625</c:v>
                </c:pt>
                <c:pt idx="2">
                  <c:v>1688.2365000000002</c:v>
                </c:pt>
                <c:pt idx="3">
                  <c:v>1006.4425000000001</c:v>
                </c:pt>
                <c:pt idx="4">
                  <c:v>2728.1249999999995</c:v>
                </c:pt>
                <c:pt idx="5">
                  <c:v>2141.9749999999999</c:v>
                </c:pt>
                <c:pt idx="6">
                  <c:v>490.77149999999995</c:v>
                </c:pt>
                <c:pt idx="7">
                  <c:v>1091.7139999999997</c:v>
                </c:pt>
                <c:pt idx="8">
                  <c:v>2200.8374999999996</c:v>
                </c:pt>
                <c:pt idx="9">
                  <c:v>2239.3249999999998</c:v>
                </c:pt>
                <c:pt idx="10">
                  <c:v>1118.3130000000001</c:v>
                </c:pt>
                <c:pt idx="11">
                  <c:v>1178.0799999999997</c:v>
                </c:pt>
                <c:pt idx="12">
                  <c:v>696.03749999999991</c:v>
                </c:pt>
                <c:pt idx="13">
                  <c:v>1098.7624999999998</c:v>
                </c:pt>
                <c:pt idx="14">
                  <c:v>1529.9324999999999</c:v>
                </c:pt>
                <c:pt idx="15">
                  <c:v>901.17150000000004</c:v>
                </c:pt>
              </c:numCache>
            </c:numRef>
          </c:val>
          <c:extLst>
            <c:ext xmlns:c16="http://schemas.microsoft.com/office/drawing/2014/chart" uri="{C3380CC4-5D6E-409C-BE32-E72D297353CC}">
              <c16:uniqueId val="{00000002-D395-49F5-9736-1A508CDC0152}"/>
            </c:ext>
          </c:extLst>
        </c:ser>
        <c:dLbls>
          <c:showLegendKey val="0"/>
          <c:showVal val="0"/>
          <c:showCatName val="0"/>
          <c:showSerName val="0"/>
          <c:showPercent val="0"/>
          <c:showBubbleSize val="0"/>
        </c:dLbls>
        <c:gapWidth val="219"/>
        <c:overlap val="-27"/>
        <c:axId val="1601590959"/>
        <c:axId val="1601589999"/>
      </c:barChart>
      <c:catAx>
        <c:axId val="16015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589999"/>
        <c:crosses val="autoZero"/>
        <c:auto val="1"/>
        <c:lblAlgn val="ctr"/>
        <c:lblOffset val="100"/>
        <c:noMultiLvlLbl val="0"/>
      </c:catAx>
      <c:valAx>
        <c:axId val="160158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59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24759405074365"/>
          <c:y val="0.25690981335666374"/>
          <c:w val="0.64698315835520559"/>
          <c:h val="0.58122411781860606"/>
        </c:manualLayout>
      </c:layout>
      <c:barChart>
        <c:barDir val="col"/>
        <c:grouping val="clustered"/>
        <c:varyColors val="0"/>
        <c:ser>
          <c:idx val="0"/>
          <c:order val="0"/>
          <c:tx>
            <c:strRef>
              <c:f>'Pivot Table'!$B$3</c:f>
              <c:strCache>
                <c:ptCount val="1"/>
                <c:pt idx="0">
                  <c:v>Sum of Size</c:v>
                </c:pt>
              </c:strCache>
            </c:strRef>
          </c:tx>
          <c:spPr>
            <a:solidFill>
              <a:schemeClr val="accent1"/>
            </a:solidFill>
            <a:ln>
              <a:noFill/>
            </a:ln>
            <a:effectLst/>
          </c:spPr>
          <c:invertIfNegative val="0"/>
          <c:cat>
            <c:multiLvlStrRef>
              <c:f>'Pivot Table'!$A$4:$A$24</c:f>
              <c:multiLvlStrCache>
                <c:ptCount val="16"/>
                <c:lvl>
                  <c:pt idx="0">
                    <c:v>Ara</c:v>
                  </c:pt>
                  <c:pt idx="1">
                    <c:v>Exc</c:v>
                  </c:pt>
                  <c:pt idx="2">
                    <c:v>Lib</c:v>
                  </c:pt>
                  <c:pt idx="3">
                    <c:v>Rob</c:v>
                  </c:pt>
                  <c:pt idx="4">
                    <c:v>Ara</c:v>
                  </c:pt>
                  <c:pt idx="5">
                    <c:v>Exc</c:v>
                  </c:pt>
                  <c:pt idx="6">
                    <c:v>Lib</c:v>
                  </c:pt>
                  <c:pt idx="7">
                    <c:v>Rob</c:v>
                  </c:pt>
                  <c:pt idx="8">
                    <c:v>Ara</c:v>
                  </c:pt>
                  <c:pt idx="9">
                    <c:v>Exc</c:v>
                  </c:pt>
                  <c:pt idx="10">
                    <c:v>Lib</c:v>
                  </c:pt>
                  <c:pt idx="11">
                    <c:v>Rob</c:v>
                  </c:pt>
                  <c:pt idx="12">
                    <c:v>Ara</c:v>
                  </c:pt>
                  <c:pt idx="13">
                    <c:v>Exc</c:v>
                  </c:pt>
                  <c:pt idx="14">
                    <c:v>Lib</c:v>
                  </c:pt>
                  <c:pt idx="15">
                    <c:v>Rob</c:v>
                  </c:pt>
                </c:lvl>
                <c:lvl>
                  <c:pt idx="0">
                    <c:v>2019</c:v>
                  </c:pt>
                  <c:pt idx="4">
                    <c:v>2020</c:v>
                  </c:pt>
                  <c:pt idx="8">
                    <c:v>2021</c:v>
                  </c:pt>
                  <c:pt idx="12">
                    <c:v>2022</c:v>
                  </c:pt>
                </c:lvl>
              </c:multiLvlStrCache>
            </c:multiLvlStrRef>
          </c:cat>
          <c:val>
            <c:numRef>
              <c:f>'Pivot Table'!$B$4:$B$24</c:f>
              <c:numCache>
                <c:formatCode>General</c:formatCode>
                <c:ptCount val="16"/>
                <c:pt idx="0">
                  <c:v>24.8</c:v>
                </c:pt>
                <c:pt idx="1">
                  <c:v>18.999999999999996</c:v>
                </c:pt>
                <c:pt idx="2">
                  <c:v>22.399999999999995</c:v>
                </c:pt>
                <c:pt idx="3">
                  <c:v>19.899999999999999</c:v>
                </c:pt>
                <c:pt idx="4">
                  <c:v>35.4</c:v>
                </c:pt>
                <c:pt idx="5">
                  <c:v>31.6</c:v>
                </c:pt>
                <c:pt idx="6">
                  <c:v>13.999999999999998</c:v>
                </c:pt>
                <c:pt idx="7">
                  <c:v>19.799999999999997</c:v>
                </c:pt>
                <c:pt idx="8">
                  <c:v>36.099999999999994</c:v>
                </c:pt>
                <c:pt idx="9">
                  <c:v>29.099999999999998</c:v>
                </c:pt>
                <c:pt idx="10">
                  <c:v>19.099999999999998</c:v>
                </c:pt>
                <c:pt idx="11">
                  <c:v>17.899999999999999</c:v>
                </c:pt>
                <c:pt idx="12">
                  <c:v>17.2</c:v>
                </c:pt>
                <c:pt idx="13">
                  <c:v>14.7</c:v>
                </c:pt>
                <c:pt idx="14">
                  <c:v>13.8</c:v>
                </c:pt>
                <c:pt idx="15">
                  <c:v>14.799999999999999</c:v>
                </c:pt>
              </c:numCache>
            </c:numRef>
          </c:val>
          <c:extLst>
            <c:ext xmlns:c16="http://schemas.microsoft.com/office/drawing/2014/chart" uri="{C3380CC4-5D6E-409C-BE32-E72D297353CC}">
              <c16:uniqueId val="{00000000-0D4E-46F8-AEE7-B7FAC6BCDF77}"/>
            </c:ext>
          </c:extLst>
        </c:ser>
        <c:ser>
          <c:idx val="1"/>
          <c:order val="1"/>
          <c:tx>
            <c:strRef>
              <c:f>'Pivot Table'!$C$3</c:f>
              <c:strCache>
                <c:ptCount val="1"/>
                <c:pt idx="0">
                  <c:v>Sum of Quantity</c:v>
                </c:pt>
              </c:strCache>
            </c:strRef>
          </c:tx>
          <c:spPr>
            <a:solidFill>
              <a:schemeClr val="accent2"/>
            </a:solidFill>
            <a:ln>
              <a:noFill/>
            </a:ln>
            <a:effectLst/>
          </c:spPr>
          <c:invertIfNegative val="0"/>
          <c:cat>
            <c:multiLvlStrRef>
              <c:f>'Pivot Table'!$A$4:$A$24</c:f>
              <c:multiLvlStrCache>
                <c:ptCount val="16"/>
                <c:lvl>
                  <c:pt idx="0">
                    <c:v>Ara</c:v>
                  </c:pt>
                  <c:pt idx="1">
                    <c:v>Exc</c:v>
                  </c:pt>
                  <c:pt idx="2">
                    <c:v>Lib</c:v>
                  </c:pt>
                  <c:pt idx="3">
                    <c:v>Rob</c:v>
                  </c:pt>
                  <c:pt idx="4">
                    <c:v>Ara</c:v>
                  </c:pt>
                  <c:pt idx="5">
                    <c:v>Exc</c:v>
                  </c:pt>
                  <c:pt idx="6">
                    <c:v>Lib</c:v>
                  </c:pt>
                  <c:pt idx="7">
                    <c:v>Rob</c:v>
                  </c:pt>
                  <c:pt idx="8">
                    <c:v>Ara</c:v>
                  </c:pt>
                  <c:pt idx="9">
                    <c:v>Exc</c:v>
                  </c:pt>
                  <c:pt idx="10">
                    <c:v>Lib</c:v>
                  </c:pt>
                  <c:pt idx="11">
                    <c:v>Rob</c:v>
                  </c:pt>
                  <c:pt idx="12">
                    <c:v>Ara</c:v>
                  </c:pt>
                  <c:pt idx="13">
                    <c:v>Exc</c:v>
                  </c:pt>
                  <c:pt idx="14">
                    <c:v>Lib</c:v>
                  </c:pt>
                  <c:pt idx="15">
                    <c:v>Rob</c:v>
                  </c:pt>
                </c:lvl>
                <c:lvl>
                  <c:pt idx="0">
                    <c:v>2019</c:v>
                  </c:pt>
                  <c:pt idx="4">
                    <c:v>2020</c:v>
                  </c:pt>
                  <c:pt idx="8">
                    <c:v>2021</c:v>
                  </c:pt>
                  <c:pt idx="12">
                    <c:v>2022</c:v>
                  </c:pt>
                </c:lvl>
              </c:multiLvlStrCache>
            </c:multiLvlStrRef>
          </c:cat>
          <c:val>
            <c:numRef>
              <c:f>'Pivot Table'!$C$4:$C$24</c:f>
              <c:numCache>
                <c:formatCode>General</c:formatCode>
                <c:ptCount val="16"/>
                <c:pt idx="0">
                  <c:v>95</c:v>
                </c:pt>
                <c:pt idx="1">
                  <c:v>59</c:v>
                </c:pt>
                <c:pt idx="2">
                  <c:v>73</c:v>
                </c:pt>
                <c:pt idx="3">
                  <c:v>92</c:v>
                </c:pt>
                <c:pt idx="4">
                  <c:v>110</c:v>
                </c:pt>
                <c:pt idx="5">
                  <c:v>76</c:v>
                </c:pt>
                <c:pt idx="6">
                  <c:v>53</c:v>
                </c:pt>
                <c:pt idx="7">
                  <c:v>66</c:v>
                </c:pt>
                <c:pt idx="8">
                  <c:v>112</c:v>
                </c:pt>
                <c:pt idx="9">
                  <c:v>107</c:v>
                </c:pt>
                <c:pt idx="10">
                  <c:v>104</c:v>
                </c:pt>
                <c:pt idx="11">
                  <c:v>59</c:v>
                </c:pt>
                <c:pt idx="12">
                  <c:v>41</c:v>
                </c:pt>
                <c:pt idx="13">
                  <c:v>31</c:v>
                </c:pt>
                <c:pt idx="14">
                  <c:v>38</c:v>
                </c:pt>
                <c:pt idx="15">
                  <c:v>49</c:v>
                </c:pt>
              </c:numCache>
            </c:numRef>
          </c:val>
          <c:extLst>
            <c:ext xmlns:c16="http://schemas.microsoft.com/office/drawing/2014/chart" uri="{C3380CC4-5D6E-409C-BE32-E72D297353CC}">
              <c16:uniqueId val="{00000001-0D4E-46F8-AEE7-B7FAC6BCDF77}"/>
            </c:ext>
          </c:extLst>
        </c:ser>
        <c:ser>
          <c:idx val="2"/>
          <c:order val="2"/>
          <c:tx>
            <c:strRef>
              <c:f>'Pivot Table'!$D$3</c:f>
              <c:strCache>
                <c:ptCount val="1"/>
                <c:pt idx="0">
                  <c:v>Sum of Sales</c:v>
                </c:pt>
              </c:strCache>
            </c:strRef>
          </c:tx>
          <c:spPr>
            <a:solidFill>
              <a:schemeClr val="accent3"/>
            </a:solidFill>
            <a:ln>
              <a:noFill/>
            </a:ln>
            <a:effectLst/>
          </c:spPr>
          <c:invertIfNegative val="0"/>
          <c:cat>
            <c:multiLvlStrRef>
              <c:f>'Pivot Table'!$A$4:$A$24</c:f>
              <c:multiLvlStrCache>
                <c:ptCount val="16"/>
                <c:lvl>
                  <c:pt idx="0">
                    <c:v>Ara</c:v>
                  </c:pt>
                  <c:pt idx="1">
                    <c:v>Exc</c:v>
                  </c:pt>
                  <c:pt idx="2">
                    <c:v>Lib</c:v>
                  </c:pt>
                  <c:pt idx="3">
                    <c:v>Rob</c:v>
                  </c:pt>
                  <c:pt idx="4">
                    <c:v>Ara</c:v>
                  </c:pt>
                  <c:pt idx="5">
                    <c:v>Exc</c:v>
                  </c:pt>
                  <c:pt idx="6">
                    <c:v>Lib</c:v>
                  </c:pt>
                  <c:pt idx="7">
                    <c:v>Rob</c:v>
                  </c:pt>
                  <c:pt idx="8">
                    <c:v>Ara</c:v>
                  </c:pt>
                  <c:pt idx="9">
                    <c:v>Exc</c:v>
                  </c:pt>
                  <c:pt idx="10">
                    <c:v>Lib</c:v>
                  </c:pt>
                  <c:pt idx="11">
                    <c:v>Rob</c:v>
                  </c:pt>
                  <c:pt idx="12">
                    <c:v>Ara</c:v>
                  </c:pt>
                  <c:pt idx="13">
                    <c:v>Exc</c:v>
                  </c:pt>
                  <c:pt idx="14">
                    <c:v>Lib</c:v>
                  </c:pt>
                  <c:pt idx="15">
                    <c:v>Rob</c:v>
                  </c:pt>
                </c:lvl>
                <c:lvl>
                  <c:pt idx="0">
                    <c:v>2019</c:v>
                  </c:pt>
                  <c:pt idx="4">
                    <c:v>2020</c:v>
                  </c:pt>
                  <c:pt idx="8">
                    <c:v>2021</c:v>
                  </c:pt>
                  <c:pt idx="12">
                    <c:v>2022</c:v>
                  </c:pt>
                </c:lvl>
              </c:multiLvlStrCache>
            </c:multiLvlStrRef>
          </c:cat>
          <c:val>
            <c:numRef>
              <c:f>'Pivot Table'!$D$4:$D$24</c:f>
              <c:numCache>
                <c:formatCode>"£"#,##0.00</c:formatCode>
                <c:ptCount val="16"/>
                <c:pt idx="0">
                  <c:v>2118.9375</c:v>
                </c:pt>
                <c:pt idx="1">
                  <c:v>1286.8625</c:v>
                </c:pt>
                <c:pt idx="2">
                  <c:v>1688.2365000000002</c:v>
                </c:pt>
                <c:pt idx="3">
                  <c:v>1006.4425000000001</c:v>
                </c:pt>
                <c:pt idx="4">
                  <c:v>2728.1249999999995</c:v>
                </c:pt>
                <c:pt idx="5">
                  <c:v>2141.9749999999999</c:v>
                </c:pt>
                <c:pt idx="6">
                  <c:v>490.77149999999995</c:v>
                </c:pt>
                <c:pt idx="7">
                  <c:v>1091.7139999999997</c:v>
                </c:pt>
                <c:pt idx="8">
                  <c:v>2200.8374999999996</c:v>
                </c:pt>
                <c:pt idx="9">
                  <c:v>2239.3249999999998</c:v>
                </c:pt>
                <c:pt idx="10">
                  <c:v>1118.3130000000001</c:v>
                </c:pt>
                <c:pt idx="11">
                  <c:v>1178.0799999999997</c:v>
                </c:pt>
                <c:pt idx="12">
                  <c:v>696.03749999999991</c:v>
                </c:pt>
                <c:pt idx="13">
                  <c:v>1098.7624999999998</c:v>
                </c:pt>
                <c:pt idx="14">
                  <c:v>1529.9324999999999</c:v>
                </c:pt>
                <c:pt idx="15">
                  <c:v>901.17150000000004</c:v>
                </c:pt>
              </c:numCache>
            </c:numRef>
          </c:val>
          <c:extLst>
            <c:ext xmlns:c16="http://schemas.microsoft.com/office/drawing/2014/chart" uri="{C3380CC4-5D6E-409C-BE32-E72D297353CC}">
              <c16:uniqueId val="{00000002-0D4E-46F8-AEE7-B7FAC6BCDF77}"/>
            </c:ext>
          </c:extLst>
        </c:ser>
        <c:dLbls>
          <c:showLegendKey val="0"/>
          <c:showVal val="0"/>
          <c:showCatName val="0"/>
          <c:showSerName val="0"/>
          <c:showPercent val="0"/>
          <c:showBubbleSize val="0"/>
        </c:dLbls>
        <c:gapWidth val="219"/>
        <c:overlap val="-27"/>
        <c:axId val="1601590959"/>
        <c:axId val="1601589999"/>
      </c:barChart>
      <c:catAx>
        <c:axId val="16015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589999"/>
        <c:crosses val="autoZero"/>
        <c:auto val="1"/>
        <c:lblAlgn val="ctr"/>
        <c:lblOffset val="100"/>
        <c:noMultiLvlLbl val="0"/>
      </c:catAx>
      <c:valAx>
        <c:axId val="160158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59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Tables!PivotTable4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4F-46AF-9C7E-66E7276164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4F-46AF-9C7E-66E7276164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4F-46AF-9C7E-66E72761643E}"/>
              </c:ext>
            </c:extLst>
          </c:dPt>
          <c:cat>
            <c:strRef>
              <c:f>'Pivot Tables'!$A$4:$A$7</c:f>
              <c:strCache>
                <c:ptCount val="3"/>
                <c:pt idx="0">
                  <c:v>Ireland</c:v>
                </c:pt>
                <c:pt idx="1">
                  <c:v>United Kingdom</c:v>
                </c:pt>
                <c:pt idx="2">
                  <c:v>United States</c:v>
                </c:pt>
              </c:strCache>
            </c:strRef>
          </c:cat>
          <c:val>
            <c:numRef>
              <c:f>'Pivot Tables'!$B$4:$B$7</c:f>
              <c:numCache>
                <c:formatCode>General</c:formatCode>
                <c:ptCount val="3"/>
                <c:pt idx="0">
                  <c:v>4261.7835000000014</c:v>
                </c:pt>
                <c:pt idx="1">
                  <c:v>1686.8419999999996</c:v>
                </c:pt>
                <c:pt idx="2">
                  <c:v>16709.402500000011</c:v>
                </c:pt>
              </c:numCache>
            </c:numRef>
          </c:val>
          <c:extLst>
            <c:ext xmlns:c16="http://schemas.microsoft.com/office/drawing/2014/chart" uri="{C3380CC4-5D6E-409C-BE32-E72D297353CC}">
              <c16:uniqueId val="{00000006-B74F-46AF-9C7E-66E7276164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Tables'!$E$3:$E$4</c:f>
              <c:strCache>
                <c:ptCount val="1"/>
                <c:pt idx="0">
                  <c:v>Ara</c:v>
                </c:pt>
              </c:strCache>
            </c:strRef>
          </c:tx>
          <c:spPr>
            <a:solidFill>
              <a:schemeClr val="accent1"/>
            </a:solidFill>
            <a:ln>
              <a:noFill/>
            </a:ln>
            <a:effectLst/>
          </c:spPr>
          <c:invertIfNegative val="0"/>
          <c:cat>
            <c:strRef>
              <c:f>'Pivot Tables'!$D$5:$D$9</c:f>
              <c:strCache>
                <c:ptCount val="4"/>
                <c:pt idx="0">
                  <c:v>2019</c:v>
                </c:pt>
                <c:pt idx="1">
                  <c:v>2020</c:v>
                </c:pt>
                <c:pt idx="2">
                  <c:v>2021</c:v>
                </c:pt>
                <c:pt idx="3">
                  <c:v>2022</c:v>
                </c:pt>
              </c:strCache>
            </c:strRef>
          </c:cat>
          <c:val>
            <c:numRef>
              <c:f>'Pivot Tables'!$E$5:$E$9</c:f>
              <c:numCache>
                <c:formatCode>General</c:formatCode>
                <c:ptCount val="4"/>
                <c:pt idx="0">
                  <c:v>808.33799999999997</c:v>
                </c:pt>
                <c:pt idx="1">
                  <c:v>1671.6</c:v>
                </c:pt>
                <c:pt idx="2">
                  <c:v>2149.8965000000003</c:v>
                </c:pt>
                <c:pt idx="3">
                  <c:v>529.43950000000007</c:v>
                </c:pt>
              </c:numCache>
            </c:numRef>
          </c:val>
          <c:extLst>
            <c:ext xmlns:c16="http://schemas.microsoft.com/office/drawing/2014/chart" uri="{C3380CC4-5D6E-409C-BE32-E72D297353CC}">
              <c16:uniqueId val="{00000000-59B7-496B-BBB5-8731A9898C36}"/>
            </c:ext>
          </c:extLst>
        </c:ser>
        <c:ser>
          <c:idx val="1"/>
          <c:order val="1"/>
          <c:tx>
            <c:strRef>
              <c:f>'Pivot Tables'!$F$3:$F$4</c:f>
              <c:strCache>
                <c:ptCount val="1"/>
                <c:pt idx="0">
                  <c:v>Exc</c:v>
                </c:pt>
              </c:strCache>
            </c:strRef>
          </c:tx>
          <c:spPr>
            <a:solidFill>
              <a:schemeClr val="accent2"/>
            </a:solidFill>
            <a:ln>
              <a:noFill/>
            </a:ln>
            <a:effectLst/>
          </c:spPr>
          <c:invertIfNegative val="0"/>
          <c:cat>
            <c:strRef>
              <c:f>'Pivot Tables'!$D$5:$D$9</c:f>
              <c:strCache>
                <c:ptCount val="4"/>
                <c:pt idx="0">
                  <c:v>2019</c:v>
                </c:pt>
                <c:pt idx="1">
                  <c:v>2020</c:v>
                </c:pt>
                <c:pt idx="2">
                  <c:v>2021</c:v>
                </c:pt>
                <c:pt idx="3">
                  <c:v>2022</c:v>
                </c:pt>
              </c:strCache>
            </c:strRef>
          </c:cat>
          <c:val>
            <c:numRef>
              <c:f>'Pivot Tables'!$F$5:$F$9</c:f>
              <c:numCache>
                <c:formatCode>General</c:formatCode>
                <c:ptCount val="4"/>
                <c:pt idx="0">
                  <c:v>977.46750000000009</c:v>
                </c:pt>
                <c:pt idx="1">
                  <c:v>2388.8114999999998</c:v>
                </c:pt>
                <c:pt idx="2">
                  <c:v>1932.0930000000001</c:v>
                </c:pt>
                <c:pt idx="3">
                  <c:v>392.68799999999999</c:v>
                </c:pt>
              </c:numCache>
            </c:numRef>
          </c:val>
          <c:extLst>
            <c:ext xmlns:c16="http://schemas.microsoft.com/office/drawing/2014/chart" uri="{C3380CC4-5D6E-409C-BE32-E72D297353CC}">
              <c16:uniqueId val="{00000001-59B7-496B-BBB5-8731A9898C36}"/>
            </c:ext>
          </c:extLst>
        </c:ser>
        <c:ser>
          <c:idx val="2"/>
          <c:order val="2"/>
          <c:tx>
            <c:strRef>
              <c:f>'Pivot Tables'!$G$3:$G$4</c:f>
              <c:strCache>
                <c:ptCount val="1"/>
                <c:pt idx="0">
                  <c:v>Lib</c:v>
                </c:pt>
              </c:strCache>
            </c:strRef>
          </c:tx>
          <c:spPr>
            <a:solidFill>
              <a:schemeClr val="accent3"/>
            </a:solidFill>
            <a:ln>
              <a:noFill/>
            </a:ln>
            <a:effectLst/>
          </c:spPr>
          <c:invertIfNegative val="0"/>
          <c:cat>
            <c:strRef>
              <c:f>'Pivot Tables'!$D$5:$D$9</c:f>
              <c:strCache>
                <c:ptCount val="4"/>
                <c:pt idx="0">
                  <c:v>2019</c:v>
                </c:pt>
                <c:pt idx="1">
                  <c:v>2020</c:v>
                </c:pt>
                <c:pt idx="2">
                  <c:v>2021</c:v>
                </c:pt>
                <c:pt idx="3">
                  <c:v>2022</c:v>
                </c:pt>
              </c:strCache>
            </c:strRef>
          </c:cat>
          <c:val>
            <c:numRef>
              <c:f>'Pivot Tables'!$G$5:$G$9</c:f>
              <c:numCache>
                <c:formatCode>General</c:formatCode>
                <c:ptCount val="4"/>
                <c:pt idx="0">
                  <c:v>1440.1694999999997</c:v>
                </c:pt>
                <c:pt idx="1">
                  <c:v>2259.5160000000001</c:v>
                </c:pt>
                <c:pt idx="2">
                  <c:v>2303.9344999999998</c:v>
                </c:pt>
                <c:pt idx="3">
                  <c:v>1285.9349999999999</c:v>
                </c:pt>
              </c:numCache>
            </c:numRef>
          </c:val>
          <c:extLst>
            <c:ext xmlns:c16="http://schemas.microsoft.com/office/drawing/2014/chart" uri="{C3380CC4-5D6E-409C-BE32-E72D297353CC}">
              <c16:uniqueId val="{00000004-59B7-496B-BBB5-8731A9898C36}"/>
            </c:ext>
          </c:extLst>
        </c:ser>
        <c:ser>
          <c:idx val="3"/>
          <c:order val="3"/>
          <c:tx>
            <c:strRef>
              <c:f>'Pivot Tables'!$H$3:$H$4</c:f>
              <c:strCache>
                <c:ptCount val="1"/>
                <c:pt idx="0">
                  <c:v>Rob</c:v>
                </c:pt>
              </c:strCache>
            </c:strRef>
          </c:tx>
          <c:spPr>
            <a:solidFill>
              <a:schemeClr val="accent4"/>
            </a:solidFill>
            <a:ln>
              <a:noFill/>
            </a:ln>
            <a:effectLst/>
          </c:spPr>
          <c:invertIfNegative val="0"/>
          <c:cat>
            <c:strRef>
              <c:f>'Pivot Tables'!$D$5:$D$9</c:f>
              <c:strCache>
                <c:ptCount val="4"/>
                <c:pt idx="0">
                  <c:v>2019</c:v>
                </c:pt>
                <c:pt idx="1">
                  <c:v>2020</c:v>
                </c:pt>
                <c:pt idx="2">
                  <c:v>2021</c:v>
                </c:pt>
                <c:pt idx="3">
                  <c:v>2022</c:v>
                </c:pt>
              </c:strCache>
            </c:strRef>
          </c:cat>
          <c:val>
            <c:numRef>
              <c:f>'Pivot Tables'!$H$5:$H$9</c:f>
              <c:numCache>
                <c:formatCode>General</c:formatCode>
                <c:ptCount val="4"/>
                <c:pt idx="0">
                  <c:v>1194.7354999999995</c:v>
                </c:pt>
                <c:pt idx="1">
                  <c:v>1116.4229999999993</c:v>
                </c:pt>
                <c:pt idx="2">
                  <c:v>843.00049999999987</c:v>
                </c:pt>
                <c:pt idx="3">
                  <c:v>1363.9799999999998</c:v>
                </c:pt>
              </c:numCache>
            </c:numRef>
          </c:val>
          <c:extLst>
            <c:ext xmlns:c16="http://schemas.microsoft.com/office/drawing/2014/chart" uri="{C3380CC4-5D6E-409C-BE32-E72D297353CC}">
              <c16:uniqueId val="{00000005-59B7-496B-BBB5-8731A9898C36}"/>
            </c:ext>
          </c:extLst>
        </c:ser>
        <c:dLbls>
          <c:showLegendKey val="0"/>
          <c:showVal val="0"/>
          <c:showCatName val="0"/>
          <c:showSerName val="0"/>
          <c:showPercent val="0"/>
          <c:showBubbleSize val="0"/>
        </c:dLbls>
        <c:gapWidth val="219"/>
        <c:overlap val="-27"/>
        <c:axId val="1628145711"/>
        <c:axId val="1628145231"/>
      </c:barChart>
      <c:catAx>
        <c:axId val="162814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145231"/>
        <c:crosses val="autoZero"/>
        <c:auto val="1"/>
        <c:lblAlgn val="ctr"/>
        <c:lblOffset val="100"/>
        <c:noMultiLvlLbl val="0"/>
      </c:catAx>
      <c:valAx>
        <c:axId val="1628145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145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Tables!PivotTable6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c:f>
              <c:strCache>
                <c:ptCount val="1"/>
                <c:pt idx="0">
                  <c:v>Total</c:v>
                </c:pt>
              </c:strCache>
            </c:strRef>
          </c:tx>
          <c:spPr>
            <a:solidFill>
              <a:schemeClr val="accent1"/>
            </a:solidFill>
            <a:ln>
              <a:noFill/>
            </a:ln>
            <a:effectLst/>
          </c:spPr>
          <c:invertIfNegative val="0"/>
          <c:cat>
            <c:strRef>
              <c:f>'Pivot Tables'!$A$12:$A$14</c:f>
              <c:strCache>
                <c:ptCount val="2"/>
                <c:pt idx="0">
                  <c:v>Abraham Coleman</c:v>
                </c:pt>
                <c:pt idx="1">
                  <c:v>Abigail Tolworthy</c:v>
                </c:pt>
              </c:strCache>
            </c:strRef>
          </c:cat>
          <c:val>
            <c:numRef>
              <c:f>'Pivot Tables'!$B$12:$B$14</c:f>
              <c:numCache>
                <c:formatCode>General</c:formatCode>
                <c:ptCount val="2"/>
                <c:pt idx="0">
                  <c:v>48.6</c:v>
                </c:pt>
                <c:pt idx="1">
                  <c:v>1.611</c:v>
                </c:pt>
              </c:numCache>
            </c:numRef>
          </c:val>
          <c:extLst>
            <c:ext xmlns:c16="http://schemas.microsoft.com/office/drawing/2014/chart" uri="{C3380CC4-5D6E-409C-BE32-E72D297353CC}">
              <c16:uniqueId val="{00000000-DEA9-45A2-82CE-CA9B00A3CB98}"/>
            </c:ext>
          </c:extLst>
        </c:ser>
        <c:dLbls>
          <c:showLegendKey val="0"/>
          <c:showVal val="0"/>
          <c:showCatName val="0"/>
          <c:showSerName val="0"/>
          <c:showPercent val="0"/>
          <c:showBubbleSize val="0"/>
        </c:dLbls>
        <c:gapWidth val="182"/>
        <c:axId val="1711947183"/>
        <c:axId val="1711945743"/>
      </c:barChart>
      <c:catAx>
        <c:axId val="171194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945743"/>
        <c:crosses val="autoZero"/>
        <c:auto val="1"/>
        <c:lblAlgn val="ctr"/>
        <c:lblOffset val="100"/>
        <c:noMultiLvlLbl val="0"/>
      </c:catAx>
      <c:valAx>
        <c:axId val="1711945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94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Tables!PivotTable7</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Tables'!$E$11</c:f>
              <c:strCache>
                <c:ptCount val="1"/>
                <c:pt idx="0">
                  <c:v>Total</c:v>
                </c:pt>
              </c:strCache>
            </c:strRef>
          </c:tx>
          <c:spPr>
            <a:solidFill>
              <a:schemeClr val="accent1"/>
            </a:solidFill>
            <a:ln>
              <a:noFill/>
            </a:ln>
            <a:effectLst/>
          </c:spPr>
          <c:invertIfNegative val="0"/>
          <c:cat>
            <c:strRef>
              <c:f>'Pivot Tables'!$D$12:$D$16</c:f>
              <c:strCache>
                <c:ptCount val="4"/>
                <c:pt idx="0">
                  <c:v>A-D-2.5</c:v>
                </c:pt>
                <c:pt idx="1">
                  <c:v>A-D-1</c:v>
                </c:pt>
                <c:pt idx="2">
                  <c:v>A-D-0.5</c:v>
                </c:pt>
                <c:pt idx="3">
                  <c:v>A-D-0.2</c:v>
                </c:pt>
              </c:strCache>
            </c:strRef>
          </c:cat>
          <c:val>
            <c:numRef>
              <c:f>'Pivot Tables'!$E$12:$E$16</c:f>
              <c:numCache>
                <c:formatCode>General</c:formatCode>
                <c:ptCount val="4"/>
                <c:pt idx="0">
                  <c:v>4348.1500000000005</c:v>
                </c:pt>
                <c:pt idx="1">
                  <c:v>487.54999999999995</c:v>
                </c:pt>
                <c:pt idx="2">
                  <c:v>265.66500000000008</c:v>
                </c:pt>
                <c:pt idx="3">
                  <c:v>57.908999999999999</c:v>
                </c:pt>
              </c:numCache>
            </c:numRef>
          </c:val>
          <c:extLst>
            <c:ext xmlns:c16="http://schemas.microsoft.com/office/drawing/2014/chart" uri="{C3380CC4-5D6E-409C-BE32-E72D297353CC}">
              <c16:uniqueId val="{00000000-25E7-413E-87FF-71A02702D309}"/>
            </c:ext>
          </c:extLst>
        </c:ser>
        <c:dLbls>
          <c:showLegendKey val="0"/>
          <c:showVal val="0"/>
          <c:showCatName val="0"/>
          <c:showSerName val="0"/>
          <c:showPercent val="0"/>
          <c:showBubbleSize val="0"/>
        </c:dLbls>
        <c:gapWidth val="150"/>
        <c:overlap val="100"/>
        <c:axId val="1601588079"/>
        <c:axId val="1601588559"/>
      </c:barChart>
      <c:catAx>
        <c:axId val="160158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588559"/>
        <c:crosses val="autoZero"/>
        <c:auto val="1"/>
        <c:lblAlgn val="ctr"/>
        <c:lblOffset val="100"/>
        <c:noMultiLvlLbl val="0"/>
      </c:catAx>
      <c:valAx>
        <c:axId val="1601588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58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coffeeOrdersData.1.xlsx]Pivot Tables!PivotTable8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Tables'!$H$11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83-4DF4-89CB-D8EE8DF62F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83-4DF4-89CB-D8EE8DF62F43}"/>
              </c:ext>
            </c:extLst>
          </c:dPt>
          <c:cat>
            <c:strRef>
              <c:f>'Pivot Tables'!$G$12:$G$14</c:f>
              <c:strCache>
                <c:ptCount val="2"/>
                <c:pt idx="0">
                  <c:v>No</c:v>
                </c:pt>
                <c:pt idx="1">
                  <c:v>Yes</c:v>
                </c:pt>
              </c:strCache>
            </c:strRef>
          </c:cat>
          <c:val>
            <c:numRef>
              <c:f>'Pivot Tables'!$H$12:$H$14</c:f>
              <c:numCache>
                <c:formatCode>General</c:formatCode>
                <c:ptCount val="2"/>
                <c:pt idx="0">
                  <c:v>513</c:v>
                </c:pt>
                <c:pt idx="1">
                  <c:v>487</c:v>
                </c:pt>
              </c:numCache>
            </c:numRef>
          </c:val>
          <c:extLst>
            <c:ext xmlns:c16="http://schemas.microsoft.com/office/drawing/2014/chart" uri="{C3380CC4-5D6E-409C-BE32-E72D297353CC}">
              <c16:uniqueId val="{00000004-6083-4DF4-89CB-D8EE8DF62F4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146050</xdr:colOff>
      <xdr:row>2</xdr:row>
      <xdr:rowOff>47624</xdr:rowOff>
    </xdr:from>
    <xdr:to>
      <xdr:col>15</xdr:col>
      <xdr:colOff>247650</xdr:colOff>
      <xdr:row>22</xdr:row>
      <xdr:rowOff>146049</xdr:rowOff>
    </xdr:to>
    <xdr:graphicFrame macro="">
      <xdr:nvGraphicFramePr>
        <xdr:cNvPr id="2" name="Chart 1">
          <a:extLst>
            <a:ext uri="{FF2B5EF4-FFF2-40B4-BE49-F238E27FC236}">
              <a16:creationId xmlns:a16="http://schemas.microsoft.com/office/drawing/2014/main" id="{57DBEAA9-8549-6D23-1BA1-07070BDFD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406400</xdr:colOff>
      <xdr:row>3</xdr:row>
      <xdr:rowOff>133350</xdr:rowOff>
    </xdr:from>
    <xdr:to>
      <xdr:col>11</xdr:col>
      <xdr:colOff>508000</xdr:colOff>
      <xdr:row>24</xdr:row>
      <xdr:rowOff>47625</xdr:rowOff>
    </xdr:to>
    <xdr:graphicFrame macro="">
      <xdr:nvGraphicFramePr>
        <xdr:cNvPr id="2" name="Chart 1">
          <a:extLst>
            <a:ext uri="{FF2B5EF4-FFF2-40B4-BE49-F238E27FC236}">
              <a16:creationId xmlns:a16="http://schemas.microsoft.com/office/drawing/2014/main" id="{A8A7D392-64A3-4646-BF41-E501A1196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330200</xdr:colOff>
      <xdr:row>23</xdr:row>
      <xdr:rowOff>57150</xdr:rowOff>
    </xdr:from>
    <xdr:to>
      <xdr:col>15</xdr:col>
      <xdr:colOff>330200</xdr:colOff>
      <xdr:row>37</xdr:row>
      <xdr:rowOff>3175</xdr:rowOff>
    </xdr:to>
    <mc:AlternateContent xmlns:mc="http://schemas.openxmlformats.org/markup-compatibility/2006" xmlns:a14="http://schemas.microsoft.com/office/drawing/2010/main">
      <mc:Choice Requires="a14">
        <xdr:graphicFrame macro="">
          <xdr:nvGraphicFramePr>
            <xdr:cNvPr id="3" name="Customer ID 1">
              <a:extLst>
                <a:ext uri="{FF2B5EF4-FFF2-40B4-BE49-F238E27FC236}">
                  <a16:creationId xmlns:a16="http://schemas.microsoft.com/office/drawing/2014/main" id="{439E8135-B39F-3A47-F32D-CC13058B265B}"/>
                </a:ext>
              </a:extLst>
            </xdr:cNvPr>
            <xdr:cNvGraphicFramePr/>
          </xdr:nvGraphicFramePr>
          <xdr:xfrm>
            <a:off x="0" y="0"/>
            <a:ext cx="0" cy="0"/>
          </xdr:xfrm>
          <a:graphic>
            <a:graphicData uri="http://schemas.microsoft.com/office/drawing/2010/slicer">
              <sle:slicer xmlns:sle="http://schemas.microsoft.com/office/drawing/2010/slicer" name="Customer ID 1"/>
            </a:graphicData>
          </a:graphic>
        </xdr:graphicFrame>
      </mc:Choice>
      <mc:Fallback xmlns="">
        <xdr:sp macro="" textlink="">
          <xdr:nvSpPr>
            <xdr:cNvPr id="0" name=""/>
            <xdr:cNvSpPr>
              <a:spLocks noTextEdit="1"/>
            </xdr:cNvSpPr>
          </xdr:nvSpPr>
          <xdr:spPr>
            <a:xfrm>
              <a:off x="7645400" y="4356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9</xdr:row>
      <xdr:rowOff>44450</xdr:rowOff>
    </xdr:from>
    <xdr:to>
      <xdr:col>15</xdr:col>
      <xdr:colOff>304800</xdr:colOff>
      <xdr:row>22</xdr:row>
      <xdr:rowOff>174625</xdr:rowOff>
    </xdr:to>
    <mc:AlternateContent xmlns:mc="http://schemas.openxmlformats.org/markup-compatibility/2006" xmlns:a14="http://schemas.microsoft.com/office/drawing/2010/main">
      <mc:Choice Requires="a14">
        <xdr:graphicFrame macro="">
          <xdr:nvGraphicFramePr>
            <xdr:cNvPr id="4" name="Roast Type 1">
              <a:extLst>
                <a:ext uri="{FF2B5EF4-FFF2-40B4-BE49-F238E27FC236}">
                  <a16:creationId xmlns:a16="http://schemas.microsoft.com/office/drawing/2014/main" id="{BECB62EA-65EA-5453-532F-BD2B9E5575D2}"/>
                </a:ext>
              </a:extLst>
            </xdr:cNvPr>
            <xdr:cNvGraphicFramePr/>
          </xdr:nvGraphicFramePr>
          <xdr:xfrm>
            <a:off x="0" y="0"/>
            <a:ext cx="0" cy="0"/>
          </xdr:xfrm>
          <a:graphic>
            <a:graphicData uri="http://schemas.microsoft.com/office/drawing/2010/slicer">
              <sle:slicer xmlns:sle="http://schemas.microsoft.com/office/drawing/2010/slicer" name="Roast Type 1"/>
            </a:graphicData>
          </a:graphic>
        </xdr:graphicFrame>
      </mc:Choice>
      <mc:Fallback xmlns="">
        <xdr:sp macro="" textlink="">
          <xdr:nvSpPr>
            <xdr:cNvPr id="0" name=""/>
            <xdr:cNvSpPr>
              <a:spLocks noTextEdit="1"/>
            </xdr:cNvSpPr>
          </xdr:nvSpPr>
          <xdr:spPr>
            <a:xfrm>
              <a:off x="7620000" y="1765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xdr:colOff>
      <xdr:row>1</xdr:row>
      <xdr:rowOff>107950</xdr:rowOff>
    </xdr:from>
    <xdr:to>
      <xdr:col>13</xdr:col>
      <xdr:colOff>419100</xdr:colOff>
      <xdr:row>3</xdr:row>
      <xdr:rowOff>76200</xdr:rowOff>
    </xdr:to>
    <xdr:sp macro="" textlink="">
      <xdr:nvSpPr>
        <xdr:cNvPr id="2" name="TextBox 1">
          <a:extLst>
            <a:ext uri="{FF2B5EF4-FFF2-40B4-BE49-F238E27FC236}">
              <a16:creationId xmlns:a16="http://schemas.microsoft.com/office/drawing/2014/main" id="{DB30565D-8385-29AB-A0AE-B92C8CFEAE2F}"/>
            </a:ext>
          </a:extLst>
        </xdr:cNvPr>
        <xdr:cNvSpPr txBox="1"/>
      </xdr:nvSpPr>
      <xdr:spPr>
        <a:xfrm>
          <a:off x="3663950" y="292100"/>
          <a:ext cx="4679950" cy="336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accent1"/>
              </a:solidFill>
            </a:rPr>
            <a:t>Coffee Order Sales Dashboard</a:t>
          </a:r>
        </a:p>
      </xdr:txBody>
    </xdr:sp>
    <xdr:clientData/>
  </xdr:twoCellAnchor>
  <xdr:twoCellAnchor>
    <xdr:from>
      <xdr:col>0</xdr:col>
      <xdr:colOff>222250</xdr:colOff>
      <xdr:row>3</xdr:row>
      <xdr:rowOff>158750</xdr:rowOff>
    </xdr:from>
    <xdr:to>
      <xdr:col>7</xdr:col>
      <xdr:colOff>527050</xdr:colOff>
      <xdr:row>18</xdr:row>
      <xdr:rowOff>139700</xdr:rowOff>
    </xdr:to>
    <xdr:graphicFrame macro="">
      <xdr:nvGraphicFramePr>
        <xdr:cNvPr id="3" name="Chart 2">
          <a:extLst>
            <a:ext uri="{FF2B5EF4-FFF2-40B4-BE49-F238E27FC236}">
              <a16:creationId xmlns:a16="http://schemas.microsoft.com/office/drawing/2014/main" id="{D2EBE8FA-E2E0-4C58-A415-011807A44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4</xdr:row>
      <xdr:rowOff>0</xdr:rowOff>
    </xdr:from>
    <xdr:to>
      <xdr:col>16</xdr:col>
      <xdr:colOff>304800</xdr:colOff>
      <xdr:row>18</xdr:row>
      <xdr:rowOff>165100</xdr:rowOff>
    </xdr:to>
    <xdr:graphicFrame macro="">
      <xdr:nvGraphicFramePr>
        <xdr:cNvPr id="4" name="Chart 3">
          <a:extLst>
            <a:ext uri="{FF2B5EF4-FFF2-40B4-BE49-F238E27FC236}">
              <a16:creationId xmlns:a16="http://schemas.microsoft.com/office/drawing/2014/main" id="{5255A87A-2602-4EB6-A4CF-16AD28CA8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222250</xdr:colOff>
      <xdr:row>19</xdr:row>
      <xdr:rowOff>95250</xdr:rowOff>
    </xdr:from>
    <xdr:to>
      <xdr:col>7</xdr:col>
      <xdr:colOff>527050</xdr:colOff>
      <xdr:row>34</xdr:row>
      <xdr:rowOff>76200</xdr:rowOff>
    </xdr:to>
    <xdr:graphicFrame macro="">
      <xdr:nvGraphicFramePr>
        <xdr:cNvPr id="5" name="Chart 4">
          <a:extLst>
            <a:ext uri="{FF2B5EF4-FFF2-40B4-BE49-F238E27FC236}">
              <a16:creationId xmlns:a16="http://schemas.microsoft.com/office/drawing/2014/main" id="{00DD050A-CB91-4732-8269-3AE19538D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19</xdr:row>
      <xdr:rowOff>107950</xdr:rowOff>
    </xdr:from>
    <xdr:to>
      <xdr:col>16</xdr:col>
      <xdr:colOff>266700</xdr:colOff>
      <xdr:row>34</xdr:row>
      <xdr:rowOff>88900</xdr:rowOff>
    </xdr:to>
    <xdr:graphicFrame macro="">
      <xdr:nvGraphicFramePr>
        <xdr:cNvPr id="6" name="Chart 5">
          <a:extLst>
            <a:ext uri="{FF2B5EF4-FFF2-40B4-BE49-F238E27FC236}">
              <a16:creationId xmlns:a16="http://schemas.microsoft.com/office/drawing/2014/main" id="{525681FA-EF00-4B52-B59F-305B1C798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285750</xdr:colOff>
      <xdr:row>35</xdr:row>
      <xdr:rowOff>114300</xdr:rowOff>
    </xdr:from>
    <xdr:to>
      <xdr:col>7</xdr:col>
      <xdr:colOff>590550</xdr:colOff>
      <xdr:row>50</xdr:row>
      <xdr:rowOff>95250</xdr:rowOff>
    </xdr:to>
    <xdr:graphicFrame macro="">
      <xdr:nvGraphicFramePr>
        <xdr:cNvPr id="7" name="Chart 6">
          <a:extLst>
            <a:ext uri="{FF2B5EF4-FFF2-40B4-BE49-F238E27FC236}">
              <a16:creationId xmlns:a16="http://schemas.microsoft.com/office/drawing/2014/main" id="{2B978A53-058C-4A83-AEF6-E3DA45155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520700</xdr:colOff>
      <xdr:row>4</xdr:row>
      <xdr:rowOff>31750</xdr:rowOff>
    </xdr:from>
    <xdr:to>
      <xdr:col>19</xdr:col>
      <xdr:colOff>520700</xdr:colOff>
      <xdr:row>17</xdr:row>
      <xdr:rowOff>161925</xdr:rowOff>
    </xdr:to>
    <mc:AlternateContent xmlns:mc="http://schemas.openxmlformats.org/markup-compatibility/2006" xmlns:a14="http://schemas.microsoft.com/office/drawing/2010/main">
      <mc:Choice Requires="a14">
        <xdr:graphicFrame macro="">
          <xdr:nvGraphicFramePr>
            <xdr:cNvPr id="9" name="Roast Type">
              <a:extLst>
                <a:ext uri="{FF2B5EF4-FFF2-40B4-BE49-F238E27FC236}">
                  <a16:creationId xmlns:a16="http://schemas.microsoft.com/office/drawing/2014/main" id="{64606550-6086-4869-822F-774E03D9B429}"/>
                </a:ext>
              </a:extLst>
            </xdr:cNvPr>
            <xdr:cNvGraphicFramePr/>
          </xdr:nvGraphicFramePr>
          <xdr:xfrm>
            <a:off x="0" y="0"/>
            <a:ext cx="0" cy="0"/>
          </xdr:xfrm>
          <a:graphic>
            <a:graphicData uri="http://schemas.microsoft.com/office/drawing/2010/slicer">
              <sle:slicer xmlns:sle="http://schemas.microsoft.com/office/drawing/2010/slicer" name="Roast Type"/>
            </a:graphicData>
          </a:graphic>
        </xdr:graphicFrame>
      </mc:Choice>
      <mc:Fallback xmlns="">
        <xdr:sp macro="" textlink="">
          <xdr:nvSpPr>
            <xdr:cNvPr id="0" name=""/>
            <xdr:cNvSpPr>
              <a:spLocks noTextEdit="1"/>
            </xdr:cNvSpPr>
          </xdr:nvSpPr>
          <xdr:spPr>
            <a:xfrm>
              <a:off x="10274300" y="7683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ke" refreshedDate="45705.443503009257" createdVersion="8" refreshedVersion="8" minRefreshableVersion="3" recordCount="1000" xr:uid="{5F70420F-D2F6-49DD-8EA9-3AF0D557EFAB}">
  <cacheSource type="worksheet">
    <worksheetSource ref="A1:M1001" sheet="orders"/>
  </cacheSource>
  <cacheFields count="16">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5"/>
    </cacheField>
    <cacheField name="Customer ID" numFmtId="0">
      <sharedItems count="913">
        <s v="17670-51384-MA"/>
        <s v="21125-22134-PX"/>
        <s v="23806-46781-OU"/>
        <s v="86561-91660-RB"/>
        <s v="65223-29612-CB"/>
        <s v="21134-81676-FR"/>
        <s v="03396-68805-ZC"/>
        <s v="61021-27840-ZN"/>
        <s v="76239-90137-UQ"/>
        <s v="49315-21985-BB"/>
        <s v="34136-36674-OM"/>
        <s v="39396-12890-PE"/>
        <s v="95875-73336-RG"/>
        <s v="25473-43727-BY"/>
        <s v="99643-51048-IQ"/>
        <s v="62173-15287-CU"/>
        <s v="57611-05522-ST"/>
        <s v="76664-37050-DT"/>
        <s v="03090-88267-BQ"/>
        <s v="37651-47492-NC"/>
        <s v="95399-57205-HI"/>
        <s v="24010-66714-HW"/>
        <s v="07591-92789-UA"/>
        <s v="49231-44455-IC"/>
        <s v="50124-88608-EO"/>
        <s v="00888-74814-UZ"/>
        <s v="14158-30713-OB"/>
        <s v="51427-89175-QJ"/>
        <s v="39123-12846-YJ"/>
        <s v="44981-99666-XB"/>
        <s v="24825-51803-CQ"/>
        <s v="77634-13918-GJ"/>
        <s v="13694-25001-LX"/>
        <s v="08523-01791-TI"/>
        <s v="49860-68865-AB"/>
        <s v="21240-83132-SP"/>
        <s v="08350-81623-TF"/>
        <s v="73284-01385-SJ"/>
        <s v="04152-34436-IE"/>
        <s v="06631-86965-XP"/>
        <s v="54619-08558-ZU"/>
        <s v="85589-17020-CX"/>
        <s v="36078-91009-WU"/>
        <s v="15770-27099-GX"/>
        <s v="91460-04823-BX"/>
        <s v="45089-52817-WN"/>
        <s v="76447-50326-IC"/>
        <s v="26333-67911-OL"/>
        <s v="22107-86640-SB"/>
        <s v="09960-34242-LZ"/>
        <s v="04671-85591-RT"/>
        <s v="25729-68859-UA"/>
        <s v="05501-86351-NX"/>
        <s v="04521-04300-OK"/>
        <s v="58689-55264-VK"/>
        <s v="79436-73011-MM"/>
        <s v="65552-60476-KY"/>
        <s v="69904-02729-YS"/>
        <s v="01433-04270-AX"/>
        <s v="14204-14186-LA"/>
        <s v="32948-34398-HC"/>
        <s v="77343-52608-FF"/>
        <s v="42770-36274-QA"/>
        <s v="14103-58987-ZU"/>
        <s v="69958-32065-SW"/>
        <s v="69533-84907-FA"/>
        <s v="76005-95461-CI"/>
        <s v="15395-90855-VB"/>
        <s v="80640-45811-LB"/>
        <s v="28476-04082-GR"/>
        <s v="12018-75670-EU"/>
        <s v="86437-17399-FK"/>
        <s v="62979-53167-ML"/>
        <s v="54810-81899-HL"/>
        <s v="26103-41504-IB"/>
        <s v="76534-45229-SG"/>
        <s v="81744-27332-RR"/>
        <s v="91513-75657-PH"/>
        <s v="30373-66619-CB"/>
        <s v="31582-23562-FM"/>
        <s v="81431-12577-VD"/>
        <s v="68894-91205-MP"/>
        <s v="87602-55754-VN"/>
        <s v="39181-35745-WH"/>
        <s v="30381-64762-NG"/>
        <s v="17503-27693-ZH"/>
        <s v="89442-35633-HJ"/>
        <s v="13654-85265-IL"/>
        <s v="40946-22090-FP"/>
        <s v="29050-93691-TS"/>
        <s v="64395-74865-WF"/>
        <s v="81861-66046-SU"/>
        <s v="13366-78506-KP"/>
        <s v="08847-29858-HN"/>
        <s v="00539-42510-RY"/>
        <s v="45190-08727-NV"/>
        <s v="87049-37901-FU"/>
        <s v="34015-31593-JC"/>
        <s v="90305-50099-SV"/>
        <s v="55871-61935-MF"/>
        <s v="15405-60469-TM"/>
        <s v="06953-94794-FB"/>
        <s v="22305-40299-CY"/>
        <s v="09020-56774-GU"/>
        <s v="92926-08470-YS"/>
        <s v="07250-63194-JO"/>
        <s v="63787-96257-TQ"/>
        <s v="49530-25460-RW"/>
        <s v="66508-21373-OQ"/>
        <s v="20203-03950-FY"/>
        <s v="83895-90735-XH"/>
        <s v="61954-61462-RJ"/>
        <s v="47939-53158-LS"/>
        <s v="61513-27752-FA"/>
        <s v="89714-19856-WX"/>
        <s v="87979-56781-YV"/>
        <s v="74126-88836-KA"/>
        <s v="37397-05992-VO"/>
        <s v="54904-18397-UD"/>
        <s v="19017-95853-EK"/>
        <s v="88593-59934-VU"/>
        <s v="47493-68564-YM"/>
        <s v="82246-82543-DW"/>
        <s v="03384-62101-IY"/>
        <s v="86881-41559-OR"/>
        <s v="02536-18494-AQ"/>
        <s v="58638-01029-CB"/>
        <s v="90312-11148-LA"/>
        <s v="68239-74809-TF"/>
        <s v="91074-60023-IP"/>
        <s v="07972-83748-JI"/>
        <s v="08694-57330-XR"/>
        <s v="68412-11126-YJ"/>
        <s v="69037-66822-DW"/>
        <s v="01297-94364-XH"/>
        <s v="39919-06540-ZI"/>
        <s v="60512-78550-WS"/>
        <s v="40172-12000-AU"/>
        <s v="39019-13649-CL"/>
        <s v="12715-05198-QU"/>
        <s v="04513-76520-QO"/>
        <s v="88446-59251-SQ"/>
        <s v="23779-10274-KN"/>
        <s v="57235-92842-DK"/>
        <s v="75977-30364-AY"/>
        <s v="12299-30914-NG"/>
        <s v="59971-35626-YJ"/>
        <s v="15380-76513-PS"/>
        <s v="73564-98204-EY"/>
        <s v="72282-40594-RX"/>
        <s v="17514-94165-RJ"/>
        <s v="56248-75861-JX"/>
        <s v="97855-54761-IS"/>
        <s v="96544-91644-IT"/>
        <s v="51971-70393-QM"/>
        <s v="06812-11924-IK"/>
        <s v="59741-90220-OW"/>
        <s v="62682-27930-PD"/>
        <s v="00256-19905-YG"/>
        <s v="38890-22576-UI"/>
        <s v="94573-61802-PH"/>
        <s v="86447-02699-UT"/>
        <s v="51432-27169-KN"/>
        <s v="43074-00987-PB"/>
        <s v="04739-85772-QT"/>
        <s v="28279-78469-YW"/>
        <s v="91829-99544-DS"/>
        <s v="38978-59582-JP"/>
        <s v="86504-96610-BH"/>
        <s v="75986-98864-EZ"/>
        <s v="66776-88682-RG"/>
        <s v="85851-78384-DM"/>
        <s v="55232-81621-BX"/>
        <s v="80310-92912-JA"/>
        <s v="19821-05175-WZ"/>
        <s v="01338-83217-GV"/>
        <s v="66044-25298-TA"/>
        <s v="28728-47861-TZ"/>
        <s v="32638-38620-AX"/>
        <s v="83163-65741-IH"/>
        <s v="89422-58281-FD"/>
        <s v="76293-30918-DQ"/>
        <s v="86779-84838-EJ"/>
        <s v="66806-41795-MX"/>
        <s v="64875-71224-UI"/>
        <s v="16982-35708-BZ"/>
        <s v="66708-26678-QK"/>
        <s v="08743-09057-OO"/>
        <s v="37490-01572-JW"/>
        <s v="01811-60350-CU"/>
        <s v="24766-58139-GT"/>
        <s v="90123-70970-NY"/>
        <s v="93809-05424-MG"/>
        <s v="85425-33494-HQ"/>
        <s v="54387-64897-XC"/>
        <s v="01035-70465-UO"/>
        <s v="84260-39432-ML"/>
        <s v="69779-40609-RS"/>
        <s v="80247-70000-HT"/>
        <s v="35058-04550-VC"/>
        <s v="27226-53717-SY"/>
        <s v="02002-98725-CH"/>
        <s v="38487-01549-MV"/>
        <s v="98573-41811-EQ"/>
        <s v="72463-75685-MV"/>
        <s v="10225-91535-AI"/>
        <s v="48090-06534-HI"/>
        <s v="80444-58185-FX"/>
        <s v="13561-92774-WP"/>
        <s v="11550-78378-GE"/>
        <s v="90961-35603-RP"/>
        <s v="57145-03803-ZL"/>
        <s v="89115-11966-VF"/>
        <s v="05754-41702-FG"/>
        <s v="84269-49816-ML"/>
        <s v="23600-98432-ME"/>
        <s v="79058-02767-CP"/>
        <s v="89208-74646-UK"/>
        <s v="11408-81032-UR"/>
        <s v="32070-55528-UG"/>
        <s v="48873-84433-PN"/>
        <s v="32928-18158-OW"/>
        <s v="89711-56688-GG"/>
        <s v="48389-71976-JB"/>
        <s v="84033-80762-EQ"/>
        <s v="12743-00952-KO"/>
        <s v="41505-42181-EF"/>
        <s v="14307-87663-KB"/>
        <s v="08360-19442-GB"/>
        <s v="93405-51204-UW"/>
        <s v="97152-03355-IW"/>
        <s v="79216-73157-TE"/>
        <s v="20259-47723-AC"/>
        <s v="04666-71569-RI"/>
        <s v="08909-77713-CG"/>
        <s v="84340-73931-VV"/>
        <s v="04609-95151-XH"/>
        <s v="99562-88650-YF"/>
        <s v="46560-73885-PJ"/>
        <s v="80179-44620-WN"/>
        <s v="59081-87231-VP"/>
        <s v="07878-45872-CC"/>
        <s v="12444-05174-OO"/>
        <s v="34665-62561-AU"/>
        <s v="77877-11993-QH"/>
        <s v="32291-18308-YZ"/>
        <s v="25754-33191-ZI"/>
        <s v="53120-45532-KL"/>
        <s v="36605-83052-WB"/>
        <s v="53683-35977-KI"/>
        <s v="07972-83134-NM"/>
        <s v="25514-23938-IQ"/>
        <s v="49084-44492-OJ"/>
        <s v="76624-72205-CK"/>
        <s v="12729-50170-JE"/>
        <s v="43974-44760-QI"/>
        <s v="30585-48726-BK"/>
        <s v="16123-07017-TY"/>
        <s v="27723-45097-MH"/>
        <s v="37078-56703-AF"/>
        <s v="79420-11075-MY"/>
        <s v="57504-13456-UO"/>
        <s v="53751-57560-CN"/>
        <s v="96112-42558-EA"/>
        <s v="03157-23165-UB"/>
        <s v="51466-52850-AG"/>
        <s v="57145-31023-FK"/>
        <s v="66408-53777-VE"/>
        <s v="53035-99701-WG"/>
        <s v="45899-92796-EI"/>
        <s v="17649-28133-PY"/>
        <s v="49612-33852-CN"/>
        <s v="66976-43829-YG"/>
        <s v="64852-04619-XZ"/>
        <s v="58690-31815-VY"/>
        <s v="62863-81239-DT"/>
        <s v="21177-40725-CF"/>
        <s v="99421-80253-UI"/>
        <s v="45315-50206-DK"/>
        <s v="09595-95726-OV"/>
        <s v="60221-67036-TD"/>
        <s v="62923-29397-KX"/>
        <s v="33011-52383-BA"/>
        <s v="86768-91598-FA"/>
        <s v="37191-12203-MX"/>
        <s v="16545-76328-JY"/>
        <s v="74330-29286-RO"/>
        <s v="22349-47389-GY"/>
        <s v="70290-38099-GB"/>
        <s v="18741-72071-PP"/>
        <s v="62588-82624-II"/>
        <s v="37430-29579-HD"/>
        <s v="84132-22322-QT"/>
        <s v="37445-17791-NQ"/>
        <s v="58511-10548-ZU"/>
        <s v="47725-34771-FJ"/>
        <s v="53086-67334-KT"/>
        <s v="83308-82257-UN"/>
        <s v="37274-08534-FM"/>
        <s v="54004-04664-AA"/>
        <s v="26822-19510-SD"/>
        <s v="06432-73165-ML"/>
        <s v="96503-31833-CW"/>
        <s v="63985-64148-MG"/>
        <s v="19597-91185-CM"/>
        <s v="79814-23626-JR"/>
        <s v="43439-94003-DW"/>
        <s v="97655-45555-LI"/>
        <s v="64418-01720-VW"/>
        <s v="96836-09258-RI"/>
        <s v="69529-07533-CV"/>
        <s v="94840-49457-UD"/>
        <s v="81414-81273-DK"/>
        <s v="76930-61689-CH"/>
        <s v="12839-56537-TQ"/>
        <s v="62741-01322-HU"/>
        <s v="44932-34838-RM"/>
        <s v="91181-19412-RQ"/>
        <s v="37182-54930-XC"/>
        <s v="08613-17327-XT"/>
        <s v="70451-38048-AH"/>
        <s v="35442-75769-PL"/>
        <s v="83737-56117-JE"/>
        <s v="07095-81281-NJ"/>
        <s v="77043-48851-HG"/>
        <s v="78224-60622-KH"/>
        <s v="83105-86631-IU"/>
        <s v="99358-65399-TC"/>
        <s v="94525-76037-JP"/>
        <s v="82718-93677-XO"/>
        <s v="44708-78241-DF"/>
        <s v="23039-93032-FN"/>
        <s v="35256-12529-FT"/>
        <s v="86100-33488-WP"/>
        <s v="64435-53100-WM"/>
        <s v="44699-43836-UH"/>
        <s v="29588-35679-RG"/>
        <s v="64815-54078-HH"/>
        <s v="59572-41990-XY"/>
        <s v="32481-61533-ZJ"/>
        <s v="31587-92570-HL"/>
        <s v="93832-04799-ID"/>
        <s v="59367-30821-ZQ"/>
        <s v="83947-45528-ET"/>
        <s v="60799-92593-CX"/>
        <s v="61600-55136-UM"/>
        <s v="59771-90302-OF"/>
        <s v="16880-78077-FB"/>
        <s v="74415-50873-FC"/>
        <s v="31798-95707-NR"/>
        <s v="59122-08794-WT"/>
        <s v="37238-52421-JJ"/>
        <s v="48854-01899-FN"/>
        <s v="80896-38819-DW"/>
        <s v="29814-01459-RC"/>
        <s v="48497-29281-FE"/>
        <s v="43605-12616-YH"/>
        <s v="21907-75962-VB"/>
        <s v="69503-12127-YD"/>
        <s v="68810-07329-EU"/>
        <s v="08478-75251-OG"/>
        <s v="17005-82030-EA"/>
        <s v="42179-95059-DO"/>
        <s v="55989-39849-WO"/>
        <s v="28932-49296-TM"/>
        <s v="86144-10144-CB"/>
        <s v="60973-72562-DQ"/>
        <s v="11263-86515-VU"/>
        <s v="60004-62976-NI"/>
        <s v="77876-28498-HI"/>
        <s v="61302-06948-EH"/>
        <s v="06757-96251-UH"/>
        <s v="44530-75983-OD"/>
        <s v="44865-58249-RY"/>
        <s v="36021-61205-DF"/>
        <s v="75716-12782-SS"/>
        <s v="11812-00461-KH"/>
        <s v="46681-78850-ZW"/>
        <s v="01932-87052-KO"/>
        <s v="16046-34805-ZF"/>
        <s v="34546-70516-LR"/>
        <s v="73699-93557-FZ"/>
        <s v="86686-37462-CK"/>
        <s v="14298-02150-KH"/>
        <s v="48675-07824-HJ"/>
        <s v="18551-80943-YQ"/>
        <s v="19196-09748-DB"/>
        <s v="72233-08665-IP"/>
        <s v="53817-13148-RK"/>
        <s v="92227-49331-QR"/>
        <s v="12997-41076-FQ"/>
        <s v="44220-00348-MB"/>
        <s v="93047-98331-DD"/>
        <s v="67285-75317-XI"/>
        <s v="88167-57964-PH"/>
        <s v="16106-36039-QS"/>
        <s v="98921-82417-GN"/>
        <s v="55265-75151-AK"/>
        <s v="47386-50743-FG"/>
        <s v="32622-54551-UC"/>
        <s v="48419-02347-XP"/>
        <s v="14121-20527-OJ"/>
        <s v="53486-73919-BQ"/>
        <s v="21889-94615-WT"/>
        <s v="87726-16941-QW"/>
        <s v="03677-09134-BC"/>
        <s v="93224-71517-WV"/>
        <s v="76263-95145-GJ"/>
        <s v="68555-89840-GZ"/>
        <s v="70624-19112-AO"/>
        <s v="58916-61837-QH"/>
        <s v="89292-52335-YZ"/>
        <s v="77284-34297-YY"/>
        <s v="50449-80974-BZ"/>
        <s v="08120-16183-AW"/>
        <s v="68044-89277-ML"/>
        <s v="71364-35210-HS"/>
        <s v="37177-68797-ON"/>
        <s v="60308-06944-GS"/>
        <s v="49888-39458-PF"/>
        <s v="60748-46813-DZ"/>
        <s v="16385-11286-NX"/>
        <s v="72164-90254-EJ"/>
        <s v="67010-92988-CT"/>
        <s v="15776-91507-GT"/>
        <s v="23473-41001-CD"/>
        <s v="23446-47798-ID"/>
        <s v="28327-84469-ND"/>
        <s v="42466-87067-DT"/>
        <s v="62246-99443-HF"/>
        <s v="99869-55718-UU"/>
        <s v="77421-46059-RY"/>
        <s v="49894-06550-OQ"/>
        <s v="72028-63343-SU"/>
        <s v="10074-20104-NN"/>
        <s v="71769-10219-IM"/>
        <s v="22221-71106-JD"/>
        <s v="99735-44927-OL"/>
        <s v="27132-68907-RC"/>
        <s v="90440-62727-HI"/>
        <s v="36769-16558-SX"/>
        <s v="10138-31681-SD"/>
        <s v="24669-76297-SF"/>
        <s v="78050-20355-DI"/>
        <s v="79825-17822-UH"/>
        <s v="03990-21586-MQ"/>
        <s v="27493-46921-TZ"/>
        <s v="58816-74064-TF"/>
        <s v="09818-59895-EH"/>
        <s v="06488-46303-IZ"/>
        <s v="93046-67561-AY"/>
        <s v="68946-40750-LK"/>
        <s v="38387-64959-WW"/>
        <s v="48418-60841-CC"/>
        <s v="13736-92418-JS"/>
        <s v="33000-22405-LO"/>
        <s v="46959-60474-LT"/>
        <s v="73431-39823-UP"/>
        <s v="90993-98984-JK"/>
        <s v="06552-04430-AG"/>
        <s v="54597-57004-QM"/>
        <s v="50238-24377-ZS"/>
        <s v="60370-41934-IF"/>
        <s v="06899-54551-EH"/>
        <s v="66458-91190-YC"/>
        <s v="80463-43913-WZ"/>
        <s v="67204-04870-LG"/>
        <s v="22721-63196-UJ"/>
        <s v="55515-37571-RS"/>
        <s v="25598-77476-CB"/>
        <s v="14888-85625-TM"/>
        <s v="92793-68332-NR"/>
        <s v="64439-27325-LG"/>
        <s v="78570-76770-LB"/>
        <s v="98661-69719-VI"/>
        <s v="82990-92703-IX"/>
        <s v="49412-86877-VY"/>
        <s v="70879-00984-FJ"/>
        <s v="53414-73391-CR"/>
        <s v="43606-83072-OA"/>
        <s v="84466-22864-CE"/>
        <s v="76499-89100-JQ"/>
        <s v="39582-35773-ZJ"/>
        <s v="66240-46962-IO"/>
        <s v="10637-45522-ID"/>
        <s v="92599-58687-CS"/>
        <s v="06058-48844-PI"/>
        <s v="53631-24432-SY"/>
        <s v="18275-73980-KL"/>
        <s v="23187-65750-HZ"/>
        <s v="22725-79522-GP"/>
        <s v="06279-72603-JE"/>
        <s v="83543-79246-ON"/>
        <s v="66794-66795-VW"/>
        <s v="95424-67020-AP"/>
        <s v="73017-69644-MS"/>
        <s v="67423-10113-LM"/>
        <s v="48582-05061-RY"/>
        <s v="32031-49093-KE"/>
        <s v="31715-98714-OO"/>
        <s v="73759-17258-KA"/>
        <s v="64897-79178-MH"/>
        <s v="73346-85564-JB"/>
        <s v="07476-13102-NJ"/>
        <s v="87223-37422-SK"/>
        <s v="57837-15577-YK"/>
        <s v="10142-55267-YO"/>
        <s v="73647-66148-VM"/>
        <s v="92976-19453-DT"/>
        <s v="89757-51438-HX"/>
        <s v="76192-13390-HZ"/>
        <s v="02009-87294-SY"/>
        <s v="82872-34456-LJ"/>
        <s v="13181-04387-LI"/>
        <s v="24845-36117-TI"/>
        <s v="86646-65810-TD"/>
        <s v="59480-02795-IU"/>
        <s v="61809-87758-LJ"/>
        <s v="77408-43873-RS"/>
        <s v="18366-65239-WF"/>
        <s v="19485-98072-PS"/>
        <s v="72072-33025-SD"/>
        <s v="58118-22461-GC"/>
        <s v="90940-63327-DJ"/>
        <s v="64481-42546-II"/>
        <s v="27536-28463-NJ"/>
        <s v="70140-82812-KD"/>
        <s v="91895-55605-LS"/>
        <s v="43155-71724-XP"/>
        <s v="32038-81174-JF"/>
        <s v="59205-20324-NB"/>
        <s v="99899-54612-NX"/>
        <s v="26248-84194-FI"/>
        <s v="84493-71314-WX"/>
        <s v="39789-43945-IV"/>
        <s v="38972-89678-ZM"/>
        <s v="91465-84526-IJ"/>
        <s v="22832-98538-RB"/>
        <s v="30844-91890-ZA"/>
        <s v="05325-97750-WP"/>
        <s v="88992-49081-AT"/>
        <s v="10204-31464-SA"/>
        <s v="75156-80911-YT"/>
        <s v="53971-49906-PZ"/>
        <s v="10728-17633-ST"/>
        <s v="13549-65017-VE"/>
        <s v="87688-42420-TO"/>
        <s v="51901-35210-UI"/>
        <s v="62483-50867-OM"/>
        <s v="92753-50029-SD"/>
        <s v="53809-98498-SN"/>
        <s v="66308-13503-KD"/>
        <s v="82458-87830-JE"/>
        <s v="41611-34336-WT"/>
        <s v="70089-27418-UJ"/>
        <s v="99978-56910-BN"/>
        <s v="09668-23340-IC"/>
        <s v="39457-62611-YK"/>
        <s v="90985-89807-RW"/>
        <s v="17816-67941-ZS"/>
        <s v="90816-65619-LM"/>
        <s v="69761-61146-KD"/>
        <s v="24040-20817-QB"/>
        <s v="19524-21432-XP"/>
        <s v="14398-43114-RV"/>
        <s v="41486-52502-QQ"/>
        <s v="20236-64364-QL"/>
        <s v="29102-40100-TZ"/>
        <s v="09171-42203-EB"/>
        <s v="29060-75856-UI"/>
        <s v="17088-16989-PL"/>
        <s v="14756-18321-CL"/>
        <s v="13324-78688-MI"/>
        <s v="73799-04749-BM"/>
        <s v="01927-46702-YT"/>
        <s v="80467-17137-TO"/>
        <s v="14640-87215-BK"/>
        <s v="94447-35885-HK"/>
        <s v="71034-49694-CS"/>
        <s v="00445-42781-KX"/>
        <s v="96116-24737-LV"/>
        <s v="18684-73088-YL"/>
        <s v="74671-55639-TU"/>
        <s v="17488-65879-XL"/>
        <s v="46431-09298-OU"/>
        <s v="60378-26473-FE"/>
        <s v="34927-68586-ZV"/>
        <s v="29051-27555-GD"/>
        <s v="52143-35672-JF"/>
        <s v="64918-67725-MN"/>
        <s v="85634-61759-ND"/>
        <s v="40180-22940-QB"/>
        <s v="34666-76738-SQ"/>
        <s v="98536-88616-FF"/>
        <s v="55621-06130-SA"/>
        <s v="45666-86771-EH"/>
        <s v="24689-69376-XX"/>
        <s v="71891-51101-VQ"/>
        <s v="71749-05400-CN"/>
        <s v="64845-00270-NO"/>
        <s v="29851-36402-UX"/>
        <s v="12190-25421-WM"/>
        <s v="52316-30571-GD"/>
        <s v="23243-92649-RY"/>
        <s v="39528-19971-OR"/>
        <s v="32743-78448-KT"/>
        <s v="93417-12322-YB"/>
        <s v="56891-86662-UY"/>
        <s v="40414-26467-VE"/>
        <s v="87858-83734-RK"/>
        <s v="46818-20198-GB"/>
        <s v="29808-89098-XD"/>
        <s v="78786-77449-RQ"/>
        <s v="27878-42224-QF"/>
        <s v="25331-13794-SB"/>
        <s v="55864-37682-GQ"/>
        <s v="97005-25609-CQ"/>
        <s v="94058-95794-IJ"/>
        <s v="40214-03678-GU"/>
        <s v="04921-85445-SL"/>
        <s v="53386-94266-LJ"/>
        <s v="49480-85909-DG"/>
        <s v="18293-78136-MN"/>
        <s v="84641-67384-TD"/>
        <s v="72320-29738-EB"/>
        <s v="47355-97488-XS"/>
        <s v="63499-24884-PP"/>
        <s v="39193-51770-FM"/>
        <s v="61323-91967-GG"/>
        <s v="90123-01967-KS"/>
        <s v="15958-25089-OS"/>
        <s v="98430-37820-UV"/>
        <s v="21798-04171-XC"/>
        <s v="52798-46508-HP"/>
        <s v="46478-42970-EM"/>
        <s v="00246-15080-LE"/>
        <s v="94091-86957-HX"/>
        <s v="26295-44907-DK"/>
        <s v="95351-96177-QV"/>
        <s v="92204-96636-BS"/>
        <s v="03010-30348-UA"/>
        <s v="13441-34686-SW"/>
        <s v="96612-41722-VJ"/>
        <s v="25504-41681-WA"/>
        <s v="75443-07820-DZ"/>
        <s v="39276-95489-XV"/>
        <s v="61437-83623-PZ"/>
        <s v="34317-87258-HQ"/>
        <s v="18570-80998-ZS"/>
        <s v="66580-33745-OQ"/>
        <s v="19820-29285-FD"/>
        <s v="11349-55147-SN"/>
        <s v="21141-12455-VB"/>
        <s v="71003-85639-HB"/>
        <s v="58443-95866-YO"/>
        <s v="89646-21249-OH"/>
        <s v="64988-20636-XQ"/>
        <s v="34704-83143-KS"/>
        <s v="67388-17544-XX"/>
        <s v="69411-48470-ID"/>
        <s v="97741-98924-KT"/>
        <s v="79857-78167-KO"/>
        <s v="46963-10322-ZA"/>
        <s v="93812-74772-MV"/>
        <s v="48203-23480-UB"/>
        <s v="60357-65386-RD"/>
        <s v="35099-13971-JI"/>
        <s v="01304-59807-OB"/>
        <s v="50705-17295-NK"/>
        <s v="77657-61366-FY"/>
        <s v="57192-13428-PL"/>
        <s v="24891-77957-LU"/>
        <s v="64896-18468-BT"/>
        <s v="84761-40784-SV"/>
        <s v="20236-42322-CM"/>
        <s v="49671-11547-WG"/>
        <s v="57976-33535-WK"/>
        <s v="55915-19477-MK"/>
        <s v="28121-11641-UA"/>
        <s v="09540-70637-EV"/>
        <s v="17775-77072-PP"/>
        <s v="90392-73338-BC"/>
        <s v="10725-45724-CO"/>
        <s v="87242-18006-IR"/>
        <s v="36572-91896-PP"/>
        <s v="25181-97933-UX"/>
        <s v="55374-03175-IA"/>
        <s v="76948-43532-JS"/>
        <s v="24344-88599-PP"/>
        <s v="54462-58311-YF"/>
        <s v="90767-92589-LV"/>
        <s v="27517-43747-YD"/>
        <s v="77828-66867-KH"/>
        <s v="41054-59693-XE"/>
        <s v="26314-66792-VP"/>
        <s v="69410-04668-MA"/>
        <s v="24972-55878-KX"/>
        <s v="46296-42617-OQ"/>
        <s v="44494-89923-UW"/>
        <s v="11621-09964-ID"/>
        <s v="76319-80715-II"/>
        <s v="91654-79216-IC"/>
        <s v="56450-21890-HK"/>
        <s v="40600-58915-WZ"/>
        <s v="66527-94478-PB"/>
        <s v="77154-45038-IH"/>
        <s v="08439-55669-AI"/>
        <s v="91509-62250-GN"/>
        <s v="83833-46106-ZC"/>
        <s v="19383-33606-PW"/>
        <s v="67052-76184-CB"/>
        <s v="43452-18035-DH"/>
        <s v="88060-50676-MV"/>
        <s v="89574-96203-EP"/>
        <s v="12607-75113-UV"/>
        <s v="56991-05510-PR"/>
        <s v="01841-48191-NL"/>
        <s v="33269-10023-CO"/>
        <s v="31245-81098-PJ"/>
        <s v="08946-56610-IH"/>
        <s v="20260-32948-EB"/>
        <s v="31613-41626-KX"/>
        <s v="75961-20170-RD"/>
        <s v="72524-06410-KD"/>
        <s v="98918-34330-GY"/>
        <s v="51497-50894-WU"/>
        <s v="98636-90072-YE"/>
        <s v="47011-57815-HJ"/>
        <s v="61253-98356-VD"/>
        <s v="96762-10814-DA"/>
        <s v="63112-10870-LC"/>
        <s v="21403-49423-PD"/>
        <s v="29581-13303-VB"/>
        <s v="86110-83695-YS"/>
        <s v="80454-42225-FT"/>
        <s v="29129-60664-KO"/>
        <s v="63025-62939-AN"/>
        <s v="49012-12987-QT"/>
        <s v="50924-94200-SQ"/>
        <s v="15673-18812-IU"/>
        <s v="52151-75971-YY"/>
        <s v="19413-02045-CG"/>
        <s v="98185-92775-KT"/>
        <s v="86991-53901-AT"/>
        <s v="78226-97287-JI"/>
        <s v="27930-59250-JT"/>
        <s v="40560-18556-YE"/>
        <s v="40780-22081-LX"/>
        <s v="01603-43789-TN"/>
        <s v="75419-92838-TI"/>
        <s v="96516-97464-MF"/>
        <s v="90285-56295-PO"/>
        <s v="08100-71102-HQ"/>
        <s v="84074-28110-OV"/>
        <s v="12747-63766-EU"/>
        <s v="83490-88357-LJ"/>
        <s v="53729-30320-XZ"/>
        <s v="50384-52703-LA"/>
        <s v="53864-36201-FG"/>
        <s v="70631-33225-MZ"/>
        <s v="54798-14109-HC"/>
        <s v="08023-52962-ET"/>
        <s v="41899-00283-VK"/>
        <s v="39011-18412-GR"/>
        <s v="60255-12579-PZ"/>
        <s v="80541-38332-BP"/>
        <s v="72778-50968-UQ"/>
        <s v="23941-30203-MO"/>
        <s v="96434-50068-DZ"/>
        <s v="11729-74102-XB"/>
        <s v="88116-12604-TE"/>
        <s v="13082-41034-PD"/>
        <s v="18082-74419-QH"/>
        <s v="49401-45041-ZU"/>
        <s v="41252-45992-VS"/>
        <s v="00852-54571-WP"/>
        <s v="13321-57602-GK"/>
        <s v="75006-89922-VW"/>
        <s v="52098-80103-FD"/>
        <s v="60121-12432-VU"/>
        <s v="68346-14810-UA"/>
        <s v="48464-99723-HK"/>
        <s v="88420-46464-XE"/>
        <s v="37762-09530-MP"/>
        <s v="47268-50127-XY"/>
        <s v="25544-84179-QC"/>
        <s v="32058-76765-ZL"/>
        <s v="69171-65646-UC"/>
        <s v="22503-52799-MI"/>
        <s v="08934-65581-ZI"/>
        <s v="15764-22559-ZT"/>
        <s v="87519-68847-ZG"/>
        <s v="78012-56878-UB"/>
        <s v="77192-72145-RG"/>
        <s v="86071-79238-CX"/>
        <s v="16809-16936-WF"/>
        <s v="11212-69985-ZJ"/>
        <s v="53893-01719-CL"/>
        <s v="66028-99867-WJ"/>
        <s v="62839-56723-CH"/>
        <s v="96849-52854-CR"/>
        <s v="19755-55847-VW"/>
        <s v="32900-82606-BO"/>
        <s v="20118-28138-QD"/>
        <s v="84057-45461-AH"/>
        <s v="90882-88130-KQ"/>
        <s v="21617-79890-DD"/>
        <s v="20256-54689-LO"/>
        <s v="17572-27091-AA"/>
        <s v="82300-88786-UE"/>
        <s v="65732-22589-OW"/>
        <s v="77175-09826-SF"/>
        <s v="07237-32539-NB"/>
        <s v="54722-76431-EX"/>
        <s v="67847-82662-TE"/>
        <s v="51114-51191-EW"/>
        <s v="91809-58808-TV"/>
        <s v="84996-26826-DK"/>
        <s v="93676-95250-XJ"/>
        <s v="28300-14355-GF"/>
        <s v="91190-84826-IQ"/>
        <s v="34570-99384-AF"/>
        <s v="57808-90533-UE"/>
        <s v="76060-30540-LB"/>
        <s v="76730-63769-ND"/>
        <s v="96042-27290-EQ"/>
        <s v="51940-02669-OR"/>
        <s v="99144-98314-GN"/>
        <s v="16358-63919-CE"/>
        <s v="67743-54817-UT"/>
        <s v="44601-51441-BH"/>
        <s v="97201-58870-WB"/>
        <s v="19849-12926-QF"/>
        <s v="40535-56770-UM"/>
        <s v="74940-09646-MU"/>
        <s v="06623-54610-HC"/>
        <s v="89490-75361-AF"/>
        <s v="94526-79230-GZ"/>
        <s v="58559-08254-UY"/>
        <s v="88574-37083-WX"/>
        <s v="67953-79896-AC"/>
        <s v="69207-93422-CQ"/>
        <s v="56060-17602-RG"/>
        <s v="46859-14212-FI"/>
        <s v="33555-01585-RP"/>
        <s v="11932-85629-CU"/>
        <s v="36192-07175-XC"/>
        <s v="46242-54946-ZW"/>
        <s v="95152-82155-VQ"/>
        <s v="13404-39127-WQ"/>
        <s v="40226-52317-IO"/>
        <s v="34419-18068-AG"/>
        <s v="51738-61457-RS"/>
        <s v="86757-52367-ON"/>
        <s v="28158-93383-CK"/>
        <s v="44799-09711-XW"/>
        <s v="53667-91553-LT"/>
        <s v="86579-92122-OC"/>
        <s v="01474-63436-TP"/>
        <s v="90533-82440-EE"/>
        <s v="48553-69225-VX"/>
        <s v="52374-27313-IV"/>
        <s v="14264-41252-SL"/>
        <s v="35367-50483-AR"/>
        <s v="69443-77665-QW"/>
        <s v="63411-51758-QC"/>
        <s v="68605-21835-UF"/>
        <s v="34786-30419-XY"/>
        <s v="15456-29250-RU"/>
        <s v="00886-35803-FG"/>
        <s v="31599-82152-AD"/>
        <s v="76209-39601-ZR"/>
        <s v="15064-65241-HB"/>
        <s v="69215-90789-DL"/>
        <s v="04317-46176-TB"/>
        <s v="04713-57765-KR"/>
        <s v="40959-32642-DN"/>
        <s v="77746-08153-PM"/>
        <s v="49667-96708-JL"/>
        <s v="24155-79322-EQ"/>
        <s v="95342-88311-SF"/>
        <s v="69374-08133-RI"/>
        <s v="83844-95908-RX"/>
        <s v="09667-09231-YM"/>
        <s v="55427-08059-DF"/>
        <s v="06624-54037-BQ"/>
        <s v="48544-90737-AZ"/>
        <s v="79463-01597-FQ"/>
        <s v="27702-50024-XC"/>
        <s v="57360-46846-NS"/>
        <s v="84045-66771-SL"/>
        <s v="46885-00260-TL"/>
        <s v="96446-62142-EN"/>
        <s v="07756-71018-GU"/>
        <s v="92048-47813-QB"/>
        <s v="28699-16256-XV"/>
        <s v="98476-63654-CG"/>
        <s v="55409-07759-YG"/>
        <s v="06136-65250-PG"/>
        <s v="08405-33165-BS"/>
        <s v="66070-30559-WI"/>
        <s v="01282-28364-RZ"/>
        <s v="51277-93873-RP"/>
        <s v="84405-83364-DG"/>
        <s v="83731-53280-YC"/>
        <s v="03917-13632-KC"/>
        <s v="62494-09113-RP"/>
        <s v="70567-65133-CN"/>
        <s v="77869-81373-AY"/>
        <s v="38536-98293-JZ"/>
        <s v="43014-53743-XK"/>
        <s v="64965-78386-MY"/>
        <s v="77131-58092-GE"/>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ail" numFmtId="0">
      <sharedItems containsMixedTypes="1" containsNumber="1" containsInteger="1" minValue="0" maxValue="0"/>
    </cacheField>
    <cacheField name="Country" numFmtId="0">
      <sharedItems count="3">
        <s v="United States"/>
        <s v="Ireland"/>
        <s v="United Kingdom"/>
      </sharedItems>
    </cacheField>
    <cacheField name="Coffee Type" numFmtId="0">
      <sharedItems count="4">
        <s v="Rob"/>
        <s v="Exc"/>
        <s v="Ara"/>
        <s v="Lib"/>
      </sharedItems>
    </cacheField>
    <cacheField name="Roast Type" numFmtId="0">
      <sharedItems count="3">
        <s v="M"/>
        <s v="L"/>
        <s v="D"/>
      </sharedItems>
    </cacheField>
    <cacheField name="Size" numFmtId="0">
      <sharedItems containsSemiMixedTypes="0" containsString="0" containsNumber="1" minValue="0.2" maxValue="2.5"/>
    </cacheField>
    <cacheField name="Unit Price" numFmtId="166">
      <sharedItems containsSemiMixedTypes="0" containsString="0" containsNumber="1" minValue="2.6849999999999996" maxValue="36.454999999999998"/>
    </cacheField>
    <cacheField name="Sales" numFmtId="166">
      <sharedItems containsSemiMixedTypes="0" containsString="0" containsNumber="1" minValue="0.53699999999999992" maxValue="546.82499999999993"/>
    </cacheField>
    <cacheField name="Months (Order Date)" numFmtId="0" databaseField="0">
      <fieldGroup base="1">
        <rangePr groupBy="months" startDate="2019-01-02T00:00:00" endDate="2022-08-20T00:00:00"/>
        <groupItems count="14">
          <s v="&lt;02/01/2019"/>
          <s v="Jan"/>
          <s v="Feb"/>
          <s v="Mar"/>
          <s v="Apr"/>
          <s v="May"/>
          <s v="Jun"/>
          <s v="Jul"/>
          <s v="Aug"/>
          <s v="Sep"/>
          <s v="Oct"/>
          <s v="Nov"/>
          <s v="Dec"/>
          <s v="&gt;20/08/2022"/>
        </groupItems>
      </fieldGroup>
    </cacheField>
    <cacheField name="Quarters (Order Date)" numFmtId="0" databaseField="0">
      <fieldGroup base="1">
        <rangePr groupBy="quarters" startDate="2019-01-02T00:00:00" endDate="2022-08-20T00:00:00"/>
        <groupItems count="6">
          <s v="&lt;02/01/2019"/>
          <s v="Qtr1"/>
          <s v="Qtr2"/>
          <s v="Qtr3"/>
          <s v="Qtr4"/>
          <s v="&gt;20/08/2022"/>
        </groupItems>
      </fieldGroup>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5138512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ke" refreshedDate="45705.479877314814" createdVersion="8" refreshedVersion="8" minRefreshableVersion="3" recordCount="1000" xr:uid="{EC222F26-9F8B-4D9C-9C73-8C6DC38F8DA4}">
  <cacheSource type="worksheet">
    <worksheetSource ref="A1:I1001" sheet="customers"/>
  </cacheSource>
  <cacheFields count="9">
    <cacheField name="Customer ID" numFmtId="0">
      <sharedItems/>
    </cacheField>
    <cacheField name="Customer Name" numFmtId="0">
      <sharedItems/>
    </cacheField>
    <cacheField name="Email" numFmtId="0">
      <sharedItems containsBlank="1"/>
    </cacheField>
    <cacheField name="Phone Number" numFmtId="0">
      <sharedItems containsBlank="1"/>
    </cacheField>
    <cacheField name="Address Line 1" numFmtId="0">
      <sharedItems/>
    </cacheField>
    <cacheField name="City" numFmtId="0">
      <sharedItems count="386">
        <s v="Paterson"/>
        <s v="Crumlin"/>
        <s v="San Antonio"/>
        <s v="Springfield"/>
        <s v="Cill Airne"/>
        <s v="Scranton"/>
        <s v="Dayton"/>
        <s v="Kill"/>
        <s v="Los Angeles"/>
        <s v="San Jose"/>
        <s v="Richmond"/>
        <s v="Migrate"/>
        <s v="Saint Louis"/>
        <s v="Philadelphia"/>
        <s v="Portland"/>
        <s v="Houston"/>
        <s v="Caherconlish"/>
        <s v="New York City"/>
        <s v="Clondalkin"/>
        <s v="Grand Rapids"/>
        <s v="Punta Gorda"/>
        <s v="Vancouver"/>
        <s v="Englewood"/>
        <s v="Petaluma"/>
        <s v="Tralee"/>
        <s v="Clonskeagh"/>
        <s v="Rathwire"/>
        <s v="Aurora"/>
        <s v="Jamaica"/>
        <s v="Bailieborough"/>
        <s v="Grand Forks"/>
        <s v="Upton"/>
        <s v="Charleston"/>
        <s v="Little Rock"/>
        <s v="Denver"/>
        <s v="Minneapolis"/>
        <s v="Tucson"/>
        <s v="New Orleans"/>
        <s v="Hartford"/>
        <s v="Ogden"/>
        <s v="Boston"/>
        <s v="Rochester"/>
        <s v="Bronx"/>
        <s v="Birmingham"/>
        <s v="San Bernardino"/>
        <s v="Norfolk"/>
        <s v="Washington"/>
        <s v="Fort Lauderdale"/>
        <s v="Kinloch"/>
        <s v="Provo"/>
        <s v="Toledo"/>
        <s v="Trenton"/>
        <s v="Tampa"/>
        <s v="Pensacola"/>
        <s v="Zephyrhills"/>
        <s v="Saint Paul"/>
        <s v="Fort Wayne"/>
        <s v="Wootton"/>
        <s v="Naples"/>
        <s v="Chicago"/>
        <s v="Newark"/>
        <s v="Vienna"/>
        <s v="Fort Worth"/>
        <s v="Burbank"/>
        <s v="Kingsport"/>
        <s v="Liverpool"/>
        <s v="Columbus"/>
        <s v="Newmarket on Fergus"/>
        <s v="Charlotte"/>
        <s v="Listowel"/>
        <s v="Moycullen"/>
        <s v="Midland"/>
        <s v="Dallas"/>
        <s v="Dulles"/>
        <s v="Oakland"/>
        <s v="Colorado Springs"/>
        <s v="Adare"/>
        <s v="Buffalo"/>
        <s v="Fresno"/>
        <s v="Oklahoma City"/>
        <s v="Beaumont"/>
        <s v="Reno"/>
        <s v="Kansas City"/>
        <s v="Corona"/>
        <s v="Austin"/>
        <s v="Normanton"/>
        <s v="Charlesland"/>
        <s v="Confey"/>
        <s v="Stockton"/>
        <s v="Edgeworthstown"/>
        <s v="Leixlip"/>
        <s v="Tuscaloosa"/>
        <s v="El Paso"/>
        <s v="Port Washington"/>
        <s v="Cherryville"/>
        <s v="Huntington"/>
        <s v="Killorglin"/>
        <s v="Anchorage"/>
        <s v="Nashville"/>
        <s v="Stamford"/>
        <s v="Newport News"/>
        <s v="Drumcondra"/>
        <s v="Fargo"/>
        <s v="Evansville"/>
        <s v="Huntsville"/>
        <s v="Santa Ana"/>
        <s v="Macroom"/>
        <s v="Honolulu"/>
        <s v="Ballivor"/>
        <s v="Portumna"/>
        <s v="Orange"/>
        <s v="Carson City"/>
        <s v="Boca Raton"/>
        <s v="Roanoke"/>
        <s v="Des Moines"/>
        <s v="Norwalk"/>
        <s v="Arlington"/>
        <s v="Ashford"/>
        <s v="Chattanooga"/>
        <s v="Greensboro"/>
        <s v="Alexandria"/>
        <s v="Castlebridge"/>
        <s v="Racine"/>
        <s v="Clearwater"/>
        <s v="Castlebellingham"/>
        <s v="Craigavon"/>
        <s v="Eadestown"/>
        <s v="Montgomery"/>
        <s v="Sparks"/>
        <s v="Macon"/>
        <s v="Whittier"/>
        <s v="Johnson City"/>
        <s v="Portarlington"/>
        <s v="Brooklyn"/>
        <s v="Charlottesville"/>
        <s v="Garland"/>
        <s v="Lansing"/>
        <s v="Tulsa"/>
        <s v="Detroit"/>
        <s v="Nenagh"/>
        <s v="Mesa"/>
        <s v="Warren"/>
        <s v="Memphis"/>
        <s v="Muff"/>
        <s v="Pompano Beach"/>
        <s v="East End"/>
        <s v="Albany"/>
        <s v="Spartanburg"/>
        <s v="Staten Island"/>
        <s v="Lubbock"/>
        <s v="Fermoy"/>
        <s v="Whitwell"/>
        <s v="Balally"/>
        <s v="Salt Lake City"/>
        <s v="Pasadena"/>
        <s v="Kinsale"/>
        <s v="Lees Summit"/>
        <s v="Irvine"/>
        <s v="Hicksville"/>
        <s v="Shawnee Mission"/>
        <s v="Edinburgh"/>
        <s v="Sacramento"/>
        <s v="Wilkes Barre"/>
        <s v="Ballinroad"/>
        <s v="D煤n Laoghaire"/>
        <s v="Cincinnati"/>
        <s v="Cheyenne"/>
        <s v="Atlanta"/>
        <s v="Duluth"/>
        <s v="Baton Rouge"/>
        <s v="Newbiggin"/>
        <s v="Kilkenny"/>
        <s v="San Francisco"/>
        <s v="Phoenix"/>
        <s v="Champaign"/>
        <s v="Swindon"/>
        <s v="Milwaukee"/>
        <s v="Sheffield"/>
        <s v="Erie"/>
        <s v="Tacoma"/>
        <s v="Kinsealy-Drinan"/>
        <s v="Newton"/>
        <s v="Bryan"/>
        <s v="Denton"/>
        <s v="Tullamore"/>
        <s v="Raleigh"/>
        <s v="Shankill"/>
        <s v="Castleblayney"/>
        <s v="Columbia"/>
        <s v="Boulder"/>
        <s v="Norton"/>
        <s v="Louisville"/>
        <s v="Canton"/>
        <s v="Kinlough"/>
        <s v="Lynchburg"/>
        <s v="Danbury"/>
        <s v="Miami Beach"/>
        <s v="Corpus Christi"/>
        <s v="Baltimore"/>
        <s v="Lexington"/>
        <s v="Joliet"/>
        <s v="Eaton"/>
        <s v="Lincoln"/>
        <s v="West Hartford"/>
        <s v="Belfast"/>
        <s v="Las Vegas"/>
        <s v="Akron"/>
        <s v="West Palm Beach"/>
        <s v="Iowa City"/>
        <s v="Sandyford"/>
        <s v="Dublin"/>
        <s v="Knoxville"/>
        <s v="Boynton Beach"/>
        <s v="Church End"/>
        <s v="Indianapolis"/>
        <s v="Jacksonville"/>
        <s v="Seattle"/>
        <s v="Dunmanway"/>
        <s v="Topeka"/>
        <s v="Tyler"/>
        <s v="Shreveport"/>
        <s v="Boise"/>
        <s v="Fort Pierce"/>
        <s v="Round Rock"/>
        <s v="Reston"/>
        <s v="Charlton"/>
        <s v="Miami"/>
        <s v="Anaheim"/>
        <s v="Odessa"/>
        <s v="Castleknock"/>
        <s v="Irving"/>
        <s v="Tullyallen"/>
        <s v="Sutton"/>
        <s v="Harrisburg"/>
        <s v="New Haven"/>
        <s v="Lawrenceville"/>
        <s v="Asheville"/>
        <s v="Hagerstown"/>
        <s v="Preston"/>
        <s v="Whitegate"/>
        <s v="Chico"/>
        <s v="Balrothery"/>
        <s v="New Brunswick"/>
        <s v="Valleymount"/>
        <s v="Lafayette"/>
        <s v="San Diego"/>
        <s v="Alhambra"/>
        <s v="Madison"/>
        <s v="Longwood"/>
        <s v="Chesapeake"/>
        <s v="Jackson"/>
        <s v="Kildare"/>
        <s v="Bethlehem"/>
        <s v="Watergrasshill"/>
        <s v="Monasterevin"/>
        <s v="Longford"/>
        <s v="Ballylinan"/>
        <s v="Ballyboden"/>
        <s v="Bagenalstown"/>
        <s v="Ashbourne"/>
        <s v="Bristol"/>
        <s v="Farranacoush"/>
        <s v="Saginaw"/>
        <s v="Saint Augustine"/>
        <s v="San Rafael"/>
        <s v="Kissimmee"/>
        <s v="Flushing"/>
        <s v="Sterling"/>
        <s v="Seaton"/>
        <s v="Tr谩 Mh贸r"/>
        <s v="Coolock"/>
        <s v="Kinnegad"/>
        <s v="Milltown"/>
        <s v="Elmira"/>
        <s v="High Point"/>
        <s v="Cleveland"/>
        <s v="Ballymahon"/>
        <s v="Virginia"/>
        <s v="Saint Cloud"/>
        <s v="Schenectady"/>
        <s v="Lakeland"/>
        <s v="Melbourne"/>
        <s v="Lucan"/>
        <s v="Camden"/>
        <s v="Waco"/>
        <s v="Winter Haven"/>
        <s v="Naperville"/>
        <s v="Boyle"/>
        <s v="Manorhamilton"/>
        <s v="Bantry"/>
        <s v="Orlando"/>
        <s v="Amarillo"/>
        <s v="Daingean"/>
        <s v="Halton"/>
        <s v="Hyattsville"/>
        <s v="Ashley"/>
        <s v="Durham"/>
        <s v="London"/>
        <s v="Loughrea"/>
        <s v="Decatur"/>
        <s v="Huntington Beach"/>
        <s v="Manchester"/>
        <s v="Pittsburgh"/>
        <s v="Middleton"/>
        <s v="Seminole"/>
        <s v="Merton"/>
        <s v="Ballybofey"/>
        <s v="Castlerea"/>
        <s v="Ballisodare"/>
        <s v="Ford"/>
        <s v="San Angelo"/>
        <s v="Thorpe"/>
        <s v="Carlton"/>
        <s v="Ballinteer"/>
        <s v="Cedar Rapids"/>
        <s v="Sunnyvale"/>
        <s v="Cluain Meala"/>
        <s v="Murfreesboro"/>
        <s v="Gorey"/>
        <s v="Florence"/>
        <s v="Syracuse"/>
        <s v="Bradenton"/>
        <s v="Allentown"/>
        <s v="Hampton"/>
        <s v="Wichita"/>
        <s v="Tallaght"/>
        <s v="Yonkers"/>
        <s v="Bayside"/>
        <s v="Bakersfield"/>
        <s v="Dungarvan"/>
        <s v="Young America"/>
        <s v="Fort Smith"/>
        <s v="Navan"/>
        <s v="Long Beach"/>
        <s v="Lusk"/>
        <s v="Wilmington"/>
        <s v="Garden Grove"/>
        <s v="Clones"/>
        <s v="Stradbally"/>
        <s v="Ballina"/>
        <s v="Glasnevin"/>
        <s v="Billings"/>
        <s v="Independence"/>
        <s v="Monroe"/>
        <s v="Littleton"/>
        <s v="Malahide"/>
        <s v="Arklow"/>
        <s v="Olympia"/>
        <s v="Twyford"/>
        <s v="New Hyde Park"/>
        <s v="Mesquite"/>
        <s v="Monticello"/>
        <s v="Largo"/>
        <s v="Foxrock"/>
        <s v="Burnside"/>
        <s v="Savannah"/>
        <s v="Albuquerque"/>
        <s v="Port Saint Lucie"/>
        <s v="Omaha"/>
        <s v="Salinas"/>
        <s v="Glendale"/>
        <s v="Mobile"/>
        <s v="Hollywood"/>
        <s v="Greystones"/>
        <s v="Monaghan"/>
        <s v="Kirkton"/>
        <s v="Rockford"/>
        <s v="Mullagh"/>
        <s v="Cavan"/>
        <s v="Battle Creek"/>
        <s v="Ballymun"/>
        <s v="Fairbanks"/>
        <s v="Muskegon"/>
        <s v="Sallins"/>
        <s v="Castlemartyr"/>
        <s v="Inglewood"/>
        <s v="Crossmolina"/>
        <s v="Booterstown"/>
        <s v="Gainesville"/>
        <s v="Rathnew"/>
        <s v="Silver Spring"/>
        <s v="Conroe"/>
        <s v="Bundoran"/>
        <s v="Daytona Beach"/>
        <s v="Wirral"/>
        <s v="Oceanside"/>
      </sharedItems>
    </cacheField>
    <cacheField name="Country" numFmtId="0">
      <sharedItems/>
    </cacheField>
    <cacheField name="Postcode" numFmtId="0">
      <sharedItems containsMixedTypes="1" containsNumber="1" containsInteger="1" minValue="1105" maxValue="99709"/>
    </cacheField>
    <cacheField name="Loyalty Card" numFmtId="0">
      <sharedItems count="2">
        <s v="Yes"/>
        <s v="No"/>
      </sharedItems>
    </cacheField>
  </cacheFields>
  <extLst>
    <ext xmlns:x14="http://schemas.microsoft.com/office/spreadsheetml/2009/9/main" uri="{725AE2AE-9491-48be-B2B4-4EB974FC3084}">
      <x14:pivotCacheDefinition pivotCacheId="125954614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nke" refreshedDate="45705.50062337963" backgroundQuery="1" createdVersion="8" refreshedVersion="8" minRefreshableVersion="3" recordCount="0" supportSubquery="1" supportAdvancedDrill="1" xr:uid="{21FF38EA-34F3-4EEE-AADF-1D15391DB929}">
  <cacheSource type="external" connectionId="1"/>
  <cacheFields count="4">
    <cacheField name="[Measures].[Sum of Sales]" caption="Sum of Sales" numFmtId="0" hierarchy="32" level="32767"/>
    <cacheField name="[Table1].[Coffee Type].[Coffee Type]" caption="Coffee Type" numFmtId="0" hierarchy="21" level="1">
      <sharedItems count="4">
        <s v="Ara"/>
        <s v="Exc"/>
        <s v="Lib"/>
        <s v="Rob"/>
      </sharedItems>
    </cacheField>
    <cacheField name="[Table1].[Order Date (Year)].[Order Date (Year)]" caption="Order Date (Year)" numFmtId="0" hierarchy="25" level="1">
      <sharedItems count="4">
        <s v="2019"/>
        <s v="2020"/>
        <s v="2021"/>
        <s v="2022"/>
      </sharedItems>
    </cacheField>
    <cacheField name="[Range].[Roast Type].[Roast Type]" caption="Roast Type" numFmtId="0" hierarchy="9" level="1">
      <sharedItems containsSemiMixedTypes="0" containsNonDate="0" containsString="0"/>
    </cacheField>
  </cacheFields>
  <cacheHierarchies count="33">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Customer ID]" caption="Customer ID" attribute="1" defaultMemberUniqueName="[Range].[Customer ID].[All]" allUniqueName="[Range].[Customer ID].[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Quantity]" caption="Quantity" attribute="1" defaultMemberUniqueName="[Range].[Quantity].[All]" allUniqueName="[Range].[Quantity].[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Email]" caption="Email" attribute="1" defaultMemberUniqueName="[Range].[Email].[All]" allUniqueName="[Range].[Email].[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offee Type]" caption="Coffee Type" attribute="1" defaultMemberUniqueName="[Range].[Coffee Type].[All]" allUniqueName="[Range].[Coffee Type].[All]" dimensionUniqueName="[Range]" displayFolder="" count="2" memberValueDatatype="130" unbalanced="0"/>
    <cacheHierarchy uniqueName="[Range].[Roast Type]" caption="Roast Type" attribute="1" defaultMemberUniqueName="[Range].[Roast Type].[All]" allUniqueName="[Range].[Roast Type].[All]" dimensionUniqueName="[Range]" displayFolder="" count="2" memberValueDatatype="130" unbalanced="0">
      <fieldsUsage count="2">
        <fieldUsage x="-1"/>
        <fieldUsage x="3"/>
      </fieldsUsage>
    </cacheHierarchy>
    <cacheHierarchy uniqueName="[Range].[Size]" caption="Size" attribute="1" defaultMemberUniqueName="[Range].[Size].[All]" allUniqueName="[Range].[Size].[All]" dimensionUniqueName="[Range]" displayFolder="" count="2" memberValueDatatype="5" unbalanced="0"/>
    <cacheHierarchy uniqueName="[Range].[Unit Price]" caption="Unit Price" attribute="1" defaultMemberUniqueName="[Range].[Unit Price].[All]" allUniqueName="[Range].[Unit Price].[All]" dimensionUniqueName="[Range]" displayFolder="" count="2" memberValueDatatype="5" unbalanced="0"/>
    <cacheHierarchy uniqueName="[Range].[Sales]" caption="Sales" attribute="1" defaultMemberUniqueName="[Range].[Sales].[All]" allUniqueName="[Range].[Sales].[All]" dimensionUniqueName="[Range]" displayFolder="" count="2" memberValueDatatype="5"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Customer ID]" caption="Customer ID" attribute="1" defaultMemberUniqueName="[Table1].[Customer ID].[All]" allUniqueName="[Table1].[Customer ID].[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Quantity]" caption="Quantity" attribute="1" defaultMemberUniqueName="[Table1].[Quantity].[All]" allUniqueName="[Table1].[Quantity].[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Email]" caption="Email" attribute="1" defaultMemberUniqueName="[Table1].[Email].[All]" allUniqueName="[Table1].[Email].[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offee Type]" caption="Coffee Type" attribute="1" defaultMemberUniqueName="[Table1].[Coffee Type].[All]" allUniqueName="[Table1].[Coffee Type].[All]" dimensionUniqueName="[Table1]" displayFolder="" count="2" memberValueDatatype="130" unbalanced="0">
      <fieldsUsage count="2">
        <fieldUsage x="-1"/>
        <fieldUsage x="1"/>
      </fieldsUsage>
    </cacheHierarchy>
    <cacheHierarchy uniqueName="[Table1].[Roast Type]" caption="Roast Type" attribute="1" defaultMemberUniqueName="[Table1].[Roast Type].[All]" allUniqueName="[Table1].[Roast Type].[All]" dimensionUniqueName="[Table1]" displayFolder="" count="2" memberValueDatatype="130" unbalanced="0"/>
    <cacheHierarchy uniqueName="[Table1].[Size]" caption="Size" attribute="1" defaultMemberUniqueName="[Table1].[Size].[All]" allUniqueName="[Table1].[Size].[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nke" refreshedDate="45705.500623842592" backgroundQuery="1" createdVersion="8" refreshedVersion="8" minRefreshableVersion="3" recordCount="0" supportSubquery="1" supportAdvancedDrill="1" xr:uid="{47975916-0E26-43C0-BE63-DE100E4E8A08}">
  <cacheSource type="external" connectionId="1"/>
  <cacheFields count="3">
    <cacheField name="[Measures].[Sum of Sales]" caption="Sum of Sales" numFmtId="0" hierarchy="32" level="32767"/>
    <cacheField name="[Range].[Country].[Country]" caption="Country" numFmtId="0" hierarchy="7" level="1">
      <sharedItems count="3">
        <s v="Ireland"/>
        <s v="United Kingdom"/>
        <s v="United States"/>
      </sharedItems>
    </cacheField>
    <cacheField name="[Range].[Roast Type].[Roast Type]" caption="Roast Type" numFmtId="0" hierarchy="9" level="1">
      <sharedItems containsSemiMixedTypes="0" containsNonDate="0" containsString="0"/>
    </cacheField>
  </cacheFields>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Email]" caption="Email" attribute="1" defaultMemberUniqueName="[Range].[Email].[All]" allUniqueName="[Range].[Email].[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offee Type]" caption="Coffee Type" attribute="1" defaultMemberUniqueName="[Range].[Coffee Type].[All]" allUniqueName="[Range].[Coffee Type].[All]" dimensionUniqueName="[Range]" displayFolder="" count="0" memberValueDatatype="130" unbalanced="0"/>
    <cacheHierarchy uniqueName="[Range].[Roast Type]" caption="Roast Type" attribute="1" defaultMemberUniqueName="[Range].[Roast Type].[All]" allUniqueName="[Range].[Roast Type].[All]" dimensionUniqueName="[Range]" displayFolder="" count="2" memberValueDatatype="130" unbalanced="0">
      <fieldsUsage count="2">
        <fieldUsage x="-1"/>
        <fieldUsage x="2"/>
      </fieldsUsage>
    </cacheHierarchy>
    <cacheHierarchy uniqueName="[Range].[Size]" caption="Size" attribute="1" defaultMemberUniqueName="[Range].[Size].[All]" allUniqueName="[Range].[Size].[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offee Type]" caption="Coffee Type" attribute="1" defaultMemberUniqueName="[Table1].[Coffee Type].[All]" allUniqueName="[Table1].[Coffee Type].[All]" dimensionUniqueName="[Table1]" displayFolder="" count="0" memberValueDatatype="130" unbalanced="0"/>
    <cacheHierarchy uniqueName="[Table1].[Roast Type]" caption="Roast Type" attribute="1" defaultMemberUniqueName="[Table1].[Roast Type].[All]" allUniqueName="[Table1].[Roast Type].[All]" dimensionUniqueName="[Table1]" displayFolder="" count="0" memberValueDatatype="130" unbalanced="0"/>
    <cacheHierarchy uniqueName="[Table1].[Size]" caption="Size" attribute="1" defaultMemberUniqueName="[Table1].[Size].[All]" allUniqueName="[Table1].[Siz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nke" refreshedDate="45705.500624189815" backgroundQuery="1" createdVersion="8" refreshedVersion="8" minRefreshableVersion="3" recordCount="0" supportSubquery="1" supportAdvancedDrill="1" xr:uid="{16583D97-E240-4B93-BF22-75BD087FAF5C}">
  <cacheSource type="external" connectionId="1"/>
  <cacheFields count="3">
    <cacheField name="[Measures].[Sum of Sales]" caption="Sum of Sales" numFmtId="0" hierarchy="32" level="32767"/>
    <cacheField name="[Table1].[Customer Name].[Customer Name]" caption="Customer Name" numFmtId="0" hierarchy="18" level="1">
      <sharedItems count="5">
        <s v="Abigail Tolworthy"/>
        <s v="Abraham Coleman"/>
        <s v="Abba Pummell" u="1"/>
        <s v="Abbe Thys" u="1"/>
        <s v="Abrahan Mussen" u="1"/>
      </sharedItems>
    </cacheField>
    <cacheField name="[Range].[Roast Type].[Roast Type]" caption="Roast Type" numFmtId="0" hierarchy="9" level="1">
      <sharedItems containsSemiMixedTypes="0" containsNonDate="0" containsString="0"/>
    </cacheField>
  </cacheFields>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Email]" caption="Email" attribute="1" defaultMemberUniqueName="[Range].[Email].[All]" allUniqueName="[Range].[Email].[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offee Type]" caption="Coffee Type" attribute="1" defaultMemberUniqueName="[Range].[Coffee Type].[All]" allUniqueName="[Range].[Coffee Type].[All]" dimensionUniqueName="[Range]" displayFolder="" count="0" memberValueDatatype="130" unbalanced="0"/>
    <cacheHierarchy uniqueName="[Range].[Roast Type]" caption="Roast Type" attribute="1" defaultMemberUniqueName="[Range].[Roast Type].[All]" allUniqueName="[Range].[Roast Type].[All]" dimensionUniqueName="[Range]" displayFolder="" count="2" memberValueDatatype="130" unbalanced="0">
      <fieldsUsage count="2">
        <fieldUsage x="-1"/>
        <fieldUsage x="2"/>
      </fieldsUsage>
    </cacheHierarchy>
    <cacheHierarchy uniqueName="[Range].[Size]" caption="Size" attribute="1" defaultMemberUniqueName="[Range].[Size].[All]" allUniqueName="[Range].[Size].[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1"/>
      </fieldsUsage>
    </cacheHierarchy>
    <cacheHierarchy uniqueName="[Table1].[Email]" caption="Email" attribute="1" defaultMemberUniqueName="[Table1].[Email].[All]" allUniqueName="[Table1].[Email].[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offee Type]" caption="Coffee Type" attribute="1" defaultMemberUniqueName="[Table1].[Coffee Type].[All]" allUniqueName="[Table1].[Coffee Type].[All]" dimensionUniqueName="[Table1]" displayFolder="" count="2" memberValueDatatype="130" unbalanced="0"/>
    <cacheHierarchy uniqueName="[Table1].[Roast Type]" caption="Roast Type" attribute="1" defaultMemberUniqueName="[Table1].[Roast Type].[All]" allUniqueName="[Table1].[Roast Type].[All]" dimensionUniqueName="[Table1]" displayFolder="" count="0" memberValueDatatype="130" unbalanced="0"/>
    <cacheHierarchy uniqueName="[Table1].[Size]" caption="Size" attribute="1" defaultMemberUniqueName="[Table1].[Size].[All]" allUniqueName="[Table1].[Siz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nke" refreshedDate="45705.500624768516" backgroundQuery="1" createdVersion="8" refreshedVersion="8" minRefreshableVersion="3" recordCount="0" supportSubquery="1" supportAdvancedDrill="1" xr:uid="{DF825A4F-8FD6-467C-9634-183C846AAC2B}">
  <cacheSource type="external" connectionId="1"/>
  <cacheFields count="4">
    <cacheField name="[Measures].[Sum of Sales]" caption="Sum of Sales" numFmtId="0" hierarchy="32" level="32767"/>
    <cacheField name="[Table1].[Customer Name].[Customer Name]" caption="Customer Name" numFmtId="0" hierarchy="18" level="1">
      <sharedItems count="5">
        <s v="Abba Pummell"/>
        <s v="Abbe Thys"/>
        <s v="Abigail Tolworthy"/>
        <s v="Abraham Coleman"/>
        <s v="Abrahan Mussen"/>
      </sharedItems>
    </cacheField>
    <cacheField name="[Table1].[Product ID].[Product ID]" caption="Product ID" numFmtId="0" hierarchy="16" level="1">
      <sharedItems count="5">
        <s v="A-D-0.2"/>
        <s v="A-D-0.5"/>
        <s v="A-D-1"/>
        <s v="A-D-2.5"/>
        <s v="A-L-0.2" u="1"/>
      </sharedItems>
    </cacheField>
    <cacheField name="[Range].[Roast Type].[Roast Type]" caption="Roast Type" numFmtId="0" hierarchy="9" level="1">
      <sharedItems containsSemiMixedTypes="0" containsNonDate="0" containsString="0"/>
    </cacheField>
  </cacheFields>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Email]" caption="Email" attribute="1" defaultMemberUniqueName="[Range].[Email].[All]" allUniqueName="[Range].[Email].[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offee Type]" caption="Coffee Type" attribute="1" defaultMemberUniqueName="[Range].[Coffee Type].[All]" allUniqueName="[Range].[Coffee Type].[All]" dimensionUniqueName="[Range]" displayFolder="" count="0" memberValueDatatype="130" unbalanced="0"/>
    <cacheHierarchy uniqueName="[Range].[Roast Type]" caption="Roast Type" attribute="1" defaultMemberUniqueName="[Range].[Roast Type].[All]" allUniqueName="[Range].[Roast Type].[All]" dimensionUniqueName="[Range]" displayFolder="" count="2" memberValueDatatype="130" unbalanced="0">
      <fieldsUsage count="2">
        <fieldUsage x="-1"/>
        <fieldUsage x="3"/>
      </fieldsUsage>
    </cacheHierarchy>
    <cacheHierarchy uniqueName="[Range].[Size]" caption="Size" attribute="1" defaultMemberUniqueName="[Range].[Size].[All]" allUniqueName="[Range].[Size].[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2" memberValueDatatype="130" unbalanced="0">
      <fieldsUsage count="2">
        <fieldUsage x="-1"/>
        <fieldUsage x="2"/>
      </fieldsUsage>
    </cacheHierarchy>
    <cacheHierarchy uniqueName="[Table1].[Quantity]" caption="Quantity" attribute="1" defaultMemberUniqueName="[Table1].[Quantity].[All]" allUniqueName="[Table1].[Quantity].[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1"/>
      </fieldsUsage>
    </cacheHierarchy>
    <cacheHierarchy uniqueName="[Table1].[Email]" caption="Email" attribute="1" defaultMemberUniqueName="[Table1].[Email].[All]" allUniqueName="[Table1].[Email].[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offee Type]" caption="Coffee Type" attribute="1" defaultMemberUniqueName="[Table1].[Coffee Type].[All]" allUniqueName="[Table1].[Coffee Type].[All]" dimensionUniqueName="[Table1]" displayFolder="" count="2" memberValueDatatype="130" unbalanced="0"/>
    <cacheHierarchy uniqueName="[Table1].[Roast Type]" caption="Roast Type" attribute="1" defaultMemberUniqueName="[Table1].[Roast Type].[All]" allUniqueName="[Table1].[Roast Type].[All]" dimensionUniqueName="[Table1]" displayFolder="" count="0" memberValueDatatype="130" unbalanced="0"/>
    <cacheHierarchy uniqueName="[Table1].[Size]" caption="Size" attribute="1" defaultMemberUniqueName="[Table1].[Size].[All]" allUniqueName="[Table1].[Siz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nke" refreshedDate="45705.492934722221" backgroundQuery="1" createdVersion="3" refreshedVersion="8" minRefreshableVersion="3" recordCount="0" supportSubquery="1" supportAdvancedDrill="1" xr:uid="{6010940B-4861-4ECC-AC1C-766798250806}">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Customer ID]" caption="Customer ID" attribute="1" defaultMemberUniqueName="[Range].[Customer ID].[All]" allUniqueName="[Range].[Customer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Email]" caption="Email" attribute="1" defaultMemberUniqueName="[Range].[Email].[All]" allUniqueName="[Range].[Email].[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offee Type]" caption="Coffee Type" attribute="1" defaultMemberUniqueName="[Range].[Coffee Type].[All]" allUniqueName="[Range].[Coffee Type].[All]" dimensionUniqueName="[Range]" displayFolder="" count="0" memberValueDatatype="130" unbalanced="0"/>
    <cacheHierarchy uniqueName="[Range].[Roast Type]" caption="Roast Type" attribute="1" defaultMemberUniqueName="[Range].[Roast Type].[All]" allUniqueName="[Range].[Roast Type].[All]" dimensionUniqueName="[Range]" displayFolder="" count="2" memberValueDatatype="130" unbalanced="0"/>
    <cacheHierarchy uniqueName="[Range].[Size]" caption="Size" attribute="1" defaultMemberUniqueName="[Range].[Size].[All]" allUniqueName="[Range].[Size].[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Customer ID]" caption="Customer ID" attribute="1" defaultMemberUniqueName="[Table1].[Customer ID].[All]" allUniqueName="[Table1].[Customer ID].[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Email]" caption="Email" attribute="1" defaultMemberUniqueName="[Table1].[Email].[All]" allUniqueName="[Table1].[Email].[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offee Type]" caption="Coffee Type" attribute="1" defaultMemberUniqueName="[Table1].[Coffee Type].[All]" allUniqueName="[Table1].[Coffee Type].[All]" dimensionUniqueName="[Table1]" displayFolder="" count="0" memberValueDatatype="130" unbalanced="0"/>
    <cacheHierarchy uniqueName="[Table1].[Roast Type]" caption="Roast Type" attribute="1" defaultMemberUniqueName="[Table1].[Roast Type].[All]" allUniqueName="[Table1].[Roast Type].[All]" dimensionUniqueName="[Table1]" displayFolder="" count="0" memberValueDatatype="130" unbalanced="0"/>
    <cacheHierarchy uniqueName="[Table1].[Size]" caption="Size" attribute="1" defaultMemberUniqueName="[Table1].[Size].[All]" allUniqueName="[Table1].[Size].[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10802708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x v="0"/>
    <s v="R-M-1"/>
    <n v="2"/>
    <s v="Aloisia Allner"/>
    <s v="aallner0@lulu.com"/>
    <x v="0"/>
    <x v="0"/>
    <x v="0"/>
    <n v="1"/>
    <n v="9.9499999999999993"/>
    <n v="19.899999999999999"/>
  </r>
  <r>
    <s v="QEV-37451-860"/>
    <x v="0"/>
    <x v="0"/>
    <s v="E-M-0.5"/>
    <n v="5"/>
    <s v="Piotr Bote"/>
    <s v="pbote1@yelp.com"/>
    <x v="1"/>
    <x v="1"/>
    <x v="0"/>
    <n v="0.5"/>
    <n v="8.25"/>
    <n v="20.625"/>
  </r>
  <r>
    <s v="FAA-43335-268"/>
    <x v="1"/>
    <x v="1"/>
    <s v="A-L-1"/>
    <n v="1"/>
    <s v="Jami Redholes"/>
    <s v="jredholes2@tmall.com"/>
    <x v="0"/>
    <x v="2"/>
    <x v="1"/>
    <n v="1"/>
    <n v="12.95"/>
    <n v="12.95"/>
  </r>
  <r>
    <s v="KAC-83089-793"/>
    <x v="2"/>
    <x v="2"/>
    <s v="E-M-1"/>
    <n v="2"/>
    <s v="Dene Azema"/>
    <s v="dazema3@facebook.com"/>
    <x v="0"/>
    <x v="1"/>
    <x v="0"/>
    <n v="1"/>
    <n v="13.75"/>
    <n v="27.5"/>
  </r>
  <r>
    <s v="KAC-83089-793"/>
    <x v="2"/>
    <x v="2"/>
    <s v="R-L-2.5"/>
    <n v="2"/>
    <s v="Christoffer O' Shea"/>
    <n v="0"/>
    <x v="1"/>
    <x v="0"/>
    <x v="1"/>
    <n v="2.5"/>
    <n v="27.484999999999996"/>
    <n v="137.42499999999998"/>
  </r>
  <r>
    <s v="CVP-18956-553"/>
    <x v="3"/>
    <x v="3"/>
    <s v="L-D-1"/>
    <n v="3"/>
    <s v="Beryle Cottier"/>
    <n v="0"/>
    <x v="0"/>
    <x v="3"/>
    <x v="2"/>
    <n v="1"/>
    <n v="12.95"/>
    <n v="38.849999999999994"/>
  </r>
  <r>
    <s v="IPP-31994-879"/>
    <x v="4"/>
    <x v="4"/>
    <s v="E-D-0.5"/>
    <n v="3"/>
    <s v="Shaylynn Lobe"/>
    <s v="slobe6@nifty.com"/>
    <x v="0"/>
    <x v="1"/>
    <x v="2"/>
    <n v="0.5"/>
    <n v="7.29"/>
    <n v="10.935"/>
  </r>
  <r>
    <s v="SNZ-65340-705"/>
    <x v="5"/>
    <x v="5"/>
    <s v="L-L-0.2"/>
    <n v="1"/>
    <s v="Melvin Wharfe"/>
    <n v="0"/>
    <x v="1"/>
    <x v="3"/>
    <x v="1"/>
    <n v="0.2"/>
    <n v="4.7549999999999999"/>
    <n v="0.95100000000000007"/>
  </r>
  <r>
    <s v="EZT-46571-659"/>
    <x v="6"/>
    <x v="6"/>
    <s v="R-M-0.5"/>
    <n v="3"/>
    <s v="Guthrey Petracci"/>
    <s v="gpetracci8@livejournal.com"/>
    <x v="0"/>
    <x v="0"/>
    <x v="0"/>
    <n v="0.5"/>
    <n v="5.97"/>
    <n v="8.9550000000000001"/>
  </r>
  <r>
    <s v="NWQ-70061-912"/>
    <x v="0"/>
    <x v="7"/>
    <s v="R-M-0.5"/>
    <n v="1"/>
    <s v="Rodger Raven"/>
    <s v="rraven9@ed.gov"/>
    <x v="0"/>
    <x v="0"/>
    <x v="0"/>
    <n v="0.5"/>
    <n v="5.97"/>
    <n v="2.9849999999999999"/>
  </r>
  <r>
    <s v="BKK-47233-845"/>
    <x v="7"/>
    <x v="8"/>
    <s v="A-D-1"/>
    <n v="4"/>
    <s v="Ferrell Ferber"/>
    <s v="fferbera@businesswire.com"/>
    <x v="0"/>
    <x v="2"/>
    <x v="2"/>
    <n v="1"/>
    <n v="9.9499999999999993"/>
    <n v="39.799999999999997"/>
  </r>
  <r>
    <s v="VQR-01002-970"/>
    <x v="8"/>
    <x v="9"/>
    <s v="E-L-2.5"/>
    <n v="5"/>
    <s v="Duky Phizackerly"/>
    <s v="dphizackerlyb@utexas.edu"/>
    <x v="0"/>
    <x v="1"/>
    <x v="1"/>
    <n v="2.5"/>
    <n v="34.154999999999994"/>
    <n v="426.93749999999994"/>
  </r>
  <r>
    <s v="SZW-48378-399"/>
    <x v="9"/>
    <x v="10"/>
    <s v="R-M-1"/>
    <n v="5"/>
    <s v="Rosaleen Scholar"/>
    <s v="rscholarc@nyu.edu"/>
    <x v="0"/>
    <x v="0"/>
    <x v="0"/>
    <n v="1"/>
    <n v="9.9499999999999993"/>
    <n v="49.75"/>
  </r>
  <r>
    <s v="ITA-87418-783"/>
    <x v="10"/>
    <x v="11"/>
    <s v="R-D-2.5"/>
    <n v="2"/>
    <s v="Terence Vanyutin"/>
    <s v="tvanyutind@wix.com"/>
    <x v="0"/>
    <x v="0"/>
    <x v="2"/>
    <n v="2.5"/>
    <n v="20.584999999999997"/>
    <n v="102.92499999999998"/>
  </r>
  <r>
    <s v="GNZ-46006-527"/>
    <x v="11"/>
    <x v="12"/>
    <s v="L-D-0.2"/>
    <n v="3"/>
    <s v="Patrice Trobe"/>
    <s v="ptrobee@wunderground.com"/>
    <x v="0"/>
    <x v="3"/>
    <x v="2"/>
    <n v="0.2"/>
    <n v="3.8849999999999998"/>
    <n v="2.3310000000000004"/>
  </r>
  <r>
    <s v="FYQ-78248-319"/>
    <x v="12"/>
    <x v="13"/>
    <s v="R-M-2.5"/>
    <n v="5"/>
    <s v="Llywellyn Oscroft"/>
    <s v="loscroftf@ebay.co.uk"/>
    <x v="0"/>
    <x v="0"/>
    <x v="0"/>
    <n v="2.5"/>
    <n v="22.884999999999998"/>
    <n v="286.0625"/>
  </r>
  <r>
    <s v="VAU-44387-624"/>
    <x v="13"/>
    <x v="14"/>
    <s v="A-M-0.2"/>
    <n v="6"/>
    <s v="Minni Alabaster"/>
    <s v="malabasterg@hexun.com"/>
    <x v="0"/>
    <x v="2"/>
    <x v="0"/>
    <n v="0.2"/>
    <n v="3.375"/>
    <n v="4.0500000000000007"/>
  </r>
  <r>
    <s v="RDW-33155-159"/>
    <x v="14"/>
    <x v="15"/>
    <s v="A-L-1"/>
    <n v="6"/>
    <s v="Rhianon Broxup"/>
    <s v="rbroxuph@jimdo.com"/>
    <x v="0"/>
    <x v="2"/>
    <x v="1"/>
    <n v="1"/>
    <n v="12.95"/>
    <n v="77.699999999999989"/>
  </r>
  <r>
    <s v="TDZ-59011-211"/>
    <x v="15"/>
    <x v="16"/>
    <s v="R-D-2.5"/>
    <n v="4"/>
    <s v="Pall Redford"/>
    <s v="predfordi@ow.ly"/>
    <x v="1"/>
    <x v="0"/>
    <x v="2"/>
    <n v="2.5"/>
    <n v="20.584999999999997"/>
    <n v="205.84999999999997"/>
  </r>
  <r>
    <s v="IDU-25793-399"/>
    <x v="16"/>
    <x v="17"/>
    <s v="A-M-0.2"/>
    <n v="5"/>
    <s v="Aurea Corradino"/>
    <s v="acorradinoj@harvard.edu"/>
    <x v="0"/>
    <x v="2"/>
    <x v="0"/>
    <n v="0.2"/>
    <n v="3.375"/>
    <n v="3.375"/>
  </r>
  <r>
    <s v="IDU-25793-399"/>
    <x v="16"/>
    <x v="17"/>
    <s v="E-D-0.2"/>
    <n v="4"/>
    <s v="Kendal Scardefield"/>
    <n v="0"/>
    <x v="1"/>
    <x v="1"/>
    <x v="2"/>
    <n v="0.2"/>
    <n v="3.645"/>
    <n v="2.9160000000000004"/>
  </r>
  <r>
    <s v="NUO-20013-488"/>
    <x v="16"/>
    <x v="18"/>
    <s v="A-D-0.2"/>
    <n v="6"/>
    <s v="Avrit Davidowsky"/>
    <s v="adavidowskyl@netvibes.com"/>
    <x v="0"/>
    <x v="2"/>
    <x v="2"/>
    <n v="0.2"/>
    <n v="2.9849999999999999"/>
    <n v="3.5820000000000003"/>
  </r>
  <r>
    <s v="UQU-65630-479"/>
    <x v="17"/>
    <x v="19"/>
    <s v="R-M-2.5"/>
    <n v="4"/>
    <s v="Annabel Antuk"/>
    <s v="aantukm@kickstarter.com"/>
    <x v="0"/>
    <x v="0"/>
    <x v="0"/>
    <n v="2.5"/>
    <n v="22.884999999999998"/>
    <n v="228.84999999999997"/>
  </r>
  <r>
    <s v="FEO-11834-332"/>
    <x v="18"/>
    <x v="20"/>
    <s v="A-D-0.2"/>
    <n v="4"/>
    <s v="Iorgo Kleinert"/>
    <s v="ikleinertn@timesonline.co.uk"/>
    <x v="0"/>
    <x v="2"/>
    <x v="2"/>
    <n v="0.2"/>
    <n v="2.9849999999999999"/>
    <n v="2.3879999999999999"/>
  </r>
  <r>
    <s v="TKY-71558-096"/>
    <x v="19"/>
    <x v="21"/>
    <s v="A-M-1"/>
    <n v="1"/>
    <s v="Chrisy Blofeld"/>
    <s v="cblofeldo@amazon.co.uk"/>
    <x v="0"/>
    <x v="2"/>
    <x v="0"/>
    <n v="1"/>
    <n v="11.25"/>
    <n v="11.25"/>
  </r>
  <r>
    <s v="OXY-65322-253"/>
    <x v="20"/>
    <x v="22"/>
    <s v="E-M-0.2"/>
    <n v="3"/>
    <s v="Culley Farris"/>
    <n v="0"/>
    <x v="0"/>
    <x v="1"/>
    <x v="0"/>
    <n v="0.2"/>
    <n v="4.125"/>
    <n v="2.4750000000000005"/>
  </r>
  <r>
    <s v="EVP-43500-491"/>
    <x v="21"/>
    <x v="23"/>
    <s v="A-M-0.5"/>
    <n v="4"/>
    <s v="Selene Shales"/>
    <s v="sshalesq@umich.edu"/>
    <x v="0"/>
    <x v="2"/>
    <x v="0"/>
    <n v="0.5"/>
    <n v="6.75"/>
    <n v="13.5"/>
  </r>
  <r>
    <s v="WAG-26945-689"/>
    <x v="22"/>
    <x v="24"/>
    <s v="A-M-0.2"/>
    <n v="5"/>
    <s v="Vivie Danneil"/>
    <s v="vdanneilr@mtv.com"/>
    <x v="1"/>
    <x v="2"/>
    <x v="0"/>
    <n v="0.2"/>
    <n v="3.375"/>
    <n v="3.375"/>
  </r>
  <r>
    <s v="CHE-78995-767"/>
    <x v="23"/>
    <x v="25"/>
    <s v="A-D-0.5"/>
    <n v="3"/>
    <s v="Theresita Newbury"/>
    <s v="tnewburys@usda.gov"/>
    <x v="1"/>
    <x v="2"/>
    <x v="2"/>
    <n v="0.5"/>
    <n v="5.97"/>
    <n v="8.9550000000000001"/>
  </r>
  <r>
    <s v="RYZ-14633-602"/>
    <x v="21"/>
    <x v="26"/>
    <s v="A-D-1"/>
    <n v="4"/>
    <s v="Mozelle Calcutt"/>
    <s v="mcalcuttt@baidu.com"/>
    <x v="1"/>
    <x v="2"/>
    <x v="2"/>
    <n v="1"/>
    <n v="9.9499999999999993"/>
    <n v="39.799999999999997"/>
  </r>
  <r>
    <s v="WOQ-36015-429"/>
    <x v="24"/>
    <x v="27"/>
    <s v="L-M-0.2"/>
    <n v="5"/>
    <s v="Adrian Swaine"/>
    <n v="0"/>
    <x v="0"/>
    <x v="3"/>
    <x v="0"/>
    <n v="0.2"/>
    <n v="4.3650000000000002"/>
    <n v="4.3650000000000002"/>
  </r>
  <r>
    <s v="WOQ-36015-429"/>
    <x v="24"/>
    <x v="27"/>
    <s v="A-D-0.5"/>
    <n v="6"/>
    <s v="Ray Leivesley"/>
    <s v="rleivesleyv@canalblog.com"/>
    <x v="0"/>
    <x v="2"/>
    <x v="2"/>
    <n v="0.5"/>
    <n v="5.97"/>
    <n v="17.91"/>
  </r>
  <r>
    <s v="WOQ-36015-429"/>
    <x v="24"/>
    <x v="27"/>
    <s v="L-M-0.5"/>
    <n v="6"/>
    <s v="Nelly Basezzi"/>
    <s v="nbasezziw@webeden.co.uk"/>
    <x v="1"/>
    <x v="3"/>
    <x v="0"/>
    <n v="0.5"/>
    <n v="8.73"/>
    <n v="26.19"/>
  </r>
  <r>
    <s v="SCT-60553-454"/>
    <x v="25"/>
    <x v="28"/>
    <s v="L-L-0.2"/>
    <n v="5"/>
    <s v="Gallard Gatheral"/>
    <s v="ggatheralx@123-reg.co.uk"/>
    <x v="0"/>
    <x v="3"/>
    <x v="1"/>
    <n v="0.2"/>
    <n v="4.7549999999999999"/>
    <n v="4.7549999999999999"/>
  </r>
  <r>
    <s v="GFK-52063-244"/>
    <x v="26"/>
    <x v="29"/>
    <s v="L-L-0.5"/>
    <n v="6"/>
    <s v="Una Welberry"/>
    <s v="uwelberryy@ebay.co.uk"/>
    <x v="2"/>
    <x v="3"/>
    <x v="1"/>
    <n v="0.5"/>
    <n v="9.51"/>
    <n v="28.53"/>
  </r>
  <r>
    <s v="AMM-79521-378"/>
    <x v="27"/>
    <x v="30"/>
    <s v="A-D-0.5"/>
    <n v="6"/>
    <s v="Faber Eilhart"/>
    <s v="feilhartz@who.int"/>
    <x v="0"/>
    <x v="2"/>
    <x v="2"/>
    <n v="0.5"/>
    <n v="5.97"/>
    <n v="17.91"/>
  </r>
  <r>
    <s v="QUQ-90580-772"/>
    <x v="28"/>
    <x v="31"/>
    <s v="L-M-0.2"/>
    <n v="2"/>
    <s v="Zorina Ponting"/>
    <s v="zponting10@altervista.org"/>
    <x v="0"/>
    <x v="3"/>
    <x v="0"/>
    <n v="0.2"/>
    <n v="4.3650000000000002"/>
    <n v="1.7460000000000002"/>
  </r>
  <r>
    <s v="LGD-24408-274"/>
    <x v="29"/>
    <x v="32"/>
    <s v="L-L-0.5"/>
    <n v="3"/>
    <s v="Silvio Strase"/>
    <s v="sstrase11@booking.com"/>
    <x v="0"/>
    <x v="3"/>
    <x v="1"/>
    <n v="0.5"/>
    <n v="9.51"/>
    <n v="14.265000000000001"/>
  </r>
  <r>
    <s v="HCT-95608-959"/>
    <x v="30"/>
    <x v="33"/>
    <s v="R-M-2.5"/>
    <n v="5"/>
    <s v="Dorie de la Tremoille"/>
    <s v="dde12@unesco.org"/>
    <x v="0"/>
    <x v="0"/>
    <x v="0"/>
    <n v="2.5"/>
    <n v="22.884999999999998"/>
    <n v="286.0625"/>
  </r>
  <r>
    <s v="OFX-99147-470"/>
    <x v="31"/>
    <x v="34"/>
    <s v="R-M-1"/>
    <n v="6"/>
    <s v="Hy Zanetto"/>
    <n v="0"/>
    <x v="0"/>
    <x v="0"/>
    <x v="0"/>
    <n v="1"/>
    <n v="9.9499999999999993"/>
    <n v="59.699999999999996"/>
  </r>
  <r>
    <s v="LUO-37559-016"/>
    <x v="32"/>
    <x v="35"/>
    <s v="L-M-1"/>
    <n v="3"/>
    <s v="Jessica McNess"/>
    <n v="0"/>
    <x v="0"/>
    <x v="3"/>
    <x v="0"/>
    <n v="1"/>
    <n v="14.55"/>
    <n v="43.650000000000006"/>
  </r>
  <r>
    <s v="XWC-20610-167"/>
    <x v="33"/>
    <x v="36"/>
    <s v="E-D-0.2"/>
    <n v="2"/>
    <s v="Lorenzo Yeoland"/>
    <s v="lyeoland15@pbs.org"/>
    <x v="0"/>
    <x v="1"/>
    <x v="2"/>
    <n v="0.2"/>
    <n v="3.645"/>
    <n v="1.4580000000000002"/>
  </r>
  <r>
    <s v="GPU-79113-136"/>
    <x v="34"/>
    <x v="37"/>
    <s v="R-D-0.2"/>
    <n v="3"/>
    <s v="Abigail Tolworthy"/>
    <s v="atolworthy16@toplist.cz"/>
    <x v="0"/>
    <x v="0"/>
    <x v="2"/>
    <n v="0.2"/>
    <n v="2.6849999999999996"/>
    <n v="1.611"/>
  </r>
  <r>
    <s v="ULR-52653-960"/>
    <x v="35"/>
    <x v="38"/>
    <s v="L-L-2.5"/>
    <n v="2"/>
    <s v="Maurie Bartol"/>
    <n v="0"/>
    <x v="0"/>
    <x v="3"/>
    <x v="1"/>
    <n v="2.5"/>
    <n v="36.454999999999998"/>
    <n v="182.27499999999998"/>
  </r>
  <r>
    <s v="HPI-42308-142"/>
    <x v="36"/>
    <x v="39"/>
    <s v="E-M-0.5"/>
    <n v="2"/>
    <s v="Olag Baudassi"/>
    <s v="obaudassi18@seesaa.net"/>
    <x v="0"/>
    <x v="1"/>
    <x v="0"/>
    <n v="0.5"/>
    <n v="8.25"/>
    <n v="8.25"/>
  </r>
  <r>
    <s v="XHI-30227-581"/>
    <x v="37"/>
    <x v="40"/>
    <s v="L-D-2.5"/>
    <n v="6"/>
    <s v="Petey Kingsbury"/>
    <s v="pkingsbury19@comcast.net"/>
    <x v="0"/>
    <x v="3"/>
    <x v="2"/>
    <n v="2.5"/>
    <n v="29.784999999999997"/>
    <n v="446.77499999999998"/>
  </r>
  <r>
    <s v="DJH-05202-380"/>
    <x v="38"/>
    <x v="41"/>
    <s v="E-M-2.5"/>
    <n v="2"/>
    <s v="Donna Baskeyfied"/>
    <n v="0"/>
    <x v="0"/>
    <x v="1"/>
    <x v="0"/>
    <n v="2.5"/>
    <n v="31.624999999999996"/>
    <n v="158.12499999999997"/>
  </r>
  <r>
    <s v="VMW-26889-781"/>
    <x v="39"/>
    <x v="42"/>
    <s v="A-L-0.2"/>
    <n v="2"/>
    <s v="Arda Curley"/>
    <s v="acurley1b@hao123.com"/>
    <x v="0"/>
    <x v="2"/>
    <x v="1"/>
    <n v="0.2"/>
    <n v="3.8849999999999998"/>
    <n v="1.554"/>
  </r>
  <r>
    <s v="DBU-81099-586"/>
    <x v="40"/>
    <x v="43"/>
    <s v="A-D-2.5"/>
    <n v="4"/>
    <s v="Raynor McGilvary"/>
    <s v="rmcgilvary1c@tamu.edu"/>
    <x v="0"/>
    <x v="2"/>
    <x v="2"/>
    <n v="2.5"/>
    <n v="22.884999999999998"/>
    <n v="228.84999999999997"/>
  </r>
  <r>
    <s v="PQA-54820-810"/>
    <x v="41"/>
    <x v="44"/>
    <s v="A-L-1"/>
    <n v="3"/>
    <s v="Isis Pikett"/>
    <s v="ipikett1d@xinhuanet.com"/>
    <x v="0"/>
    <x v="2"/>
    <x v="1"/>
    <n v="1"/>
    <n v="12.95"/>
    <n v="38.849999999999994"/>
  </r>
  <r>
    <s v="XKB-41924-202"/>
    <x v="42"/>
    <x v="45"/>
    <s v="L-D-0.5"/>
    <n v="2"/>
    <s v="Inger Bouldon"/>
    <s v="ibouldon1e@gizmodo.com"/>
    <x v="0"/>
    <x v="3"/>
    <x v="2"/>
    <n v="0.5"/>
    <n v="7.77"/>
    <n v="7.77"/>
  </r>
  <r>
    <s v="DWZ-69106-473"/>
    <x v="43"/>
    <x v="46"/>
    <s v="L-L-2.5"/>
    <n v="4"/>
    <s v="Karry Flanders"/>
    <s v="kflanders1f@over-blog.com"/>
    <x v="1"/>
    <x v="3"/>
    <x v="1"/>
    <n v="2.5"/>
    <n v="36.454999999999998"/>
    <n v="364.54999999999995"/>
  </r>
  <r>
    <s v="YHV-68700-050"/>
    <x v="44"/>
    <x v="47"/>
    <s v="R-M-0.5"/>
    <n v="5"/>
    <s v="Hartley Mattioli"/>
    <s v="hmattioli1g@webmd.com"/>
    <x v="2"/>
    <x v="0"/>
    <x v="0"/>
    <n v="0.5"/>
    <n v="5.97"/>
    <n v="14.924999999999999"/>
  </r>
  <r>
    <s v="YHV-68700-050"/>
    <x v="44"/>
    <x v="47"/>
    <s v="L-L-2.5"/>
    <n v="2"/>
    <s v="Horatio Rubberts"/>
    <s v="hrubberts1h@google.com.hk"/>
    <x v="0"/>
    <x v="3"/>
    <x v="1"/>
    <n v="2.5"/>
    <n v="36.454999999999998"/>
    <n v="182.27499999999998"/>
  </r>
  <r>
    <s v="KRB-88066-642"/>
    <x v="45"/>
    <x v="48"/>
    <s v="L-M-1"/>
    <n v="5"/>
    <s v="Archambault Gillard"/>
    <s v="agillard1i@issuu.com"/>
    <x v="0"/>
    <x v="3"/>
    <x v="0"/>
    <n v="1"/>
    <n v="14.55"/>
    <n v="72.75"/>
  </r>
  <r>
    <s v="LQU-08404-173"/>
    <x v="46"/>
    <x v="49"/>
    <s v="L-L-1"/>
    <n v="3"/>
    <s v="Salomo Cushworth"/>
    <n v="0"/>
    <x v="0"/>
    <x v="3"/>
    <x v="1"/>
    <n v="1"/>
    <n v="15.85"/>
    <n v="47.55"/>
  </r>
  <r>
    <s v="CWK-60159-881"/>
    <x v="47"/>
    <x v="50"/>
    <s v="E-D-0.2"/>
    <n v="3"/>
    <s v="Theda Grizard"/>
    <s v="tgrizard1k@odnoklassniki.ru"/>
    <x v="0"/>
    <x v="1"/>
    <x v="2"/>
    <n v="0.2"/>
    <n v="3.645"/>
    <n v="2.1870000000000003"/>
  </r>
  <r>
    <s v="EEG-74197-843"/>
    <x v="48"/>
    <x v="51"/>
    <s v="E-L-1"/>
    <n v="4"/>
    <s v="Rozele Relton"/>
    <s v="rrelton1l@stanford.edu"/>
    <x v="0"/>
    <x v="1"/>
    <x v="1"/>
    <n v="1"/>
    <n v="14.85"/>
    <n v="59.4"/>
  </r>
  <r>
    <s v="UCZ-59708-525"/>
    <x v="49"/>
    <x v="52"/>
    <s v="L-D-2.5"/>
    <n v="3"/>
    <s v="Willa Rolling"/>
    <n v="0"/>
    <x v="0"/>
    <x v="3"/>
    <x v="2"/>
    <n v="2.5"/>
    <n v="29.784999999999997"/>
    <n v="223.38749999999999"/>
  </r>
  <r>
    <s v="HUB-47311-849"/>
    <x v="50"/>
    <x v="53"/>
    <s v="L-M-0.5"/>
    <n v="3"/>
    <s v="Stanislaus Gilroy"/>
    <s v="sgilroy1n@eepurl.com"/>
    <x v="0"/>
    <x v="3"/>
    <x v="0"/>
    <n v="0.5"/>
    <n v="8.73"/>
    <n v="13.095000000000001"/>
  </r>
  <r>
    <s v="WYM-17686-694"/>
    <x v="51"/>
    <x v="54"/>
    <s v="A-D-2.5"/>
    <n v="5"/>
    <s v="Correy Cottingham"/>
    <s v="ccottingham1o@wikipedia.org"/>
    <x v="0"/>
    <x v="2"/>
    <x v="2"/>
    <n v="2.5"/>
    <n v="22.884999999999998"/>
    <n v="286.0625"/>
  </r>
  <r>
    <s v="ZYQ-15797-695"/>
    <x v="52"/>
    <x v="55"/>
    <s v="R-D-0.5"/>
    <n v="5"/>
    <s v="Pammi Endacott"/>
    <n v="0"/>
    <x v="2"/>
    <x v="0"/>
    <x v="2"/>
    <n v="0.5"/>
    <n v="5.3699999999999992"/>
    <n v="13.424999999999997"/>
  </r>
  <r>
    <s v="EEJ-16185-108"/>
    <x v="53"/>
    <x v="56"/>
    <s v="L-L-0.2"/>
    <n v="5"/>
    <s v="Nona Linklater"/>
    <n v="0"/>
    <x v="0"/>
    <x v="3"/>
    <x v="1"/>
    <n v="0.2"/>
    <n v="4.7549999999999999"/>
    <n v="4.7549999999999999"/>
  </r>
  <r>
    <s v="RWR-77888-800"/>
    <x v="54"/>
    <x v="57"/>
    <s v="A-M-0.5"/>
    <n v="1"/>
    <s v="Annadiane Dykes"/>
    <s v="adykes1r@eventbrite.com"/>
    <x v="0"/>
    <x v="2"/>
    <x v="0"/>
    <n v="0.5"/>
    <n v="6.75"/>
    <n v="3.375"/>
  </r>
  <r>
    <s v="LHN-75209-742"/>
    <x v="55"/>
    <x v="58"/>
    <s v="R-M-0.5"/>
    <n v="6"/>
    <s v="Felecia Dodgson"/>
    <n v="0"/>
    <x v="0"/>
    <x v="0"/>
    <x v="0"/>
    <n v="0.5"/>
    <n v="5.97"/>
    <n v="17.91"/>
  </r>
  <r>
    <s v="TIR-71396-998"/>
    <x v="56"/>
    <x v="59"/>
    <s v="R-D-2.5"/>
    <n v="4"/>
    <s v="Angelia Cockrem"/>
    <s v="acockrem1t@engadget.com"/>
    <x v="0"/>
    <x v="0"/>
    <x v="2"/>
    <n v="2.5"/>
    <n v="20.584999999999997"/>
    <n v="205.84999999999997"/>
  </r>
  <r>
    <s v="RXF-37618-213"/>
    <x v="57"/>
    <x v="60"/>
    <s v="R-L-0.5"/>
    <n v="1"/>
    <s v="Belvia Umpleby"/>
    <s v="bumpleby1u@soundcloud.com"/>
    <x v="0"/>
    <x v="0"/>
    <x v="1"/>
    <n v="0.5"/>
    <n v="7.169999999999999"/>
    <n v="3.5849999999999995"/>
  </r>
  <r>
    <s v="ANM-16388-634"/>
    <x v="58"/>
    <x v="61"/>
    <s v="L-L-0.2"/>
    <n v="2"/>
    <s v="Nat Saleway"/>
    <s v="nsaleway1v@dedecms.com"/>
    <x v="0"/>
    <x v="3"/>
    <x v="1"/>
    <n v="0.2"/>
    <n v="4.7549999999999999"/>
    <n v="1.9020000000000001"/>
  </r>
  <r>
    <s v="WYL-29300-070"/>
    <x v="59"/>
    <x v="62"/>
    <s v="R-M-0.2"/>
    <n v="1"/>
    <s v="Hayward Goulter"/>
    <s v="hgoulter1w@abc.net.au"/>
    <x v="0"/>
    <x v="0"/>
    <x v="0"/>
    <n v="0.2"/>
    <n v="2.9849999999999999"/>
    <n v="0.59699999999999998"/>
  </r>
  <r>
    <s v="JHW-74554-805"/>
    <x v="60"/>
    <x v="63"/>
    <s v="R-M-1"/>
    <n v="6"/>
    <s v="Gay Rizzello"/>
    <s v="grizzello1x@symantec.com"/>
    <x v="2"/>
    <x v="0"/>
    <x v="0"/>
    <n v="1"/>
    <n v="9.9499999999999993"/>
    <n v="59.699999999999996"/>
  </r>
  <r>
    <s v="KYS-27063-603"/>
    <x v="61"/>
    <x v="64"/>
    <s v="E-L-2.5"/>
    <n v="4"/>
    <s v="Shannon List"/>
    <s v="slist1y@mapquest.com"/>
    <x v="0"/>
    <x v="1"/>
    <x v="1"/>
    <n v="2.5"/>
    <n v="34.154999999999994"/>
    <n v="341.54999999999995"/>
  </r>
  <r>
    <s v="GAZ-58626-277"/>
    <x v="62"/>
    <x v="65"/>
    <s v="L-L-0.2"/>
    <n v="2"/>
    <s v="Shirlene Edmondson"/>
    <s v="sedmondson1z@theguardian.com"/>
    <x v="1"/>
    <x v="3"/>
    <x v="1"/>
    <n v="0.2"/>
    <n v="4.7549999999999999"/>
    <n v="1.9020000000000001"/>
  </r>
  <r>
    <s v="RPJ-37787-335"/>
    <x v="63"/>
    <x v="66"/>
    <s v="A-M-2.5"/>
    <n v="3"/>
    <s v="Aurlie McCarl"/>
    <n v="0"/>
    <x v="0"/>
    <x v="2"/>
    <x v="0"/>
    <n v="2.5"/>
    <n v="25.874999999999996"/>
    <n v="194.06249999999997"/>
  </r>
  <r>
    <s v="LEF-83057-763"/>
    <x v="64"/>
    <x v="67"/>
    <s v="L-M-0.2"/>
    <n v="5"/>
    <s v="Alikee Carryer"/>
    <n v="0"/>
    <x v="0"/>
    <x v="3"/>
    <x v="0"/>
    <n v="0.2"/>
    <n v="4.3650000000000002"/>
    <n v="4.3650000000000002"/>
  </r>
  <r>
    <s v="RPW-36123-215"/>
    <x v="65"/>
    <x v="68"/>
    <s v="E-L-0.5"/>
    <n v="2"/>
    <s v="Jennifer Rangall"/>
    <s v="jrangall22@newsvine.com"/>
    <x v="0"/>
    <x v="1"/>
    <x v="1"/>
    <n v="0.5"/>
    <n v="8.91"/>
    <n v="8.91"/>
  </r>
  <r>
    <s v="WLL-59044-117"/>
    <x v="66"/>
    <x v="69"/>
    <s v="R-D-1"/>
    <n v="6"/>
    <s v="Kipper Boorn"/>
    <s v="kboorn23@ezinearticles.com"/>
    <x v="1"/>
    <x v="0"/>
    <x v="2"/>
    <n v="1"/>
    <n v="8.9499999999999993"/>
    <n v="53.699999999999996"/>
  </r>
  <r>
    <s v="AWT-22827-563"/>
    <x v="67"/>
    <x v="70"/>
    <s v="R-L-0.2"/>
    <n v="1"/>
    <s v="Melania Beadle"/>
    <n v="0"/>
    <x v="1"/>
    <x v="0"/>
    <x v="1"/>
    <n v="0.2"/>
    <n v="3.5849999999999995"/>
    <n v="0.71699999999999997"/>
  </r>
  <r>
    <s v="QLM-07145-668"/>
    <x v="68"/>
    <x v="71"/>
    <s v="E-D-0.2"/>
    <n v="2"/>
    <s v="Colene Elgey"/>
    <s v="celgey25@webs.com"/>
    <x v="0"/>
    <x v="1"/>
    <x v="2"/>
    <n v="0.2"/>
    <n v="3.645"/>
    <n v="1.4580000000000002"/>
  </r>
  <r>
    <s v="HVQ-64398-930"/>
    <x v="69"/>
    <x v="72"/>
    <s v="A-M-0.5"/>
    <n v="6"/>
    <s v="Lothaire Mizzi"/>
    <s v="lmizzi26@rakuten.co.jp"/>
    <x v="0"/>
    <x v="2"/>
    <x v="0"/>
    <n v="0.5"/>
    <n v="6.75"/>
    <n v="20.25"/>
  </r>
  <r>
    <s v="WRT-40778-247"/>
    <x v="70"/>
    <x v="73"/>
    <s v="R-L-1"/>
    <n v="4"/>
    <s v="Cletis Giacomazzo"/>
    <s v="cgiacomazzo27@jigsy.com"/>
    <x v="0"/>
    <x v="0"/>
    <x v="1"/>
    <n v="1"/>
    <n v="11.95"/>
    <n v="47.8"/>
  </r>
  <r>
    <s v="SUB-13006-125"/>
    <x v="71"/>
    <x v="74"/>
    <s v="A-L-0.5"/>
    <n v="5"/>
    <s v="Ami Arnow"/>
    <s v="aarnow28@arizona.edu"/>
    <x v="0"/>
    <x v="2"/>
    <x v="1"/>
    <n v="0.5"/>
    <n v="7.77"/>
    <n v="19.424999999999997"/>
  </r>
  <r>
    <s v="CQM-49696-263"/>
    <x v="72"/>
    <x v="75"/>
    <s v="L-L-2.5"/>
    <n v="3"/>
    <s v="Sheppard Yann"/>
    <s v="syann29@senate.gov"/>
    <x v="0"/>
    <x v="3"/>
    <x v="1"/>
    <n v="2.5"/>
    <n v="36.454999999999998"/>
    <n v="273.41249999999997"/>
  </r>
  <r>
    <s v="KXN-85094-246"/>
    <x v="73"/>
    <x v="76"/>
    <s v="L-M-2.5"/>
    <n v="3"/>
    <s v="Bunny Naulls"/>
    <s v="bnaulls2a@tiny.cc"/>
    <x v="1"/>
    <x v="3"/>
    <x v="0"/>
    <n v="2.5"/>
    <n v="33.464999999999996"/>
    <n v="250.98749999999998"/>
  </r>
  <r>
    <s v="XOQ-12405-419"/>
    <x v="74"/>
    <x v="77"/>
    <s v="R-D-2.5"/>
    <n v="4"/>
    <s v="Hally Lorait"/>
    <n v="0"/>
    <x v="0"/>
    <x v="0"/>
    <x v="2"/>
    <n v="2.5"/>
    <n v="20.584999999999997"/>
    <n v="205.84999999999997"/>
  </r>
  <r>
    <s v="HYF-10254-369"/>
    <x v="75"/>
    <x v="78"/>
    <s v="L-L-0.5"/>
    <n v="1"/>
    <s v="Zaccaria Sherewood"/>
    <s v="zsherewood2c@apache.org"/>
    <x v="0"/>
    <x v="3"/>
    <x v="1"/>
    <n v="0.5"/>
    <n v="9.51"/>
    <n v="4.7549999999999999"/>
  </r>
  <r>
    <s v="XXJ-47000-307"/>
    <x v="76"/>
    <x v="79"/>
    <s v="A-L-2.5"/>
    <n v="3"/>
    <s v="Jeffrey Dufaire"/>
    <s v="jdufaire2d@fc2.com"/>
    <x v="0"/>
    <x v="2"/>
    <x v="1"/>
    <n v="2.5"/>
    <n v="29.784999999999997"/>
    <n v="223.38749999999999"/>
  </r>
  <r>
    <s v="XXJ-47000-307"/>
    <x v="76"/>
    <x v="79"/>
    <s v="A-D-0.2"/>
    <n v="4"/>
    <s v="Blancha McAmish"/>
    <s v="bmcamish2e@tripadvisor.com"/>
    <x v="0"/>
    <x v="2"/>
    <x v="2"/>
    <n v="0.2"/>
    <n v="2.9849999999999999"/>
    <n v="2.3879999999999999"/>
  </r>
  <r>
    <s v="ZDK-82166-357"/>
    <x v="77"/>
    <x v="80"/>
    <s v="A-M-1"/>
    <n v="3"/>
    <s v="Beitris Keaveney"/>
    <s v="bkeaveney2f@netlog.com"/>
    <x v="0"/>
    <x v="2"/>
    <x v="0"/>
    <n v="1"/>
    <n v="11.25"/>
    <n v="33.75"/>
  </r>
  <r>
    <s v="IHN-19982-362"/>
    <x v="78"/>
    <x v="81"/>
    <s v="R-L-1"/>
    <n v="3"/>
    <s v="Elna Grise"/>
    <s v="egrise2g@cargocollective.com"/>
    <x v="0"/>
    <x v="0"/>
    <x v="1"/>
    <n v="1"/>
    <n v="11.95"/>
    <n v="35.849999999999994"/>
  </r>
  <r>
    <s v="VMT-10030-889"/>
    <x v="79"/>
    <x v="82"/>
    <s v="A-L-1"/>
    <n v="6"/>
    <s v="Torie Gottelier"/>
    <s v="tgottelier2h@vistaprint.com"/>
    <x v="0"/>
    <x v="2"/>
    <x v="1"/>
    <n v="1"/>
    <n v="12.95"/>
    <n v="77.699999999999989"/>
  </r>
  <r>
    <s v="NHL-11063-100"/>
    <x v="80"/>
    <x v="83"/>
    <s v="A-L-1"/>
    <n v="4"/>
    <s v="Loydie Langlais"/>
    <n v="0"/>
    <x v="1"/>
    <x v="2"/>
    <x v="1"/>
    <n v="1"/>
    <n v="12.95"/>
    <n v="51.8"/>
  </r>
  <r>
    <s v="ROV-87448-086"/>
    <x v="81"/>
    <x v="84"/>
    <s v="A-M-2.5"/>
    <n v="4"/>
    <s v="Adham Greenhead"/>
    <s v="agreenhead2j@dailymail.co.uk"/>
    <x v="0"/>
    <x v="2"/>
    <x v="0"/>
    <n v="2.5"/>
    <n v="25.874999999999996"/>
    <n v="258.74999999999994"/>
  </r>
  <r>
    <s v="DGY-35773-612"/>
    <x v="82"/>
    <x v="85"/>
    <s v="E-L-1"/>
    <n v="3"/>
    <s v="Hamish MacSherry"/>
    <n v="0"/>
    <x v="0"/>
    <x v="1"/>
    <x v="1"/>
    <n v="1"/>
    <n v="14.85"/>
    <n v="44.55"/>
  </r>
  <r>
    <s v="YWH-50638-556"/>
    <x v="83"/>
    <x v="86"/>
    <s v="E-L-0.5"/>
    <n v="4"/>
    <s v="Else Langcaster"/>
    <s v="elangcaster2l@spotify.com"/>
    <x v="2"/>
    <x v="1"/>
    <x v="1"/>
    <n v="0.5"/>
    <n v="8.91"/>
    <n v="17.82"/>
  </r>
  <r>
    <s v="ISL-11200-600"/>
    <x v="84"/>
    <x v="87"/>
    <s v="A-D-0.2"/>
    <n v="6"/>
    <s v="Rudy Farquharson"/>
    <n v="0"/>
    <x v="1"/>
    <x v="2"/>
    <x v="2"/>
    <n v="0.2"/>
    <n v="2.9849999999999999"/>
    <n v="3.5820000000000003"/>
  </r>
  <r>
    <s v="LBZ-75997-047"/>
    <x v="85"/>
    <x v="88"/>
    <s v="A-M-2.5"/>
    <n v="6"/>
    <s v="Norene Magauran"/>
    <s v="nmagauran2n@51.la"/>
    <x v="0"/>
    <x v="2"/>
    <x v="0"/>
    <n v="2.5"/>
    <n v="25.874999999999996"/>
    <n v="388.12499999999994"/>
  </r>
  <r>
    <s v="EUH-08089-954"/>
    <x v="86"/>
    <x v="89"/>
    <s v="A-D-0.2"/>
    <n v="2"/>
    <s v="Vicki Kirdsch"/>
    <s v="vkirdsch2o@google.fr"/>
    <x v="0"/>
    <x v="2"/>
    <x v="2"/>
    <n v="0.2"/>
    <n v="2.9849999999999999"/>
    <n v="1.194"/>
  </r>
  <r>
    <s v="BLD-12227-251"/>
    <x v="87"/>
    <x v="90"/>
    <s v="A-M-0.5"/>
    <n v="2"/>
    <s v="Ilysa Whapple"/>
    <s v="iwhapple2p@com.com"/>
    <x v="0"/>
    <x v="2"/>
    <x v="0"/>
    <n v="0.5"/>
    <n v="6.75"/>
    <n v="6.75"/>
  </r>
  <r>
    <s v="OPY-30711-853"/>
    <x v="25"/>
    <x v="91"/>
    <s v="A-D-0.2"/>
    <n v="1"/>
    <s v="Ruy Cancellieri"/>
    <n v="0"/>
    <x v="1"/>
    <x v="2"/>
    <x v="2"/>
    <n v="0.2"/>
    <n v="2.9849999999999999"/>
    <n v="0.59699999999999998"/>
  </r>
  <r>
    <s v="DBC-44122-300"/>
    <x v="88"/>
    <x v="92"/>
    <s v="L-M-0.2"/>
    <n v="3"/>
    <s v="Aube Follett"/>
    <n v="0"/>
    <x v="0"/>
    <x v="3"/>
    <x v="0"/>
    <n v="0.2"/>
    <n v="4.3650000000000002"/>
    <n v="2.6190000000000007"/>
  </r>
  <r>
    <s v="FJQ-60035-234"/>
    <x v="89"/>
    <x v="93"/>
    <s v="A-L-0.2"/>
    <n v="2"/>
    <s v="Rudiger Di Bartolomeo"/>
    <n v="0"/>
    <x v="0"/>
    <x v="2"/>
    <x v="1"/>
    <n v="0.2"/>
    <n v="3.8849999999999998"/>
    <n v="1.554"/>
  </r>
  <r>
    <s v="HSF-66926-425"/>
    <x v="90"/>
    <x v="94"/>
    <s v="L-D-2.5"/>
    <n v="5"/>
    <s v="Nickey Youles"/>
    <s v="nyoules2t@reference.com"/>
    <x v="1"/>
    <x v="3"/>
    <x v="2"/>
    <n v="2.5"/>
    <n v="29.784999999999997"/>
    <n v="372.31249999999994"/>
  </r>
  <r>
    <s v="LQG-41416-375"/>
    <x v="91"/>
    <x v="95"/>
    <s v="L-D-1"/>
    <n v="3"/>
    <s v="Dyanna Aizikovitz"/>
    <s v="daizikovitz2u@answers.com"/>
    <x v="1"/>
    <x v="3"/>
    <x v="2"/>
    <n v="1"/>
    <n v="12.95"/>
    <n v="38.849999999999994"/>
  </r>
  <r>
    <s v="VZO-97265-841"/>
    <x v="92"/>
    <x v="96"/>
    <s v="R-M-0.2"/>
    <n v="4"/>
    <s v="Bram Revel"/>
    <s v="brevel2v@fastcompany.com"/>
    <x v="0"/>
    <x v="0"/>
    <x v="0"/>
    <n v="0.2"/>
    <n v="2.9849999999999999"/>
    <n v="2.3879999999999999"/>
  </r>
  <r>
    <s v="MOR-12987-399"/>
    <x v="93"/>
    <x v="97"/>
    <s v="L-M-1"/>
    <n v="6"/>
    <s v="Emiline Priddis"/>
    <s v="epriddis2w@nationalgeographic.com"/>
    <x v="0"/>
    <x v="3"/>
    <x v="0"/>
    <n v="1"/>
    <n v="14.55"/>
    <n v="87.300000000000011"/>
  </r>
  <r>
    <s v="UOA-23786-489"/>
    <x v="94"/>
    <x v="98"/>
    <s v="A-M-0.5"/>
    <n v="6"/>
    <s v="Queenie Veel"/>
    <s v="qveel2x@jugem.jp"/>
    <x v="0"/>
    <x v="2"/>
    <x v="0"/>
    <n v="0.5"/>
    <n v="6.75"/>
    <n v="20.25"/>
  </r>
  <r>
    <s v="AJL-52941-018"/>
    <x v="95"/>
    <x v="99"/>
    <s v="E-D-1"/>
    <n v="2"/>
    <s v="Lind Conyers"/>
    <s v="lconyers2y@twitter.com"/>
    <x v="0"/>
    <x v="1"/>
    <x v="2"/>
    <n v="1"/>
    <n v="12.15"/>
    <n v="24.3"/>
  </r>
  <r>
    <s v="XSZ-84273-421"/>
    <x v="96"/>
    <x v="100"/>
    <s v="R-M-0.5"/>
    <n v="3"/>
    <s v="Pen Wye"/>
    <s v="pwye2z@dagondesign.com"/>
    <x v="0"/>
    <x v="0"/>
    <x v="0"/>
    <n v="0.5"/>
    <n v="5.97"/>
    <n v="8.9550000000000001"/>
  </r>
  <r>
    <s v="NUN-48214-216"/>
    <x v="97"/>
    <x v="101"/>
    <s v="A-M-0.5"/>
    <n v="4"/>
    <s v="Isahella Hagland"/>
    <n v="0"/>
    <x v="0"/>
    <x v="2"/>
    <x v="0"/>
    <n v="0.5"/>
    <n v="6.75"/>
    <n v="13.5"/>
  </r>
  <r>
    <s v="AKV-93064-769"/>
    <x v="98"/>
    <x v="102"/>
    <s v="L-D-0.5"/>
    <n v="1"/>
    <s v="Terry Sheryn"/>
    <s v="tsheryn31@mtv.com"/>
    <x v="0"/>
    <x v="3"/>
    <x v="2"/>
    <n v="0.5"/>
    <n v="7.77"/>
    <n v="3.8849999999999998"/>
  </r>
  <r>
    <s v="BRB-40903-533"/>
    <x v="99"/>
    <x v="103"/>
    <s v="E-L-0.2"/>
    <n v="3"/>
    <s v="Marie-jeanne Redgrave"/>
    <s v="mredgrave32@cargocollective.com"/>
    <x v="0"/>
    <x v="1"/>
    <x v="1"/>
    <n v="0.2"/>
    <n v="4.4550000000000001"/>
    <n v="2.6730000000000005"/>
  </r>
  <r>
    <s v="GPR-19973-483"/>
    <x v="100"/>
    <x v="104"/>
    <s v="R-D-0.5"/>
    <n v="5"/>
    <s v="Betty Fominov"/>
    <s v="bfominov33@yale.edu"/>
    <x v="0"/>
    <x v="0"/>
    <x v="2"/>
    <n v="0.5"/>
    <n v="5.3699999999999992"/>
    <n v="13.424999999999997"/>
  </r>
  <r>
    <s v="XIY-43041-882"/>
    <x v="101"/>
    <x v="105"/>
    <s v="A-M-1"/>
    <n v="1"/>
    <s v="Shawnee Critchlow"/>
    <s v="scritchlow34@un.org"/>
    <x v="0"/>
    <x v="2"/>
    <x v="0"/>
    <n v="1"/>
    <n v="11.25"/>
    <n v="11.25"/>
  </r>
  <r>
    <s v="YGY-98425-969"/>
    <x v="102"/>
    <x v="106"/>
    <s v="L-M-1"/>
    <n v="1"/>
    <s v="Merrel Steptow"/>
    <s v="msteptow35@earthlink.net"/>
    <x v="1"/>
    <x v="3"/>
    <x v="0"/>
    <n v="1"/>
    <n v="14.55"/>
    <n v="14.55"/>
  </r>
  <r>
    <s v="MSB-08397-648"/>
    <x v="103"/>
    <x v="107"/>
    <s v="R-L-0.2"/>
    <n v="4"/>
    <s v="Carmina Hubbuck"/>
    <n v="0"/>
    <x v="0"/>
    <x v="0"/>
    <x v="1"/>
    <n v="0.2"/>
    <n v="3.5849999999999995"/>
    <n v="2.8679999999999999"/>
  </r>
  <r>
    <s v="WDR-06028-345"/>
    <x v="104"/>
    <x v="108"/>
    <s v="L-L-1"/>
    <n v="1"/>
    <s v="Ingeberg Mulliner"/>
    <s v="imulliner37@pinterest.com"/>
    <x v="2"/>
    <x v="3"/>
    <x v="1"/>
    <n v="1"/>
    <n v="15.85"/>
    <n v="15.85"/>
  </r>
  <r>
    <s v="MXM-42948-061"/>
    <x v="105"/>
    <x v="109"/>
    <s v="L-L-0.2"/>
    <n v="4"/>
    <s v="Geneva Standley"/>
    <s v="gstandley38@dion.ne.jp"/>
    <x v="1"/>
    <x v="3"/>
    <x v="1"/>
    <n v="0.2"/>
    <n v="4.7549999999999999"/>
    <n v="3.8040000000000003"/>
  </r>
  <r>
    <s v="MGQ-98961-173"/>
    <x v="11"/>
    <x v="110"/>
    <s v="L-L-0.5"/>
    <n v="4"/>
    <s v="Brook Drage"/>
    <s v="bdrage39@youku.com"/>
    <x v="0"/>
    <x v="3"/>
    <x v="1"/>
    <n v="0.5"/>
    <n v="9.51"/>
    <n v="19.02"/>
  </r>
  <r>
    <s v="RFH-64349-897"/>
    <x v="106"/>
    <x v="111"/>
    <s v="E-D-0.5"/>
    <n v="3"/>
    <s v="Muffin Yallop"/>
    <s v="myallop3a@fema.gov"/>
    <x v="0"/>
    <x v="1"/>
    <x v="2"/>
    <n v="0.5"/>
    <n v="7.29"/>
    <n v="10.935"/>
  </r>
  <r>
    <s v="TKL-20738-660"/>
    <x v="107"/>
    <x v="112"/>
    <s v="E-M-0.2"/>
    <n v="1"/>
    <s v="Cordi Switsur"/>
    <s v="cswitsur3b@chronoengine.com"/>
    <x v="0"/>
    <x v="1"/>
    <x v="0"/>
    <n v="0.2"/>
    <n v="4.125"/>
    <n v="0.82500000000000007"/>
  </r>
  <r>
    <s v="TKL-20738-660"/>
    <x v="107"/>
    <x v="112"/>
    <s v="A-L-0.2"/>
    <n v="1"/>
    <s v="Ezri Hows"/>
    <s v="ehows3c@devhub.com"/>
    <x v="0"/>
    <x v="2"/>
    <x v="1"/>
    <n v="0.2"/>
    <n v="3.8849999999999998"/>
    <n v="0.77700000000000002"/>
  </r>
  <r>
    <s v="TKL-20738-660"/>
    <x v="107"/>
    <x v="112"/>
    <s v="E-M-1"/>
    <n v="5"/>
    <s v="Sylas Becaris"/>
    <s v="sbecaris3d@google.ru"/>
    <x v="0"/>
    <x v="1"/>
    <x v="0"/>
    <n v="1"/>
    <n v="13.75"/>
    <n v="68.75"/>
  </r>
  <r>
    <s v="GOW-03198-575"/>
    <x v="108"/>
    <x v="113"/>
    <s v="A-D-0.5"/>
    <n v="4"/>
    <s v="Mahala Ludwell"/>
    <s v="mludwell3e@blogger.com"/>
    <x v="0"/>
    <x v="2"/>
    <x v="2"/>
    <n v="0.5"/>
    <n v="5.97"/>
    <n v="11.94"/>
  </r>
  <r>
    <s v="QJB-90477-635"/>
    <x v="109"/>
    <x v="114"/>
    <s v="L-L-2.5"/>
    <n v="4"/>
    <s v="Doll Beauchamp"/>
    <s v="dbeauchamp3f@usda.gov"/>
    <x v="0"/>
    <x v="3"/>
    <x v="1"/>
    <n v="2.5"/>
    <n v="36.454999999999998"/>
    <n v="364.54999999999995"/>
  </r>
  <r>
    <s v="MWP-46239-785"/>
    <x v="110"/>
    <x v="115"/>
    <s v="L-M-0.2"/>
    <n v="5"/>
    <s v="Stanford Rodliff"/>
    <s v="srodliff3g@ted.com"/>
    <x v="0"/>
    <x v="3"/>
    <x v="0"/>
    <n v="0.2"/>
    <n v="4.3650000000000002"/>
    <n v="4.3650000000000002"/>
  </r>
  <r>
    <s v="QDV-03406-248"/>
    <x v="111"/>
    <x v="116"/>
    <s v="L-M-0.5"/>
    <n v="3"/>
    <s v="Stevana Woodham"/>
    <s v="swoodham3h@businesswire.com"/>
    <x v="1"/>
    <x v="3"/>
    <x v="0"/>
    <n v="0.5"/>
    <n v="8.73"/>
    <n v="13.095000000000001"/>
  </r>
  <r>
    <s v="GPH-40635-105"/>
    <x v="112"/>
    <x v="117"/>
    <s v="A-M-1"/>
    <n v="1"/>
    <s v="Hewet Synnot"/>
    <s v="hsynnot3i@about.com"/>
    <x v="0"/>
    <x v="2"/>
    <x v="0"/>
    <n v="1"/>
    <n v="11.25"/>
    <n v="11.25"/>
  </r>
  <r>
    <s v="JOM-80930-071"/>
    <x v="113"/>
    <x v="118"/>
    <s v="L-D-1"/>
    <n v="6"/>
    <s v="Raleigh Lepere"/>
    <s v="rlepere3j@shop-pro.jp"/>
    <x v="1"/>
    <x v="3"/>
    <x v="2"/>
    <n v="1"/>
    <n v="12.95"/>
    <n v="77.699999999999989"/>
  </r>
  <r>
    <s v="OIL-26493-755"/>
    <x v="114"/>
    <x v="119"/>
    <s v="A-M-0.5"/>
    <n v="1"/>
    <s v="Timofei Woofinden"/>
    <s v="twoofinden3k@businesswire.com"/>
    <x v="0"/>
    <x v="2"/>
    <x v="0"/>
    <n v="0.5"/>
    <n v="6.75"/>
    <n v="3.375"/>
  </r>
  <r>
    <s v="CYV-13426-645"/>
    <x v="115"/>
    <x v="120"/>
    <s v="E-D-1"/>
    <n v="1"/>
    <s v="Evelina Dacca"/>
    <s v="edacca3l@google.pl"/>
    <x v="0"/>
    <x v="1"/>
    <x v="2"/>
    <n v="1"/>
    <n v="12.15"/>
    <n v="12.15"/>
  </r>
  <r>
    <s v="WRP-39846-614"/>
    <x v="49"/>
    <x v="121"/>
    <s v="A-L-2.5"/>
    <n v="5"/>
    <s v="Bidget Tremellier"/>
    <n v="0"/>
    <x v="1"/>
    <x v="2"/>
    <x v="1"/>
    <n v="2.5"/>
    <n v="29.784999999999997"/>
    <n v="372.31249999999994"/>
  </r>
  <r>
    <s v="VDZ-76673-968"/>
    <x v="116"/>
    <x v="122"/>
    <s v="E-D-0.5"/>
    <n v="2"/>
    <s v="Bobinette Hindsberg"/>
    <s v="bhindsberg3n@blogs.com"/>
    <x v="0"/>
    <x v="1"/>
    <x v="2"/>
    <n v="0.5"/>
    <n v="7.29"/>
    <n v="7.29"/>
  </r>
  <r>
    <s v="VTV-03546-175"/>
    <x v="117"/>
    <x v="123"/>
    <s v="A-L-2.5"/>
    <n v="5"/>
    <s v="Osbert Robins"/>
    <s v="orobins3o@salon.com"/>
    <x v="0"/>
    <x v="2"/>
    <x v="1"/>
    <n v="2.5"/>
    <n v="29.784999999999997"/>
    <n v="372.31249999999994"/>
  </r>
  <r>
    <s v="GHR-72274-715"/>
    <x v="118"/>
    <x v="124"/>
    <s v="L-D-1"/>
    <n v="1"/>
    <s v="Othello Syseland"/>
    <s v="osyseland3p@independent.co.uk"/>
    <x v="0"/>
    <x v="3"/>
    <x v="2"/>
    <n v="1"/>
    <n v="12.95"/>
    <n v="12.95"/>
  </r>
  <r>
    <s v="ZGK-97262-313"/>
    <x v="119"/>
    <x v="125"/>
    <s v="E-M-2.5"/>
    <n v="3"/>
    <s v="Ewell Hanby"/>
    <n v="0"/>
    <x v="0"/>
    <x v="1"/>
    <x v="0"/>
    <n v="2.5"/>
    <n v="31.624999999999996"/>
    <n v="237.18749999999997"/>
  </r>
  <r>
    <s v="ZFS-30776-804"/>
    <x v="120"/>
    <x v="126"/>
    <s v="A-L-0.5"/>
    <n v="5"/>
    <s v="Chalmers Havenhand"/>
    <s v="chavenhand3r@1688.com"/>
    <x v="1"/>
    <x v="2"/>
    <x v="1"/>
    <n v="0.5"/>
    <n v="7.77"/>
    <n v="19.424999999999997"/>
  </r>
  <r>
    <s v="QUU-91729-492"/>
    <x v="121"/>
    <x v="127"/>
    <s v="A-D-0.2"/>
    <n v="4"/>
    <s v="Lowell Keenleyside"/>
    <s v="lkeenleyside3s@topsy.com"/>
    <x v="0"/>
    <x v="2"/>
    <x v="2"/>
    <n v="0.2"/>
    <n v="2.9849999999999999"/>
    <n v="2.3879999999999999"/>
  </r>
  <r>
    <s v="PVI-72795-960"/>
    <x v="122"/>
    <x v="128"/>
    <s v="E-L-2.5"/>
    <n v="3"/>
    <s v="Elonore Joliffe"/>
    <n v="0"/>
    <x v="1"/>
    <x v="1"/>
    <x v="1"/>
    <n v="2.5"/>
    <n v="34.154999999999994"/>
    <n v="256.16249999999997"/>
  </r>
  <r>
    <s v="PPP-78935-365"/>
    <x v="123"/>
    <x v="129"/>
    <s v="E-D-1"/>
    <n v="4"/>
    <s v="Abraham Coleman"/>
    <n v="0"/>
    <x v="0"/>
    <x v="1"/>
    <x v="2"/>
    <n v="1"/>
    <n v="12.15"/>
    <n v="48.6"/>
  </r>
  <r>
    <s v="JUO-34131-517"/>
    <x v="124"/>
    <x v="130"/>
    <s v="L-D-1"/>
    <n v="6"/>
    <s v="Rivy Farington"/>
    <n v="0"/>
    <x v="0"/>
    <x v="3"/>
    <x v="2"/>
    <n v="1"/>
    <n v="12.95"/>
    <n v="77.699999999999989"/>
  </r>
  <r>
    <s v="ZJE-89333-489"/>
    <x v="125"/>
    <x v="131"/>
    <s v="L-D-2.5"/>
    <n v="1"/>
    <s v="Vallie Kundt"/>
    <s v="vkundt3w@bigcartel.com"/>
    <x v="1"/>
    <x v="3"/>
    <x v="2"/>
    <n v="2.5"/>
    <n v="29.784999999999997"/>
    <n v="74.462499999999991"/>
  </r>
  <r>
    <s v="LOO-35324-159"/>
    <x v="126"/>
    <x v="132"/>
    <s v="A-L-0.2"/>
    <n v="4"/>
    <s v="Boyd Bett"/>
    <s v="bbett3x@google.de"/>
    <x v="0"/>
    <x v="2"/>
    <x v="1"/>
    <n v="0.2"/>
    <n v="3.8849999999999998"/>
    <n v="3.1080000000000001"/>
  </r>
  <r>
    <s v="JBQ-93412-846"/>
    <x v="127"/>
    <x v="133"/>
    <s v="E-L-2.5"/>
    <n v="4"/>
    <s v="Julio Armytage"/>
    <n v="0"/>
    <x v="1"/>
    <x v="1"/>
    <x v="1"/>
    <n v="2.5"/>
    <n v="34.154999999999994"/>
    <n v="341.54999999999995"/>
  </r>
  <r>
    <s v="EHX-66333-637"/>
    <x v="128"/>
    <x v="134"/>
    <s v="L-M-0.5"/>
    <n v="2"/>
    <s v="Deana Staite"/>
    <s v="dstaite3z@scientificamerican.com"/>
    <x v="0"/>
    <x v="3"/>
    <x v="0"/>
    <n v="0.5"/>
    <n v="8.73"/>
    <n v="8.73"/>
  </r>
  <r>
    <s v="WXG-25759-236"/>
    <x v="103"/>
    <x v="135"/>
    <s v="E-L-2.5"/>
    <n v="2"/>
    <s v="Winn Keyse"/>
    <s v="wkeyse40@apple.com"/>
    <x v="0"/>
    <x v="1"/>
    <x v="1"/>
    <n v="2.5"/>
    <n v="34.154999999999994"/>
    <n v="170.77499999999998"/>
  </r>
  <r>
    <s v="QNA-31113-984"/>
    <x v="129"/>
    <x v="136"/>
    <s v="L-M-0.2"/>
    <n v="4"/>
    <s v="Osmund Clausen-Thue"/>
    <s v="oclausenthue41@marriott.com"/>
    <x v="0"/>
    <x v="3"/>
    <x v="0"/>
    <n v="0.2"/>
    <n v="4.3650000000000002"/>
    <n v="3.4920000000000004"/>
  </r>
  <r>
    <s v="ZWI-52029-159"/>
    <x v="130"/>
    <x v="137"/>
    <s v="L-M-1"/>
    <n v="3"/>
    <s v="Leonore Francisco"/>
    <s v="lfrancisco42@fema.gov"/>
    <x v="0"/>
    <x v="3"/>
    <x v="0"/>
    <n v="1"/>
    <n v="14.55"/>
    <n v="43.650000000000006"/>
  </r>
  <r>
    <s v="ZWI-52029-159"/>
    <x v="130"/>
    <x v="137"/>
    <s v="E-M-1"/>
    <n v="2"/>
    <s v="Adey Lowseley"/>
    <s v="alowseley43@timesonline.co.uk"/>
    <x v="0"/>
    <x v="1"/>
    <x v="0"/>
    <n v="1"/>
    <n v="13.75"/>
    <n v="27.5"/>
  </r>
  <r>
    <s v="DFS-49954-707"/>
    <x v="131"/>
    <x v="138"/>
    <s v="E-D-0.2"/>
    <n v="5"/>
    <s v="Giacobo Skingle"/>
    <s v="gskingle44@clickbank.net"/>
    <x v="0"/>
    <x v="1"/>
    <x v="2"/>
    <n v="0.2"/>
    <n v="3.645"/>
    <n v="3.645"/>
  </r>
  <r>
    <s v="VYP-89830-878"/>
    <x v="132"/>
    <x v="139"/>
    <s v="A-M-2.5"/>
    <n v="2"/>
    <s v="Gerard Pirdy"/>
    <n v="0"/>
    <x v="0"/>
    <x v="2"/>
    <x v="0"/>
    <n v="2.5"/>
    <n v="25.874999999999996"/>
    <n v="129.37499999999997"/>
  </r>
  <r>
    <s v="AMT-40418-362"/>
    <x v="133"/>
    <x v="140"/>
    <s v="L-D-1"/>
    <n v="1"/>
    <s v="Jacinthe Balsillie"/>
    <s v="jbalsillie46@princeton.edu"/>
    <x v="0"/>
    <x v="3"/>
    <x v="2"/>
    <n v="1"/>
    <n v="12.95"/>
    <n v="12.95"/>
  </r>
  <r>
    <s v="NFQ-23241-793"/>
    <x v="134"/>
    <x v="141"/>
    <s v="A-M-1"/>
    <n v="3"/>
    <s v="Quinton Fouracres"/>
    <n v="0"/>
    <x v="0"/>
    <x v="2"/>
    <x v="0"/>
    <n v="1"/>
    <n v="11.25"/>
    <n v="33.75"/>
  </r>
  <r>
    <s v="JQK-64922-985"/>
    <x v="113"/>
    <x v="142"/>
    <s v="R-M-2.5"/>
    <n v="3"/>
    <s v="Bettina Leffek"/>
    <s v="bleffek48@ning.com"/>
    <x v="0"/>
    <x v="0"/>
    <x v="0"/>
    <n v="2.5"/>
    <n v="22.884999999999998"/>
    <n v="171.63749999999999"/>
  </r>
  <r>
    <s v="YET-17732-678"/>
    <x v="135"/>
    <x v="143"/>
    <s v="R-D-0.2"/>
    <n v="1"/>
    <s v="Hetti Penson"/>
    <n v="0"/>
    <x v="0"/>
    <x v="0"/>
    <x v="2"/>
    <n v="0.2"/>
    <n v="2.6849999999999996"/>
    <n v="0.53699999999999992"/>
  </r>
  <r>
    <s v="NKW-24945-846"/>
    <x v="35"/>
    <x v="144"/>
    <s v="A-D-2.5"/>
    <n v="5"/>
    <s v="Jocko Pray"/>
    <s v="jpray4a@youtube.com"/>
    <x v="0"/>
    <x v="2"/>
    <x v="2"/>
    <n v="2.5"/>
    <n v="22.884999999999998"/>
    <n v="286.0625"/>
  </r>
  <r>
    <s v="VKA-82720-513"/>
    <x v="136"/>
    <x v="145"/>
    <s v="A-M-2.5"/>
    <n v="6"/>
    <s v="Grete Holborn"/>
    <s v="gholborn4b@ow.ly"/>
    <x v="0"/>
    <x v="2"/>
    <x v="0"/>
    <n v="2.5"/>
    <n v="25.874999999999996"/>
    <n v="388.12499999999994"/>
  </r>
  <r>
    <s v="THA-60599-417"/>
    <x v="137"/>
    <x v="146"/>
    <s v="A-M-2.5"/>
    <n v="3"/>
    <s v="Fielding Keinrat"/>
    <s v="fkeinrat4c@dailymail.co.uk"/>
    <x v="0"/>
    <x v="2"/>
    <x v="0"/>
    <n v="2.5"/>
    <n v="25.874999999999996"/>
    <n v="194.06249999999997"/>
  </r>
  <r>
    <s v="MEK-39769-035"/>
    <x v="138"/>
    <x v="147"/>
    <s v="R-D-2.5"/>
    <n v="3"/>
    <s v="Paulo Yea"/>
    <s v="pyea4d@aol.com"/>
    <x v="1"/>
    <x v="0"/>
    <x v="2"/>
    <n v="2.5"/>
    <n v="20.584999999999997"/>
    <n v="154.38749999999999"/>
  </r>
  <r>
    <s v="JAF-18294-750"/>
    <x v="139"/>
    <x v="148"/>
    <s v="R-D-2.5"/>
    <n v="6"/>
    <s v="Say Risborough"/>
    <n v="0"/>
    <x v="0"/>
    <x v="0"/>
    <x v="2"/>
    <n v="2.5"/>
    <n v="20.584999999999997"/>
    <n v="308.77499999999998"/>
  </r>
  <r>
    <s v="TME-59627-221"/>
    <x v="140"/>
    <x v="149"/>
    <s v="L-L-2.5"/>
    <n v="6"/>
    <s v="Alexa Sizey"/>
    <n v="0"/>
    <x v="0"/>
    <x v="3"/>
    <x v="1"/>
    <n v="2.5"/>
    <n v="36.454999999999998"/>
    <n v="546.82499999999993"/>
  </r>
  <r>
    <s v="UDG-65353-824"/>
    <x v="141"/>
    <x v="150"/>
    <s v="E-M-0.5"/>
    <n v="4"/>
    <s v="Kari Swede"/>
    <s v="kswede4g@addthis.com"/>
    <x v="0"/>
    <x v="1"/>
    <x v="0"/>
    <n v="0.5"/>
    <n v="8.25"/>
    <n v="16.5"/>
  </r>
  <r>
    <s v="ENQ-42923-176"/>
    <x v="142"/>
    <x v="151"/>
    <s v="A-L-0.5"/>
    <n v="3"/>
    <s v="Leontine Rubrow"/>
    <s v="lrubrow4h@microsoft.com"/>
    <x v="0"/>
    <x v="2"/>
    <x v="1"/>
    <n v="0.5"/>
    <n v="7.77"/>
    <n v="11.654999999999999"/>
  </r>
  <r>
    <s v="CBT-55781-720"/>
    <x v="143"/>
    <x v="152"/>
    <s v="E-D-0.5"/>
    <n v="3"/>
    <s v="Dottie Tift"/>
    <s v="dtift4i@netvibes.com"/>
    <x v="0"/>
    <x v="1"/>
    <x v="2"/>
    <n v="0.5"/>
    <n v="7.29"/>
    <n v="10.935"/>
  </r>
  <r>
    <s v="NEU-86533-016"/>
    <x v="144"/>
    <x v="153"/>
    <s v="R-D-0.2"/>
    <n v="6"/>
    <s v="Gerardo Schonfeld"/>
    <s v="gschonfeld4j@oracle.com"/>
    <x v="0"/>
    <x v="0"/>
    <x v="2"/>
    <n v="0.2"/>
    <n v="2.6849999999999996"/>
    <n v="3.222"/>
  </r>
  <r>
    <s v="BYU-58154-603"/>
    <x v="145"/>
    <x v="154"/>
    <s v="E-D-0.5"/>
    <n v="4"/>
    <s v="Claiborne Feye"/>
    <s v="cfeye4k@google.co.jp"/>
    <x v="1"/>
    <x v="1"/>
    <x v="2"/>
    <n v="0.5"/>
    <n v="7.29"/>
    <n v="14.58"/>
  </r>
  <r>
    <s v="EHJ-05910-257"/>
    <x v="146"/>
    <x v="155"/>
    <s v="R-D-1"/>
    <n v="6"/>
    <s v="Mina Elstone"/>
    <n v="0"/>
    <x v="0"/>
    <x v="0"/>
    <x v="2"/>
    <n v="1"/>
    <n v="8.9499999999999993"/>
    <n v="53.699999999999996"/>
  </r>
  <r>
    <s v="EIL-44855-309"/>
    <x v="147"/>
    <x v="156"/>
    <s v="R-D-0.5"/>
    <n v="5"/>
    <s v="Sherman Mewrcik"/>
    <n v="0"/>
    <x v="0"/>
    <x v="0"/>
    <x v="2"/>
    <n v="0.5"/>
    <n v="5.3699999999999992"/>
    <n v="13.424999999999997"/>
  </r>
  <r>
    <s v="HCA-87224-420"/>
    <x v="148"/>
    <x v="157"/>
    <s v="E-M-0.5"/>
    <n v="5"/>
    <s v="Tamarah Fero"/>
    <s v="tfero4n@comsenz.com"/>
    <x v="0"/>
    <x v="1"/>
    <x v="0"/>
    <n v="0.5"/>
    <n v="8.25"/>
    <n v="20.625"/>
  </r>
  <r>
    <s v="ABO-29054-365"/>
    <x v="149"/>
    <x v="158"/>
    <s v="A-M-0.5"/>
    <n v="6"/>
    <s v="Stanislaus Valsler"/>
    <n v="0"/>
    <x v="1"/>
    <x v="2"/>
    <x v="0"/>
    <n v="0.5"/>
    <n v="6.75"/>
    <n v="20.25"/>
  </r>
  <r>
    <s v="TKN-58485-031"/>
    <x v="150"/>
    <x v="159"/>
    <s v="R-D-1"/>
    <n v="2"/>
    <s v="Felita Dauney"/>
    <s v="fdauney4p@sphinn.com"/>
    <x v="1"/>
    <x v="0"/>
    <x v="2"/>
    <n v="1"/>
    <n v="8.9499999999999993"/>
    <n v="17.899999999999999"/>
  </r>
  <r>
    <s v="RCK-04069-371"/>
    <x v="151"/>
    <x v="160"/>
    <s v="E-L-2.5"/>
    <n v="2"/>
    <s v="Serena Earley"/>
    <s v="searley4q@youku.com"/>
    <x v="2"/>
    <x v="1"/>
    <x v="1"/>
    <n v="2.5"/>
    <n v="34.154999999999994"/>
    <n v="170.77499999999998"/>
  </r>
  <r>
    <s v="IRJ-67095-738"/>
    <x v="13"/>
    <x v="161"/>
    <s v="E-M-2.5"/>
    <n v="2"/>
    <s v="Minny Chamberlayne"/>
    <s v="mchamberlayne4r@bigcartel.com"/>
    <x v="0"/>
    <x v="1"/>
    <x v="0"/>
    <n v="2.5"/>
    <n v="31.624999999999996"/>
    <n v="158.12499999999997"/>
  </r>
  <r>
    <s v="VEA-31961-977"/>
    <x v="79"/>
    <x v="162"/>
    <s v="E-D-0.5"/>
    <n v="3"/>
    <s v="Bartholemy Flaherty"/>
    <s v="bflaherty4s@moonfruit.com"/>
    <x v="1"/>
    <x v="1"/>
    <x v="2"/>
    <n v="0.5"/>
    <n v="7.29"/>
    <n v="10.935"/>
  </r>
  <r>
    <s v="BAF-42286-205"/>
    <x v="152"/>
    <x v="163"/>
    <s v="R-M-2.5"/>
    <n v="4"/>
    <s v="Oran Colbeck"/>
    <s v="ocolbeck4t@sina.com.cn"/>
    <x v="0"/>
    <x v="0"/>
    <x v="0"/>
    <n v="2.5"/>
    <n v="22.884999999999998"/>
    <n v="228.84999999999997"/>
  </r>
  <r>
    <s v="WOR-52762-511"/>
    <x v="153"/>
    <x v="164"/>
    <s v="E-L-2.5"/>
    <n v="6"/>
    <s v="Elysee Sketch"/>
    <n v="0"/>
    <x v="0"/>
    <x v="1"/>
    <x v="1"/>
    <n v="2.5"/>
    <n v="34.154999999999994"/>
    <n v="512.32499999999993"/>
  </r>
  <r>
    <s v="ZWK-03995-815"/>
    <x v="154"/>
    <x v="165"/>
    <s v="E-M-2.5"/>
    <n v="2"/>
    <s v="Ethelda Hobbing"/>
    <s v="ehobbing4v@nsw.gov.au"/>
    <x v="0"/>
    <x v="1"/>
    <x v="0"/>
    <n v="2.5"/>
    <n v="31.624999999999996"/>
    <n v="158.12499999999997"/>
  </r>
  <r>
    <s v="CKF-43291-846"/>
    <x v="155"/>
    <x v="166"/>
    <s v="E-L-2.5"/>
    <n v="1"/>
    <s v="Odille Thynne"/>
    <s v="othynne4w@auda.org.au"/>
    <x v="0"/>
    <x v="1"/>
    <x v="1"/>
    <n v="2.5"/>
    <n v="34.154999999999994"/>
    <n v="85.387499999999989"/>
  </r>
  <r>
    <s v="RMW-74160-339"/>
    <x v="156"/>
    <x v="167"/>
    <s v="R-L-2.5"/>
    <n v="4"/>
    <s v="Emlynne Heining"/>
    <s v="eheining4x@flickr.com"/>
    <x v="0"/>
    <x v="0"/>
    <x v="1"/>
    <n v="2.5"/>
    <n v="27.484999999999996"/>
    <n v="274.84999999999997"/>
  </r>
  <r>
    <s v="FMT-94584-786"/>
    <x v="22"/>
    <x v="168"/>
    <s v="A-L-1"/>
    <n v="2"/>
    <s v="Katerina Melloi"/>
    <s v="kmelloi4y@imdb.com"/>
    <x v="0"/>
    <x v="2"/>
    <x v="1"/>
    <n v="1"/>
    <n v="12.95"/>
    <n v="25.9"/>
  </r>
  <r>
    <s v="NWT-78222-575"/>
    <x v="157"/>
    <x v="169"/>
    <s v="A-D-0.2"/>
    <n v="1"/>
    <s v="Tiffany Scardafield"/>
    <n v="0"/>
    <x v="1"/>
    <x v="2"/>
    <x v="2"/>
    <n v="0.2"/>
    <n v="2.9849999999999999"/>
    <n v="0.59699999999999998"/>
  </r>
  <r>
    <s v="EOI-02511-919"/>
    <x v="158"/>
    <x v="170"/>
    <s v="E-L-0.2"/>
    <n v="5"/>
    <s v="Abrahan Mussen"/>
    <s v="amussen50@51.la"/>
    <x v="0"/>
    <x v="1"/>
    <x v="1"/>
    <n v="0.2"/>
    <n v="4.4550000000000001"/>
    <n v="4.4550000000000001"/>
  </r>
  <r>
    <s v="EOI-02511-919"/>
    <x v="158"/>
    <x v="170"/>
    <s v="A-D-0.5"/>
    <n v="5"/>
    <s v="Essie Nellies"/>
    <s v="enellies51@goodreads.com"/>
    <x v="0"/>
    <x v="2"/>
    <x v="2"/>
    <n v="0.5"/>
    <n v="5.97"/>
    <n v="14.924999999999999"/>
  </r>
  <r>
    <s v="UCT-03935-589"/>
    <x v="78"/>
    <x v="171"/>
    <s v="R-D-0.5"/>
    <n v="6"/>
    <s v="Anny Mundford"/>
    <s v="amundford52@nbcnews.com"/>
    <x v="0"/>
    <x v="0"/>
    <x v="2"/>
    <n v="0.5"/>
    <n v="5.3699999999999992"/>
    <n v="16.11"/>
  </r>
  <r>
    <s v="SBI-60013-494"/>
    <x v="159"/>
    <x v="172"/>
    <s v="E-M-0.2"/>
    <n v="2"/>
    <s v="Tory Walas"/>
    <s v="twalas53@google.ca"/>
    <x v="0"/>
    <x v="1"/>
    <x v="0"/>
    <n v="0.2"/>
    <n v="4.125"/>
    <n v="1.6500000000000001"/>
  </r>
  <r>
    <s v="QRA-73277-814"/>
    <x v="160"/>
    <x v="173"/>
    <s v="A-L-0.5"/>
    <n v="4"/>
    <s v="Isa Blazewicz"/>
    <s v="iblazewicz54@thetimes.co.uk"/>
    <x v="0"/>
    <x v="2"/>
    <x v="1"/>
    <n v="0.5"/>
    <n v="7.77"/>
    <n v="15.54"/>
  </r>
  <r>
    <s v="EQE-31648-909"/>
    <x v="161"/>
    <x v="174"/>
    <s v="E-D-0.5"/>
    <n v="5"/>
    <s v="Angie Rizzetti"/>
    <s v="arizzetti55@naver.com"/>
    <x v="0"/>
    <x v="1"/>
    <x v="2"/>
    <n v="0.5"/>
    <n v="7.29"/>
    <n v="18.225000000000001"/>
  </r>
  <r>
    <s v="QOO-24615-950"/>
    <x v="162"/>
    <x v="175"/>
    <s v="R-M-2.5"/>
    <n v="3"/>
    <s v="Mord Meriet"/>
    <s v="mmeriet56@noaa.gov"/>
    <x v="0"/>
    <x v="0"/>
    <x v="0"/>
    <n v="2.5"/>
    <n v="22.884999999999998"/>
    <n v="171.63749999999999"/>
  </r>
  <r>
    <s v="WDV-73864-037"/>
    <x v="70"/>
    <x v="176"/>
    <s v="L-M-0.5"/>
    <n v="5"/>
    <s v="Lawrence Pratt"/>
    <s v="lpratt57@netvibes.com"/>
    <x v="0"/>
    <x v="3"/>
    <x v="0"/>
    <n v="0.5"/>
    <n v="8.73"/>
    <n v="21.825000000000003"/>
  </r>
  <r>
    <s v="PKR-88575-066"/>
    <x v="163"/>
    <x v="177"/>
    <s v="E-L-0.2"/>
    <n v="1"/>
    <s v="Astrix Kitchingham"/>
    <s v="akitchingham58@com.com"/>
    <x v="0"/>
    <x v="1"/>
    <x v="1"/>
    <n v="0.2"/>
    <n v="4.4550000000000001"/>
    <n v="0.89100000000000001"/>
  </r>
  <r>
    <s v="BWR-85735-955"/>
    <x v="153"/>
    <x v="178"/>
    <s v="L-M-1"/>
    <n v="3"/>
    <s v="Burnard Bartholin"/>
    <s v="bbartholin59@xinhuanet.com"/>
    <x v="0"/>
    <x v="3"/>
    <x v="0"/>
    <n v="1"/>
    <n v="14.55"/>
    <n v="43.650000000000006"/>
  </r>
  <r>
    <s v="YFX-64795-136"/>
    <x v="164"/>
    <x v="179"/>
    <s v="L-M-2.5"/>
    <n v="1"/>
    <s v="Madelene Prinn"/>
    <s v="mprinn5a@usa.gov"/>
    <x v="0"/>
    <x v="3"/>
    <x v="0"/>
    <n v="2.5"/>
    <n v="33.464999999999996"/>
    <n v="83.662499999999994"/>
  </r>
  <r>
    <s v="DDO-71442-967"/>
    <x v="165"/>
    <x v="180"/>
    <s v="L-D-0.2"/>
    <n v="5"/>
    <s v="Alisun Baudino"/>
    <s v="abaudino5b@netvibes.com"/>
    <x v="0"/>
    <x v="3"/>
    <x v="2"/>
    <n v="0.2"/>
    <n v="3.8849999999999998"/>
    <n v="3.8849999999999998"/>
  </r>
  <r>
    <s v="ILQ-11027-588"/>
    <x v="166"/>
    <x v="181"/>
    <s v="E-D-1"/>
    <n v="6"/>
    <s v="Philipa Petrushanko"/>
    <s v="ppetrushanko5c@blinklist.com"/>
    <x v="1"/>
    <x v="1"/>
    <x v="2"/>
    <n v="1"/>
    <n v="12.15"/>
    <n v="72.900000000000006"/>
  </r>
  <r>
    <s v="KRZ-13868-122"/>
    <x v="167"/>
    <x v="182"/>
    <s v="E-L-1"/>
    <n v="3"/>
    <s v="Kimberli Mustchin"/>
    <n v="0"/>
    <x v="0"/>
    <x v="1"/>
    <x v="1"/>
    <n v="1"/>
    <n v="14.85"/>
    <n v="44.55"/>
  </r>
  <r>
    <s v="VRM-93594-914"/>
    <x v="168"/>
    <x v="183"/>
    <s v="E-D-0.5"/>
    <n v="5"/>
    <s v="Emlynne Laird"/>
    <s v="elaird5e@bing.com"/>
    <x v="0"/>
    <x v="1"/>
    <x v="2"/>
    <n v="0.5"/>
    <n v="7.29"/>
    <n v="18.225000000000001"/>
  </r>
  <r>
    <s v="HXL-22497-359"/>
    <x v="169"/>
    <x v="184"/>
    <s v="A-L-1"/>
    <n v="3"/>
    <s v="Marlena Howsden"/>
    <s v="mhowsden5f@infoseek.co.jp"/>
    <x v="0"/>
    <x v="2"/>
    <x v="1"/>
    <n v="1"/>
    <n v="12.95"/>
    <n v="38.849999999999994"/>
  </r>
  <r>
    <s v="NOP-21394-646"/>
    <x v="170"/>
    <x v="185"/>
    <s v="E-L-0.5"/>
    <n v="6"/>
    <s v="Nealson Cuttler"/>
    <s v="ncuttler5g@parallels.com"/>
    <x v="0"/>
    <x v="1"/>
    <x v="1"/>
    <n v="0.5"/>
    <n v="8.91"/>
    <n v="26.73"/>
  </r>
  <r>
    <s v="NOP-21394-646"/>
    <x v="170"/>
    <x v="185"/>
    <s v="L-D-2.5"/>
    <n v="2"/>
    <s v="Crin Vernham"/>
    <s v="cvernham5h@e-recht24.de"/>
    <x v="1"/>
    <x v="3"/>
    <x v="2"/>
    <n v="2.5"/>
    <n v="29.784999999999997"/>
    <n v="148.92499999999998"/>
  </r>
  <r>
    <s v="NOP-21394-646"/>
    <x v="170"/>
    <x v="185"/>
    <s v="L-D-2.5"/>
    <n v="3"/>
    <s v="Jenn Munnings"/>
    <s v="jmunnings5i@springer.com"/>
    <x v="0"/>
    <x v="3"/>
    <x v="2"/>
    <n v="2.5"/>
    <n v="29.784999999999997"/>
    <n v="223.38749999999999"/>
  </r>
  <r>
    <s v="NOP-21394-646"/>
    <x v="170"/>
    <x v="185"/>
    <s v="L-L-0.5"/>
    <n v="4"/>
    <s v="Olympie Dautry"/>
    <s v="odautry5j@etsy.com"/>
    <x v="0"/>
    <x v="3"/>
    <x v="1"/>
    <n v="0.5"/>
    <n v="9.51"/>
    <n v="19.02"/>
  </r>
  <r>
    <s v="NOP-21394-646"/>
    <x v="170"/>
    <x v="185"/>
    <s v="E-M-1"/>
    <n v="3"/>
    <s v="Ingaborg Dunwoody"/>
    <s v="idunwoody5k@sourceforge.net"/>
    <x v="2"/>
    <x v="1"/>
    <x v="0"/>
    <n v="1"/>
    <n v="13.75"/>
    <n v="41.25"/>
  </r>
  <r>
    <s v="FTV-77095-168"/>
    <x v="171"/>
    <x v="186"/>
    <s v="L-L-0.5"/>
    <n v="6"/>
    <s v="Adriana Lazarus"/>
    <n v="0"/>
    <x v="0"/>
    <x v="3"/>
    <x v="1"/>
    <n v="0.5"/>
    <n v="9.51"/>
    <n v="28.53"/>
  </r>
  <r>
    <s v="BOR-02906-411"/>
    <x v="172"/>
    <x v="187"/>
    <s v="L-D-2.5"/>
    <n v="6"/>
    <s v="Tallie felip"/>
    <s v="tfelip5m@typepad.com"/>
    <x v="0"/>
    <x v="3"/>
    <x v="2"/>
    <n v="2.5"/>
    <n v="29.784999999999997"/>
    <n v="446.77499999999998"/>
  </r>
  <r>
    <s v="WMP-68847-770"/>
    <x v="173"/>
    <x v="188"/>
    <s v="L-L-0.2"/>
    <n v="1"/>
    <s v="Vanna Le - Count"/>
    <s v="vle5n@disqus.com"/>
    <x v="0"/>
    <x v="3"/>
    <x v="1"/>
    <n v="0.2"/>
    <n v="4.7549999999999999"/>
    <n v="0.95100000000000007"/>
  </r>
  <r>
    <s v="TMO-22785-872"/>
    <x v="174"/>
    <x v="189"/>
    <s v="E-M-1"/>
    <n v="6"/>
    <s v="Sarette Ducarel"/>
    <n v="0"/>
    <x v="0"/>
    <x v="1"/>
    <x v="0"/>
    <n v="1"/>
    <n v="13.75"/>
    <n v="82.5"/>
  </r>
  <r>
    <s v="TJG-73587-353"/>
    <x v="175"/>
    <x v="190"/>
    <s v="R-D-0.2"/>
    <n v="3"/>
    <s v="Kendra Glison"/>
    <n v="0"/>
    <x v="0"/>
    <x v="0"/>
    <x v="2"/>
    <n v="0.2"/>
    <n v="2.6849999999999996"/>
    <n v="1.611"/>
  </r>
  <r>
    <s v="OOU-61343-455"/>
    <x v="176"/>
    <x v="191"/>
    <s v="A-M-1"/>
    <n v="2"/>
    <s v="Nertie Poolman"/>
    <s v="npoolman5q@howstuffworks.com"/>
    <x v="0"/>
    <x v="2"/>
    <x v="0"/>
    <n v="1"/>
    <n v="11.25"/>
    <n v="22.5"/>
  </r>
  <r>
    <s v="RMA-08327-369"/>
    <x v="142"/>
    <x v="192"/>
    <s v="A-M-0.5"/>
    <n v="6"/>
    <s v="Orbadiah Duny"/>
    <s v="oduny5r@constantcontact.com"/>
    <x v="0"/>
    <x v="2"/>
    <x v="0"/>
    <n v="0.5"/>
    <n v="6.75"/>
    <n v="20.25"/>
  </r>
  <r>
    <s v="SFB-97929-779"/>
    <x v="177"/>
    <x v="193"/>
    <s v="E-D-0.5"/>
    <n v="4"/>
    <s v="Constance Halfhide"/>
    <s v="chalfhide5s@google.ru"/>
    <x v="1"/>
    <x v="1"/>
    <x v="2"/>
    <n v="0.5"/>
    <n v="7.29"/>
    <n v="14.58"/>
  </r>
  <r>
    <s v="AUP-10128-606"/>
    <x v="178"/>
    <x v="194"/>
    <s v="A-M-0.5"/>
    <n v="1"/>
    <s v="Fransisco Malecky"/>
    <s v="fmalecky5t@list-manage.com"/>
    <x v="2"/>
    <x v="2"/>
    <x v="0"/>
    <n v="0.5"/>
    <n v="6.75"/>
    <n v="3.375"/>
  </r>
  <r>
    <s v="YTW-40242-005"/>
    <x v="179"/>
    <x v="195"/>
    <s v="L-D-1"/>
    <n v="4"/>
    <s v="Anselma Attwater"/>
    <s v="aattwater5u@wikia.com"/>
    <x v="0"/>
    <x v="3"/>
    <x v="2"/>
    <n v="1"/>
    <n v="12.95"/>
    <n v="51.8"/>
  </r>
  <r>
    <s v="PRP-53390-819"/>
    <x v="180"/>
    <x v="196"/>
    <s v="E-L-0.5"/>
    <n v="6"/>
    <s v="Minette Whellans"/>
    <s v="mwhellans5v@mapquest.com"/>
    <x v="0"/>
    <x v="1"/>
    <x v="1"/>
    <n v="0.5"/>
    <n v="8.91"/>
    <n v="26.73"/>
  </r>
  <r>
    <s v="GSJ-01065-125"/>
    <x v="181"/>
    <x v="197"/>
    <s v="E-D-0.2"/>
    <n v="4"/>
    <s v="Dael Camilletti"/>
    <s v="dcamilletti5w@businesswire.com"/>
    <x v="0"/>
    <x v="1"/>
    <x v="2"/>
    <n v="0.2"/>
    <n v="3.645"/>
    <n v="2.9160000000000004"/>
  </r>
  <r>
    <s v="YQU-65147-580"/>
    <x v="182"/>
    <x v="198"/>
    <s v="R-D-2.5"/>
    <n v="1"/>
    <s v="Emiline Galgey"/>
    <s v="egalgey5x@wufoo.com"/>
    <x v="0"/>
    <x v="0"/>
    <x v="2"/>
    <n v="2.5"/>
    <n v="20.584999999999997"/>
    <n v="51.462499999999991"/>
  </r>
  <r>
    <s v="QPM-95832-683"/>
    <x v="183"/>
    <x v="199"/>
    <s v="L-L-1"/>
    <n v="2"/>
    <s v="Murdock Hame"/>
    <s v="mhame5y@newsvine.com"/>
    <x v="1"/>
    <x v="3"/>
    <x v="1"/>
    <n v="1"/>
    <n v="15.85"/>
    <n v="31.7"/>
  </r>
  <r>
    <s v="BNQ-88920-567"/>
    <x v="184"/>
    <x v="200"/>
    <s v="L-D-0.2"/>
    <n v="6"/>
    <s v="Ilka Gurnee"/>
    <s v="igurnee5z@usnews.com"/>
    <x v="0"/>
    <x v="3"/>
    <x v="2"/>
    <n v="0.2"/>
    <n v="3.8849999999999998"/>
    <n v="4.6620000000000008"/>
  </r>
  <r>
    <s v="PUX-47906-110"/>
    <x v="185"/>
    <x v="201"/>
    <s v="L-M-1"/>
    <n v="4"/>
    <s v="Alfy Snowding"/>
    <s v="asnowding60@comsenz.com"/>
    <x v="0"/>
    <x v="3"/>
    <x v="0"/>
    <n v="1"/>
    <n v="14.55"/>
    <n v="58.2"/>
  </r>
  <r>
    <s v="COL-72079-610"/>
    <x v="186"/>
    <x v="202"/>
    <s v="E-L-0.5"/>
    <n v="4"/>
    <s v="Godfry Poinsett"/>
    <s v="gpoinsett61@berkeley.edu"/>
    <x v="0"/>
    <x v="1"/>
    <x v="1"/>
    <n v="0.5"/>
    <n v="8.91"/>
    <n v="17.82"/>
  </r>
  <r>
    <s v="LBC-45686-819"/>
    <x v="187"/>
    <x v="203"/>
    <s v="A-M-1"/>
    <n v="5"/>
    <s v="Rem Furman"/>
    <s v="rfurman62@t.co"/>
    <x v="1"/>
    <x v="2"/>
    <x v="0"/>
    <n v="1"/>
    <n v="11.25"/>
    <n v="56.25"/>
  </r>
  <r>
    <s v="BLQ-03709-265"/>
    <x v="148"/>
    <x v="204"/>
    <s v="R-L-0.2"/>
    <n v="3"/>
    <s v="Charis Crosier"/>
    <s v="ccrosier63@xrea.com"/>
    <x v="0"/>
    <x v="0"/>
    <x v="1"/>
    <n v="0.2"/>
    <n v="3.5849999999999995"/>
    <n v="2.1510000000000002"/>
  </r>
  <r>
    <s v="BLQ-03709-265"/>
    <x v="148"/>
    <x v="204"/>
    <s v="R-M-0.2"/>
    <n v="5"/>
    <s v="Monte Percifull"/>
    <s v="mpercifull64@netlog.com"/>
    <x v="0"/>
    <x v="0"/>
    <x v="0"/>
    <n v="0.2"/>
    <n v="2.9849999999999999"/>
    <n v="2.9849999999999999"/>
  </r>
  <r>
    <s v="VFZ-91673-181"/>
    <x v="188"/>
    <x v="205"/>
    <s v="A-L-1"/>
    <n v="6"/>
    <s v="Lenka Rushmer"/>
    <s v="lrushmer65@europa.eu"/>
    <x v="0"/>
    <x v="2"/>
    <x v="1"/>
    <n v="1"/>
    <n v="12.95"/>
    <n v="77.699999999999989"/>
  </r>
  <r>
    <s v="WKD-81956-870"/>
    <x v="189"/>
    <x v="206"/>
    <s v="L-D-0.5"/>
    <n v="3"/>
    <s v="Waneta Edinborough"/>
    <s v="wedinborough66@github.io"/>
    <x v="0"/>
    <x v="3"/>
    <x v="2"/>
    <n v="0.5"/>
    <n v="7.77"/>
    <n v="11.654999999999999"/>
  </r>
  <r>
    <s v="TNI-91067-006"/>
    <x v="190"/>
    <x v="207"/>
    <s v="E-L-1"/>
    <n v="4"/>
    <s v="Bobbe Piggott"/>
    <n v="0"/>
    <x v="0"/>
    <x v="1"/>
    <x v="1"/>
    <n v="1"/>
    <n v="14.85"/>
    <n v="59.4"/>
  </r>
  <r>
    <s v="IZA-61469-812"/>
    <x v="191"/>
    <x v="208"/>
    <s v="L-D-2.5"/>
    <n v="4"/>
    <s v="Ketty Bromehead"/>
    <s v="kbromehead68@un.org"/>
    <x v="0"/>
    <x v="3"/>
    <x v="2"/>
    <n v="2.5"/>
    <n v="29.784999999999997"/>
    <n v="297.84999999999997"/>
  </r>
  <r>
    <s v="PSS-22466-862"/>
    <x v="192"/>
    <x v="209"/>
    <s v="R-L-0.2"/>
    <n v="4"/>
    <s v="Elsbeth Westerman"/>
    <s v="ewesterman69@si.edu"/>
    <x v="1"/>
    <x v="0"/>
    <x v="1"/>
    <n v="0.2"/>
    <n v="3.5849999999999995"/>
    <n v="2.8679999999999999"/>
  </r>
  <r>
    <s v="REH-56504-397"/>
    <x v="193"/>
    <x v="210"/>
    <s v="A-M-2.5"/>
    <n v="5"/>
    <s v="Anabelle Hutchens"/>
    <s v="ahutchens6a@amazonaws.com"/>
    <x v="0"/>
    <x v="2"/>
    <x v="0"/>
    <n v="2.5"/>
    <n v="25.874999999999996"/>
    <n v="323.43749999999994"/>
  </r>
  <r>
    <s v="ALA-62598-016"/>
    <x v="194"/>
    <x v="211"/>
    <s v="R-D-0.2"/>
    <n v="6"/>
    <s v="Noak Wyvill"/>
    <s v="nwyvill6b@naver.com"/>
    <x v="2"/>
    <x v="0"/>
    <x v="2"/>
    <n v="0.2"/>
    <n v="2.6849999999999996"/>
    <n v="3.222"/>
  </r>
  <r>
    <s v="EYE-70374-835"/>
    <x v="195"/>
    <x v="212"/>
    <s v="R-L-0.2"/>
    <n v="5"/>
    <s v="Beltran Mathon"/>
    <s v="bmathon6c@barnesandnoble.com"/>
    <x v="0"/>
    <x v="0"/>
    <x v="1"/>
    <n v="0.2"/>
    <n v="3.5849999999999995"/>
    <n v="3.5849999999999995"/>
  </r>
  <r>
    <s v="CCZ-19589-212"/>
    <x v="196"/>
    <x v="213"/>
    <s v="L-M-0.2"/>
    <n v="2"/>
    <s v="Kristos Streight"/>
    <s v="kstreight6d@about.com"/>
    <x v="0"/>
    <x v="3"/>
    <x v="0"/>
    <n v="0.2"/>
    <n v="4.3650000000000002"/>
    <n v="1.7460000000000002"/>
  </r>
  <r>
    <s v="BPT-83989-157"/>
    <x v="197"/>
    <x v="214"/>
    <s v="A-M-2.5"/>
    <n v="2"/>
    <s v="Portie Cutchie"/>
    <s v="pcutchie6e@globo.com"/>
    <x v="0"/>
    <x v="2"/>
    <x v="0"/>
    <n v="2.5"/>
    <n v="25.874999999999996"/>
    <n v="129.37499999999997"/>
  </r>
  <r>
    <s v="YFH-87456-208"/>
    <x v="198"/>
    <x v="215"/>
    <s v="L-M-0.2"/>
    <n v="2"/>
    <s v="Sinclare Edsell"/>
    <n v="0"/>
    <x v="0"/>
    <x v="3"/>
    <x v="0"/>
    <n v="0.2"/>
    <n v="4.3650000000000002"/>
    <n v="1.7460000000000002"/>
  </r>
  <r>
    <s v="JLN-14700-924"/>
    <x v="199"/>
    <x v="216"/>
    <s v="L-L-0.2"/>
    <n v="5"/>
    <s v="Conny Gheraldi"/>
    <s v="cgheraldi6g@opera.com"/>
    <x v="2"/>
    <x v="3"/>
    <x v="1"/>
    <n v="0.2"/>
    <n v="4.7549999999999999"/>
    <n v="4.7549999999999999"/>
  </r>
  <r>
    <s v="JVW-22582-137"/>
    <x v="200"/>
    <x v="217"/>
    <s v="E-M-0.2"/>
    <n v="5"/>
    <s v="Beryle Kenwell"/>
    <s v="bkenwell6h@over-blog.com"/>
    <x v="0"/>
    <x v="1"/>
    <x v="0"/>
    <n v="0.2"/>
    <n v="4.125"/>
    <n v="4.125"/>
  </r>
  <r>
    <s v="LAA-41879-001"/>
    <x v="201"/>
    <x v="218"/>
    <s v="L-L-2.5"/>
    <n v="1"/>
    <s v="Tomas Sutty"/>
    <s v="tsutty6i@google.es"/>
    <x v="0"/>
    <x v="3"/>
    <x v="1"/>
    <n v="2.5"/>
    <n v="36.454999999999998"/>
    <n v="91.137499999999989"/>
  </r>
  <r>
    <s v="BRV-64870-915"/>
    <x v="202"/>
    <x v="219"/>
    <s v="L-L-2.5"/>
    <n v="5"/>
    <s v="Samuele Ales0"/>
    <n v="0"/>
    <x v="1"/>
    <x v="3"/>
    <x v="1"/>
    <n v="2.5"/>
    <n v="36.454999999999998"/>
    <n v="455.6875"/>
  </r>
  <r>
    <s v="RGJ-12544-083"/>
    <x v="203"/>
    <x v="220"/>
    <s v="L-D-2.5"/>
    <n v="3"/>
    <s v="Carlie Harce"/>
    <s v="charce6k@cafepress.com"/>
    <x v="1"/>
    <x v="3"/>
    <x v="2"/>
    <n v="2.5"/>
    <n v="29.784999999999997"/>
    <n v="223.38749999999999"/>
  </r>
  <r>
    <s v="JJX-83339-346"/>
    <x v="204"/>
    <x v="221"/>
    <s v="R-L-0.2"/>
    <n v="1"/>
    <s v="Craggy Bril"/>
    <n v="0"/>
    <x v="0"/>
    <x v="0"/>
    <x v="1"/>
    <n v="0.2"/>
    <n v="3.5849999999999995"/>
    <n v="0.71699999999999997"/>
  </r>
  <r>
    <s v="BIU-21970-705"/>
    <x v="205"/>
    <x v="222"/>
    <s v="R-M-2.5"/>
    <n v="2"/>
    <s v="Friederike Drysdale"/>
    <s v="fdrysdale6m@symantec.com"/>
    <x v="0"/>
    <x v="0"/>
    <x v="0"/>
    <n v="2.5"/>
    <n v="22.884999999999998"/>
    <n v="114.42499999999998"/>
  </r>
  <r>
    <s v="ELJ-87741-745"/>
    <x v="206"/>
    <x v="223"/>
    <s v="E-L-1"/>
    <n v="4"/>
    <s v="Devon Magowan"/>
    <s v="dmagowan6n@fc2.com"/>
    <x v="0"/>
    <x v="1"/>
    <x v="1"/>
    <n v="1"/>
    <n v="14.85"/>
    <n v="59.4"/>
  </r>
  <r>
    <s v="SGI-48226-857"/>
    <x v="207"/>
    <x v="224"/>
    <s v="A-M-2.5"/>
    <n v="6"/>
    <s v="Codi Littrell"/>
    <n v="0"/>
    <x v="0"/>
    <x v="2"/>
    <x v="0"/>
    <n v="2.5"/>
    <n v="25.874999999999996"/>
    <n v="388.12499999999994"/>
  </r>
  <r>
    <s v="AHV-66988-037"/>
    <x v="208"/>
    <x v="225"/>
    <s v="R-M-2.5"/>
    <n v="2"/>
    <s v="Christel Speak"/>
    <n v="0"/>
    <x v="0"/>
    <x v="0"/>
    <x v="0"/>
    <n v="2.5"/>
    <n v="22.884999999999998"/>
    <n v="114.42499999999998"/>
  </r>
  <r>
    <s v="ISK-42066-094"/>
    <x v="209"/>
    <x v="226"/>
    <s v="E-D-1"/>
    <n v="3"/>
    <s v="Sibella Rushbrooke"/>
    <s v="srushbrooke6q@youku.com"/>
    <x v="0"/>
    <x v="1"/>
    <x v="2"/>
    <n v="1"/>
    <n v="12.15"/>
    <n v="36.450000000000003"/>
  </r>
  <r>
    <s v="FTC-35822-530"/>
    <x v="210"/>
    <x v="227"/>
    <s v="E-D-0.5"/>
    <n v="4"/>
    <s v="Tammie Drynan"/>
    <s v="tdrynan6r@deviantart.com"/>
    <x v="0"/>
    <x v="1"/>
    <x v="2"/>
    <n v="0.5"/>
    <n v="7.29"/>
    <n v="14.58"/>
  </r>
  <r>
    <s v="VSS-56247-688"/>
    <x v="211"/>
    <x v="228"/>
    <s v="L-M-2.5"/>
    <n v="4"/>
    <s v="Effie Yurkov"/>
    <s v="eyurkov6s@hud.gov"/>
    <x v="0"/>
    <x v="3"/>
    <x v="0"/>
    <n v="2.5"/>
    <n v="33.464999999999996"/>
    <n v="334.65"/>
  </r>
  <r>
    <s v="HVW-25584-144"/>
    <x v="212"/>
    <x v="229"/>
    <s v="L-L-0.2"/>
    <n v="5"/>
    <s v="Lexie Mallan"/>
    <s v="lmallan6t@state.gov"/>
    <x v="0"/>
    <x v="3"/>
    <x v="1"/>
    <n v="0.2"/>
    <n v="4.7549999999999999"/>
    <n v="4.7549999999999999"/>
  </r>
  <r>
    <s v="MUY-15309-209"/>
    <x v="213"/>
    <x v="230"/>
    <s v="L-D-1"/>
    <n v="3"/>
    <s v="Georgena Bentjens"/>
    <s v="gbentjens6u@netlog.com"/>
    <x v="2"/>
    <x v="3"/>
    <x v="2"/>
    <n v="1"/>
    <n v="12.95"/>
    <n v="38.849999999999994"/>
  </r>
  <r>
    <s v="VAJ-44572-469"/>
    <x v="63"/>
    <x v="231"/>
    <s v="R-L-0.2"/>
    <n v="6"/>
    <s v="Delmar Beasant"/>
    <n v="0"/>
    <x v="1"/>
    <x v="0"/>
    <x v="1"/>
    <n v="0.2"/>
    <n v="3.5849999999999995"/>
    <n v="4.3020000000000005"/>
  </r>
  <r>
    <s v="YJU-84377-606"/>
    <x v="214"/>
    <x v="232"/>
    <s v="A-D-1"/>
    <n v="1"/>
    <s v="Lyn Entwistle"/>
    <s v="lentwistle6w@omniture.com"/>
    <x v="0"/>
    <x v="2"/>
    <x v="2"/>
    <n v="1"/>
    <n v="9.9499999999999993"/>
    <n v="9.9499999999999993"/>
  </r>
  <r>
    <s v="VNC-93921-469"/>
    <x v="215"/>
    <x v="233"/>
    <s v="L-L-1"/>
    <n v="1"/>
    <s v="Stuart Lafee"/>
    <n v="0"/>
    <x v="0"/>
    <x v="3"/>
    <x v="1"/>
    <n v="1"/>
    <n v="15.85"/>
    <n v="15.85"/>
  </r>
  <r>
    <s v="OGB-91614-810"/>
    <x v="216"/>
    <x v="234"/>
    <s v="R-M-0.2"/>
    <n v="1"/>
    <s v="Mercedes Acott"/>
    <s v="macott6y@pagesperso-orange.fr"/>
    <x v="0"/>
    <x v="0"/>
    <x v="0"/>
    <n v="0.2"/>
    <n v="2.9849999999999999"/>
    <n v="0.59699999999999998"/>
  </r>
  <r>
    <s v="BQI-61647-496"/>
    <x v="217"/>
    <x v="235"/>
    <s v="E-M-1"/>
    <n v="5"/>
    <s v="Connor Heaviside"/>
    <s v="cheaviside6z@rediff.com"/>
    <x v="0"/>
    <x v="1"/>
    <x v="0"/>
    <n v="1"/>
    <n v="13.75"/>
    <n v="68.75"/>
  </r>
  <r>
    <s v="IOM-51636-823"/>
    <x v="218"/>
    <x v="236"/>
    <s v="A-D-1"/>
    <n v="3"/>
    <s v="Devy Bulbrook"/>
    <n v="0"/>
    <x v="0"/>
    <x v="2"/>
    <x v="2"/>
    <n v="1"/>
    <n v="9.9499999999999993"/>
    <n v="29.849999999999998"/>
  </r>
  <r>
    <s v="GGD-38107-641"/>
    <x v="219"/>
    <x v="237"/>
    <s v="L-M-1"/>
    <n v="4"/>
    <s v="Leia Kernan"/>
    <s v="lkernan71@wsj.com"/>
    <x v="0"/>
    <x v="3"/>
    <x v="0"/>
    <n v="1"/>
    <n v="14.55"/>
    <n v="58.2"/>
  </r>
  <r>
    <s v="LTO-95975-728"/>
    <x v="220"/>
    <x v="238"/>
    <s v="R-L-0.5"/>
    <n v="4"/>
    <s v="Rosaline McLae"/>
    <s v="rmclae72@dailymotion.com"/>
    <x v="2"/>
    <x v="0"/>
    <x v="1"/>
    <n v="0.5"/>
    <n v="7.169999999999999"/>
    <n v="14.339999999999998"/>
  </r>
  <r>
    <s v="IGM-84664-265"/>
    <x v="114"/>
    <x v="239"/>
    <s v="R-L-0.5"/>
    <n v="3"/>
    <s v="Cleve Blowfelde"/>
    <s v="cblowfelde73@ustream.tv"/>
    <x v="0"/>
    <x v="0"/>
    <x v="1"/>
    <n v="0.5"/>
    <n v="7.169999999999999"/>
    <n v="10.754999999999999"/>
  </r>
  <r>
    <s v="SKO-45740-621"/>
    <x v="221"/>
    <x v="233"/>
    <s v="L-M-0.5"/>
    <n v="2"/>
    <s v="Zacharias Kiffe"/>
    <s v="zkiffe74@cyberchimps.com"/>
    <x v="0"/>
    <x v="3"/>
    <x v="0"/>
    <n v="0.5"/>
    <n v="8.73"/>
    <n v="8.73"/>
  </r>
  <r>
    <s v="FOJ-02234-063"/>
    <x v="222"/>
    <x v="240"/>
    <s v="E-D-2.5"/>
    <n v="1"/>
    <s v="Denyse O'Calleran"/>
    <s v="docalleran75@ucla.edu"/>
    <x v="0"/>
    <x v="1"/>
    <x v="2"/>
    <n v="2.5"/>
    <n v="27.945"/>
    <n v="69.862499999999997"/>
  </r>
  <r>
    <s v="MSJ-11909-468"/>
    <x v="188"/>
    <x v="241"/>
    <s v="E-D-2.5"/>
    <n v="5"/>
    <s v="Cobby Cromwell"/>
    <s v="ccromwell76@desdev.cn"/>
    <x v="0"/>
    <x v="1"/>
    <x v="2"/>
    <n v="2.5"/>
    <n v="27.945"/>
    <n v="349.3125"/>
  </r>
  <r>
    <s v="DKB-78053-329"/>
    <x v="223"/>
    <x v="242"/>
    <s v="R-M-0.2"/>
    <n v="2"/>
    <s v="Irv Hay"/>
    <s v="ihay77@lulu.com"/>
    <x v="2"/>
    <x v="0"/>
    <x v="0"/>
    <n v="0.2"/>
    <n v="2.9849999999999999"/>
    <n v="1.194"/>
  </r>
  <r>
    <s v="DFZ-45083-941"/>
    <x v="224"/>
    <x v="243"/>
    <s v="R-L-2.5"/>
    <n v="1"/>
    <s v="Tani Taffarello"/>
    <s v="ttaffarello78@sciencedaily.com"/>
    <x v="0"/>
    <x v="0"/>
    <x v="1"/>
    <n v="2.5"/>
    <n v="27.484999999999996"/>
    <n v="68.712499999999991"/>
  </r>
  <r>
    <s v="OTA-40969-710"/>
    <x v="83"/>
    <x v="244"/>
    <s v="R-L-1"/>
    <n v="5"/>
    <s v="Monique Canty"/>
    <s v="mcanty79@jigsy.com"/>
    <x v="0"/>
    <x v="0"/>
    <x v="1"/>
    <n v="1"/>
    <n v="11.95"/>
    <n v="59.75"/>
  </r>
  <r>
    <s v="GRH-45571-667"/>
    <x v="104"/>
    <x v="245"/>
    <s v="E-M-1"/>
    <n v="3"/>
    <s v="Javier Kopke"/>
    <s v="jkopke7a@auda.org.au"/>
    <x v="0"/>
    <x v="1"/>
    <x v="0"/>
    <n v="1"/>
    <n v="13.75"/>
    <n v="41.25"/>
  </r>
  <r>
    <s v="NXV-05302-067"/>
    <x v="225"/>
    <x v="246"/>
    <s v="L-M-2.5"/>
    <n v="4"/>
    <s v="Mar McIver"/>
    <n v="0"/>
    <x v="0"/>
    <x v="3"/>
    <x v="0"/>
    <n v="2.5"/>
    <n v="33.464999999999996"/>
    <n v="334.65"/>
  </r>
  <r>
    <s v="VZH-86274-142"/>
    <x v="226"/>
    <x v="247"/>
    <s v="R-L-1"/>
    <n v="5"/>
    <s v="Arabella Fransewich"/>
    <n v="0"/>
    <x v="1"/>
    <x v="0"/>
    <x v="1"/>
    <n v="1"/>
    <n v="11.95"/>
    <n v="59.75"/>
  </r>
  <r>
    <s v="KIX-93248-135"/>
    <x v="227"/>
    <x v="248"/>
    <s v="A-D-0.5"/>
    <n v="1"/>
    <s v="Violette Hellmore"/>
    <s v="vhellmore7d@bbc.co.uk"/>
    <x v="0"/>
    <x v="2"/>
    <x v="2"/>
    <n v="0.5"/>
    <n v="5.97"/>
    <n v="2.9849999999999999"/>
  </r>
  <r>
    <s v="AXR-10962-010"/>
    <x v="180"/>
    <x v="249"/>
    <s v="E-D-1"/>
    <n v="2"/>
    <s v="Myles Seawright"/>
    <s v="mseawright7e@nbcnews.com"/>
    <x v="2"/>
    <x v="1"/>
    <x v="2"/>
    <n v="1"/>
    <n v="12.15"/>
    <n v="24.3"/>
  </r>
  <r>
    <s v="IHS-71573-008"/>
    <x v="228"/>
    <x v="250"/>
    <s v="E-D-0.2"/>
    <n v="6"/>
    <s v="Silvana Northeast"/>
    <s v="snortheast7f@mashable.com"/>
    <x v="0"/>
    <x v="1"/>
    <x v="2"/>
    <n v="0.2"/>
    <n v="3.645"/>
    <n v="4.3740000000000006"/>
  </r>
  <r>
    <s v="QTR-19001-114"/>
    <x v="229"/>
    <x v="195"/>
    <s v="A-D-1"/>
    <n v="2"/>
    <s v="Annecorinne Leehane"/>
    <n v="0"/>
    <x v="0"/>
    <x v="2"/>
    <x v="2"/>
    <n v="1"/>
    <n v="9.9499999999999993"/>
    <n v="19.899999999999999"/>
  </r>
  <r>
    <s v="WBK-62297-910"/>
    <x v="230"/>
    <x v="251"/>
    <s v="A-D-0.2"/>
    <n v="2"/>
    <s v="Monica Fearon"/>
    <s v="mfearon7h@reverbnation.com"/>
    <x v="0"/>
    <x v="2"/>
    <x v="2"/>
    <n v="0.2"/>
    <n v="2.9849999999999999"/>
    <n v="1.194"/>
  </r>
  <r>
    <s v="OGY-19377-175"/>
    <x v="231"/>
    <x v="252"/>
    <s v="E-D-0.5"/>
    <n v="1"/>
    <s v="Barney Chisnell"/>
    <n v="0"/>
    <x v="1"/>
    <x v="1"/>
    <x v="2"/>
    <n v="0.5"/>
    <n v="7.29"/>
    <n v="3.645"/>
  </r>
  <r>
    <s v="ESR-66651-814"/>
    <x v="80"/>
    <x v="253"/>
    <s v="A-D-0.2"/>
    <n v="4"/>
    <s v="Jasper Sisneros"/>
    <s v="jsisneros7j@a8.net"/>
    <x v="0"/>
    <x v="2"/>
    <x v="2"/>
    <n v="0.2"/>
    <n v="2.9849999999999999"/>
    <n v="2.3879999999999999"/>
  </r>
  <r>
    <s v="CPX-46916-770"/>
    <x v="232"/>
    <x v="254"/>
    <s v="R-L-1"/>
    <n v="6"/>
    <s v="Zachariah Carlson"/>
    <s v="zcarlson7k@bigcartel.com"/>
    <x v="1"/>
    <x v="0"/>
    <x v="1"/>
    <n v="1"/>
    <n v="11.95"/>
    <n v="71.699999999999989"/>
  </r>
  <r>
    <s v="MDC-03318-645"/>
    <x v="233"/>
    <x v="255"/>
    <s v="A-L-0.2"/>
    <n v="2"/>
    <s v="Warner Maddox"/>
    <s v="wmaddox7l@timesonline.co.uk"/>
    <x v="0"/>
    <x v="2"/>
    <x v="1"/>
    <n v="0.2"/>
    <n v="3.8849999999999998"/>
    <n v="1.554"/>
  </r>
  <r>
    <s v="SFF-86059-407"/>
    <x v="234"/>
    <x v="256"/>
    <s v="A-M-2.5"/>
    <n v="1"/>
    <s v="Donnie Hedlestone"/>
    <s v="dhedlestone7m@craigslist.org"/>
    <x v="0"/>
    <x v="2"/>
    <x v="0"/>
    <n v="2.5"/>
    <n v="25.874999999999996"/>
    <n v="64.687499999999986"/>
  </r>
  <r>
    <s v="SCL-94540-788"/>
    <x v="235"/>
    <x v="257"/>
    <s v="E-L-2.5"/>
    <n v="6"/>
    <s v="Teddi Crowthe"/>
    <s v="tcrowthe7n@europa.eu"/>
    <x v="0"/>
    <x v="1"/>
    <x v="1"/>
    <n v="2.5"/>
    <n v="34.154999999999994"/>
    <n v="512.32499999999993"/>
  </r>
  <r>
    <s v="HVU-21634-076"/>
    <x v="236"/>
    <x v="258"/>
    <s v="R-L-2.5"/>
    <n v="4"/>
    <s v="Dorelia Bury"/>
    <s v="dbury7o@tinyurl.com"/>
    <x v="1"/>
    <x v="0"/>
    <x v="1"/>
    <n v="2.5"/>
    <n v="27.484999999999996"/>
    <n v="274.84999999999997"/>
  </r>
  <r>
    <s v="XUS-73326-418"/>
    <x v="237"/>
    <x v="259"/>
    <s v="E-L-1"/>
    <n v="6"/>
    <s v="Gussy Broadbear"/>
    <s v="gbroadbear7p@omniture.com"/>
    <x v="0"/>
    <x v="1"/>
    <x v="1"/>
    <n v="1"/>
    <n v="14.85"/>
    <n v="89.1"/>
  </r>
  <r>
    <s v="XWD-18933-006"/>
    <x v="238"/>
    <x v="260"/>
    <s v="A-L-0.2"/>
    <n v="2"/>
    <s v="Emlynne Palfrey"/>
    <s v="epalfrey7q@devhub.com"/>
    <x v="0"/>
    <x v="2"/>
    <x v="1"/>
    <n v="0.2"/>
    <n v="3.8849999999999998"/>
    <n v="1.554"/>
  </r>
  <r>
    <s v="HPD-65272-772"/>
    <x v="52"/>
    <x v="261"/>
    <s v="L-M-2.5"/>
    <n v="1"/>
    <s v="Parsifal Metrick"/>
    <s v="pmetrick7r@rakuten.co.jp"/>
    <x v="0"/>
    <x v="3"/>
    <x v="0"/>
    <n v="2.5"/>
    <n v="33.464999999999996"/>
    <n v="83.662499999999994"/>
  </r>
  <r>
    <s v="JEG-93140-224"/>
    <x v="146"/>
    <x v="262"/>
    <s v="E-M-0.5"/>
    <n v="5"/>
    <s v="Christopher Grieveson"/>
    <n v="0"/>
    <x v="0"/>
    <x v="1"/>
    <x v="0"/>
    <n v="0.5"/>
    <n v="8.25"/>
    <n v="20.625"/>
  </r>
  <r>
    <s v="NNH-62058-950"/>
    <x v="239"/>
    <x v="263"/>
    <s v="E-L-1"/>
    <n v="4"/>
    <s v="Karlan Karby"/>
    <s v="kkarby7t@sbwire.com"/>
    <x v="0"/>
    <x v="1"/>
    <x v="1"/>
    <n v="1"/>
    <n v="14.85"/>
    <n v="59.4"/>
  </r>
  <r>
    <s v="LTD-71429-845"/>
    <x v="240"/>
    <x v="264"/>
    <s v="A-L-0.5"/>
    <n v="1"/>
    <s v="Flory Crumpe"/>
    <s v="fcrumpe7u@ftc.gov"/>
    <x v="2"/>
    <x v="2"/>
    <x v="1"/>
    <n v="0.5"/>
    <n v="7.77"/>
    <n v="3.8849999999999998"/>
  </r>
  <r>
    <s v="MPV-26985-215"/>
    <x v="241"/>
    <x v="265"/>
    <s v="R-D-0.5"/>
    <n v="1"/>
    <s v="Amity Chatto"/>
    <s v="achatto7v@sakura.ne.jp"/>
    <x v="2"/>
    <x v="0"/>
    <x v="2"/>
    <n v="0.5"/>
    <n v="5.3699999999999992"/>
    <n v="2.6849999999999996"/>
  </r>
  <r>
    <s v="IYO-10245-081"/>
    <x v="242"/>
    <x v="266"/>
    <s v="E-M-2.5"/>
    <n v="3"/>
    <s v="Nanine McCarthy"/>
    <n v="0"/>
    <x v="0"/>
    <x v="1"/>
    <x v="0"/>
    <n v="2.5"/>
    <n v="31.624999999999996"/>
    <n v="237.18749999999997"/>
  </r>
  <r>
    <s v="BYZ-39669-954"/>
    <x v="243"/>
    <x v="267"/>
    <s v="L-L-2.5"/>
    <n v="1"/>
    <s v="Lyndsey Megany"/>
    <n v="0"/>
    <x v="0"/>
    <x v="3"/>
    <x v="1"/>
    <n v="2.5"/>
    <n v="36.454999999999998"/>
    <n v="91.137499999999989"/>
  </r>
  <r>
    <s v="EFB-72860-209"/>
    <x v="244"/>
    <x v="268"/>
    <s v="A-M-0.2"/>
    <n v="4"/>
    <s v="Byram Mergue"/>
    <s v="bmergue7y@umn.edu"/>
    <x v="0"/>
    <x v="2"/>
    <x v="0"/>
    <n v="0.2"/>
    <n v="3.375"/>
    <n v="2.7"/>
  </r>
  <r>
    <s v="GMM-72397-378"/>
    <x v="245"/>
    <x v="269"/>
    <s v="R-L-0.2"/>
    <n v="4"/>
    <s v="Kerr Patise"/>
    <s v="kpatise7z@jigsy.com"/>
    <x v="0"/>
    <x v="0"/>
    <x v="1"/>
    <n v="0.2"/>
    <n v="3.5849999999999995"/>
    <n v="2.8679999999999999"/>
  </r>
  <r>
    <s v="LYP-52345-883"/>
    <x v="246"/>
    <x v="270"/>
    <s v="E-M-0.5"/>
    <n v="1"/>
    <s v="Mathew Goulter"/>
    <n v="0"/>
    <x v="1"/>
    <x v="1"/>
    <x v="0"/>
    <n v="0.5"/>
    <n v="8.25"/>
    <n v="4.125"/>
  </r>
  <r>
    <s v="DFK-35846-692"/>
    <x v="247"/>
    <x v="271"/>
    <s v="R-D-0.2"/>
    <n v="5"/>
    <s v="Marris Grcic"/>
    <n v="0"/>
    <x v="0"/>
    <x v="0"/>
    <x v="2"/>
    <n v="0.2"/>
    <n v="2.6849999999999996"/>
    <n v="2.6849999999999996"/>
  </r>
  <r>
    <s v="XAH-93337-609"/>
    <x v="248"/>
    <x v="272"/>
    <s v="A-D-1"/>
    <n v="5"/>
    <s v="Domeniga Duke"/>
    <s v="dduke82@vkontakte.ru"/>
    <x v="0"/>
    <x v="2"/>
    <x v="2"/>
    <n v="1"/>
    <n v="9.9499999999999993"/>
    <n v="49.75"/>
  </r>
  <r>
    <s v="QKA-72582-644"/>
    <x v="249"/>
    <x v="273"/>
    <s v="E-M-0.5"/>
    <n v="2"/>
    <s v="Violante Skouling"/>
    <n v="0"/>
    <x v="1"/>
    <x v="1"/>
    <x v="0"/>
    <n v="0.5"/>
    <n v="8.25"/>
    <n v="8.25"/>
  </r>
  <r>
    <s v="ZDK-84567-102"/>
    <x v="250"/>
    <x v="274"/>
    <s v="A-D-0.5"/>
    <n v="3"/>
    <s v="Isidore Hussey"/>
    <s v="ihussey84@mapy.cz"/>
    <x v="0"/>
    <x v="2"/>
    <x v="2"/>
    <n v="0.5"/>
    <n v="5.97"/>
    <n v="8.9550000000000001"/>
  </r>
  <r>
    <s v="WAV-38301-984"/>
    <x v="251"/>
    <x v="275"/>
    <s v="A-D-0.5"/>
    <n v="5"/>
    <s v="Cassie Pinkerton"/>
    <s v="cpinkerton85@upenn.edu"/>
    <x v="0"/>
    <x v="2"/>
    <x v="2"/>
    <n v="0.5"/>
    <n v="5.97"/>
    <n v="14.924999999999999"/>
  </r>
  <r>
    <s v="KZR-33023-209"/>
    <x v="177"/>
    <x v="276"/>
    <s v="E-L-1"/>
    <n v="3"/>
    <s v="Micki Fero"/>
    <n v="0"/>
    <x v="0"/>
    <x v="1"/>
    <x v="1"/>
    <n v="1"/>
    <n v="14.85"/>
    <n v="44.55"/>
  </r>
  <r>
    <s v="ULM-49433-003"/>
    <x v="252"/>
    <x v="277"/>
    <s v="E-M-1"/>
    <n v="2"/>
    <s v="Cybill Graddell"/>
    <n v="0"/>
    <x v="0"/>
    <x v="1"/>
    <x v="0"/>
    <n v="1"/>
    <n v="13.75"/>
    <n v="27.5"/>
  </r>
  <r>
    <s v="SIB-83254-136"/>
    <x v="253"/>
    <x v="278"/>
    <s v="R-M-0.5"/>
    <n v="6"/>
    <s v="Dorian Vizor"/>
    <s v="dvizor88@furl.net"/>
    <x v="0"/>
    <x v="0"/>
    <x v="0"/>
    <n v="0.5"/>
    <n v="5.97"/>
    <n v="17.91"/>
  </r>
  <r>
    <s v="NOK-50349-551"/>
    <x v="254"/>
    <x v="279"/>
    <s v="R-D-0.5"/>
    <n v="3"/>
    <s v="Eddi Sedgebeer"/>
    <s v="esedgebeer89@oaic.gov.au"/>
    <x v="0"/>
    <x v="0"/>
    <x v="2"/>
    <n v="0.5"/>
    <n v="5.3699999999999992"/>
    <n v="8.0549999999999997"/>
  </r>
  <r>
    <s v="YIS-96268-844"/>
    <x v="227"/>
    <x v="280"/>
    <s v="E-L-0.2"/>
    <n v="6"/>
    <s v="Ken Lestrange"/>
    <s v="klestrange8a@lulu.com"/>
    <x v="0"/>
    <x v="1"/>
    <x v="1"/>
    <n v="0.2"/>
    <n v="4.4550000000000001"/>
    <n v="5.346000000000001"/>
  </r>
  <r>
    <s v="CXI-04933-855"/>
    <x v="110"/>
    <x v="281"/>
    <s v="E-L-2.5"/>
    <n v="6"/>
    <s v="Lacee Tanti"/>
    <s v="ltanti8b@techcrunch.com"/>
    <x v="0"/>
    <x v="1"/>
    <x v="1"/>
    <n v="2.5"/>
    <n v="34.154999999999994"/>
    <n v="512.32499999999993"/>
  </r>
  <r>
    <s v="IZU-90429-382"/>
    <x v="182"/>
    <x v="282"/>
    <s v="A-L-1"/>
    <n v="3"/>
    <s v="Arel De Lasci"/>
    <s v="ade8c@1und1.de"/>
    <x v="0"/>
    <x v="2"/>
    <x v="1"/>
    <n v="1"/>
    <n v="12.95"/>
    <n v="38.849999999999994"/>
  </r>
  <r>
    <s v="WIT-40912-783"/>
    <x v="255"/>
    <x v="283"/>
    <s v="L-D-0.2"/>
    <n v="4"/>
    <s v="Trescha Jedrachowicz"/>
    <s v="tjedrachowicz8d@acquirethisname.com"/>
    <x v="0"/>
    <x v="3"/>
    <x v="2"/>
    <n v="0.2"/>
    <n v="3.8849999999999998"/>
    <n v="3.1080000000000001"/>
  </r>
  <r>
    <s v="PSD-57291-590"/>
    <x v="256"/>
    <x v="284"/>
    <s v="A-M-0.5"/>
    <n v="1"/>
    <s v="Perkin Stonner"/>
    <s v="pstonner8e@moonfruit.com"/>
    <x v="0"/>
    <x v="2"/>
    <x v="0"/>
    <n v="0.5"/>
    <n v="6.75"/>
    <n v="3.375"/>
  </r>
  <r>
    <s v="GOI-41472-677"/>
    <x v="3"/>
    <x v="285"/>
    <s v="E-D-2.5"/>
    <n v="4"/>
    <s v="Darrin Tingly"/>
    <s v="dtingly8f@goo.ne.jp"/>
    <x v="0"/>
    <x v="1"/>
    <x v="2"/>
    <n v="2.5"/>
    <n v="27.945"/>
    <n v="279.45"/>
  </r>
  <r>
    <s v="KTX-17944-494"/>
    <x v="257"/>
    <x v="286"/>
    <s v="A-L-0.2"/>
    <n v="1"/>
    <s v="Rhodie Whife"/>
    <s v="rwhife8g@360.cn"/>
    <x v="0"/>
    <x v="2"/>
    <x v="1"/>
    <n v="0.2"/>
    <n v="3.8849999999999998"/>
    <n v="0.77700000000000002"/>
  </r>
  <r>
    <s v="RDM-99811-230"/>
    <x v="258"/>
    <x v="287"/>
    <s v="L-M-0.2"/>
    <n v="5"/>
    <s v="Benn Checci"/>
    <s v="bchecci8h@usa.gov"/>
    <x v="2"/>
    <x v="3"/>
    <x v="0"/>
    <n v="0.2"/>
    <n v="4.3650000000000002"/>
    <n v="4.3650000000000002"/>
  </r>
  <r>
    <s v="JTU-55897-581"/>
    <x v="259"/>
    <x v="288"/>
    <s v="R-M-0.2"/>
    <n v="5"/>
    <s v="Janifer Bagot"/>
    <s v="jbagot8i@mac.com"/>
    <x v="0"/>
    <x v="0"/>
    <x v="0"/>
    <n v="0.2"/>
    <n v="2.9849999999999999"/>
    <n v="2.9849999999999999"/>
  </r>
  <r>
    <s v="CRK-07584-240"/>
    <x v="260"/>
    <x v="289"/>
    <s v="A-M-1"/>
    <n v="3"/>
    <s v="Ermin Beeble"/>
    <s v="ebeeble8j@soundcloud.com"/>
    <x v="0"/>
    <x v="2"/>
    <x v="0"/>
    <n v="1"/>
    <n v="11.25"/>
    <n v="33.75"/>
  </r>
  <r>
    <s v="MKE-75518-399"/>
    <x v="261"/>
    <x v="290"/>
    <s v="A-M-1"/>
    <n v="3"/>
    <s v="Cos Fluin"/>
    <s v="cfluin8k@flickr.com"/>
    <x v="2"/>
    <x v="2"/>
    <x v="0"/>
    <n v="1"/>
    <n v="11.25"/>
    <n v="33.75"/>
  </r>
  <r>
    <s v="AEL-51169-725"/>
    <x v="262"/>
    <x v="291"/>
    <s v="L-M-0.2"/>
    <n v="6"/>
    <s v="Eveleen Bletsor"/>
    <s v="ebletsor8l@vinaora.com"/>
    <x v="0"/>
    <x v="3"/>
    <x v="0"/>
    <n v="0.2"/>
    <n v="4.3650000000000002"/>
    <n v="5.2380000000000013"/>
  </r>
  <r>
    <s v="ZGM-83108-823"/>
    <x v="263"/>
    <x v="292"/>
    <s v="E-L-1"/>
    <n v="1"/>
    <s v="Paola Brydell"/>
    <s v="pbrydell8m@bloglovin.com"/>
    <x v="1"/>
    <x v="1"/>
    <x v="1"/>
    <n v="1"/>
    <n v="14.85"/>
    <n v="14.85"/>
  </r>
  <r>
    <s v="JBP-78754-392"/>
    <x v="212"/>
    <x v="286"/>
    <s v="E-M-2.5"/>
    <n v="6"/>
    <s v="Claudetta Rushe"/>
    <s v="crushe8n@about.me"/>
    <x v="0"/>
    <x v="1"/>
    <x v="0"/>
    <n v="2.5"/>
    <n v="31.624999999999996"/>
    <n v="474.37499999999994"/>
  </r>
  <r>
    <s v="RNH-54912-747"/>
    <x v="187"/>
    <x v="293"/>
    <s v="R-M-0.5"/>
    <n v="1"/>
    <s v="Natka Leethem"/>
    <s v="nleethem8o@mac.com"/>
    <x v="0"/>
    <x v="0"/>
    <x v="0"/>
    <n v="0.5"/>
    <n v="5.97"/>
    <n v="2.9849999999999999"/>
  </r>
  <r>
    <s v="JDS-33440-914"/>
    <x v="248"/>
    <x v="294"/>
    <s v="R-M-1"/>
    <n v="3"/>
    <s v="Ailene Nesfield"/>
    <s v="anesfield8p@people.com.cn"/>
    <x v="2"/>
    <x v="0"/>
    <x v="0"/>
    <n v="1"/>
    <n v="9.9499999999999993"/>
    <n v="29.849999999999998"/>
  </r>
  <r>
    <s v="SYX-48878-182"/>
    <x v="264"/>
    <x v="295"/>
    <s v="R-D-1"/>
    <n v="5"/>
    <s v="Stacy Pickworth"/>
    <n v="0"/>
    <x v="0"/>
    <x v="0"/>
    <x v="2"/>
    <n v="1"/>
    <n v="8.9499999999999993"/>
    <n v="44.75"/>
  </r>
  <r>
    <s v="ZGD-94763-868"/>
    <x v="265"/>
    <x v="296"/>
    <s v="E-L-2.5"/>
    <n v="1"/>
    <s v="Melli Brockway"/>
    <s v="mbrockway8r@ibm.com"/>
    <x v="0"/>
    <x v="1"/>
    <x v="1"/>
    <n v="2.5"/>
    <n v="34.154999999999994"/>
    <n v="85.387499999999989"/>
  </r>
  <r>
    <s v="CZY-70361-485"/>
    <x v="266"/>
    <x v="297"/>
    <s v="E-L-2.5"/>
    <n v="6"/>
    <s v="Nanny Lush"/>
    <s v="nlush8s@dedecms.com"/>
    <x v="1"/>
    <x v="1"/>
    <x v="1"/>
    <n v="2.5"/>
    <n v="34.154999999999994"/>
    <n v="512.32499999999993"/>
  </r>
  <r>
    <s v="RJR-12175-899"/>
    <x v="267"/>
    <x v="298"/>
    <s v="E-D-0.5"/>
    <n v="3"/>
    <s v="Selma McMillian"/>
    <s v="smcmillian8t@csmonitor.com"/>
    <x v="0"/>
    <x v="1"/>
    <x v="2"/>
    <n v="0.5"/>
    <n v="7.29"/>
    <n v="10.935"/>
  </r>
  <r>
    <s v="ELB-07929-407"/>
    <x v="204"/>
    <x v="299"/>
    <s v="A-M-2.5"/>
    <n v="2"/>
    <s v="Tess Bennison"/>
    <s v="tbennison8u@google.cn"/>
    <x v="0"/>
    <x v="2"/>
    <x v="0"/>
    <n v="2.5"/>
    <n v="25.874999999999996"/>
    <n v="129.37499999999997"/>
  </r>
  <r>
    <s v="UJQ-54441-340"/>
    <x v="268"/>
    <x v="300"/>
    <s v="E-M-0.2"/>
    <n v="2"/>
    <s v="Gabie Tweed"/>
    <s v="gtweed8v@yolasite.com"/>
    <x v="0"/>
    <x v="1"/>
    <x v="0"/>
    <n v="0.2"/>
    <n v="4.125"/>
    <n v="1.6500000000000001"/>
  </r>
  <r>
    <s v="UJQ-54441-340"/>
    <x v="268"/>
    <x v="300"/>
    <s v="A-L-0.2"/>
    <n v="5"/>
    <s v="Freddie Cusick"/>
    <s v="fcusick8w@hatena.ne.jp"/>
    <x v="0"/>
    <x v="2"/>
    <x v="1"/>
    <n v="0.2"/>
    <n v="3.8849999999999998"/>
    <n v="3.8849999999999998"/>
  </r>
  <r>
    <s v="OWY-43108-475"/>
    <x v="269"/>
    <x v="301"/>
    <s v="A-M-0.2"/>
    <n v="6"/>
    <s v="Gaile Goggin"/>
    <s v="ggoggin8x@wix.com"/>
    <x v="1"/>
    <x v="2"/>
    <x v="0"/>
    <n v="0.2"/>
    <n v="3.375"/>
    <n v="4.0500000000000007"/>
  </r>
  <r>
    <s v="GNO-91911-159"/>
    <x v="145"/>
    <x v="302"/>
    <s v="L-D-0.5"/>
    <n v="3"/>
    <s v="Skylar Jeyness"/>
    <s v="sjeyness8y@biglobe.ne.jp"/>
    <x v="1"/>
    <x v="3"/>
    <x v="2"/>
    <n v="0.5"/>
    <n v="7.77"/>
    <n v="11.654999999999999"/>
  </r>
  <r>
    <s v="CNY-06284-066"/>
    <x v="270"/>
    <x v="303"/>
    <s v="E-D-0.2"/>
    <n v="5"/>
    <s v="Donica Bonhome"/>
    <s v="dbonhome8z@shinystat.com"/>
    <x v="0"/>
    <x v="1"/>
    <x v="2"/>
    <n v="0.2"/>
    <n v="3.645"/>
    <n v="3.645"/>
  </r>
  <r>
    <s v="OQS-46321-904"/>
    <x v="271"/>
    <x v="304"/>
    <s v="E-M-1"/>
    <n v="1"/>
    <s v="Diena Peetermann"/>
    <n v="0"/>
    <x v="0"/>
    <x v="1"/>
    <x v="0"/>
    <n v="1"/>
    <n v="13.75"/>
    <n v="13.75"/>
  </r>
  <r>
    <s v="IBW-87442-480"/>
    <x v="272"/>
    <x v="305"/>
    <s v="A-L-2.5"/>
    <n v="1"/>
    <s v="Trina Le Sarr"/>
    <s v="tle91@epa.gov"/>
    <x v="0"/>
    <x v="2"/>
    <x v="1"/>
    <n v="2.5"/>
    <n v="29.784999999999997"/>
    <n v="74.462499999999991"/>
  </r>
  <r>
    <s v="DGZ-82537-477"/>
    <x v="252"/>
    <x v="306"/>
    <s v="R-D-1"/>
    <n v="5"/>
    <s v="Flynn Antony"/>
    <n v="0"/>
    <x v="0"/>
    <x v="0"/>
    <x v="2"/>
    <n v="1"/>
    <n v="8.9499999999999993"/>
    <n v="44.75"/>
  </r>
  <r>
    <s v="LPS-39089-432"/>
    <x v="273"/>
    <x v="307"/>
    <s v="R-D-1"/>
    <n v="5"/>
    <s v="Baudoin Alldridge"/>
    <s v="balldridge93@yandex.ru"/>
    <x v="0"/>
    <x v="0"/>
    <x v="2"/>
    <n v="1"/>
    <n v="8.9499999999999993"/>
    <n v="44.75"/>
  </r>
  <r>
    <s v="MQU-86100-929"/>
    <x v="274"/>
    <x v="308"/>
    <s v="L-L-0.5"/>
    <n v="4"/>
    <s v="Homer Dulany"/>
    <n v="0"/>
    <x v="0"/>
    <x v="3"/>
    <x v="1"/>
    <n v="0.5"/>
    <n v="9.51"/>
    <n v="19.02"/>
  </r>
  <r>
    <s v="XUR-14132-391"/>
    <x v="275"/>
    <x v="309"/>
    <s v="R-D-0.5"/>
    <n v="4"/>
    <s v="Lisa Goodger"/>
    <s v="lgoodger95@guardian.co.uk"/>
    <x v="0"/>
    <x v="0"/>
    <x v="2"/>
    <n v="0.5"/>
    <n v="5.3699999999999992"/>
    <n v="10.739999999999998"/>
  </r>
  <r>
    <s v="OVI-27064-381"/>
    <x v="276"/>
    <x v="298"/>
    <s v="R-D-0.5"/>
    <n v="3"/>
    <s v="Fiorenze Drogan"/>
    <s v="fdrogan96@gnu.org"/>
    <x v="0"/>
    <x v="0"/>
    <x v="2"/>
    <n v="0.5"/>
    <n v="5.3699999999999992"/>
    <n v="8.0549999999999997"/>
  </r>
  <r>
    <s v="SHP-17012-870"/>
    <x v="277"/>
    <x v="310"/>
    <s v="R-M-2.5"/>
    <n v="1"/>
    <s v="Corine Drewett"/>
    <s v="cdrewett97@wikipedia.org"/>
    <x v="0"/>
    <x v="0"/>
    <x v="0"/>
    <n v="2.5"/>
    <n v="22.884999999999998"/>
    <n v="57.212499999999991"/>
  </r>
  <r>
    <s v="FDY-03414-903"/>
    <x v="278"/>
    <x v="311"/>
    <s v="A-D-0.5"/>
    <n v="3"/>
    <s v="Quinn Parsons"/>
    <s v="qparsons98@blogtalkradio.com"/>
    <x v="0"/>
    <x v="2"/>
    <x v="2"/>
    <n v="0.5"/>
    <n v="5.97"/>
    <n v="8.9550000000000001"/>
  </r>
  <r>
    <s v="WXT-85291-143"/>
    <x v="279"/>
    <x v="312"/>
    <s v="R-M-0.5"/>
    <n v="4"/>
    <s v="Vivyan Ceely"/>
    <s v="vceely99@auda.org.au"/>
    <x v="0"/>
    <x v="0"/>
    <x v="0"/>
    <n v="0.5"/>
    <n v="5.97"/>
    <n v="11.94"/>
  </r>
  <r>
    <s v="QNP-18893-547"/>
    <x v="280"/>
    <x v="313"/>
    <s v="R-L-1"/>
    <n v="5"/>
    <s v="Elonore Goodings"/>
    <n v="0"/>
    <x v="0"/>
    <x v="0"/>
    <x v="1"/>
    <n v="1"/>
    <n v="11.95"/>
    <n v="59.75"/>
  </r>
  <r>
    <s v="DOH-92927-530"/>
    <x v="281"/>
    <x v="314"/>
    <s v="L-L-0.2"/>
    <n v="6"/>
    <s v="Clement Vasiliev"/>
    <s v="cvasiliev9b@discuz.net"/>
    <x v="0"/>
    <x v="3"/>
    <x v="1"/>
    <n v="0.2"/>
    <n v="4.7549999999999999"/>
    <n v="5.7060000000000004"/>
  </r>
  <r>
    <s v="HGJ-82768-173"/>
    <x v="282"/>
    <x v="315"/>
    <s v="A-M-1"/>
    <n v="4"/>
    <s v="Terencio O'Moylan"/>
    <s v="tomoylan9c@liveinternet.ru"/>
    <x v="2"/>
    <x v="2"/>
    <x v="0"/>
    <n v="1"/>
    <n v="11.25"/>
    <n v="45"/>
  </r>
  <r>
    <s v="YPT-95383-088"/>
    <x v="283"/>
    <x v="306"/>
    <s v="E-D-2.5"/>
    <n v="2"/>
    <s v="Jeddy Vanyarkin"/>
    <n v="0"/>
    <x v="0"/>
    <x v="1"/>
    <x v="2"/>
    <n v="2.5"/>
    <n v="27.945"/>
    <n v="139.72499999999999"/>
  </r>
  <r>
    <s v="OYH-16533-767"/>
    <x v="284"/>
    <x v="316"/>
    <s v="E-L-1"/>
    <n v="4"/>
    <s v="Wyatan Fetherston"/>
    <s v="wfetherston9e@constantcontact.com"/>
    <x v="0"/>
    <x v="1"/>
    <x v="1"/>
    <n v="1"/>
    <n v="14.85"/>
    <n v="59.4"/>
  </r>
  <r>
    <s v="DWW-28642-549"/>
    <x v="285"/>
    <x v="317"/>
    <s v="E-D-0.2"/>
    <n v="2"/>
    <s v="Emmaline Rasmus"/>
    <s v="erasmus9f@techcrunch.com"/>
    <x v="0"/>
    <x v="1"/>
    <x v="2"/>
    <n v="0.2"/>
    <n v="3.645"/>
    <n v="1.4580000000000002"/>
  </r>
  <r>
    <s v="CGO-79583-871"/>
    <x v="286"/>
    <x v="318"/>
    <s v="E-D-0.5"/>
    <n v="1"/>
    <s v="Wesley Giorgioni"/>
    <s v="wgiorgioni9g@wikipedia.org"/>
    <x v="0"/>
    <x v="1"/>
    <x v="2"/>
    <n v="0.5"/>
    <n v="7.29"/>
    <n v="3.645"/>
  </r>
  <r>
    <s v="TFY-52090-386"/>
    <x v="287"/>
    <x v="319"/>
    <s v="E-L-0.5"/>
    <n v="2"/>
    <s v="Lucienne Scargle"/>
    <s v="lscargle9h@myspace.com"/>
    <x v="0"/>
    <x v="1"/>
    <x v="1"/>
    <n v="0.5"/>
    <n v="8.91"/>
    <n v="8.91"/>
  </r>
  <r>
    <s v="TFY-52090-386"/>
    <x v="287"/>
    <x v="319"/>
    <s v="L-D-0.5"/>
    <n v="5"/>
    <s v="Christy Franseco"/>
    <s v="cfranseco9i@phoca.cz"/>
    <x v="0"/>
    <x v="3"/>
    <x v="2"/>
    <n v="0.5"/>
    <n v="7.77"/>
    <n v="19.424999999999997"/>
  </r>
  <r>
    <s v="NYY-73968-094"/>
    <x v="288"/>
    <x v="320"/>
    <s v="R-D-0.5"/>
    <n v="6"/>
    <s v="Noam Climance"/>
    <s v="nclimance9j@europa.eu"/>
    <x v="0"/>
    <x v="0"/>
    <x v="2"/>
    <n v="0.5"/>
    <n v="5.3699999999999992"/>
    <n v="16.11"/>
  </r>
  <r>
    <s v="QEY-71761-460"/>
    <x v="250"/>
    <x v="321"/>
    <s v="R-M-1"/>
    <n v="2"/>
    <s v="Catarina Donn"/>
    <n v="0"/>
    <x v="1"/>
    <x v="0"/>
    <x v="0"/>
    <n v="1"/>
    <n v="9.9499999999999993"/>
    <n v="19.899999999999999"/>
  </r>
  <r>
    <s v="GKQ-82603-910"/>
    <x v="289"/>
    <x v="322"/>
    <s v="R-L-1"/>
    <n v="5"/>
    <s v="Ameline Snazle"/>
    <s v="asnazle9l@oracle.com"/>
    <x v="0"/>
    <x v="0"/>
    <x v="1"/>
    <n v="1"/>
    <n v="11.95"/>
    <n v="59.75"/>
  </r>
  <r>
    <s v="IOB-32673-745"/>
    <x v="290"/>
    <x v="323"/>
    <s v="A-L-0.5"/>
    <n v="3"/>
    <s v="Rebeka Worg"/>
    <s v="rworg9m@arstechnica.com"/>
    <x v="0"/>
    <x v="2"/>
    <x v="1"/>
    <n v="0.5"/>
    <n v="7.77"/>
    <n v="11.654999999999999"/>
  </r>
  <r>
    <s v="YAU-98893-150"/>
    <x v="291"/>
    <x v="324"/>
    <s v="L-M-1"/>
    <n v="3"/>
    <s v="Lewes Danes"/>
    <s v="ldanes9n@umn.edu"/>
    <x v="0"/>
    <x v="3"/>
    <x v="0"/>
    <n v="1"/>
    <n v="14.55"/>
    <n v="43.650000000000006"/>
  </r>
  <r>
    <s v="XNM-14163-951"/>
    <x v="292"/>
    <x v="325"/>
    <s v="E-L-2.5"/>
    <n v="6"/>
    <s v="Shelli Keynd"/>
    <s v="skeynd9o@narod.ru"/>
    <x v="0"/>
    <x v="1"/>
    <x v="1"/>
    <n v="2.5"/>
    <n v="34.154999999999994"/>
    <n v="512.32499999999993"/>
  </r>
  <r>
    <s v="JPB-45297-000"/>
    <x v="293"/>
    <x v="326"/>
    <s v="R-L-0.2"/>
    <n v="4"/>
    <s v="Dell Daveridge"/>
    <s v="ddaveridge9p@arstechnica.com"/>
    <x v="0"/>
    <x v="0"/>
    <x v="1"/>
    <n v="0.2"/>
    <n v="3.5849999999999995"/>
    <n v="2.8679999999999999"/>
  </r>
  <r>
    <s v="MOU-74341-266"/>
    <x v="294"/>
    <x v="327"/>
    <s v="A-D-0.5"/>
    <n v="4"/>
    <s v="Joshuah Awdry"/>
    <s v="jawdry9q@utexas.edu"/>
    <x v="0"/>
    <x v="2"/>
    <x v="2"/>
    <n v="0.5"/>
    <n v="5.97"/>
    <n v="11.94"/>
  </r>
  <r>
    <s v="DHJ-87461-571"/>
    <x v="295"/>
    <x v="328"/>
    <s v="A-M-1"/>
    <n v="2"/>
    <s v="Ethel Ryles"/>
    <s v="eryles9r@fastcompany.com"/>
    <x v="0"/>
    <x v="2"/>
    <x v="0"/>
    <n v="1"/>
    <n v="11.25"/>
    <n v="22.5"/>
  </r>
  <r>
    <s v="DKM-97676-850"/>
    <x v="296"/>
    <x v="306"/>
    <s v="E-D-0.5"/>
    <n v="5"/>
    <s v="Selie Baulcombe"/>
    <s v="sbaulcombe9s@dropbox.com"/>
    <x v="0"/>
    <x v="1"/>
    <x v="2"/>
    <n v="0.5"/>
    <n v="7.29"/>
    <n v="18.225000000000001"/>
  </r>
  <r>
    <s v="UEB-09112-118"/>
    <x v="297"/>
    <x v="329"/>
    <s v="A-M-0.5"/>
    <n v="4"/>
    <s v="Maitilde Boxill"/>
    <n v="0"/>
    <x v="0"/>
    <x v="2"/>
    <x v="0"/>
    <n v="0.5"/>
    <n v="6.75"/>
    <n v="13.5"/>
  </r>
  <r>
    <s v="ORZ-67699-748"/>
    <x v="298"/>
    <x v="330"/>
    <s v="A-M-2.5"/>
    <n v="6"/>
    <s v="Jodee Caldicott"/>
    <s v="jcaldicott9u@usda.gov"/>
    <x v="0"/>
    <x v="2"/>
    <x v="0"/>
    <n v="2.5"/>
    <n v="25.874999999999996"/>
    <n v="388.12499999999994"/>
  </r>
  <r>
    <s v="JXP-28398-485"/>
    <x v="299"/>
    <x v="331"/>
    <s v="A-D-2.5"/>
    <n v="5"/>
    <s v="Marianna Vedmore"/>
    <s v="mvedmore9v@a8.net"/>
    <x v="0"/>
    <x v="2"/>
    <x v="2"/>
    <n v="2.5"/>
    <n v="22.884999999999998"/>
    <n v="286.0625"/>
  </r>
  <r>
    <s v="WWH-92259-198"/>
    <x v="300"/>
    <x v="332"/>
    <s v="L-D-1"/>
    <n v="4"/>
    <s v="Willey Romao"/>
    <s v="wromao9w@chronoengine.com"/>
    <x v="0"/>
    <x v="3"/>
    <x v="2"/>
    <n v="1"/>
    <n v="12.95"/>
    <n v="51.8"/>
  </r>
  <r>
    <s v="FLR-82914-153"/>
    <x v="301"/>
    <x v="333"/>
    <s v="A-M-2.5"/>
    <n v="6"/>
    <s v="Enriqueta Ixor"/>
    <n v="0"/>
    <x v="0"/>
    <x v="2"/>
    <x v="0"/>
    <n v="2.5"/>
    <n v="25.874999999999996"/>
    <n v="388.12499999999994"/>
  </r>
  <r>
    <s v="AMB-93600-000"/>
    <x v="302"/>
    <x v="334"/>
    <s v="A-L-2.5"/>
    <n v="1"/>
    <s v="Tomasina Cotmore"/>
    <s v="tcotmore9y@amazonaws.com"/>
    <x v="0"/>
    <x v="2"/>
    <x v="1"/>
    <n v="2.5"/>
    <n v="29.784999999999997"/>
    <n v="74.462499999999991"/>
  </r>
  <r>
    <s v="FEP-36895-658"/>
    <x v="303"/>
    <x v="335"/>
    <s v="R-L-0.2"/>
    <n v="6"/>
    <s v="Yuma Skipsey"/>
    <s v="yskipsey9z@spotify.com"/>
    <x v="2"/>
    <x v="0"/>
    <x v="1"/>
    <n v="0.2"/>
    <n v="3.5849999999999995"/>
    <n v="4.3020000000000005"/>
  </r>
  <r>
    <s v="RXW-91413-276"/>
    <x v="304"/>
    <x v="336"/>
    <s v="R-D-2.5"/>
    <n v="2"/>
    <s v="Nicko Corps"/>
    <s v="ncorpsa0@gmpg.org"/>
    <x v="0"/>
    <x v="0"/>
    <x v="2"/>
    <n v="2.5"/>
    <n v="20.584999999999997"/>
    <n v="102.92499999999998"/>
  </r>
  <r>
    <s v="RXW-91413-276"/>
    <x v="304"/>
    <x v="336"/>
    <s v="R-M-0.5"/>
    <n v="1"/>
    <s v="Christabel Rubury"/>
    <s v="cruburya1@geocities.jp"/>
    <x v="0"/>
    <x v="0"/>
    <x v="0"/>
    <n v="0.5"/>
    <n v="5.97"/>
    <n v="2.9849999999999999"/>
  </r>
  <r>
    <s v="SDB-77492-188"/>
    <x v="305"/>
    <x v="337"/>
    <s v="E-L-1"/>
    <n v="5"/>
    <s v="Feliks Babber"/>
    <s v="fbabbera2@stanford.edu"/>
    <x v="0"/>
    <x v="1"/>
    <x v="1"/>
    <n v="1"/>
    <n v="14.85"/>
    <n v="74.25"/>
  </r>
  <r>
    <s v="RZN-65182-395"/>
    <x v="196"/>
    <x v="338"/>
    <s v="L-M-1"/>
    <n v="6"/>
    <s v="Kaja Loxton"/>
    <s v="kloxtona3@opensource.org"/>
    <x v="0"/>
    <x v="3"/>
    <x v="0"/>
    <n v="1"/>
    <n v="14.55"/>
    <n v="87.300000000000011"/>
  </r>
  <r>
    <s v="HDQ-86094-507"/>
    <x v="110"/>
    <x v="339"/>
    <s v="E-D-1"/>
    <n v="6"/>
    <s v="Parker Tofful"/>
    <s v="ptoffula4@posterous.com"/>
    <x v="0"/>
    <x v="1"/>
    <x v="2"/>
    <n v="1"/>
    <n v="12.15"/>
    <n v="72.900000000000006"/>
  </r>
  <r>
    <s v="YXO-79631-417"/>
    <x v="24"/>
    <x v="340"/>
    <s v="L-D-0.5"/>
    <n v="1"/>
    <s v="Casi Gwinnett"/>
    <s v="cgwinnetta5@behance.net"/>
    <x v="0"/>
    <x v="3"/>
    <x v="2"/>
    <n v="0.5"/>
    <n v="7.77"/>
    <n v="3.8849999999999998"/>
  </r>
  <r>
    <s v="SNF-57032-096"/>
    <x v="306"/>
    <x v="341"/>
    <s v="E-D-0.5"/>
    <n v="6"/>
    <s v="Saree Ellesworth"/>
    <n v="0"/>
    <x v="0"/>
    <x v="1"/>
    <x v="2"/>
    <n v="0.5"/>
    <n v="7.29"/>
    <n v="21.87"/>
  </r>
  <r>
    <s v="DGL-29648-995"/>
    <x v="307"/>
    <x v="342"/>
    <s v="L-M-0.2"/>
    <n v="2"/>
    <s v="Silvio Iorizzi"/>
    <n v="0"/>
    <x v="0"/>
    <x v="3"/>
    <x v="0"/>
    <n v="0.2"/>
    <n v="4.3650000000000002"/>
    <n v="1.7460000000000002"/>
  </r>
  <r>
    <s v="GPU-65651-504"/>
    <x v="308"/>
    <x v="343"/>
    <s v="E-M-2.5"/>
    <n v="2"/>
    <s v="Leesa Flaonier"/>
    <s v="lflaoniera8@wordpress.org"/>
    <x v="0"/>
    <x v="1"/>
    <x v="0"/>
    <n v="2.5"/>
    <n v="31.624999999999996"/>
    <n v="158.12499999999997"/>
  </r>
  <r>
    <s v="OJU-34452-896"/>
    <x v="309"/>
    <x v="344"/>
    <s v="E-L-0.5"/>
    <n v="1"/>
    <s v="Abba Pummell"/>
    <n v="0"/>
    <x v="0"/>
    <x v="1"/>
    <x v="1"/>
    <n v="0.5"/>
    <n v="8.91"/>
    <n v="4.4550000000000001"/>
  </r>
  <r>
    <s v="GZS-50547-887"/>
    <x v="310"/>
    <x v="345"/>
    <s v="E-D-1"/>
    <n v="2"/>
    <s v="Corinna Catcheside"/>
    <s v="ccatchesideaa@macromedia.com"/>
    <x v="0"/>
    <x v="1"/>
    <x v="2"/>
    <n v="1"/>
    <n v="12.15"/>
    <n v="24.3"/>
  </r>
  <r>
    <s v="ESR-54041-053"/>
    <x v="311"/>
    <x v="346"/>
    <s v="A-L-0.5"/>
    <n v="6"/>
    <s v="Cortney Gibbonson"/>
    <s v="cgibbonsonab@accuweather.com"/>
    <x v="0"/>
    <x v="2"/>
    <x v="1"/>
    <n v="0.5"/>
    <n v="7.77"/>
    <n v="23.31"/>
  </r>
  <r>
    <s v="OGD-10781-526"/>
    <x v="132"/>
    <x v="347"/>
    <s v="R-L-0.5"/>
    <n v="6"/>
    <s v="Terri Farra"/>
    <s v="tfarraac@behance.net"/>
    <x v="0"/>
    <x v="0"/>
    <x v="1"/>
    <n v="0.5"/>
    <n v="7.169999999999999"/>
    <n v="21.509999999999998"/>
  </r>
  <r>
    <s v="FVH-29271-315"/>
    <x v="312"/>
    <x v="348"/>
    <s v="A-D-0.5"/>
    <n v="3"/>
    <s v="Corney Curme"/>
    <n v="0"/>
    <x v="1"/>
    <x v="2"/>
    <x v="2"/>
    <n v="0.5"/>
    <n v="5.97"/>
    <n v="8.9550000000000001"/>
  </r>
  <r>
    <s v="BNZ-20544-633"/>
    <x v="313"/>
    <x v="349"/>
    <s v="L-L-0.5"/>
    <n v="4"/>
    <s v="Gothart Bamfield"/>
    <s v="gbamfieldae@yellowpages.com"/>
    <x v="0"/>
    <x v="3"/>
    <x v="1"/>
    <n v="0.5"/>
    <n v="9.51"/>
    <n v="19.02"/>
  </r>
  <r>
    <s v="FUX-85791-078"/>
    <x v="156"/>
    <x v="350"/>
    <s v="A-M-0.2"/>
    <n v="2"/>
    <s v="Waylin Hollingdale"/>
    <s v="whollingdaleaf@about.me"/>
    <x v="0"/>
    <x v="2"/>
    <x v="0"/>
    <n v="0.2"/>
    <n v="3.375"/>
    <n v="1.35"/>
  </r>
  <r>
    <s v="YXP-20078-116"/>
    <x v="314"/>
    <x v="351"/>
    <s v="R-M-0.5"/>
    <n v="1"/>
    <s v="Judd De Leek"/>
    <s v="jdeag@xrea.com"/>
    <x v="0"/>
    <x v="0"/>
    <x v="0"/>
    <n v="0.5"/>
    <n v="5.97"/>
    <n v="2.9849999999999999"/>
  </r>
  <r>
    <s v="VQV-59984-866"/>
    <x v="315"/>
    <x v="352"/>
    <s v="R-D-0.2"/>
    <n v="3"/>
    <s v="Vanya Skullet"/>
    <s v="vskulletah@tinyurl.com"/>
    <x v="1"/>
    <x v="0"/>
    <x v="2"/>
    <n v="0.2"/>
    <n v="2.6849999999999996"/>
    <n v="1.611"/>
  </r>
  <r>
    <s v="JEH-37276-048"/>
    <x v="316"/>
    <x v="353"/>
    <s v="A-L-0.5"/>
    <n v="3"/>
    <s v="Jany Rudeforth"/>
    <s v="jrudeforthai@wunderground.com"/>
    <x v="1"/>
    <x v="2"/>
    <x v="1"/>
    <n v="0.5"/>
    <n v="7.77"/>
    <n v="11.654999999999999"/>
  </r>
  <r>
    <s v="VYD-28555-589"/>
    <x v="317"/>
    <x v="354"/>
    <s v="R-L-0.5"/>
    <n v="6"/>
    <s v="Ashbey Tomaszewski"/>
    <s v="atomaszewskiaj@answers.com"/>
    <x v="2"/>
    <x v="0"/>
    <x v="1"/>
    <n v="0.5"/>
    <n v="7.169999999999999"/>
    <n v="21.509999999999998"/>
  </r>
  <r>
    <s v="WUG-76466-650"/>
    <x v="318"/>
    <x v="306"/>
    <s v="L-D-0.5"/>
    <n v="3"/>
    <s v="Fanni Marti"/>
    <s v="fmartiak@stumbleupon.com"/>
    <x v="0"/>
    <x v="3"/>
    <x v="2"/>
    <n v="0.5"/>
    <n v="7.77"/>
    <n v="11.654999999999999"/>
  </r>
  <r>
    <s v="RJV-08261-583"/>
    <x v="182"/>
    <x v="355"/>
    <s v="A-D-0.2"/>
    <n v="5"/>
    <s v="Pren Bess"/>
    <s v="pbessal@qq.com"/>
    <x v="0"/>
    <x v="2"/>
    <x v="2"/>
    <n v="0.2"/>
    <n v="2.9849999999999999"/>
    <n v="2.9849999999999999"/>
  </r>
  <r>
    <s v="PMR-56062-609"/>
    <x v="319"/>
    <x v="356"/>
    <s v="E-D-0.5"/>
    <n v="3"/>
    <s v="Elka Windress"/>
    <s v="ewindressam@marketwatch.com"/>
    <x v="0"/>
    <x v="1"/>
    <x v="2"/>
    <n v="0.5"/>
    <n v="7.29"/>
    <n v="10.935"/>
  </r>
  <r>
    <s v="XLD-12920-505"/>
    <x v="320"/>
    <x v="357"/>
    <s v="E-L-0.5"/>
    <n v="6"/>
    <s v="Marty Kidstoun"/>
    <n v="0"/>
    <x v="0"/>
    <x v="1"/>
    <x v="1"/>
    <n v="0.5"/>
    <n v="8.91"/>
    <n v="26.73"/>
  </r>
  <r>
    <s v="UBW-50312-037"/>
    <x v="321"/>
    <x v="358"/>
    <s v="A-L-2.5"/>
    <n v="4"/>
    <s v="Nickey Dimbleby"/>
    <n v="0"/>
    <x v="0"/>
    <x v="2"/>
    <x v="1"/>
    <n v="2.5"/>
    <n v="29.784999999999997"/>
    <n v="297.84999999999997"/>
  </r>
  <r>
    <s v="QAW-05889-019"/>
    <x v="322"/>
    <x v="359"/>
    <s v="L-M-0.5"/>
    <n v="5"/>
    <s v="Virgil Baumadier"/>
    <s v="vbaumadierap@google.cn"/>
    <x v="0"/>
    <x v="3"/>
    <x v="0"/>
    <n v="0.5"/>
    <n v="8.73"/>
    <n v="21.825000000000003"/>
  </r>
  <r>
    <s v="EPT-12715-397"/>
    <x v="128"/>
    <x v="360"/>
    <s v="A-D-0.2"/>
    <n v="6"/>
    <s v="Lenore Messenbird"/>
    <n v="0"/>
    <x v="0"/>
    <x v="2"/>
    <x v="2"/>
    <n v="0.2"/>
    <n v="2.9849999999999999"/>
    <n v="3.5820000000000003"/>
  </r>
  <r>
    <s v="DHT-93810-053"/>
    <x v="323"/>
    <x v="361"/>
    <s v="E-L-1"/>
    <n v="5"/>
    <s v="Shirleen Welds"/>
    <s v="sweldsar@wired.com"/>
    <x v="0"/>
    <x v="1"/>
    <x v="1"/>
    <n v="1"/>
    <n v="14.85"/>
    <n v="74.25"/>
  </r>
  <r>
    <s v="DMY-96037-963"/>
    <x v="324"/>
    <x v="362"/>
    <s v="L-D-0.2"/>
    <n v="3"/>
    <s v="Maisie Sarvar"/>
    <s v="msarvaras@artisteer.com"/>
    <x v="0"/>
    <x v="3"/>
    <x v="2"/>
    <n v="0.2"/>
    <n v="3.8849999999999998"/>
    <n v="2.3310000000000004"/>
  </r>
  <r>
    <s v="MBM-55936-917"/>
    <x v="325"/>
    <x v="363"/>
    <s v="L-D-0.5"/>
    <n v="3"/>
    <s v="Andrej Havick"/>
    <s v="ahavickat@nsw.gov.au"/>
    <x v="0"/>
    <x v="3"/>
    <x v="2"/>
    <n v="0.5"/>
    <n v="7.77"/>
    <n v="11.654999999999999"/>
  </r>
  <r>
    <s v="TPA-93614-840"/>
    <x v="326"/>
    <x v="364"/>
    <s v="E-D-0.5"/>
    <n v="2"/>
    <s v="Sloan Diviny"/>
    <s v="sdivinyau@ask.com"/>
    <x v="0"/>
    <x v="1"/>
    <x v="2"/>
    <n v="0.5"/>
    <n v="7.29"/>
    <n v="7.29"/>
  </r>
  <r>
    <s v="WDM-77521-710"/>
    <x v="327"/>
    <x v="365"/>
    <s v="A-M-0.5"/>
    <n v="2"/>
    <s v="Itch Norquoy"/>
    <s v="inorquoyav@businessweek.com"/>
    <x v="0"/>
    <x v="2"/>
    <x v="0"/>
    <n v="0.5"/>
    <n v="6.75"/>
    <n v="6.75"/>
  </r>
  <r>
    <s v="EIP-19142-462"/>
    <x v="328"/>
    <x v="366"/>
    <s v="E-L-1"/>
    <n v="6"/>
    <s v="Anson Iddison"/>
    <s v="aiddisonaw@usa.gov"/>
    <x v="0"/>
    <x v="1"/>
    <x v="1"/>
    <n v="1"/>
    <n v="14.85"/>
    <n v="89.1"/>
  </r>
  <r>
    <s v="EIP-19142-462"/>
    <x v="328"/>
    <x v="366"/>
    <s v="A-L-0.2"/>
    <n v="1"/>
    <s v="Dov Sprosson"/>
    <s v="dsprossonax@wunderground.com"/>
    <x v="0"/>
    <x v="2"/>
    <x v="1"/>
    <n v="0.2"/>
    <n v="3.8849999999999998"/>
    <n v="0.77700000000000002"/>
  </r>
  <r>
    <s v="ZZL-76364-387"/>
    <x v="128"/>
    <x v="367"/>
    <s v="R-L-2.5"/>
    <n v="4"/>
    <s v="Randal Longfield"/>
    <s v="rlongfielday@bluehost.com"/>
    <x v="0"/>
    <x v="0"/>
    <x v="1"/>
    <n v="2.5"/>
    <n v="27.484999999999996"/>
    <n v="274.84999999999997"/>
  </r>
  <r>
    <s v="GMF-18638-786"/>
    <x v="329"/>
    <x v="368"/>
    <s v="L-D-0.5"/>
    <n v="6"/>
    <s v="Gregorius Kislingbury"/>
    <s v="gkislingburyaz@samsung.com"/>
    <x v="0"/>
    <x v="3"/>
    <x v="2"/>
    <n v="0.5"/>
    <n v="7.77"/>
    <n v="23.31"/>
  </r>
  <r>
    <s v="TDJ-20844-787"/>
    <x v="330"/>
    <x v="369"/>
    <s v="A-L-0.5"/>
    <n v="5"/>
    <s v="Xenos Gibbons"/>
    <s v="xgibbonsb0@artisteer.com"/>
    <x v="0"/>
    <x v="2"/>
    <x v="1"/>
    <n v="0.5"/>
    <n v="7.77"/>
    <n v="19.424999999999997"/>
  </r>
  <r>
    <s v="BWK-39400-446"/>
    <x v="331"/>
    <x v="370"/>
    <s v="L-D-0.5"/>
    <n v="4"/>
    <s v="Fleur Parres"/>
    <s v="fparresb1@imageshack.us"/>
    <x v="0"/>
    <x v="3"/>
    <x v="2"/>
    <n v="0.5"/>
    <n v="7.77"/>
    <n v="15.54"/>
  </r>
  <r>
    <s v="LCB-02099-995"/>
    <x v="332"/>
    <x v="371"/>
    <s v="A-D-0.2"/>
    <n v="6"/>
    <s v="Gran Sibray"/>
    <s v="gsibrayb2@wsj.com"/>
    <x v="0"/>
    <x v="2"/>
    <x v="2"/>
    <n v="0.2"/>
    <n v="2.9849999999999999"/>
    <n v="3.5820000000000003"/>
  </r>
  <r>
    <s v="UBA-43678-174"/>
    <x v="333"/>
    <x v="372"/>
    <s v="E-D-2.5"/>
    <n v="6"/>
    <s v="Ingelbert Hotchkin"/>
    <s v="ihotchkinb3@mit.edu"/>
    <x v="2"/>
    <x v="1"/>
    <x v="2"/>
    <n v="2.5"/>
    <n v="27.945"/>
    <n v="419.17500000000001"/>
  </r>
  <r>
    <s v="UDH-24280-432"/>
    <x v="334"/>
    <x v="373"/>
    <s v="L-L-1"/>
    <n v="4"/>
    <s v="Neely Broadberrie"/>
    <s v="nbroadberrieb4@gnu.org"/>
    <x v="0"/>
    <x v="3"/>
    <x v="1"/>
    <n v="1"/>
    <n v="15.85"/>
    <n v="63.4"/>
  </r>
  <r>
    <s v="IDQ-20193-502"/>
    <x v="335"/>
    <x v="374"/>
    <s v="L-M-0.2"/>
    <n v="2"/>
    <s v="Rutger Pithcock"/>
    <s v="rpithcockb5@yellowbook.com"/>
    <x v="0"/>
    <x v="3"/>
    <x v="0"/>
    <n v="0.2"/>
    <n v="4.3650000000000002"/>
    <n v="1.7460000000000002"/>
  </r>
  <r>
    <s v="DJG-14442-608"/>
    <x v="336"/>
    <x v="375"/>
    <s v="R-D-1"/>
    <n v="3"/>
    <s v="Gale Croysdale"/>
    <s v="gcroysdaleb6@nih.gov"/>
    <x v="0"/>
    <x v="0"/>
    <x v="2"/>
    <n v="1"/>
    <n v="8.9499999999999993"/>
    <n v="26.849999999999998"/>
  </r>
  <r>
    <s v="DWB-61381-370"/>
    <x v="337"/>
    <x v="376"/>
    <s v="L-L-0.2"/>
    <n v="2"/>
    <s v="Benedetto Gozzett"/>
    <s v="bgozzettb7@github.com"/>
    <x v="0"/>
    <x v="3"/>
    <x v="1"/>
    <n v="0.2"/>
    <n v="4.7549999999999999"/>
    <n v="1.9020000000000001"/>
  </r>
  <r>
    <s v="FRD-17347-990"/>
    <x v="80"/>
    <x v="377"/>
    <s v="A-D-1"/>
    <n v="4"/>
    <s v="Tania Craggs"/>
    <s v="tcraggsb8@house.gov"/>
    <x v="1"/>
    <x v="2"/>
    <x v="2"/>
    <n v="1"/>
    <n v="9.9499999999999993"/>
    <n v="39.799999999999997"/>
  </r>
  <r>
    <s v="YPP-27450-525"/>
    <x v="338"/>
    <x v="378"/>
    <s v="E-M-0.5"/>
    <n v="3"/>
    <s v="Leonie Cullrford"/>
    <s v="lcullrfordb9@xing.com"/>
    <x v="0"/>
    <x v="1"/>
    <x v="0"/>
    <n v="0.5"/>
    <n v="8.25"/>
    <n v="12.375"/>
  </r>
  <r>
    <s v="EFC-39577-424"/>
    <x v="339"/>
    <x v="379"/>
    <s v="E-M-1"/>
    <n v="5"/>
    <s v="Auguste Rizon"/>
    <s v="arizonba@xing.com"/>
    <x v="0"/>
    <x v="1"/>
    <x v="0"/>
    <n v="1"/>
    <n v="13.75"/>
    <n v="68.75"/>
  </r>
  <r>
    <s v="LAW-80062-016"/>
    <x v="340"/>
    <x v="380"/>
    <s v="E-M-0.5"/>
    <n v="6"/>
    <s v="Lorin Guerrazzi"/>
    <n v="0"/>
    <x v="1"/>
    <x v="1"/>
    <x v="0"/>
    <n v="0.5"/>
    <n v="8.25"/>
    <n v="24.75"/>
  </r>
  <r>
    <s v="WKL-27981-758"/>
    <x v="177"/>
    <x v="381"/>
    <s v="A-M-2.5"/>
    <n v="2"/>
    <s v="Felice Miell"/>
    <s v="fmiellbc@spiegel.de"/>
    <x v="0"/>
    <x v="2"/>
    <x v="0"/>
    <n v="2.5"/>
    <n v="25.874999999999996"/>
    <n v="129.37499999999997"/>
  </r>
  <r>
    <s v="VRT-39834-265"/>
    <x v="341"/>
    <x v="382"/>
    <s v="L-L-1"/>
    <n v="3"/>
    <s v="Hamish Skeech"/>
    <n v="0"/>
    <x v="1"/>
    <x v="3"/>
    <x v="1"/>
    <n v="1"/>
    <n v="15.85"/>
    <n v="47.55"/>
  </r>
  <r>
    <s v="QTC-71005-730"/>
    <x v="342"/>
    <x v="383"/>
    <s v="A-L-0.2"/>
    <n v="4"/>
    <s v="Giordano Lorenzin"/>
    <n v="0"/>
    <x v="0"/>
    <x v="2"/>
    <x v="1"/>
    <n v="0.2"/>
    <n v="3.8849999999999998"/>
    <n v="3.1080000000000001"/>
  </r>
  <r>
    <s v="TNX-09857-717"/>
    <x v="343"/>
    <x v="384"/>
    <s v="L-M-1"/>
    <n v="6"/>
    <s v="Harwilll Bishell"/>
    <n v="0"/>
    <x v="0"/>
    <x v="3"/>
    <x v="0"/>
    <n v="1"/>
    <n v="14.55"/>
    <n v="87.300000000000011"/>
  </r>
  <r>
    <s v="JZV-43874-185"/>
    <x v="344"/>
    <x v="385"/>
    <s v="A-M-1"/>
    <n v="5"/>
    <s v="Freeland Missenden"/>
    <n v="0"/>
    <x v="0"/>
    <x v="2"/>
    <x v="0"/>
    <n v="1"/>
    <n v="11.25"/>
    <n v="56.25"/>
  </r>
  <r>
    <s v="ICF-17486-106"/>
    <x v="47"/>
    <x v="386"/>
    <s v="L-L-2.5"/>
    <n v="1"/>
    <s v="Waylan Springall"/>
    <s v="wspringallbh@jugem.jp"/>
    <x v="0"/>
    <x v="3"/>
    <x v="1"/>
    <n v="2.5"/>
    <n v="36.454999999999998"/>
    <n v="91.137499999999989"/>
  </r>
  <r>
    <s v="BMK-49520-383"/>
    <x v="345"/>
    <x v="387"/>
    <s v="R-L-0.2"/>
    <n v="3"/>
    <s v="Kiri Avramow"/>
    <n v="0"/>
    <x v="0"/>
    <x v="0"/>
    <x v="1"/>
    <n v="0.2"/>
    <n v="3.5849999999999995"/>
    <n v="2.1510000000000002"/>
  </r>
  <r>
    <s v="HTS-15020-632"/>
    <x v="169"/>
    <x v="388"/>
    <s v="R-M-0.2"/>
    <n v="3"/>
    <s v="Gregg Hawkyens"/>
    <s v="ghawkyensbj@census.gov"/>
    <x v="0"/>
    <x v="0"/>
    <x v="0"/>
    <n v="0.2"/>
    <n v="2.9849999999999999"/>
    <n v="1.7910000000000001"/>
  </r>
  <r>
    <s v="YLE-18247-749"/>
    <x v="346"/>
    <x v="389"/>
    <s v="A-L-0.5"/>
    <n v="3"/>
    <s v="Reggis Pracy"/>
    <n v="0"/>
    <x v="0"/>
    <x v="2"/>
    <x v="1"/>
    <n v="0.5"/>
    <n v="7.77"/>
    <n v="11.654999999999999"/>
  </r>
  <r>
    <s v="KJJ-12573-591"/>
    <x v="347"/>
    <x v="390"/>
    <s v="A-L-2.5"/>
    <n v="1"/>
    <s v="Paula Denis"/>
    <n v="0"/>
    <x v="0"/>
    <x v="2"/>
    <x v="1"/>
    <n v="2.5"/>
    <n v="29.784999999999997"/>
    <n v="74.462499999999991"/>
  </r>
  <r>
    <s v="RGU-43561-950"/>
    <x v="348"/>
    <x v="391"/>
    <s v="A-L-2.5"/>
    <n v="5"/>
    <s v="Broderick McGilvra"/>
    <s v="bmcgilvrabm@so-net.ne.jp"/>
    <x v="0"/>
    <x v="2"/>
    <x v="1"/>
    <n v="2.5"/>
    <n v="29.784999999999997"/>
    <n v="372.31249999999994"/>
  </r>
  <r>
    <s v="JSN-73975-443"/>
    <x v="349"/>
    <x v="392"/>
    <s v="L-M-0.5"/>
    <n v="1"/>
    <s v="Annabella Danzey"/>
    <s v="adanzeybn@github.com"/>
    <x v="0"/>
    <x v="3"/>
    <x v="0"/>
    <n v="0.5"/>
    <n v="8.73"/>
    <n v="4.3650000000000002"/>
  </r>
  <r>
    <s v="WNR-71736-993"/>
    <x v="350"/>
    <x v="347"/>
    <s v="L-D-0.5"/>
    <n v="4"/>
    <s v="Anthia McKeller"/>
    <s v="amckellerbo@ning.com"/>
    <x v="0"/>
    <x v="3"/>
    <x v="2"/>
    <n v="0.5"/>
    <n v="7.77"/>
    <n v="15.54"/>
  </r>
  <r>
    <s v="WNR-71736-993"/>
    <x v="350"/>
    <x v="347"/>
    <s v="A-D-2.5"/>
    <n v="6"/>
    <s v="Faith Powley"/>
    <s v="fpowleybp@dyndns.org"/>
    <x v="0"/>
    <x v="2"/>
    <x v="2"/>
    <n v="2.5"/>
    <n v="22.884999999999998"/>
    <n v="343.27499999999998"/>
  </r>
  <r>
    <s v="HNI-91338-546"/>
    <x v="54"/>
    <x v="393"/>
    <s v="A-D-0.5"/>
    <n v="5"/>
    <s v="Nevins Glowacz"/>
    <n v="0"/>
    <x v="0"/>
    <x v="2"/>
    <x v="2"/>
    <n v="0.5"/>
    <n v="5.97"/>
    <n v="14.924999999999999"/>
  </r>
  <r>
    <s v="CYH-53243-218"/>
    <x v="237"/>
    <x v="394"/>
    <s v="R-M-0.5"/>
    <n v="3"/>
    <s v="Adelice Isabell"/>
    <n v="0"/>
    <x v="0"/>
    <x v="0"/>
    <x v="0"/>
    <n v="0.5"/>
    <n v="5.97"/>
    <n v="8.9550000000000001"/>
  </r>
  <r>
    <s v="SVD-75407-177"/>
    <x v="351"/>
    <x v="395"/>
    <s v="E-L-0.5"/>
    <n v="3"/>
    <s v="Yulma Dombrell"/>
    <s v="ydombrellbs@dedecms.com"/>
    <x v="0"/>
    <x v="1"/>
    <x v="1"/>
    <n v="0.5"/>
    <n v="8.91"/>
    <n v="13.365"/>
  </r>
  <r>
    <s v="NVN-66443-451"/>
    <x v="352"/>
    <x v="396"/>
    <s v="R-D-1"/>
    <n v="2"/>
    <s v="Alric Darth"/>
    <s v="adarthbt@t.co"/>
    <x v="0"/>
    <x v="0"/>
    <x v="2"/>
    <n v="1"/>
    <n v="8.9499999999999993"/>
    <n v="17.899999999999999"/>
  </r>
  <r>
    <s v="JUA-13580-095"/>
    <x v="102"/>
    <x v="397"/>
    <s v="R-L-0.2"/>
    <n v="4"/>
    <s v="Manuel Darrigoe"/>
    <s v="mdarrigoebu@hud.gov"/>
    <x v="1"/>
    <x v="0"/>
    <x v="1"/>
    <n v="0.2"/>
    <n v="3.5849999999999995"/>
    <n v="2.8679999999999999"/>
  </r>
  <r>
    <s v="ACY-56225-839"/>
    <x v="353"/>
    <x v="398"/>
    <s v="A-M-2.5"/>
    <n v="3"/>
    <s v="Kynthia Berick"/>
    <n v="0"/>
    <x v="0"/>
    <x v="2"/>
    <x v="0"/>
    <n v="2.5"/>
    <n v="25.874999999999996"/>
    <n v="194.06249999999997"/>
  </r>
  <r>
    <s v="QBB-07903-622"/>
    <x v="354"/>
    <x v="399"/>
    <s v="R-L-1"/>
    <n v="5"/>
    <s v="Minetta Ackrill"/>
    <s v="mackrillbw@bandcamp.com"/>
    <x v="0"/>
    <x v="0"/>
    <x v="1"/>
    <n v="1"/>
    <n v="11.95"/>
    <n v="59.75"/>
  </r>
  <r>
    <s v="JLJ-81802-619"/>
    <x v="135"/>
    <x v="347"/>
    <s v="A-L-1"/>
    <n v="6"/>
    <s v="Maximo Bricksey"/>
    <s v="mbrickseybx@youku.com"/>
    <x v="0"/>
    <x v="2"/>
    <x v="1"/>
    <n v="1"/>
    <n v="12.95"/>
    <n v="77.699999999999989"/>
  </r>
  <r>
    <s v="HFT-77191-168"/>
    <x v="343"/>
    <x v="400"/>
    <s v="R-D-0.2"/>
    <n v="2"/>
    <s v="Melosa Kippen"/>
    <s v="mkippenby@dion.ne.jp"/>
    <x v="0"/>
    <x v="0"/>
    <x v="2"/>
    <n v="0.2"/>
    <n v="2.6849999999999996"/>
    <n v="1.0739999999999998"/>
  </r>
  <r>
    <s v="SZR-35951-530"/>
    <x v="89"/>
    <x v="401"/>
    <s v="E-D-2.5"/>
    <n v="3"/>
    <s v="Witty Ranson"/>
    <s v="wransonbz@ted.com"/>
    <x v="1"/>
    <x v="1"/>
    <x v="2"/>
    <n v="2.5"/>
    <n v="27.945"/>
    <n v="209.58750000000001"/>
  </r>
  <r>
    <s v="IKL-95976-565"/>
    <x v="355"/>
    <x v="402"/>
    <s v="A-M-1"/>
    <n v="2"/>
    <s v="Rod Gowdie"/>
    <n v="0"/>
    <x v="0"/>
    <x v="2"/>
    <x v="0"/>
    <n v="1"/>
    <n v="11.25"/>
    <n v="22.5"/>
  </r>
  <r>
    <s v="XEY-48929-474"/>
    <x v="204"/>
    <x v="403"/>
    <s v="L-M-2.5"/>
    <n v="6"/>
    <s v="Lemuel Rignold"/>
    <s v="lrignoldc1@miibeian.gov.cn"/>
    <x v="0"/>
    <x v="3"/>
    <x v="0"/>
    <n v="2.5"/>
    <n v="33.464999999999996"/>
    <n v="501.97499999999997"/>
  </r>
  <r>
    <s v="SQT-07286-736"/>
    <x v="356"/>
    <x v="404"/>
    <s v="A-M-1"/>
    <n v="6"/>
    <s v="Nevsa Fields"/>
    <n v="0"/>
    <x v="0"/>
    <x v="2"/>
    <x v="0"/>
    <n v="1"/>
    <n v="11.25"/>
    <n v="67.5"/>
  </r>
  <r>
    <s v="QDU-45390-361"/>
    <x v="357"/>
    <x v="405"/>
    <s v="E-M-0.5"/>
    <n v="1"/>
    <s v="Chance Rowthorn"/>
    <s v="crowthornc3@msn.com"/>
    <x v="0"/>
    <x v="1"/>
    <x v="0"/>
    <n v="0.5"/>
    <n v="8.25"/>
    <n v="4.125"/>
  </r>
  <r>
    <s v="RUJ-30649-712"/>
    <x v="300"/>
    <x v="406"/>
    <s v="L-L-0.2"/>
    <n v="2"/>
    <s v="Orly Ryland"/>
    <s v="orylandc4@deviantart.com"/>
    <x v="0"/>
    <x v="3"/>
    <x v="1"/>
    <n v="0.2"/>
    <n v="4.7549999999999999"/>
    <n v="1.9020000000000001"/>
  </r>
  <r>
    <s v="WSV-49732-075"/>
    <x v="358"/>
    <x v="407"/>
    <s v="L-D-2.5"/>
    <n v="1"/>
    <s v="Willabella Abramski"/>
    <n v="0"/>
    <x v="0"/>
    <x v="3"/>
    <x v="2"/>
    <n v="2.5"/>
    <n v="29.784999999999997"/>
    <n v="74.462499999999991"/>
  </r>
  <r>
    <s v="VJF-46305-323"/>
    <x v="161"/>
    <x v="408"/>
    <s v="L-D-0.5"/>
    <n v="2"/>
    <s v="Brandy Lottrington"/>
    <s v="blottringtonc6@redcross.org"/>
    <x v="0"/>
    <x v="3"/>
    <x v="2"/>
    <n v="0.5"/>
    <n v="7.77"/>
    <n v="7.77"/>
  </r>
  <r>
    <s v="CXD-74176-600"/>
    <x v="129"/>
    <x v="409"/>
    <s v="E-L-0.5"/>
    <n v="4"/>
    <s v="Chickie Ragless"/>
    <s v="craglessc7@webmd.com"/>
    <x v="1"/>
    <x v="1"/>
    <x v="1"/>
    <n v="0.5"/>
    <n v="8.91"/>
    <n v="17.82"/>
  </r>
  <r>
    <s v="ADX-50674-975"/>
    <x v="359"/>
    <x v="410"/>
    <s v="A-M-2.5"/>
    <n v="4"/>
    <s v="Freda Hollows"/>
    <s v="fhollowsc8@blogtalkradio.com"/>
    <x v="0"/>
    <x v="2"/>
    <x v="0"/>
    <n v="2.5"/>
    <n v="25.874999999999996"/>
    <n v="258.74999999999994"/>
  </r>
  <r>
    <s v="RRP-51647-420"/>
    <x v="360"/>
    <x v="411"/>
    <s v="E-D-1"/>
    <n v="3"/>
    <s v="Livy Lathleiff"/>
    <s v="llathleiffc9@nationalgeographic.com"/>
    <x v="1"/>
    <x v="1"/>
    <x v="2"/>
    <n v="1"/>
    <n v="12.15"/>
    <n v="36.450000000000003"/>
  </r>
  <r>
    <s v="PKJ-99134-523"/>
    <x v="361"/>
    <x v="412"/>
    <s v="R-L-0.5"/>
    <n v="5"/>
    <s v="Koralle Heads"/>
    <s v="kheadsca@jalbum.net"/>
    <x v="0"/>
    <x v="0"/>
    <x v="1"/>
    <n v="0.5"/>
    <n v="7.169999999999999"/>
    <n v="17.924999999999997"/>
  </r>
  <r>
    <s v="FZQ-29439-457"/>
    <x v="362"/>
    <x v="413"/>
    <s v="E-L-0.2"/>
    <n v="5"/>
    <s v="Theo Bowne"/>
    <s v="tbownecb@unicef.org"/>
    <x v="1"/>
    <x v="1"/>
    <x v="1"/>
    <n v="0.2"/>
    <n v="4.4550000000000001"/>
    <n v="4.4550000000000001"/>
  </r>
  <r>
    <s v="USN-68115-161"/>
    <x v="363"/>
    <x v="414"/>
    <s v="E-M-0.2"/>
    <n v="6"/>
    <s v="Rasia Jacquemard"/>
    <s v="rjacquemardcc@acquirethisname.com"/>
    <x v="1"/>
    <x v="1"/>
    <x v="0"/>
    <n v="0.2"/>
    <n v="4.125"/>
    <n v="4.9500000000000011"/>
  </r>
  <r>
    <s v="IXU-20263-532"/>
    <x v="364"/>
    <x v="415"/>
    <s v="L-M-2.5"/>
    <n v="2"/>
    <s v="Kizzie Warman"/>
    <s v="kwarmancd@printfriendly.com"/>
    <x v="1"/>
    <x v="3"/>
    <x v="0"/>
    <n v="2.5"/>
    <n v="33.464999999999996"/>
    <n v="167.32499999999999"/>
  </r>
  <r>
    <s v="CBT-15092-420"/>
    <x v="85"/>
    <x v="416"/>
    <s v="L-M-0.5"/>
    <n v="1"/>
    <s v="Wain Cholomin"/>
    <s v="wcholomince@about.com"/>
    <x v="2"/>
    <x v="3"/>
    <x v="0"/>
    <n v="0.5"/>
    <n v="8.73"/>
    <n v="4.3650000000000002"/>
  </r>
  <r>
    <s v="PKQ-46841-696"/>
    <x v="365"/>
    <x v="417"/>
    <s v="R-M-0.5"/>
    <n v="3"/>
    <s v="Arleen Braidman"/>
    <s v="abraidmancf@census.gov"/>
    <x v="0"/>
    <x v="0"/>
    <x v="0"/>
    <n v="0.5"/>
    <n v="5.97"/>
    <n v="8.9550000000000001"/>
  </r>
  <r>
    <s v="XDU-05471-219"/>
    <x v="366"/>
    <x v="418"/>
    <s v="R-L-0.5"/>
    <n v="1"/>
    <s v="Pru Durban"/>
    <s v="pdurbancg@symantec.com"/>
    <x v="1"/>
    <x v="0"/>
    <x v="1"/>
    <n v="0.5"/>
    <n v="7.169999999999999"/>
    <n v="3.5849999999999995"/>
  </r>
  <r>
    <s v="NID-20149-329"/>
    <x v="367"/>
    <x v="419"/>
    <s v="R-D-0.2"/>
    <n v="2"/>
    <s v="Antone Harrold"/>
    <s v="aharroldch@miibeian.gov.cn"/>
    <x v="0"/>
    <x v="0"/>
    <x v="2"/>
    <n v="0.2"/>
    <n v="2.6849999999999996"/>
    <n v="1.0739999999999998"/>
  </r>
  <r>
    <s v="SVU-27222-213"/>
    <x v="142"/>
    <x v="420"/>
    <s v="L-L-0.2"/>
    <n v="5"/>
    <s v="Sim Pamphilon"/>
    <s v="spamphilonci@mlb.com"/>
    <x v="1"/>
    <x v="3"/>
    <x v="1"/>
    <n v="0.2"/>
    <n v="4.7549999999999999"/>
    <n v="4.7549999999999999"/>
  </r>
  <r>
    <s v="RWI-84131-848"/>
    <x v="368"/>
    <x v="421"/>
    <s v="R-D-2.5"/>
    <n v="2"/>
    <s v="Mohandis Spurden"/>
    <s v="mspurdencj@exblog.jp"/>
    <x v="0"/>
    <x v="0"/>
    <x v="2"/>
    <n v="2.5"/>
    <n v="20.584999999999997"/>
    <n v="102.92499999999998"/>
  </r>
  <r>
    <s v="GUU-40666-525"/>
    <x v="31"/>
    <x v="408"/>
    <s v="A-L-0.2"/>
    <n v="3"/>
    <s v="Morgen Seson"/>
    <s v="msesonck@census.gov"/>
    <x v="0"/>
    <x v="2"/>
    <x v="1"/>
    <n v="0.2"/>
    <n v="3.8849999999999998"/>
    <n v="2.3310000000000004"/>
  </r>
  <r>
    <s v="SCN-51395-066"/>
    <x v="369"/>
    <x v="422"/>
    <s v="L-L-0.5"/>
    <n v="4"/>
    <s v="Nalani Pirrone"/>
    <s v="npirronecl@weibo.com"/>
    <x v="0"/>
    <x v="3"/>
    <x v="1"/>
    <n v="0.5"/>
    <n v="9.51"/>
    <n v="19.02"/>
  </r>
  <r>
    <s v="ULA-24644-321"/>
    <x v="370"/>
    <x v="423"/>
    <s v="R-D-2.5"/>
    <n v="4"/>
    <s v="Reube Cawley"/>
    <s v="rcawleycm@yellowbook.com"/>
    <x v="1"/>
    <x v="0"/>
    <x v="2"/>
    <n v="2.5"/>
    <n v="20.584999999999997"/>
    <n v="205.84999999999997"/>
  </r>
  <r>
    <s v="EOL-92666-762"/>
    <x v="371"/>
    <x v="424"/>
    <s v="L-L-0.2"/>
    <n v="2"/>
    <s v="Stan Barribal"/>
    <s v="sbarribalcn@microsoft.com"/>
    <x v="1"/>
    <x v="3"/>
    <x v="1"/>
    <n v="0.2"/>
    <n v="4.7549999999999999"/>
    <n v="1.9020000000000001"/>
  </r>
  <r>
    <s v="AJV-18231-334"/>
    <x v="372"/>
    <x v="425"/>
    <s v="R-D-2.5"/>
    <n v="2"/>
    <s v="Agnes Adamides"/>
    <s v="aadamidesco@bizjournals.com"/>
    <x v="2"/>
    <x v="0"/>
    <x v="2"/>
    <n v="2.5"/>
    <n v="20.584999999999997"/>
    <n v="102.92499999999998"/>
  </r>
  <r>
    <s v="ZQI-47236-301"/>
    <x v="373"/>
    <x v="426"/>
    <s v="L-L-0.5"/>
    <n v="5"/>
    <s v="Carmelita Thowes"/>
    <s v="cthowescp@craigslist.org"/>
    <x v="0"/>
    <x v="3"/>
    <x v="1"/>
    <n v="0.5"/>
    <n v="9.51"/>
    <n v="23.774999999999999"/>
  </r>
  <r>
    <s v="ZCR-15721-658"/>
    <x v="374"/>
    <x v="427"/>
    <s v="A-M-1"/>
    <n v="4"/>
    <s v="Rodolfo Willoway"/>
    <s v="rwillowaycq@admin.ch"/>
    <x v="0"/>
    <x v="2"/>
    <x v="0"/>
    <n v="1"/>
    <n v="11.25"/>
    <n v="45"/>
  </r>
  <r>
    <s v="QEW-47945-682"/>
    <x v="319"/>
    <x v="428"/>
    <s v="L-L-0.2"/>
    <n v="5"/>
    <s v="Alvis Elwin"/>
    <s v="aelwincr@privacy.gov.au"/>
    <x v="0"/>
    <x v="3"/>
    <x v="1"/>
    <n v="0.2"/>
    <n v="4.7549999999999999"/>
    <n v="4.7549999999999999"/>
  </r>
  <r>
    <s v="PSY-45485-542"/>
    <x v="375"/>
    <x v="429"/>
    <s v="R-D-0.5"/>
    <n v="3"/>
    <s v="Araldo Bilbrook"/>
    <s v="abilbrookcs@booking.com"/>
    <x v="1"/>
    <x v="0"/>
    <x v="2"/>
    <n v="0.5"/>
    <n v="5.3699999999999992"/>
    <n v="8.0549999999999997"/>
  </r>
  <r>
    <s v="BAQ-74241-156"/>
    <x v="376"/>
    <x v="430"/>
    <s v="R-D-0.2"/>
    <n v="4"/>
    <s v="Ransell McKall"/>
    <s v="rmckallct@sakura.ne.jp"/>
    <x v="2"/>
    <x v="0"/>
    <x v="2"/>
    <n v="0.2"/>
    <n v="2.6849999999999996"/>
    <n v="2.1479999999999997"/>
  </r>
  <r>
    <s v="BVU-77367-451"/>
    <x v="377"/>
    <x v="431"/>
    <s v="A-D-1"/>
    <n v="5"/>
    <s v="Borg Daile"/>
    <s v="bdailecu@vistaprint.com"/>
    <x v="0"/>
    <x v="2"/>
    <x v="2"/>
    <n v="1"/>
    <n v="9.9499999999999993"/>
    <n v="49.75"/>
  </r>
  <r>
    <s v="TJE-91516-344"/>
    <x v="378"/>
    <x v="432"/>
    <s v="E-M-1"/>
    <n v="2"/>
    <s v="Adolphe Treherne"/>
    <s v="atrehernecv@state.tx.us"/>
    <x v="1"/>
    <x v="1"/>
    <x v="0"/>
    <n v="1"/>
    <n v="13.75"/>
    <n v="27.5"/>
  </r>
  <r>
    <s v="LIS-96202-702"/>
    <x v="277"/>
    <x v="433"/>
    <s v="L-D-2.5"/>
    <n v="4"/>
    <s v="Annetta Brentnall"/>
    <s v="abrentnallcw@biglobe.ne.jp"/>
    <x v="2"/>
    <x v="3"/>
    <x v="2"/>
    <n v="2.5"/>
    <n v="29.784999999999997"/>
    <n v="297.84999999999997"/>
  </r>
  <r>
    <s v="VIO-27668-766"/>
    <x v="379"/>
    <x v="434"/>
    <s v="R-D-2.5"/>
    <n v="1"/>
    <s v="Dick Drinkall"/>
    <s v="ddrinkallcx@psu.edu"/>
    <x v="0"/>
    <x v="0"/>
    <x v="2"/>
    <n v="2.5"/>
    <n v="20.584999999999997"/>
    <n v="51.462499999999991"/>
  </r>
  <r>
    <s v="ZVG-20473-043"/>
    <x v="86"/>
    <x v="435"/>
    <s v="A-D-0.2"/>
    <n v="3"/>
    <s v="Dagny Kornel"/>
    <s v="dkornelcy@cyberchimps.com"/>
    <x v="0"/>
    <x v="2"/>
    <x v="2"/>
    <n v="0.2"/>
    <n v="2.9849999999999999"/>
    <n v="1.7910000000000001"/>
  </r>
  <r>
    <s v="KGZ-56395-231"/>
    <x v="380"/>
    <x v="436"/>
    <s v="A-D-0.5"/>
    <n v="1"/>
    <s v="Rhona Lequeux"/>
    <s v="rlequeuxcz@newyorker.com"/>
    <x v="0"/>
    <x v="2"/>
    <x v="2"/>
    <n v="0.5"/>
    <n v="5.97"/>
    <n v="2.9849999999999999"/>
  </r>
  <r>
    <s v="CUU-92244-729"/>
    <x v="381"/>
    <x v="437"/>
    <s v="E-M-1"/>
    <n v="3"/>
    <s v="Julius Mccaull"/>
    <s v="jmccaulld0@parallels.com"/>
    <x v="0"/>
    <x v="1"/>
    <x v="0"/>
    <n v="1"/>
    <n v="13.75"/>
    <n v="41.25"/>
  </r>
  <r>
    <s v="EHE-94714-312"/>
    <x v="382"/>
    <x v="438"/>
    <s v="E-L-0.2"/>
    <n v="5"/>
    <s v="Jolyn Dymoke"/>
    <s v="jdymoked1@mapquest.com"/>
    <x v="0"/>
    <x v="1"/>
    <x v="1"/>
    <n v="0.2"/>
    <n v="4.4550000000000001"/>
    <n v="4.4550000000000001"/>
  </r>
  <r>
    <s v="RTL-16205-161"/>
    <x v="11"/>
    <x v="439"/>
    <s v="A-M-0.5"/>
    <n v="1"/>
    <s v="Alberto Hutchinson"/>
    <s v="ahutchinsond2@imgur.com"/>
    <x v="0"/>
    <x v="2"/>
    <x v="0"/>
    <n v="0.5"/>
    <n v="6.75"/>
    <n v="3.375"/>
  </r>
  <r>
    <s v="GTS-22482-014"/>
    <x v="167"/>
    <x v="440"/>
    <s v="L-M-2.5"/>
    <n v="4"/>
    <s v="Lamond Gheeraert"/>
    <n v="0"/>
    <x v="0"/>
    <x v="3"/>
    <x v="0"/>
    <n v="2.5"/>
    <n v="33.464999999999996"/>
    <n v="334.65"/>
  </r>
  <r>
    <s v="DYG-25473-881"/>
    <x v="383"/>
    <x v="441"/>
    <s v="A-D-0.2"/>
    <n v="2"/>
    <s v="Roxine Drivers"/>
    <s v="rdriversd4@hexun.com"/>
    <x v="0"/>
    <x v="2"/>
    <x v="2"/>
    <n v="0.2"/>
    <n v="2.9849999999999999"/>
    <n v="1.194"/>
  </r>
  <r>
    <s v="HTR-21838-286"/>
    <x v="18"/>
    <x v="442"/>
    <s v="A-L-1"/>
    <n v="2"/>
    <s v="Heloise Zeal"/>
    <s v="hzeald5@google.de"/>
    <x v="0"/>
    <x v="2"/>
    <x v="1"/>
    <n v="1"/>
    <n v="12.95"/>
    <n v="25.9"/>
  </r>
  <r>
    <s v="KYG-28296-920"/>
    <x v="84"/>
    <x v="443"/>
    <s v="E-M-2.5"/>
    <n v="1"/>
    <s v="Granger Smallcombe"/>
    <s v="gsmallcombed6@ucla.edu"/>
    <x v="1"/>
    <x v="1"/>
    <x v="0"/>
    <n v="2.5"/>
    <n v="31.624999999999996"/>
    <n v="79.062499999999986"/>
  </r>
  <r>
    <s v="NNB-20459-430"/>
    <x v="384"/>
    <x v="444"/>
    <s v="L-M-0.2"/>
    <n v="2"/>
    <s v="Daryn Dibley"/>
    <s v="ddibleyd7@feedburner.com"/>
    <x v="0"/>
    <x v="3"/>
    <x v="0"/>
    <n v="0.2"/>
    <n v="4.3650000000000002"/>
    <n v="1.7460000000000002"/>
  </r>
  <r>
    <s v="FEK-14025-351"/>
    <x v="385"/>
    <x v="445"/>
    <s v="E-L-0.2"/>
    <n v="6"/>
    <s v="Gardy Dimitriou"/>
    <s v="gdimitrioud8@chronoengine.com"/>
    <x v="0"/>
    <x v="1"/>
    <x v="1"/>
    <n v="0.2"/>
    <n v="4.4550000000000001"/>
    <n v="5.346000000000001"/>
  </r>
  <r>
    <s v="AWH-16980-469"/>
    <x v="386"/>
    <x v="446"/>
    <s v="L-M-0.2"/>
    <n v="6"/>
    <s v="Fanny Flanagan"/>
    <s v="fflanagand9@woothemes.com"/>
    <x v="0"/>
    <x v="3"/>
    <x v="0"/>
    <n v="0.2"/>
    <n v="4.3650000000000002"/>
    <n v="5.2380000000000013"/>
  </r>
  <r>
    <s v="ZPW-31329-741"/>
    <x v="387"/>
    <x v="438"/>
    <s v="R-D-1"/>
    <n v="6"/>
    <s v="Ailey Brash"/>
    <s v="abrashda@plala.or.jp"/>
    <x v="0"/>
    <x v="0"/>
    <x v="2"/>
    <n v="1"/>
    <n v="8.9499999999999993"/>
    <n v="53.699999999999996"/>
  </r>
  <r>
    <s v="ZPW-31329-741"/>
    <x v="387"/>
    <x v="438"/>
    <s v="E-M-2.5"/>
    <n v="4"/>
    <s v="Tatiana Thorn"/>
    <n v="0"/>
    <x v="0"/>
    <x v="1"/>
    <x v="0"/>
    <n v="2.5"/>
    <n v="31.624999999999996"/>
    <n v="316.24999999999994"/>
  </r>
  <r>
    <s v="ZPW-31329-741"/>
    <x v="387"/>
    <x v="438"/>
    <s v="E-M-0.2"/>
    <n v="1"/>
    <s v="Wendeline McInerney"/>
    <s v="wmcinerneydc@wordpress.com"/>
    <x v="0"/>
    <x v="1"/>
    <x v="0"/>
    <n v="0.2"/>
    <n v="4.125"/>
    <n v="0.82500000000000007"/>
  </r>
  <r>
    <s v="UBI-83843-396"/>
    <x v="388"/>
    <x v="447"/>
    <s v="R-L-1"/>
    <n v="2"/>
    <s v="Nanny Izhakov"/>
    <s v="nizhakovdd@aol.com"/>
    <x v="2"/>
    <x v="0"/>
    <x v="1"/>
    <n v="1"/>
    <n v="11.95"/>
    <n v="23.9"/>
  </r>
  <r>
    <s v="VID-40587-569"/>
    <x v="389"/>
    <x v="448"/>
    <s v="E-D-2.5"/>
    <n v="5"/>
    <s v="Stanly Keets"/>
    <s v="skeetsde@answers.com"/>
    <x v="0"/>
    <x v="1"/>
    <x v="2"/>
    <n v="2.5"/>
    <n v="27.945"/>
    <n v="349.3125"/>
  </r>
  <r>
    <s v="KBB-52530-416"/>
    <x v="229"/>
    <x v="449"/>
    <s v="L-D-2.5"/>
    <n v="2"/>
    <s v="Orion Dyott"/>
    <n v="0"/>
    <x v="0"/>
    <x v="3"/>
    <x v="2"/>
    <n v="2.5"/>
    <n v="29.784999999999997"/>
    <n v="148.92499999999998"/>
  </r>
  <r>
    <s v="ISJ-48676-420"/>
    <x v="390"/>
    <x v="450"/>
    <s v="L-L-0.5"/>
    <n v="6"/>
    <s v="Keefer Cake"/>
    <s v="kcakedg@huffingtonpost.com"/>
    <x v="0"/>
    <x v="3"/>
    <x v="1"/>
    <n v="0.5"/>
    <n v="9.51"/>
    <n v="28.53"/>
  </r>
  <r>
    <s v="MIF-17920-768"/>
    <x v="391"/>
    <x v="451"/>
    <s v="R-L-0.2"/>
    <n v="6"/>
    <s v="Morna Hansed"/>
    <s v="mhanseddh@instagram.com"/>
    <x v="1"/>
    <x v="0"/>
    <x v="1"/>
    <n v="0.2"/>
    <n v="3.5849999999999995"/>
    <n v="4.3020000000000005"/>
  </r>
  <r>
    <s v="CPX-19312-088"/>
    <x v="117"/>
    <x v="452"/>
    <s v="L-M-0.5"/>
    <n v="6"/>
    <s v="Franny Kienlein"/>
    <s v="fkienleindi@trellian.com"/>
    <x v="1"/>
    <x v="3"/>
    <x v="0"/>
    <n v="0.5"/>
    <n v="8.73"/>
    <n v="26.19"/>
  </r>
  <r>
    <s v="RXI-67978-260"/>
    <x v="392"/>
    <x v="453"/>
    <s v="E-D-1"/>
    <n v="6"/>
    <s v="Klarika Egglestone"/>
    <s v="kegglestonedj@sphinn.com"/>
    <x v="1"/>
    <x v="1"/>
    <x v="2"/>
    <n v="1"/>
    <n v="12.15"/>
    <n v="72.900000000000006"/>
  </r>
  <r>
    <s v="LKE-14821-285"/>
    <x v="393"/>
    <x v="454"/>
    <s v="R-M-0.2"/>
    <n v="5"/>
    <s v="Becky Semkins"/>
    <s v="bsemkinsdk@unc.edu"/>
    <x v="1"/>
    <x v="0"/>
    <x v="0"/>
    <n v="0.2"/>
    <n v="2.9849999999999999"/>
    <n v="2.9849999999999999"/>
  </r>
  <r>
    <s v="LRK-97117-150"/>
    <x v="394"/>
    <x v="455"/>
    <s v="L-L-1"/>
    <n v="6"/>
    <s v="Sean Lorenzetti"/>
    <s v="slorenzettidl@is.gd"/>
    <x v="0"/>
    <x v="3"/>
    <x v="1"/>
    <n v="1"/>
    <n v="15.85"/>
    <n v="95.1"/>
  </r>
  <r>
    <s v="IGK-51227-573"/>
    <x v="137"/>
    <x v="456"/>
    <s v="L-D-0.5"/>
    <n v="2"/>
    <s v="Bob Giannazzi"/>
    <s v="bgiannazzidm@apple.com"/>
    <x v="0"/>
    <x v="3"/>
    <x v="2"/>
    <n v="0.5"/>
    <n v="7.77"/>
    <n v="7.77"/>
  </r>
  <r>
    <s v="ZAY-43009-775"/>
    <x v="395"/>
    <x v="457"/>
    <s v="L-D-0.2"/>
    <n v="6"/>
    <s v="Kendra Backshell"/>
    <n v="0"/>
    <x v="0"/>
    <x v="3"/>
    <x v="2"/>
    <n v="0.2"/>
    <n v="3.8849999999999998"/>
    <n v="4.6620000000000008"/>
  </r>
  <r>
    <s v="EMA-63190-618"/>
    <x v="396"/>
    <x v="458"/>
    <s v="E-M-0.2"/>
    <n v="1"/>
    <s v="Uriah Lethbrig"/>
    <s v="ulethbrigdo@hc360.com"/>
    <x v="0"/>
    <x v="1"/>
    <x v="0"/>
    <n v="0.2"/>
    <n v="4.125"/>
    <n v="0.82500000000000007"/>
  </r>
  <r>
    <s v="FBI-35855-418"/>
    <x v="189"/>
    <x v="459"/>
    <s v="R-M-0.5"/>
    <n v="6"/>
    <s v="Sky Farnish"/>
    <s v="sfarnishdp@dmoz.org"/>
    <x v="2"/>
    <x v="0"/>
    <x v="0"/>
    <n v="0.5"/>
    <n v="5.97"/>
    <n v="17.91"/>
  </r>
  <r>
    <s v="TXB-80533-417"/>
    <x v="8"/>
    <x v="460"/>
    <s v="L-L-1"/>
    <n v="2"/>
    <s v="Felicia Jecock"/>
    <s v="fjecockdq@unicef.org"/>
    <x v="0"/>
    <x v="3"/>
    <x v="1"/>
    <n v="1"/>
    <n v="15.85"/>
    <n v="31.7"/>
  </r>
  <r>
    <s v="MBM-00112-248"/>
    <x v="397"/>
    <x v="461"/>
    <s v="L-L-1"/>
    <n v="5"/>
    <s v="Currey MacAllister"/>
    <n v="0"/>
    <x v="0"/>
    <x v="3"/>
    <x v="1"/>
    <n v="1"/>
    <n v="15.85"/>
    <n v="79.25"/>
  </r>
  <r>
    <s v="EUO-69145-988"/>
    <x v="398"/>
    <x v="462"/>
    <s v="E-D-0.2"/>
    <n v="3"/>
    <s v="Hamlen Pallister"/>
    <s v="hpallisterds@ning.com"/>
    <x v="0"/>
    <x v="1"/>
    <x v="2"/>
    <n v="0.2"/>
    <n v="3.645"/>
    <n v="2.1870000000000003"/>
  </r>
  <r>
    <s v="GYA-80327-368"/>
    <x v="399"/>
    <x v="463"/>
    <s v="A-D-1"/>
    <n v="4"/>
    <s v="Chantal Mersh"/>
    <s v="cmershdt@drupal.org"/>
    <x v="1"/>
    <x v="2"/>
    <x v="2"/>
    <n v="1"/>
    <n v="9.9499999999999993"/>
    <n v="39.799999999999997"/>
  </r>
  <r>
    <s v="TNW-41601-420"/>
    <x v="400"/>
    <x v="464"/>
    <s v="R-M-1"/>
    <n v="5"/>
    <s v="Brendin Bredee"/>
    <s v="bbredeedu@flickr.com"/>
    <x v="2"/>
    <x v="0"/>
    <x v="0"/>
    <n v="1"/>
    <n v="9.9499999999999993"/>
    <n v="49.75"/>
  </r>
  <r>
    <s v="ALR-62963-723"/>
    <x v="401"/>
    <x v="465"/>
    <s v="R-D-0.2"/>
    <n v="3"/>
    <s v="Malynda Purbrick"/>
    <n v="0"/>
    <x v="1"/>
    <x v="0"/>
    <x v="2"/>
    <n v="0.2"/>
    <n v="2.6849999999999996"/>
    <n v="1.611"/>
  </r>
  <r>
    <s v="JIG-27636-870"/>
    <x v="402"/>
    <x v="466"/>
    <s v="R-L-1"/>
    <n v="4"/>
    <s v="Alf Housaman"/>
    <n v="0"/>
    <x v="0"/>
    <x v="0"/>
    <x v="1"/>
    <n v="1"/>
    <n v="11.95"/>
    <n v="47.8"/>
  </r>
  <r>
    <s v="CTE-31437-326"/>
    <x v="6"/>
    <x v="467"/>
    <s v="R-M-0.2"/>
    <n v="4"/>
    <s v="Gladi Ducker"/>
    <s v="gduckerdx@patch.com"/>
    <x v="2"/>
    <x v="0"/>
    <x v="0"/>
    <n v="0.2"/>
    <n v="2.9849999999999999"/>
    <n v="2.3879999999999999"/>
  </r>
  <r>
    <s v="CTE-31437-326"/>
    <x v="6"/>
    <x v="467"/>
    <s v="E-M-0.2"/>
    <n v="4"/>
    <s v="Emelita Shearsby"/>
    <s v="eshearsbydy@g.co"/>
    <x v="0"/>
    <x v="1"/>
    <x v="0"/>
    <n v="0.2"/>
    <n v="4.125"/>
    <n v="3.3000000000000003"/>
  </r>
  <r>
    <s v="CTE-31437-326"/>
    <x v="6"/>
    <x v="467"/>
    <s v="L-D-1"/>
    <n v="4"/>
    <s v="Berte Gaddes"/>
    <n v="0"/>
    <x v="0"/>
    <x v="3"/>
    <x v="2"/>
    <n v="1"/>
    <n v="12.95"/>
    <n v="51.8"/>
  </r>
  <r>
    <s v="CTE-31437-326"/>
    <x v="6"/>
    <x v="467"/>
    <s v="L-L-0.2"/>
    <n v="3"/>
    <s v="Nadia Erswell"/>
    <s v="nerswelle0@mlb.com"/>
    <x v="0"/>
    <x v="3"/>
    <x v="1"/>
    <n v="0.2"/>
    <n v="4.7549999999999999"/>
    <n v="2.8530000000000002"/>
  </r>
  <r>
    <s v="SLD-63003-334"/>
    <x v="403"/>
    <x v="468"/>
    <s v="L-M-0.2"/>
    <n v="6"/>
    <s v="Wain Stearley"/>
    <s v="wstearleye1@census.gov"/>
    <x v="0"/>
    <x v="3"/>
    <x v="0"/>
    <n v="0.2"/>
    <n v="4.3650000000000002"/>
    <n v="5.2380000000000013"/>
  </r>
  <r>
    <s v="BXN-64230-789"/>
    <x v="404"/>
    <x v="469"/>
    <s v="A-L-1"/>
    <n v="2"/>
    <s v="Diane-marie Wincer"/>
    <s v="dwincere2@marriott.com"/>
    <x v="0"/>
    <x v="2"/>
    <x v="1"/>
    <n v="1"/>
    <n v="12.95"/>
    <n v="25.9"/>
  </r>
  <r>
    <s v="XEE-37895-169"/>
    <x v="21"/>
    <x v="470"/>
    <s v="A-L-2.5"/>
    <n v="3"/>
    <s v="Perry Lyfield"/>
    <s v="plyfielde3@baidu.com"/>
    <x v="0"/>
    <x v="2"/>
    <x v="1"/>
    <n v="2.5"/>
    <n v="29.784999999999997"/>
    <n v="223.38749999999999"/>
  </r>
  <r>
    <s v="ZTX-80764-911"/>
    <x v="239"/>
    <x v="471"/>
    <s v="L-D-0.5"/>
    <n v="6"/>
    <s v="Heall Perris"/>
    <s v="hperrise4@studiopress.com"/>
    <x v="1"/>
    <x v="3"/>
    <x v="2"/>
    <n v="0.5"/>
    <n v="7.77"/>
    <n v="23.31"/>
  </r>
  <r>
    <s v="WVT-88135-549"/>
    <x v="405"/>
    <x v="464"/>
    <s v="A-D-1"/>
    <n v="3"/>
    <s v="Marja Urion"/>
    <s v="murione5@alexa.com"/>
    <x v="1"/>
    <x v="2"/>
    <x v="2"/>
    <n v="1"/>
    <n v="9.9499999999999993"/>
    <n v="29.849999999999998"/>
  </r>
  <r>
    <s v="IPA-94170-889"/>
    <x v="292"/>
    <x v="472"/>
    <s v="R-L-0.2"/>
    <n v="3"/>
    <s v="Camellia Kid"/>
    <s v="ckide6@narod.ru"/>
    <x v="1"/>
    <x v="0"/>
    <x v="1"/>
    <n v="0.2"/>
    <n v="3.5849999999999995"/>
    <n v="2.1510000000000002"/>
  </r>
  <r>
    <s v="YQL-63755-365"/>
    <x v="117"/>
    <x v="473"/>
    <s v="A-M-0.2"/>
    <n v="4"/>
    <s v="Carolann Beine"/>
    <s v="cbeinee7@xinhuanet.com"/>
    <x v="0"/>
    <x v="2"/>
    <x v="0"/>
    <n v="0.2"/>
    <n v="3.375"/>
    <n v="2.7"/>
  </r>
  <r>
    <s v="RKW-81145-984"/>
    <x v="406"/>
    <x v="474"/>
    <s v="L-L-1"/>
    <n v="3"/>
    <s v="Celia Bakeup"/>
    <s v="cbakeupe8@globo.com"/>
    <x v="0"/>
    <x v="3"/>
    <x v="1"/>
    <n v="1"/>
    <n v="15.85"/>
    <n v="47.55"/>
  </r>
  <r>
    <s v="MBT-23379-866"/>
    <x v="407"/>
    <x v="475"/>
    <s v="L-L-1"/>
    <n v="5"/>
    <s v="Nataniel Helkin"/>
    <s v="nhelkine9@example.com"/>
    <x v="0"/>
    <x v="3"/>
    <x v="1"/>
    <n v="1"/>
    <n v="15.85"/>
    <n v="79.25"/>
  </r>
  <r>
    <s v="GEJ-39834-935"/>
    <x v="408"/>
    <x v="476"/>
    <s v="L-M-0.2"/>
    <n v="6"/>
    <s v="Pippo Witherington"/>
    <s v="pwitheringtonea@networkadvertising.org"/>
    <x v="0"/>
    <x v="3"/>
    <x v="0"/>
    <n v="0.2"/>
    <n v="4.3650000000000002"/>
    <n v="5.2380000000000013"/>
  </r>
  <r>
    <s v="KRW-91640-596"/>
    <x v="409"/>
    <x v="477"/>
    <s v="R-L-0.5"/>
    <n v="3"/>
    <s v="Tildie Tilzey"/>
    <s v="ttilzeyeb@hostgator.com"/>
    <x v="0"/>
    <x v="0"/>
    <x v="1"/>
    <n v="0.5"/>
    <n v="7.169999999999999"/>
    <n v="10.754999999999999"/>
  </r>
  <r>
    <s v="AOT-70449-651"/>
    <x v="410"/>
    <x v="478"/>
    <s v="R-D-2.5"/>
    <n v="5"/>
    <s v="Cindra Burling"/>
    <n v="0"/>
    <x v="0"/>
    <x v="0"/>
    <x v="2"/>
    <n v="2.5"/>
    <n v="20.584999999999997"/>
    <n v="257.31249999999994"/>
  </r>
  <r>
    <s v="DGC-21813-731"/>
    <x v="127"/>
    <x v="479"/>
    <s v="L-D-0.2"/>
    <n v="2"/>
    <s v="Channa Belamy"/>
    <n v="0"/>
    <x v="0"/>
    <x v="3"/>
    <x v="2"/>
    <n v="0.2"/>
    <n v="3.8849999999999998"/>
    <n v="1.554"/>
  </r>
  <r>
    <s v="JBE-92943-643"/>
    <x v="411"/>
    <x v="480"/>
    <s v="E-D-2.5"/>
    <n v="5"/>
    <s v="Karl Imorts"/>
    <s v="kimortsee@alexa.com"/>
    <x v="0"/>
    <x v="1"/>
    <x v="2"/>
    <n v="2.5"/>
    <n v="27.945"/>
    <n v="349.3125"/>
  </r>
  <r>
    <s v="ZIL-34948-499"/>
    <x v="112"/>
    <x v="464"/>
    <s v="A-D-0.5"/>
    <n v="2"/>
    <s v="Philippine Starte"/>
    <s v="pstarteef@accuweather.com"/>
    <x v="0"/>
    <x v="2"/>
    <x v="2"/>
    <n v="0.5"/>
    <n v="5.97"/>
    <n v="5.97"/>
  </r>
  <r>
    <s v="JSU-23781-256"/>
    <x v="412"/>
    <x v="481"/>
    <s v="L-D-0.2"/>
    <n v="1"/>
    <s v="Mag Armistead"/>
    <s v="marmisteadeg@blogtalkradio.com"/>
    <x v="0"/>
    <x v="3"/>
    <x v="2"/>
    <n v="0.2"/>
    <n v="3.8849999999999998"/>
    <n v="0.77700000000000002"/>
  </r>
  <r>
    <s v="JSU-23781-256"/>
    <x v="412"/>
    <x v="481"/>
    <s v="R-M-1"/>
    <n v="4"/>
    <s v="Janela Lemerle"/>
    <s v="jlemerleeh@ustream.tv"/>
    <x v="0"/>
    <x v="0"/>
    <x v="0"/>
    <n v="1"/>
    <n v="9.9499999999999993"/>
    <n v="39.799999999999997"/>
  </r>
  <r>
    <s v="VPX-44956-367"/>
    <x v="413"/>
    <x v="482"/>
    <s v="R-M-0.5"/>
    <n v="5"/>
    <s v="Vasili Upstone"/>
    <s v="vupstoneei@google.pl"/>
    <x v="0"/>
    <x v="0"/>
    <x v="0"/>
    <n v="0.5"/>
    <n v="5.97"/>
    <n v="14.924999999999999"/>
  </r>
  <r>
    <s v="VTB-46451-959"/>
    <x v="414"/>
    <x v="483"/>
    <s v="L-D-2.5"/>
    <n v="1"/>
    <s v="Berty Beelby"/>
    <s v="bbeelbyej@rediff.com"/>
    <x v="1"/>
    <x v="3"/>
    <x v="2"/>
    <n v="2.5"/>
    <n v="29.784999999999997"/>
    <n v="74.462499999999991"/>
  </r>
  <r>
    <s v="DNZ-11665-950"/>
    <x v="415"/>
    <x v="484"/>
    <s v="L-L-2.5"/>
    <n v="2"/>
    <s v="Erny Stenyng"/>
    <n v="0"/>
    <x v="0"/>
    <x v="3"/>
    <x v="1"/>
    <n v="2.5"/>
    <n v="36.454999999999998"/>
    <n v="182.27499999999998"/>
  </r>
  <r>
    <s v="ITR-54735-364"/>
    <x v="416"/>
    <x v="485"/>
    <s v="R-D-0.2"/>
    <n v="5"/>
    <s v="Edin Yantsurev"/>
    <n v="0"/>
    <x v="0"/>
    <x v="0"/>
    <x v="2"/>
    <n v="0.2"/>
    <n v="2.6849999999999996"/>
    <n v="2.6849999999999996"/>
  </r>
  <r>
    <s v="YDS-02797-307"/>
    <x v="417"/>
    <x v="486"/>
    <s v="E-M-2.5"/>
    <n v="4"/>
    <s v="Webb Speechly"/>
    <s v="wspeechlyem@amazon.com"/>
    <x v="0"/>
    <x v="1"/>
    <x v="0"/>
    <n v="2.5"/>
    <n v="31.624999999999996"/>
    <n v="316.24999999999994"/>
  </r>
  <r>
    <s v="BPG-68988-842"/>
    <x v="418"/>
    <x v="487"/>
    <s v="E-M-0.5"/>
    <n v="5"/>
    <s v="Irvine Phillpot"/>
    <s v="iphillpoten@buzzfeed.com"/>
    <x v="2"/>
    <x v="1"/>
    <x v="0"/>
    <n v="0.5"/>
    <n v="8.25"/>
    <n v="20.625"/>
  </r>
  <r>
    <s v="XZG-51938-658"/>
    <x v="419"/>
    <x v="488"/>
    <s v="E-L-0.5"/>
    <n v="6"/>
    <s v="Lem Pennacci"/>
    <s v="lpennaccieo@statcounter.com"/>
    <x v="0"/>
    <x v="1"/>
    <x v="1"/>
    <n v="0.5"/>
    <n v="8.91"/>
    <n v="26.73"/>
  </r>
  <r>
    <s v="KAR-24978-271"/>
    <x v="420"/>
    <x v="489"/>
    <s v="R-M-1"/>
    <n v="6"/>
    <s v="Starr Arpin"/>
    <s v="sarpinep@moonfruit.com"/>
    <x v="0"/>
    <x v="0"/>
    <x v="0"/>
    <n v="1"/>
    <n v="9.9499999999999993"/>
    <n v="59.699999999999996"/>
  </r>
  <r>
    <s v="FQK-28730-361"/>
    <x v="421"/>
    <x v="490"/>
    <s v="R-M-1"/>
    <n v="6"/>
    <s v="Donny Fries"/>
    <s v="dfrieseq@cargocollective.com"/>
    <x v="0"/>
    <x v="0"/>
    <x v="0"/>
    <n v="1"/>
    <n v="9.9499999999999993"/>
    <n v="59.699999999999996"/>
  </r>
  <r>
    <s v="BGB-67996-089"/>
    <x v="422"/>
    <x v="491"/>
    <s v="R-D-1"/>
    <n v="5"/>
    <s v="Rana Sharer"/>
    <s v="rsharerer@flavors.me"/>
    <x v="0"/>
    <x v="0"/>
    <x v="2"/>
    <n v="1"/>
    <n v="8.9499999999999993"/>
    <n v="44.75"/>
  </r>
  <r>
    <s v="XMC-20620-809"/>
    <x v="423"/>
    <x v="492"/>
    <s v="E-M-0.5"/>
    <n v="2"/>
    <s v="Nannie Naseby"/>
    <s v="nnasebyes@umich.edu"/>
    <x v="0"/>
    <x v="1"/>
    <x v="0"/>
    <n v="0.5"/>
    <n v="8.25"/>
    <n v="8.25"/>
  </r>
  <r>
    <s v="ZSO-58292-191"/>
    <x v="109"/>
    <x v="493"/>
    <s v="R-D-0.5"/>
    <n v="4"/>
    <s v="Rea Offell"/>
    <n v="0"/>
    <x v="0"/>
    <x v="0"/>
    <x v="2"/>
    <n v="0.5"/>
    <n v="5.3699999999999992"/>
    <n v="10.739999999999998"/>
  </r>
  <r>
    <s v="LWJ-06793-303"/>
    <x v="204"/>
    <x v="494"/>
    <s v="R-M-2.5"/>
    <n v="2"/>
    <s v="Kris O'Cullen"/>
    <s v="koculleneu@ca.gov"/>
    <x v="1"/>
    <x v="0"/>
    <x v="0"/>
    <n v="2.5"/>
    <n v="22.884999999999998"/>
    <n v="114.42499999999998"/>
  </r>
  <r>
    <s v="FLM-82229-989"/>
    <x v="424"/>
    <x v="495"/>
    <s v="L-L-0.2"/>
    <n v="2"/>
    <s v="Timoteo Glisane"/>
    <n v="0"/>
    <x v="1"/>
    <x v="3"/>
    <x v="1"/>
    <n v="0.2"/>
    <n v="4.7549999999999999"/>
    <n v="1.9020000000000001"/>
  </r>
  <r>
    <s v="CPV-90280-133"/>
    <x v="13"/>
    <x v="464"/>
    <s v="R-D-0.2"/>
    <n v="3"/>
    <s v="Wyatan Cokly"/>
    <s v="wcoklyew@acquirethisname.com"/>
    <x v="0"/>
    <x v="0"/>
    <x v="2"/>
    <n v="0.2"/>
    <n v="2.6849999999999996"/>
    <n v="1.611"/>
  </r>
  <r>
    <s v="OGW-60685-912"/>
    <x v="224"/>
    <x v="496"/>
    <s v="E-D-2.5"/>
    <n v="4"/>
    <s v="Hildegarde Brangan"/>
    <s v="hbranganex@woothemes.com"/>
    <x v="0"/>
    <x v="1"/>
    <x v="2"/>
    <n v="2.5"/>
    <n v="27.945"/>
    <n v="279.45"/>
  </r>
  <r>
    <s v="DEC-11160-362"/>
    <x v="220"/>
    <x v="497"/>
    <s v="R-D-0.2"/>
    <n v="4"/>
    <s v="Amii Gallyon"/>
    <s v="agallyoney@engadget.com"/>
    <x v="0"/>
    <x v="0"/>
    <x v="2"/>
    <n v="0.2"/>
    <n v="2.6849999999999996"/>
    <n v="2.1479999999999997"/>
  </r>
  <r>
    <s v="WCT-07869-499"/>
    <x v="91"/>
    <x v="498"/>
    <s v="R-D-0.5"/>
    <n v="5"/>
    <s v="Birgit Domange"/>
    <s v="bdomangeez@yahoo.co.jp"/>
    <x v="0"/>
    <x v="0"/>
    <x v="2"/>
    <n v="0.5"/>
    <n v="5.3699999999999992"/>
    <n v="13.424999999999997"/>
  </r>
  <r>
    <s v="FHD-89872-325"/>
    <x v="425"/>
    <x v="499"/>
    <s v="L-L-1"/>
    <n v="4"/>
    <s v="Killian Osler"/>
    <s v="koslerf0@gmpg.org"/>
    <x v="0"/>
    <x v="3"/>
    <x v="1"/>
    <n v="1"/>
    <n v="15.85"/>
    <n v="63.4"/>
  </r>
  <r>
    <s v="AZF-45991-584"/>
    <x v="426"/>
    <x v="500"/>
    <s v="A-D-2.5"/>
    <n v="1"/>
    <s v="Lora Dukes"/>
    <n v="0"/>
    <x v="1"/>
    <x v="2"/>
    <x v="2"/>
    <n v="2.5"/>
    <n v="22.884999999999998"/>
    <n v="57.212499999999991"/>
  </r>
  <r>
    <s v="MDG-14481-513"/>
    <x v="427"/>
    <x v="501"/>
    <s v="A-M-2.5"/>
    <n v="4"/>
    <s v="Zack Pellett"/>
    <s v="zpellettf2@dailymotion.com"/>
    <x v="0"/>
    <x v="2"/>
    <x v="0"/>
    <n v="2.5"/>
    <n v="25.874999999999996"/>
    <n v="258.74999999999994"/>
  </r>
  <r>
    <s v="OFN-49424-848"/>
    <x v="428"/>
    <x v="502"/>
    <s v="R-L-2.5"/>
    <n v="2"/>
    <s v="Ilaire Sprakes"/>
    <s v="isprakesf3@spiegel.de"/>
    <x v="0"/>
    <x v="0"/>
    <x v="1"/>
    <n v="2.5"/>
    <n v="27.484999999999996"/>
    <n v="137.42499999999998"/>
  </r>
  <r>
    <s v="NFA-03411-746"/>
    <x v="383"/>
    <x v="503"/>
    <s v="A-L-0.5"/>
    <n v="2"/>
    <s v="Heda Fromant"/>
    <s v="hfromantf4@ucsd.edu"/>
    <x v="0"/>
    <x v="2"/>
    <x v="1"/>
    <n v="0.5"/>
    <n v="7.77"/>
    <n v="7.77"/>
  </r>
  <r>
    <s v="CYM-74988-450"/>
    <x v="156"/>
    <x v="504"/>
    <s v="L-D-0.2"/>
    <n v="4"/>
    <s v="Rufus Flear"/>
    <s v="rflearf5@artisteer.com"/>
    <x v="2"/>
    <x v="3"/>
    <x v="2"/>
    <n v="0.2"/>
    <n v="3.8849999999999998"/>
    <n v="3.1080000000000001"/>
  </r>
  <r>
    <s v="WTV-24996-658"/>
    <x v="429"/>
    <x v="505"/>
    <s v="E-D-2.5"/>
    <n v="3"/>
    <s v="Dom Milella"/>
    <n v="0"/>
    <x v="1"/>
    <x v="1"/>
    <x v="2"/>
    <n v="2.5"/>
    <n v="27.945"/>
    <n v="209.58750000000001"/>
  </r>
  <r>
    <s v="DSL-69915-544"/>
    <x v="103"/>
    <x v="506"/>
    <s v="R-L-0.2"/>
    <n v="3"/>
    <s v="Almire MacAless"/>
    <n v="0"/>
    <x v="0"/>
    <x v="0"/>
    <x v="1"/>
    <n v="0.2"/>
    <n v="3.5849999999999995"/>
    <n v="2.1510000000000002"/>
  </r>
  <r>
    <s v="NBT-35757-542"/>
    <x v="361"/>
    <x v="507"/>
    <s v="E-L-0.2"/>
    <n v="3"/>
    <s v="Bette-ann Munden"/>
    <s v="bmundenf8@elpais.com"/>
    <x v="0"/>
    <x v="1"/>
    <x v="1"/>
    <n v="0.2"/>
    <n v="4.4550000000000001"/>
    <n v="2.6730000000000005"/>
  </r>
  <r>
    <s v="OYU-25085-528"/>
    <x v="120"/>
    <x v="506"/>
    <s v="E-L-0.2"/>
    <n v="4"/>
    <s v="Wilek Lightollers"/>
    <s v="wlightollersf9@baidu.com"/>
    <x v="0"/>
    <x v="1"/>
    <x v="1"/>
    <n v="0.2"/>
    <n v="4.4550000000000001"/>
    <n v="3.5640000000000001"/>
  </r>
  <r>
    <s v="XCG-07109-195"/>
    <x v="430"/>
    <x v="508"/>
    <s v="L-D-0.2"/>
    <n v="6"/>
    <s v="Nick Brakespear"/>
    <s v="nbrakespearfa@rediff.com"/>
    <x v="0"/>
    <x v="3"/>
    <x v="2"/>
    <n v="0.2"/>
    <n v="3.8849999999999998"/>
    <n v="4.6620000000000008"/>
  </r>
  <r>
    <s v="YZA-25234-630"/>
    <x v="125"/>
    <x v="509"/>
    <s v="E-D-0.2"/>
    <n v="2"/>
    <s v="Malynda Glawsop"/>
    <s v="mglawsopfb@reverbnation.com"/>
    <x v="0"/>
    <x v="1"/>
    <x v="2"/>
    <n v="0.2"/>
    <n v="3.645"/>
    <n v="1.4580000000000002"/>
  </r>
  <r>
    <s v="OKU-29966-417"/>
    <x v="431"/>
    <x v="510"/>
    <s v="E-L-0.2"/>
    <n v="4"/>
    <s v="Granville Alberts"/>
    <s v="galbertsfc@etsy.com"/>
    <x v="2"/>
    <x v="1"/>
    <x v="1"/>
    <n v="0.2"/>
    <n v="4.4550000000000001"/>
    <n v="3.5640000000000001"/>
  </r>
  <r>
    <s v="MEX-29350-659"/>
    <x v="40"/>
    <x v="511"/>
    <s v="E-M-1"/>
    <n v="5"/>
    <s v="Vasily Polglase"/>
    <s v="vpolglasefd@about.me"/>
    <x v="0"/>
    <x v="1"/>
    <x v="0"/>
    <n v="1"/>
    <n v="13.75"/>
    <n v="68.75"/>
  </r>
  <r>
    <s v="NOY-99738-977"/>
    <x v="432"/>
    <x v="512"/>
    <s v="R-L-2.5"/>
    <n v="2"/>
    <s v="Madelaine Sharples"/>
    <n v="0"/>
    <x v="2"/>
    <x v="0"/>
    <x v="1"/>
    <n v="2.5"/>
    <n v="27.484999999999996"/>
    <n v="137.42499999999998"/>
  </r>
  <r>
    <s v="TCR-01064-030"/>
    <x v="254"/>
    <x v="513"/>
    <s v="E-M-1"/>
    <n v="6"/>
    <s v="Sigfrid Busch"/>
    <s v="sbuschff@so-net.ne.jp"/>
    <x v="1"/>
    <x v="1"/>
    <x v="0"/>
    <n v="1"/>
    <n v="13.75"/>
    <n v="82.5"/>
  </r>
  <r>
    <s v="YUL-42750-776"/>
    <x v="219"/>
    <x v="514"/>
    <s v="L-M-0.2"/>
    <n v="2"/>
    <s v="Cissiee Raisbeck"/>
    <s v="craisbeckfg@webnode.com"/>
    <x v="0"/>
    <x v="3"/>
    <x v="0"/>
    <n v="0.2"/>
    <n v="4.3650000000000002"/>
    <n v="1.7460000000000002"/>
  </r>
  <r>
    <s v="XQJ-86887-506"/>
    <x v="433"/>
    <x v="464"/>
    <s v="E-L-1"/>
    <n v="4"/>
    <s v="Leslie Laughton"/>
    <n v="0"/>
    <x v="0"/>
    <x v="1"/>
    <x v="1"/>
    <n v="1"/>
    <n v="14.85"/>
    <n v="59.4"/>
  </r>
  <r>
    <s v="CUN-90044-279"/>
    <x v="434"/>
    <x v="515"/>
    <s v="L-D-0.2"/>
    <n v="4"/>
    <s v="Kenton Wetherick"/>
    <n v="0"/>
    <x v="0"/>
    <x v="3"/>
    <x v="2"/>
    <n v="0.2"/>
    <n v="3.8849999999999998"/>
    <n v="3.1080000000000001"/>
  </r>
  <r>
    <s v="ICC-73030-502"/>
    <x v="435"/>
    <x v="516"/>
    <s v="A-L-1"/>
    <n v="3"/>
    <s v="Reamonn Aynold"/>
    <s v="raynoldfj@ustream.tv"/>
    <x v="0"/>
    <x v="2"/>
    <x v="1"/>
    <n v="1"/>
    <n v="12.95"/>
    <n v="38.849999999999994"/>
  </r>
  <r>
    <s v="ADP-04506-084"/>
    <x v="436"/>
    <x v="517"/>
    <s v="E-M-2.5"/>
    <n v="6"/>
    <s v="Hatty Dovydenas"/>
    <n v="0"/>
    <x v="0"/>
    <x v="1"/>
    <x v="0"/>
    <n v="2.5"/>
    <n v="31.624999999999996"/>
    <n v="474.37499999999994"/>
  </r>
  <r>
    <s v="PNU-22150-408"/>
    <x v="437"/>
    <x v="518"/>
    <s v="A-D-0.2"/>
    <n v="6"/>
    <s v="Nathaniel Bloxland"/>
    <n v="0"/>
    <x v="1"/>
    <x v="2"/>
    <x v="2"/>
    <n v="0.2"/>
    <n v="2.9849999999999999"/>
    <n v="3.5820000000000003"/>
  </r>
  <r>
    <s v="VSQ-07182-513"/>
    <x v="438"/>
    <x v="519"/>
    <s v="L-L-0.2"/>
    <n v="6"/>
    <s v="Brendan Grece"/>
    <s v="bgrecefm@naver.com"/>
    <x v="2"/>
    <x v="3"/>
    <x v="1"/>
    <n v="0.2"/>
    <n v="4.7549999999999999"/>
    <n v="5.7060000000000004"/>
  </r>
  <r>
    <s v="SPF-31673-217"/>
    <x v="439"/>
    <x v="520"/>
    <s v="E-M-1"/>
    <n v="6"/>
    <s v="Steffie Maddrell"/>
    <s v="smaddrellfn@123-reg.co.uk"/>
    <x v="0"/>
    <x v="1"/>
    <x v="0"/>
    <n v="1"/>
    <n v="13.75"/>
    <n v="82.5"/>
  </r>
  <r>
    <s v="NEX-63825-598"/>
    <x v="175"/>
    <x v="521"/>
    <s v="R-L-0.5"/>
    <n v="2"/>
    <s v="Abbe Thys"/>
    <s v="athysfo@cdc.gov"/>
    <x v="0"/>
    <x v="0"/>
    <x v="1"/>
    <n v="0.5"/>
    <n v="7.169999999999999"/>
    <n v="7.169999999999999"/>
  </r>
  <r>
    <s v="XPG-66112-335"/>
    <x v="440"/>
    <x v="522"/>
    <s v="R-D-2.5"/>
    <n v="4"/>
    <s v="Jackquelin Chugg"/>
    <s v="jchuggfp@about.me"/>
    <x v="0"/>
    <x v="0"/>
    <x v="2"/>
    <n v="2.5"/>
    <n v="20.584999999999997"/>
    <n v="205.84999999999997"/>
  </r>
  <r>
    <s v="NSQ-72210-345"/>
    <x v="441"/>
    <x v="523"/>
    <s v="A-M-0.2"/>
    <n v="6"/>
    <s v="Audra Kelston"/>
    <s v="akelstonfq@sakura.ne.jp"/>
    <x v="0"/>
    <x v="2"/>
    <x v="0"/>
    <n v="0.2"/>
    <n v="3.375"/>
    <n v="4.0500000000000007"/>
  </r>
  <r>
    <s v="XRR-28376-277"/>
    <x v="442"/>
    <x v="524"/>
    <s v="R-L-2.5"/>
    <n v="6"/>
    <s v="Elvina Angel"/>
    <n v="0"/>
    <x v="1"/>
    <x v="0"/>
    <x v="1"/>
    <n v="2.5"/>
    <n v="27.484999999999996"/>
    <n v="412.27499999999992"/>
  </r>
  <r>
    <s v="WHQ-25197-475"/>
    <x v="443"/>
    <x v="525"/>
    <s v="L-L-0.2"/>
    <n v="4"/>
    <s v="Claiborne Mottram"/>
    <s v="cmottramfs@harvard.edu"/>
    <x v="0"/>
    <x v="3"/>
    <x v="1"/>
    <n v="0.2"/>
    <n v="4.7549999999999999"/>
    <n v="3.8040000000000003"/>
  </r>
  <r>
    <s v="HMB-30634-745"/>
    <x v="216"/>
    <x v="520"/>
    <s v="A-D-2.5"/>
    <n v="6"/>
    <s v="Dilly Marrison"/>
    <s v="dmarrisonft@geocities.jp"/>
    <x v="0"/>
    <x v="2"/>
    <x v="2"/>
    <n v="2.5"/>
    <n v="22.884999999999998"/>
    <n v="343.27499999999998"/>
  </r>
  <r>
    <s v="XTL-68000-371"/>
    <x v="444"/>
    <x v="526"/>
    <s v="A-M-0.5"/>
    <n v="4"/>
    <s v="Donalt Sangwin"/>
    <s v="dsangwinfu@weebly.com"/>
    <x v="0"/>
    <x v="2"/>
    <x v="0"/>
    <n v="0.5"/>
    <n v="6.75"/>
    <n v="13.5"/>
  </r>
  <r>
    <s v="YES-51109-625"/>
    <x v="37"/>
    <x v="527"/>
    <s v="E-L-0.5"/>
    <n v="4"/>
    <s v="Elizabet Aizikowitz"/>
    <s v="eaizikowitzfv@virginia.edu"/>
    <x v="2"/>
    <x v="1"/>
    <x v="1"/>
    <n v="0.5"/>
    <n v="8.91"/>
    <n v="17.82"/>
  </r>
  <r>
    <s v="EAY-89850-211"/>
    <x v="445"/>
    <x v="528"/>
    <s v="A-D-0.2"/>
    <n v="2"/>
    <s v="Herbie Peppard"/>
    <n v="0"/>
    <x v="0"/>
    <x v="2"/>
    <x v="2"/>
    <n v="0.2"/>
    <n v="2.9849999999999999"/>
    <n v="1.194"/>
  </r>
  <r>
    <s v="IOQ-84840-827"/>
    <x v="446"/>
    <x v="529"/>
    <s v="A-M-1"/>
    <n v="6"/>
    <s v="Cornie Venour"/>
    <s v="cvenourfx@ask.com"/>
    <x v="0"/>
    <x v="2"/>
    <x v="0"/>
    <n v="1"/>
    <n v="11.25"/>
    <n v="67.5"/>
  </r>
  <r>
    <s v="FBD-56220-430"/>
    <x v="245"/>
    <x v="530"/>
    <s v="R-L-0.2"/>
    <n v="6"/>
    <s v="Maggy Harby"/>
    <s v="mharbyfy@163.com"/>
    <x v="0"/>
    <x v="0"/>
    <x v="1"/>
    <n v="0.2"/>
    <n v="3.5849999999999995"/>
    <n v="4.3020000000000005"/>
  </r>
  <r>
    <s v="COV-52659-202"/>
    <x v="447"/>
    <x v="531"/>
    <s v="L-M-2.5"/>
    <n v="2"/>
    <s v="Reggie Thickpenny"/>
    <s v="rthickpennyfz@cafepress.com"/>
    <x v="0"/>
    <x v="3"/>
    <x v="0"/>
    <n v="2.5"/>
    <n v="33.464999999999996"/>
    <n v="167.32499999999999"/>
  </r>
  <r>
    <s v="YUO-76652-814"/>
    <x v="448"/>
    <x v="532"/>
    <s v="A-D-0.2"/>
    <n v="6"/>
    <s v="Phyllys Ormerod"/>
    <s v="pormerodg0@redcross.org"/>
    <x v="0"/>
    <x v="2"/>
    <x v="2"/>
    <n v="0.2"/>
    <n v="2.9849999999999999"/>
    <n v="3.5820000000000003"/>
  </r>
  <r>
    <s v="PBT-36926-102"/>
    <x v="344"/>
    <x v="520"/>
    <s v="L-M-1"/>
    <n v="4"/>
    <s v="Don Flintiff"/>
    <s v="dflintiffg1@e-recht24.de"/>
    <x v="2"/>
    <x v="3"/>
    <x v="0"/>
    <n v="1"/>
    <n v="14.55"/>
    <n v="58.2"/>
  </r>
  <r>
    <s v="BLV-60087-454"/>
    <x v="152"/>
    <x v="533"/>
    <s v="E-L-0.2"/>
    <n v="3"/>
    <s v="Tymon Zanetti"/>
    <s v="tzanettig2@gravatar.com"/>
    <x v="1"/>
    <x v="1"/>
    <x v="1"/>
    <n v="0.2"/>
    <n v="4.4550000000000001"/>
    <n v="2.6730000000000005"/>
  </r>
  <r>
    <s v="BLV-60087-454"/>
    <x v="152"/>
    <x v="533"/>
    <s v="A-M-0.5"/>
    <n v="5"/>
    <s v="Bili Follet"/>
    <s v="bfolletg3@a8.net"/>
    <x v="1"/>
    <x v="2"/>
    <x v="0"/>
    <n v="0.5"/>
    <n v="6.75"/>
    <n v="16.875"/>
  </r>
  <r>
    <s v="QYC-63914-195"/>
    <x v="449"/>
    <x v="534"/>
    <s v="E-L-1"/>
    <n v="3"/>
    <s v="Reinaldos Kirtley"/>
    <s v="rkirtleyg4@hatena.ne.jp"/>
    <x v="0"/>
    <x v="1"/>
    <x v="1"/>
    <n v="1"/>
    <n v="14.85"/>
    <n v="44.55"/>
  </r>
  <r>
    <s v="OIB-77163-890"/>
    <x v="450"/>
    <x v="535"/>
    <s v="E-L-0.5"/>
    <n v="5"/>
    <s v="Carney Clemencet"/>
    <s v="cclemencetg5@weather.com"/>
    <x v="2"/>
    <x v="1"/>
    <x v="1"/>
    <n v="0.5"/>
    <n v="8.91"/>
    <n v="22.274999999999999"/>
  </r>
  <r>
    <s v="SGS-87525-238"/>
    <x v="451"/>
    <x v="536"/>
    <s v="E-D-1"/>
    <n v="5"/>
    <s v="Russell Donet"/>
    <s v="rdonetg6@oakley.com"/>
    <x v="0"/>
    <x v="1"/>
    <x v="2"/>
    <n v="1"/>
    <n v="12.15"/>
    <n v="60.75"/>
  </r>
  <r>
    <s v="GQR-12490-152"/>
    <x v="83"/>
    <x v="537"/>
    <s v="R-L-0.2"/>
    <n v="1"/>
    <s v="Sidney Gawen"/>
    <s v="sgaweng7@creativecommons.org"/>
    <x v="0"/>
    <x v="0"/>
    <x v="1"/>
    <n v="0.2"/>
    <n v="3.5849999999999995"/>
    <n v="0.71699999999999997"/>
  </r>
  <r>
    <s v="UOJ-28238-299"/>
    <x v="452"/>
    <x v="538"/>
    <s v="R-L-0.2"/>
    <n v="6"/>
    <s v="Rickey Readie"/>
    <s v="rreadieg8@guardian.co.uk"/>
    <x v="0"/>
    <x v="0"/>
    <x v="1"/>
    <n v="0.2"/>
    <n v="3.5849999999999995"/>
    <n v="4.3020000000000005"/>
  </r>
  <r>
    <s v="ETD-58130-674"/>
    <x v="453"/>
    <x v="539"/>
    <s v="E-M-0.5"/>
    <n v="2"/>
    <s v="Conchita Dietzler"/>
    <s v="cdietzlerg9@goo.gl"/>
    <x v="1"/>
    <x v="1"/>
    <x v="0"/>
    <n v="0.5"/>
    <n v="8.25"/>
    <n v="8.25"/>
  </r>
  <r>
    <s v="UPF-60123-025"/>
    <x v="454"/>
    <x v="540"/>
    <s v="R-L-2.5"/>
    <n v="3"/>
    <s v="Zilvia Claisse"/>
    <n v="0"/>
    <x v="0"/>
    <x v="0"/>
    <x v="1"/>
    <n v="2.5"/>
    <n v="27.484999999999996"/>
    <n v="206.13749999999996"/>
  </r>
  <r>
    <s v="NQS-01613-687"/>
    <x v="455"/>
    <x v="541"/>
    <s v="L-D-0.5"/>
    <n v="1"/>
    <s v="Bar O' Mahony"/>
    <s v="bogb@elpais.com"/>
    <x v="0"/>
    <x v="3"/>
    <x v="2"/>
    <n v="0.5"/>
    <n v="7.77"/>
    <n v="3.8849999999999998"/>
  </r>
  <r>
    <s v="MGH-36050-573"/>
    <x v="456"/>
    <x v="542"/>
    <s v="R-M-0.5"/>
    <n v="2"/>
    <s v="Valenka Stansbury"/>
    <s v="vstansburygc@unblog.fr"/>
    <x v="0"/>
    <x v="0"/>
    <x v="0"/>
    <n v="0.5"/>
    <n v="5.97"/>
    <n v="5.97"/>
  </r>
  <r>
    <s v="UVF-59322-459"/>
    <x v="373"/>
    <x v="543"/>
    <s v="E-L-2.5"/>
    <n v="6"/>
    <s v="Daniel Heinonen"/>
    <s v="dheinonengd@printfriendly.com"/>
    <x v="0"/>
    <x v="1"/>
    <x v="1"/>
    <n v="2.5"/>
    <n v="34.154999999999994"/>
    <n v="512.32499999999993"/>
  </r>
  <r>
    <s v="VET-41158-896"/>
    <x v="457"/>
    <x v="544"/>
    <s v="E-M-2.5"/>
    <n v="2"/>
    <s v="Jewelle Shenton"/>
    <s v="jshentonge@google.com.hk"/>
    <x v="0"/>
    <x v="1"/>
    <x v="0"/>
    <n v="2.5"/>
    <n v="31.624999999999996"/>
    <n v="158.12499999999997"/>
  </r>
  <r>
    <s v="XYL-52196-459"/>
    <x v="458"/>
    <x v="545"/>
    <s v="R-D-0.2"/>
    <n v="3"/>
    <s v="Jennifer Wilkisson"/>
    <s v="jwilkissongf@nba.com"/>
    <x v="0"/>
    <x v="0"/>
    <x v="2"/>
    <n v="0.2"/>
    <n v="2.6849999999999996"/>
    <n v="1.611"/>
  </r>
  <r>
    <s v="BPZ-51283-916"/>
    <x v="264"/>
    <x v="546"/>
    <s v="A-M-2.5"/>
    <n v="2"/>
    <s v="Kylie Mowat"/>
    <n v="0"/>
    <x v="0"/>
    <x v="2"/>
    <x v="0"/>
    <n v="2.5"/>
    <n v="25.874999999999996"/>
    <n v="129.37499999999997"/>
  </r>
  <r>
    <s v="VQW-91903-926"/>
    <x v="459"/>
    <x v="539"/>
    <s v="E-D-2.5"/>
    <n v="1"/>
    <s v="Cody Verissimo"/>
    <s v="cverissimogh@theglobeandmail.com"/>
    <x v="2"/>
    <x v="1"/>
    <x v="2"/>
    <n v="2.5"/>
    <n v="27.945"/>
    <n v="69.862499999999997"/>
  </r>
  <r>
    <s v="OLF-77983-457"/>
    <x v="460"/>
    <x v="547"/>
    <s v="A-L-2.5"/>
    <n v="2"/>
    <s v="Gabriel Starcks"/>
    <s v="gstarcksgi@abc.net.au"/>
    <x v="0"/>
    <x v="2"/>
    <x v="1"/>
    <n v="2.5"/>
    <n v="29.784999999999997"/>
    <n v="148.92499999999998"/>
  </r>
  <r>
    <s v="MVI-04946-827"/>
    <x v="461"/>
    <x v="548"/>
    <s v="E-L-1"/>
    <n v="1"/>
    <s v="Darby Dummer"/>
    <n v="0"/>
    <x v="2"/>
    <x v="1"/>
    <x v="1"/>
    <n v="1"/>
    <n v="14.85"/>
    <n v="14.85"/>
  </r>
  <r>
    <s v="UOG-94188-104"/>
    <x v="219"/>
    <x v="549"/>
    <s v="A-M-0.5"/>
    <n v="5"/>
    <s v="Kienan Scholard"/>
    <s v="kscholardgk@sbwire.com"/>
    <x v="0"/>
    <x v="2"/>
    <x v="0"/>
    <n v="0.5"/>
    <n v="6.75"/>
    <n v="16.875"/>
  </r>
  <r>
    <s v="DSN-15872-519"/>
    <x v="462"/>
    <x v="550"/>
    <s v="L-L-2.5"/>
    <n v="4"/>
    <s v="Bo Kindley"/>
    <s v="bkindleygl@wikimedia.org"/>
    <x v="0"/>
    <x v="3"/>
    <x v="1"/>
    <n v="2.5"/>
    <n v="36.454999999999998"/>
    <n v="364.54999999999995"/>
  </r>
  <r>
    <s v="OUQ-73954-002"/>
    <x v="463"/>
    <x v="551"/>
    <s v="R-M-0.2"/>
    <n v="4"/>
    <s v="Krissie Hammett"/>
    <s v="khammettgm@dmoz.org"/>
    <x v="0"/>
    <x v="0"/>
    <x v="0"/>
    <n v="0.2"/>
    <n v="2.9849999999999999"/>
    <n v="2.3879999999999999"/>
  </r>
  <r>
    <s v="LGL-16843-667"/>
    <x v="464"/>
    <x v="552"/>
    <s v="A-D-0.2"/>
    <n v="4"/>
    <s v="Alisha Hulburt"/>
    <s v="ahulburtgn@fda.gov"/>
    <x v="0"/>
    <x v="2"/>
    <x v="2"/>
    <n v="0.2"/>
    <n v="2.9849999999999999"/>
    <n v="2.3879999999999999"/>
  </r>
  <r>
    <s v="TCC-89722-031"/>
    <x v="465"/>
    <x v="553"/>
    <s v="L-D-0.5"/>
    <n v="1"/>
    <s v="Peyter Lauritzen"/>
    <s v="plauritzengo@photobucket.com"/>
    <x v="0"/>
    <x v="3"/>
    <x v="2"/>
    <n v="0.5"/>
    <n v="7.77"/>
    <n v="3.8849999999999998"/>
  </r>
  <r>
    <s v="TRA-79507-007"/>
    <x v="466"/>
    <x v="554"/>
    <s v="R-L-2.5"/>
    <n v="4"/>
    <s v="Aurelia Burgwin"/>
    <s v="aburgwingp@redcross.org"/>
    <x v="0"/>
    <x v="0"/>
    <x v="1"/>
    <n v="2.5"/>
    <n v="27.484999999999996"/>
    <n v="274.84999999999997"/>
  </r>
  <r>
    <s v="MZJ-77284-941"/>
    <x v="467"/>
    <x v="555"/>
    <s v="E-L-0.2"/>
    <n v="5"/>
    <s v="Emalee Rolin"/>
    <s v="erolingq@google.fr"/>
    <x v="0"/>
    <x v="1"/>
    <x v="1"/>
    <n v="0.2"/>
    <n v="4.4550000000000001"/>
    <n v="4.4550000000000001"/>
  </r>
  <r>
    <s v="AXN-57779-891"/>
    <x v="468"/>
    <x v="556"/>
    <s v="R-M-0.2"/>
    <n v="3"/>
    <s v="Donavon Fowle"/>
    <s v="dfowlegr@epa.gov"/>
    <x v="0"/>
    <x v="0"/>
    <x v="0"/>
    <n v="0.2"/>
    <n v="2.9849999999999999"/>
    <n v="1.7910000000000001"/>
  </r>
  <r>
    <s v="PJB-15659-994"/>
    <x v="469"/>
    <x v="557"/>
    <s v="L-D-2.5"/>
    <n v="4"/>
    <s v="Jorge Bettison"/>
    <n v="0"/>
    <x v="1"/>
    <x v="3"/>
    <x v="2"/>
    <n v="2.5"/>
    <n v="29.784999999999997"/>
    <n v="297.84999999999997"/>
  </r>
  <r>
    <s v="LTS-03470-353"/>
    <x v="470"/>
    <x v="558"/>
    <s v="A-L-2.5"/>
    <n v="5"/>
    <s v="Wang Powlesland"/>
    <s v="wpowleslandgt@soundcloud.com"/>
    <x v="0"/>
    <x v="2"/>
    <x v="1"/>
    <n v="2.5"/>
    <n v="29.784999999999997"/>
    <n v="372.31249999999994"/>
  </r>
  <r>
    <s v="UMM-28497-689"/>
    <x v="471"/>
    <x v="539"/>
    <s v="L-L-2.5"/>
    <n v="3"/>
    <s v="Brendin Peattie"/>
    <s v="bpeattiegu@imgur.com"/>
    <x v="0"/>
    <x v="3"/>
    <x v="1"/>
    <n v="2.5"/>
    <n v="36.454999999999998"/>
    <n v="273.41249999999997"/>
  </r>
  <r>
    <s v="MJZ-93232-402"/>
    <x v="472"/>
    <x v="559"/>
    <s v="E-D-0.2"/>
    <n v="1"/>
    <s v="Laurence Ellingham"/>
    <s v="lellinghamgv@sciencedaily.com"/>
    <x v="0"/>
    <x v="1"/>
    <x v="2"/>
    <n v="0.2"/>
    <n v="3.645"/>
    <n v="0.72900000000000009"/>
  </r>
  <r>
    <s v="UHW-74617-126"/>
    <x v="173"/>
    <x v="560"/>
    <s v="E-D-2.5"/>
    <n v="2"/>
    <s v="Billy Neiland"/>
    <n v="0"/>
    <x v="0"/>
    <x v="1"/>
    <x v="2"/>
    <n v="2.5"/>
    <n v="27.945"/>
    <n v="139.72499999999999"/>
  </r>
  <r>
    <s v="RIK-61730-794"/>
    <x v="473"/>
    <x v="561"/>
    <s v="L-M-0.2"/>
    <n v="6"/>
    <s v="Ancell Fendt"/>
    <s v="afendtgx@forbes.com"/>
    <x v="0"/>
    <x v="3"/>
    <x v="0"/>
    <n v="0.2"/>
    <n v="4.3650000000000002"/>
    <n v="5.2380000000000013"/>
  </r>
  <r>
    <s v="IDJ-55379-750"/>
    <x v="474"/>
    <x v="562"/>
    <s v="R-M-1"/>
    <n v="4"/>
    <s v="Angelia Cleyburn"/>
    <s v="acleyburngy@lycos.com"/>
    <x v="0"/>
    <x v="0"/>
    <x v="0"/>
    <n v="1"/>
    <n v="9.9499999999999993"/>
    <n v="39.799999999999997"/>
  </r>
  <r>
    <s v="OHX-11953-965"/>
    <x v="475"/>
    <x v="563"/>
    <s v="E-L-2.5"/>
    <n v="2"/>
    <s v="Temple Castiglione"/>
    <s v="tcastiglionegz@xing.com"/>
    <x v="0"/>
    <x v="1"/>
    <x v="1"/>
    <n v="2.5"/>
    <n v="34.154999999999994"/>
    <n v="170.77499999999998"/>
  </r>
  <r>
    <s v="TVV-42245-088"/>
    <x v="476"/>
    <x v="564"/>
    <s v="A-M-0.2"/>
    <n v="4"/>
    <s v="Betti Lacasa"/>
    <n v="0"/>
    <x v="1"/>
    <x v="2"/>
    <x v="0"/>
    <n v="0.2"/>
    <n v="3.375"/>
    <n v="2.7"/>
  </r>
  <r>
    <s v="DYP-74337-787"/>
    <x v="431"/>
    <x v="565"/>
    <s v="R-M-0.5"/>
    <n v="1"/>
    <s v="Gunilla Lynch"/>
    <n v="0"/>
    <x v="0"/>
    <x v="0"/>
    <x v="0"/>
    <n v="0.5"/>
    <n v="5.97"/>
    <n v="2.9849999999999999"/>
  </r>
  <r>
    <s v="OKA-93124-100"/>
    <x v="477"/>
    <x v="539"/>
    <s v="R-M-0.5"/>
    <n v="5"/>
    <s v="Vita Pummery"/>
    <n v="0"/>
    <x v="0"/>
    <x v="0"/>
    <x v="0"/>
    <n v="0.5"/>
    <n v="5.97"/>
    <n v="14.924999999999999"/>
  </r>
  <r>
    <s v="IXW-20780-268"/>
    <x v="478"/>
    <x v="566"/>
    <s v="L-L-2.5"/>
    <n v="2"/>
    <s v="Shay Couronne"/>
    <s v="scouronneh3@mozilla.org"/>
    <x v="0"/>
    <x v="3"/>
    <x v="1"/>
    <n v="2.5"/>
    <n v="36.454999999999998"/>
    <n v="182.27499999999998"/>
  </r>
  <r>
    <s v="NGG-24006-937"/>
    <x v="45"/>
    <x v="567"/>
    <s v="E-M-2.5"/>
    <n v="4"/>
    <s v="Linus Flippelli"/>
    <s v="lflippellih4@github.io"/>
    <x v="2"/>
    <x v="1"/>
    <x v="0"/>
    <n v="2.5"/>
    <n v="31.624999999999996"/>
    <n v="316.24999999999994"/>
  </r>
  <r>
    <s v="JZC-31180-557"/>
    <x v="444"/>
    <x v="568"/>
    <s v="L-M-2.5"/>
    <n v="1"/>
    <s v="Rachelle Elizabeth"/>
    <s v="relizabethh5@live.com"/>
    <x v="0"/>
    <x v="3"/>
    <x v="0"/>
    <n v="2.5"/>
    <n v="33.464999999999996"/>
    <n v="83.662499999999994"/>
  </r>
  <r>
    <s v="ZMU-63715-204"/>
    <x v="479"/>
    <x v="569"/>
    <s v="E-D-1"/>
    <n v="6"/>
    <s v="Innis Renhard"/>
    <s v="irenhardh6@i2i.jp"/>
    <x v="0"/>
    <x v="1"/>
    <x v="2"/>
    <n v="1"/>
    <n v="12.15"/>
    <n v="72.900000000000006"/>
  </r>
  <r>
    <s v="GND-08192-056"/>
    <x v="480"/>
    <x v="570"/>
    <s v="L-D-0.5"/>
    <n v="2"/>
    <s v="Winne Roche"/>
    <s v="wrocheh7@xinhuanet.com"/>
    <x v="0"/>
    <x v="3"/>
    <x v="2"/>
    <n v="0.5"/>
    <n v="7.77"/>
    <n v="7.77"/>
  </r>
  <r>
    <s v="RYY-38961-093"/>
    <x v="481"/>
    <x v="571"/>
    <s v="A-M-0.2"/>
    <n v="6"/>
    <s v="Josy Bus"/>
    <s v="jbush8@guardian.co.uk"/>
    <x v="1"/>
    <x v="2"/>
    <x v="0"/>
    <n v="0.2"/>
    <n v="3.375"/>
    <n v="4.0500000000000007"/>
  </r>
  <r>
    <s v="CVA-64996-969"/>
    <x v="478"/>
    <x v="572"/>
    <s v="A-L-1"/>
    <n v="6"/>
    <s v="Cordy Odgaard"/>
    <s v="codgaardh9@nsw.gov.au"/>
    <x v="0"/>
    <x v="2"/>
    <x v="1"/>
    <n v="1"/>
    <n v="12.95"/>
    <n v="77.699999999999989"/>
  </r>
  <r>
    <s v="XTH-67276-442"/>
    <x v="482"/>
    <x v="573"/>
    <s v="L-M-2.5"/>
    <n v="4"/>
    <s v="Bertine Byrd"/>
    <s v="bbyrdha@4shared.com"/>
    <x v="0"/>
    <x v="3"/>
    <x v="0"/>
    <n v="2.5"/>
    <n v="33.464999999999996"/>
    <n v="334.65"/>
  </r>
  <r>
    <s v="PVU-02950-470"/>
    <x v="353"/>
    <x v="574"/>
    <s v="E-D-1"/>
    <n v="1"/>
    <s v="Nelie Garnson"/>
    <n v="0"/>
    <x v="2"/>
    <x v="1"/>
    <x v="2"/>
    <n v="1"/>
    <n v="12.15"/>
    <n v="12.15"/>
  </r>
  <r>
    <s v="XSN-26809-910"/>
    <x v="199"/>
    <x v="575"/>
    <s v="E-M-2.5"/>
    <n v="2"/>
    <s v="Dianne Chardin"/>
    <s v="dchardinhc@nhs.uk"/>
    <x v="1"/>
    <x v="1"/>
    <x v="0"/>
    <n v="2.5"/>
    <n v="31.624999999999996"/>
    <n v="158.12499999999997"/>
  </r>
  <r>
    <s v="UDN-88321-005"/>
    <x v="372"/>
    <x v="576"/>
    <s v="R-L-0.5"/>
    <n v="5"/>
    <s v="Hailee Radbone"/>
    <s v="hradbonehd@newsvine.com"/>
    <x v="0"/>
    <x v="0"/>
    <x v="1"/>
    <n v="0.5"/>
    <n v="7.169999999999999"/>
    <n v="17.924999999999997"/>
  </r>
  <r>
    <s v="EXP-21628-670"/>
    <x v="267"/>
    <x v="577"/>
    <s v="A-M-2.5"/>
    <n v="3"/>
    <s v="Wallis Bernth"/>
    <s v="wbernthhe@miitbeian.gov.cn"/>
    <x v="0"/>
    <x v="2"/>
    <x v="0"/>
    <n v="2.5"/>
    <n v="25.874999999999996"/>
    <n v="194.06249999999997"/>
  </r>
  <r>
    <s v="VGM-24161-361"/>
    <x v="480"/>
    <x v="578"/>
    <s v="E-M-2.5"/>
    <n v="2"/>
    <s v="Byron Acarson"/>
    <s v="bacarsonhf@cnn.com"/>
    <x v="0"/>
    <x v="1"/>
    <x v="0"/>
    <n v="2.5"/>
    <n v="31.624999999999996"/>
    <n v="158.12499999999997"/>
  </r>
  <r>
    <s v="PKN-19556-918"/>
    <x v="483"/>
    <x v="579"/>
    <s v="E-L-0.2"/>
    <n v="6"/>
    <s v="Faunie Brigham"/>
    <s v="fbrighamhg@blog.com"/>
    <x v="1"/>
    <x v="1"/>
    <x v="1"/>
    <n v="0.2"/>
    <n v="4.4550000000000001"/>
    <n v="5.346000000000001"/>
  </r>
  <r>
    <s v="PKN-19556-918"/>
    <x v="483"/>
    <x v="579"/>
    <s v="L-D-0.5"/>
    <n v="4"/>
    <s v="Linn Alaway"/>
    <s v="lalawayhh@weather.com"/>
    <x v="0"/>
    <x v="3"/>
    <x v="2"/>
    <n v="0.5"/>
    <n v="7.77"/>
    <n v="15.54"/>
  </r>
  <r>
    <s v="PKN-19556-918"/>
    <x v="483"/>
    <x v="579"/>
    <s v="A-D-0.2"/>
    <n v="1"/>
    <s v="Cami Meir"/>
    <s v="cmeirhi@cnet.com"/>
    <x v="0"/>
    <x v="2"/>
    <x v="2"/>
    <n v="0.2"/>
    <n v="2.9849999999999999"/>
    <n v="0.59699999999999998"/>
  </r>
  <r>
    <s v="PKN-19556-918"/>
    <x v="483"/>
    <x v="579"/>
    <s v="R-D-2.5"/>
    <n v="5"/>
    <s v="Marcie Aingell"/>
    <s v="maingellhj@nasa.gov"/>
    <x v="1"/>
    <x v="0"/>
    <x v="2"/>
    <n v="2.5"/>
    <n v="20.584999999999997"/>
    <n v="257.31249999999994"/>
  </r>
  <r>
    <s v="DXQ-44537-297"/>
    <x v="484"/>
    <x v="580"/>
    <s v="E-L-0.5"/>
    <n v="4"/>
    <s v="Marjorie Yoxen"/>
    <s v="myoxenhk@google.com"/>
    <x v="0"/>
    <x v="1"/>
    <x v="1"/>
    <n v="0.5"/>
    <n v="8.91"/>
    <n v="17.82"/>
  </r>
  <r>
    <s v="BPC-54727-307"/>
    <x v="485"/>
    <x v="581"/>
    <s v="R-L-1"/>
    <n v="4"/>
    <s v="Gaspar McGavin"/>
    <s v="gmcgavinhl@histats.com"/>
    <x v="0"/>
    <x v="0"/>
    <x v="1"/>
    <n v="1"/>
    <n v="11.95"/>
    <n v="47.8"/>
  </r>
  <r>
    <s v="KSH-47717-456"/>
    <x v="486"/>
    <x v="582"/>
    <s v="L-M-1"/>
    <n v="3"/>
    <s v="Lindy Uttermare"/>
    <s v="luttermarehm@engadget.com"/>
    <x v="0"/>
    <x v="3"/>
    <x v="0"/>
    <n v="1"/>
    <n v="14.55"/>
    <n v="43.650000000000006"/>
  </r>
  <r>
    <s v="ANK-59436-446"/>
    <x v="487"/>
    <x v="583"/>
    <s v="E-L-0.5"/>
    <n v="4"/>
    <s v="Eal D'Ambrogio"/>
    <s v="edambrogiohn@techcrunch.com"/>
    <x v="0"/>
    <x v="1"/>
    <x v="1"/>
    <n v="0.5"/>
    <n v="8.91"/>
    <n v="17.82"/>
  </r>
  <r>
    <s v="AYY-83051-752"/>
    <x v="488"/>
    <x v="584"/>
    <s v="L-L-1"/>
    <n v="6"/>
    <s v="Carolee Winchcombe"/>
    <s v="cwinchcombeho@jiathis.com"/>
    <x v="0"/>
    <x v="3"/>
    <x v="1"/>
    <n v="1"/>
    <n v="15.85"/>
    <n v="95.1"/>
  </r>
  <r>
    <s v="CSW-59644-267"/>
    <x v="489"/>
    <x v="585"/>
    <s v="E-M-2.5"/>
    <n v="1"/>
    <s v="Benedikta Paumier"/>
    <s v="bpaumierhp@umn.edu"/>
    <x v="1"/>
    <x v="1"/>
    <x v="0"/>
    <n v="2.5"/>
    <n v="31.624999999999996"/>
    <n v="79.062499999999986"/>
  </r>
  <r>
    <s v="ITY-92466-909"/>
    <x v="162"/>
    <x v="586"/>
    <s v="A-M-2.5"/>
    <n v="3"/>
    <s v="Neville Piatto"/>
    <n v="0"/>
    <x v="1"/>
    <x v="2"/>
    <x v="0"/>
    <n v="2.5"/>
    <n v="25.874999999999996"/>
    <n v="194.06249999999997"/>
  </r>
  <r>
    <s v="IGW-04801-466"/>
    <x v="490"/>
    <x v="587"/>
    <s v="L-D-0.2"/>
    <n v="1"/>
    <s v="Jeno Capey"/>
    <s v="jcapeyhr@bravesites.com"/>
    <x v="0"/>
    <x v="3"/>
    <x v="2"/>
    <n v="0.2"/>
    <n v="3.8849999999999998"/>
    <n v="0.77700000000000002"/>
  </r>
  <r>
    <s v="LJN-34281-921"/>
    <x v="491"/>
    <x v="588"/>
    <s v="R-L-2.5"/>
    <n v="5"/>
    <s v="Carmella Bruffell"/>
    <n v="0"/>
    <x v="2"/>
    <x v="0"/>
    <x v="1"/>
    <n v="2.5"/>
    <n v="27.484999999999996"/>
    <n v="343.56249999999994"/>
  </r>
  <r>
    <s v="BWZ-46364-547"/>
    <x v="301"/>
    <x v="589"/>
    <s v="R-L-1"/>
    <n v="3"/>
    <s v="Yardley Basill"/>
    <s v="ybasillht@theguardian.com"/>
    <x v="0"/>
    <x v="0"/>
    <x v="1"/>
    <n v="1"/>
    <n v="11.95"/>
    <n v="35.849999999999994"/>
  </r>
  <r>
    <s v="SBC-95710-706"/>
    <x v="194"/>
    <x v="590"/>
    <s v="E-M-0.2"/>
    <n v="2"/>
    <s v="Maggy Baistow"/>
    <s v="mbaistowhu@i2i.jp"/>
    <x v="2"/>
    <x v="1"/>
    <x v="0"/>
    <n v="0.2"/>
    <n v="4.125"/>
    <n v="1.6500000000000001"/>
  </r>
  <r>
    <s v="WRN-55114-031"/>
    <x v="26"/>
    <x v="591"/>
    <s v="E-L-2.5"/>
    <n v="3"/>
    <s v="Courtney Pallant"/>
    <s v="cpallanthv@typepad.com"/>
    <x v="0"/>
    <x v="1"/>
    <x v="1"/>
    <n v="2.5"/>
    <n v="34.154999999999994"/>
    <n v="256.16249999999997"/>
  </r>
  <r>
    <s v="TZU-64255-831"/>
    <x v="125"/>
    <x v="592"/>
    <s v="R-D-2.5"/>
    <n v="2"/>
    <s v="Marne Mingey"/>
    <n v="0"/>
    <x v="0"/>
    <x v="0"/>
    <x v="2"/>
    <n v="2.5"/>
    <n v="20.584999999999997"/>
    <n v="102.92499999999998"/>
  </r>
  <r>
    <s v="JVF-91003-729"/>
    <x v="492"/>
    <x v="593"/>
    <s v="A-D-2.5"/>
    <n v="3"/>
    <s v="Denny O' Ronan"/>
    <s v="dohx@redcross.org"/>
    <x v="0"/>
    <x v="2"/>
    <x v="2"/>
    <n v="2.5"/>
    <n v="22.884999999999998"/>
    <n v="171.63749999999999"/>
  </r>
  <r>
    <s v="MVB-22135-665"/>
    <x v="462"/>
    <x v="594"/>
    <s v="A-D-1"/>
    <n v="1"/>
    <s v="Dottie Rallin"/>
    <s v="drallinhy@howstuffworks.com"/>
    <x v="0"/>
    <x v="2"/>
    <x v="2"/>
    <n v="1"/>
    <n v="9.9499999999999993"/>
    <n v="9.9499999999999993"/>
  </r>
  <r>
    <s v="CKS-47815-571"/>
    <x v="493"/>
    <x v="595"/>
    <s v="L-L-0.5"/>
    <n v="3"/>
    <s v="Ardith Chill"/>
    <s v="achillhz@epa.gov"/>
    <x v="2"/>
    <x v="3"/>
    <x v="1"/>
    <n v="0.5"/>
    <n v="9.51"/>
    <n v="14.265000000000001"/>
  </r>
  <r>
    <s v="OAW-17338-101"/>
    <x v="494"/>
    <x v="588"/>
    <s v="R-D-0.2"/>
    <n v="6"/>
    <s v="Tuckie Mathonnet"/>
    <s v="tmathonneti0@google.co.jp"/>
    <x v="0"/>
    <x v="0"/>
    <x v="2"/>
    <n v="0.2"/>
    <n v="2.6849999999999996"/>
    <n v="3.222"/>
  </r>
  <r>
    <s v="ALP-37623-536"/>
    <x v="495"/>
    <x v="596"/>
    <s v="L-L-1"/>
    <n v="6"/>
    <s v="Charmane Denys"/>
    <s v="cdenysi1@is.gd"/>
    <x v="2"/>
    <x v="3"/>
    <x v="1"/>
    <n v="1"/>
    <n v="15.85"/>
    <n v="95.1"/>
  </r>
  <r>
    <s v="WMU-87639-108"/>
    <x v="496"/>
    <x v="597"/>
    <s v="R-D-0.5"/>
    <n v="1"/>
    <s v="Cecily Stebbings"/>
    <s v="cstebbingsi2@drupal.org"/>
    <x v="0"/>
    <x v="0"/>
    <x v="2"/>
    <n v="0.5"/>
    <n v="5.3699999999999992"/>
    <n v="2.6849999999999996"/>
  </r>
  <r>
    <s v="USN-44968-231"/>
    <x v="497"/>
    <x v="598"/>
    <s v="R-L-1"/>
    <n v="4"/>
    <s v="Giana Tonnesen"/>
    <n v="0"/>
    <x v="0"/>
    <x v="0"/>
    <x v="1"/>
    <n v="1"/>
    <n v="11.95"/>
    <n v="47.8"/>
  </r>
  <r>
    <s v="YZG-20575-451"/>
    <x v="498"/>
    <x v="599"/>
    <s v="L-L-1"/>
    <n v="4"/>
    <s v="Rhetta Zywicki"/>
    <s v="rzywickii4@ifeng.com"/>
    <x v="1"/>
    <x v="3"/>
    <x v="1"/>
    <n v="1"/>
    <n v="15.85"/>
    <n v="63.4"/>
  </r>
  <r>
    <s v="HTH-52867-812"/>
    <x v="382"/>
    <x v="600"/>
    <s v="A-M-2.5"/>
    <n v="4"/>
    <s v="Almeria Burgett"/>
    <s v="aburgetti5@moonfruit.com"/>
    <x v="0"/>
    <x v="2"/>
    <x v="0"/>
    <n v="2.5"/>
    <n v="25.874999999999996"/>
    <n v="258.74999999999994"/>
  </r>
  <r>
    <s v="FWU-44971-444"/>
    <x v="499"/>
    <x v="601"/>
    <s v="A-D-2.5"/>
    <n v="3"/>
    <s v="Marvin Malloy"/>
    <s v="mmalloyi6@seattletimes.com"/>
    <x v="0"/>
    <x v="2"/>
    <x v="2"/>
    <n v="2.5"/>
    <n v="22.884999999999998"/>
    <n v="171.63749999999999"/>
  </r>
  <r>
    <s v="EQI-82205-066"/>
    <x v="500"/>
    <x v="602"/>
    <s v="R-M-2.5"/>
    <n v="2"/>
    <s v="Maxim McParland"/>
    <s v="mmcparlandi7@w3.org"/>
    <x v="0"/>
    <x v="0"/>
    <x v="0"/>
    <n v="2.5"/>
    <n v="22.884999999999998"/>
    <n v="114.42499999999998"/>
  </r>
  <r>
    <s v="NAR-00747-074"/>
    <x v="501"/>
    <x v="603"/>
    <s v="L-D-1"/>
    <n v="4"/>
    <s v="Sylas Jennaroy"/>
    <s v="sjennaroyi8@purevolume.com"/>
    <x v="0"/>
    <x v="3"/>
    <x v="2"/>
    <n v="1"/>
    <n v="12.95"/>
    <n v="51.8"/>
  </r>
  <r>
    <s v="JYR-22052-185"/>
    <x v="502"/>
    <x v="604"/>
    <s v="A-M-0.5"/>
    <n v="2"/>
    <s v="Wren Place"/>
    <s v="wplacei9@wsj.com"/>
    <x v="0"/>
    <x v="2"/>
    <x v="0"/>
    <n v="0.5"/>
    <n v="6.75"/>
    <n v="6.75"/>
  </r>
  <r>
    <s v="XKO-54097-932"/>
    <x v="503"/>
    <x v="605"/>
    <s v="E-M-0.5"/>
    <n v="3"/>
    <s v="Hewitt Jarret"/>
    <n v="0"/>
    <x v="1"/>
    <x v="1"/>
    <x v="0"/>
    <n v="0.5"/>
    <n v="8.25"/>
    <n v="12.375"/>
  </r>
  <r>
    <s v="HXA-72415-025"/>
    <x v="504"/>
    <x v="606"/>
    <s v="A-D-2.5"/>
    <n v="2"/>
    <s v="Dollie Gadsden"/>
    <s v="dgadsdenib@google.com.hk"/>
    <x v="1"/>
    <x v="2"/>
    <x v="2"/>
    <n v="2.5"/>
    <n v="22.884999999999998"/>
    <n v="114.42499999999998"/>
  </r>
  <r>
    <s v="MJF-20065-335"/>
    <x v="497"/>
    <x v="607"/>
    <s v="E-L-0.5"/>
    <n v="6"/>
    <s v="Val Wakelin"/>
    <s v="vwakelinic@unesco.org"/>
    <x v="0"/>
    <x v="1"/>
    <x v="1"/>
    <n v="0.5"/>
    <n v="8.91"/>
    <n v="26.73"/>
  </r>
  <r>
    <s v="GFI-83300-059"/>
    <x v="501"/>
    <x v="608"/>
    <s v="A-M-0.2"/>
    <n v="6"/>
    <s v="Annie Campsall"/>
    <s v="acampsallid@zimbio.com"/>
    <x v="0"/>
    <x v="2"/>
    <x v="0"/>
    <n v="0.2"/>
    <n v="3.375"/>
    <n v="4.0500000000000007"/>
  </r>
  <r>
    <s v="WJR-51493-682"/>
    <x v="1"/>
    <x v="609"/>
    <s v="L-D-2.5"/>
    <n v="5"/>
    <s v="Shermy Moseby"/>
    <s v="smosebyie@stanford.edu"/>
    <x v="0"/>
    <x v="3"/>
    <x v="2"/>
    <n v="2.5"/>
    <n v="29.784999999999997"/>
    <n v="372.31249999999994"/>
  </r>
  <r>
    <s v="SHP-55648-472"/>
    <x v="505"/>
    <x v="610"/>
    <s v="A-M-1"/>
    <n v="6"/>
    <s v="Corrie Wass"/>
    <s v="cwassif@prweb.com"/>
    <x v="0"/>
    <x v="2"/>
    <x v="0"/>
    <n v="1"/>
    <n v="11.25"/>
    <n v="67.5"/>
  </r>
  <r>
    <s v="HYR-03455-684"/>
    <x v="506"/>
    <x v="611"/>
    <s v="E-D-1"/>
    <n v="6"/>
    <s v="Ira Sjostrom"/>
    <s v="isjostromig@pbs.org"/>
    <x v="0"/>
    <x v="1"/>
    <x v="2"/>
    <n v="1"/>
    <n v="12.15"/>
    <n v="72.900000000000006"/>
  </r>
  <r>
    <s v="HYR-03455-684"/>
    <x v="506"/>
    <x v="611"/>
    <s v="L-D-0.2"/>
    <n v="2"/>
    <s v="Helli Load"/>
    <s v="hloadih@weibo.com"/>
    <x v="0"/>
    <x v="3"/>
    <x v="2"/>
    <n v="0.2"/>
    <n v="3.8849999999999998"/>
    <n v="1.554"/>
  </r>
  <r>
    <s v="HUG-52766-375"/>
    <x v="507"/>
    <x v="612"/>
    <s v="A-D-2.5"/>
    <n v="4"/>
    <s v="Jermaine Branchett"/>
    <s v="jbranchettii@bravesites.com"/>
    <x v="0"/>
    <x v="2"/>
    <x v="2"/>
    <n v="2.5"/>
    <n v="22.884999999999998"/>
    <n v="228.84999999999997"/>
  </r>
  <r>
    <s v="DAH-46595-917"/>
    <x v="508"/>
    <x v="613"/>
    <s v="A-D-1"/>
    <n v="6"/>
    <s v="Nissie Rudland"/>
    <s v="nrudlandij@blogs.com"/>
    <x v="1"/>
    <x v="2"/>
    <x v="2"/>
    <n v="1"/>
    <n v="9.9499999999999993"/>
    <n v="59.699999999999996"/>
  </r>
  <r>
    <s v="VEM-79839-466"/>
    <x v="509"/>
    <x v="605"/>
    <s v="R-L-2.5"/>
    <n v="5"/>
    <s v="Janella Millett"/>
    <s v="jmillettik@addtoany.com"/>
    <x v="0"/>
    <x v="0"/>
    <x v="1"/>
    <n v="2.5"/>
    <n v="27.484999999999996"/>
    <n v="343.56249999999994"/>
  </r>
  <r>
    <s v="OWH-11126-533"/>
    <x v="131"/>
    <x v="614"/>
    <s v="L-M-2.5"/>
    <n v="2"/>
    <s v="Ferdie Tourry"/>
    <s v="ftourryil@google.de"/>
    <x v="0"/>
    <x v="3"/>
    <x v="0"/>
    <n v="2.5"/>
    <n v="33.464999999999996"/>
    <n v="167.32499999999999"/>
  </r>
  <r>
    <s v="UMT-26130-151"/>
    <x v="510"/>
    <x v="615"/>
    <s v="L-M-0.2"/>
    <n v="3"/>
    <s v="Cecil Weatherall"/>
    <s v="cweatherallim@toplist.cz"/>
    <x v="0"/>
    <x v="3"/>
    <x v="0"/>
    <n v="0.2"/>
    <n v="4.3650000000000002"/>
    <n v="2.6190000000000007"/>
  </r>
  <r>
    <s v="JKA-27899-806"/>
    <x v="511"/>
    <x v="616"/>
    <s v="R-L-1"/>
    <n v="5"/>
    <s v="Gale Heindrick"/>
    <s v="gheindrickin@usda.gov"/>
    <x v="0"/>
    <x v="0"/>
    <x v="1"/>
    <n v="1"/>
    <n v="11.95"/>
    <n v="59.75"/>
  </r>
  <r>
    <s v="ULU-07744-724"/>
    <x v="512"/>
    <x v="617"/>
    <s v="L-M-0.5"/>
    <n v="5"/>
    <s v="Layne Imason"/>
    <s v="limasonio@discuz.net"/>
    <x v="0"/>
    <x v="3"/>
    <x v="0"/>
    <n v="0.5"/>
    <n v="8.73"/>
    <n v="21.825000000000003"/>
  </r>
  <r>
    <s v="NOM-56457-507"/>
    <x v="513"/>
    <x v="618"/>
    <s v="E-M-1"/>
    <n v="6"/>
    <s v="Hazel Saill"/>
    <s v="hsaillip@odnoklassniki.ru"/>
    <x v="0"/>
    <x v="1"/>
    <x v="0"/>
    <n v="1"/>
    <n v="13.75"/>
    <n v="82.5"/>
  </r>
  <r>
    <s v="NZN-71683-705"/>
    <x v="514"/>
    <x v="619"/>
    <s v="A-L-2.5"/>
    <n v="6"/>
    <s v="Hermann Larvor"/>
    <s v="hlarvoriq@last.fm"/>
    <x v="0"/>
    <x v="2"/>
    <x v="1"/>
    <n v="2.5"/>
    <n v="29.784999999999997"/>
    <n v="446.77499999999998"/>
  </r>
  <r>
    <s v="WMA-34232-850"/>
    <x v="7"/>
    <x v="620"/>
    <s v="L-D-2.5"/>
    <n v="4"/>
    <s v="Terri Lyford"/>
    <n v="0"/>
    <x v="0"/>
    <x v="3"/>
    <x v="2"/>
    <n v="2.5"/>
    <n v="29.784999999999997"/>
    <n v="297.84999999999997"/>
  </r>
  <r>
    <s v="EZL-27919-704"/>
    <x v="481"/>
    <x v="621"/>
    <s v="L-L-0.5"/>
    <n v="5"/>
    <s v="Gabey Cogan"/>
    <n v="0"/>
    <x v="0"/>
    <x v="3"/>
    <x v="1"/>
    <n v="0.5"/>
    <n v="9.51"/>
    <n v="23.774999999999999"/>
  </r>
  <r>
    <s v="ZYU-11345-774"/>
    <x v="515"/>
    <x v="622"/>
    <s v="L-M-0.5"/>
    <n v="5"/>
    <s v="Charin Penwarden"/>
    <s v="cpenwardenit@mlb.com"/>
    <x v="1"/>
    <x v="3"/>
    <x v="0"/>
    <n v="0.5"/>
    <n v="8.73"/>
    <n v="21.825000000000003"/>
  </r>
  <r>
    <s v="CPW-34587-459"/>
    <x v="516"/>
    <x v="623"/>
    <s v="A-L-2.5"/>
    <n v="6"/>
    <s v="Milty Middis"/>
    <s v="mmiddisiu@dmoz.org"/>
    <x v="0"/>
    <x v="2"/>
    <x v="1"/>
    <n v="2.5"/>
    <n v="29.784999999999997"/>
    <n v="446.77499999999998"/>
  </r>
  <r>
    <s v="NQZ-82067-394"/>
    <x v="517"/>
    <x v="624"/>
    <s v="R-L-2.5"/>
    <n v="1"/>
    <s v="Adrianne Vairow"/>
    <s v="avairowiv@studiopress.com"/>
    <x v="2"/>
    <x v="0"/>
    <x v="1"/>
    <n v="2.5"/>
    <n v="27.484999999999996"/>
    <n v="68.712499999999991"/>
  </r>
  <r>
    <s v="JBW-95055-851"/>
    <x v="518"/>
    <x v="625"/>
    <s v="A-M-1"/>
    <n v="5"/>
    <s v="Anjanette Goldie"/>
    <s v="agoldieiw@goo.gl"/>
    <x v="0"/>
    <x v="2"/>
    <x v="0"/>
    <n v="1"/>
    <n v="11.25"/>
    <n v="56.25"/>
  </r>
  <r>
    <s v="AHY-20324-088"/>
    <x v="519"/>
    <x v="626"/>
    <s v="L-L-0.2"/>
    <n v="2"/>
    <s v="Nicky Ayris"/>
    <s v="nayrisix@t-online.de"/>
    <x v="2"/>
    <x v="3"/>
    <x v="1"/>
    <n v="0.2"/>
    <n v="4.7549999999999999"/>
    <n v="1.9020000000000001"/>
  </r>
  <r>
    <s v="ZSL-66684-103"/>
    <x v="520"/>
    <x v="627"/>
    <s v="E-M-0.2"/>
    <n v="2"/>
    <s v="Laryssa Benediktovich"/>
    <s v="lbenediktovichiy@wunderground.com"/>
    <x v="0"/>
    <x v="1"/>
    <x v="0"/>
    <n v="0.2"/>
    <n v="4.125"/>
    <n v="1.6500000000000001"/>
  </r>
  <r>
    <s v="WNE-73911-475"/>
    <x v="521"/>
    <x v="628"/>
    <s v="L-D-0.5"/>
    <n v="6"/>
    <s v="Theo Jacobovitz"/>
    <s v="tjacobovitziz@cbc.ca"/>
    <x v="0"/>
    <x v="3"/>
    <x v="2"/>
    <n v="0.5"/>
    <n v="7.77"/>
    <n v="23.31"/>
  </r>
  <r>
    <s v="EZB-68383-559"/>
    <x v="418"/>
    <x v="629"/>
    <s v="R-L-1"/>
    <n v="6"/>
    <s v="Becca Ableson"/>
    <n v="0"/>
    <x v="0"/>
    <x v="0"/>
    <x v="1"/>
    <n v="1"/>
    <n v="11.95"/>
    <n v="71.699999999999989"/>
  </r>
  <r>
    <s v="OVO-01283-090"/>
    <x v="122"/>
    <x v="630"/>
    <s v="L-L-2.5"/>
    <n v="2"/>
    <s v="Jeno Druitt"/>
    <s v="jdruittj1@feedburner.com"/>
    <x v="0"/>
    <x v="3"/>
    <x v="1"/>
    <n v="2.5"/>
    <n v="36.454999999999998"/>
    <n v="182.27499999999998"/>
  </r>
  <r>
    <s v="TXH-78646-919"/>
    <x v="423"/>
    <x v="631"/>
    <s v="R-D-0.2"/>
    <n v="3"/>
    <s v="Deonne Shortall"/>
    <s v="dshortallj2@wikipedia.org"/>
    <x v="0"/>
    <x v="0"/>
    <x v="2"/>
    <n v="0.2"/>
    <n v="2.6849999999999996"/>
    <n v="1.611"/>
  </r>
  <r>
    <s v="CYZ-37122-164"/>
    <x v="463"/>
    <x v="632"/>
    <s v="E-M-0.5"/>
    <n v="2"/>
    <s v="Wilton Cottier"/>
    <s v="wcottierj3@cafepress.com"/>
    <x v="0"/>
    <x v="1"/>
    <x v="0"/>
    <n v="0.5"/>
    <n v="8.25"/>
    <n v="8.25"/>
  </r>
  <r>
    <s v="AGQ-06534-750"/>
    <x v="273"/>
    <x v="633"/>
    <s v="A-L-1"/>
    <n v="5"/>
    <s v="Kevan Grinsted"/>
    <s v="kgrinstedj4@google.com.br"/>
    <x v="1"/>
    <x v="2"/>
    <x v="1"/>
    <n v="1"/>
    <n v="12.95"/>
    <n v="64.75"/>
  </r>
  <r>
    <s v="QVL-32245-818"/>
    <x v="522"/>
    <x v="634"/>
    <s v="A-M-0.5"/>
    <n v="5"/>
    <s v="Dionne Skyner"/>
    <s v="dskynerj5@hubpages.com"/>
    <x v="0"/>
    <x v="2"/>
    <x v="0"/>
    <n v="0.5"/>
    <n v="6.75"/>
    <n v="16.875"/>
  </r>
  <r>
    <s v="LTD-96842-834"/>
    <x v="523"/>
    <x v="635"/>
    <s v="L-D-2.5"/>
    <n v="6"/>
    <s v="Francesco Dressel"/>
    <n v="0"/>
    <x v="0"/>
    <x v="3"/>
    <x v="2"/>
    <n v="2.5"/>
    <n v="29.784999999999997"/>
    <n v="446.77499999999998"/>
  </r>
  <r>
    <s v="SEC-91807-425"/>
    <x v="260"/>
    <x v="636"/>
    <s v="A-M-1"/>
    <n v="2"/>
    <s v="Paola Normanvill"/>
    <s v="pnormanvillj7@biblegateway.com"/>
    <x v="0"/>
    <x v="2"/>
    <x v="0"/>
    <n v="1"/>
    <n v="11.25"/>
    <n v="22.5"/>
  </r>
  <r>
    <s v="MHM-44857-599"/>
    <x v="331"/>
    <x v="637"/>
    <s v="L-D-1"/>
    <n v="1"/>
    <s v="Ambrosio Weinmann"/>
    <s v="aweinmannj8@shinystat.com"/>
    <x v="0"/>
    <x v="3"/>
    <x v="2"/>
    <n v="1"/>
    <n v="12.95"/>
    <n v="12.95"/>
  </r>
  <r>
    <s v="KGC-95046-911"/>
    <x v="524"/>
    <x v="638"/>
    <s v="A-M-2.5"/>
    <n v="2"/>
    <s v="Elden Andriessen"/>
    <s v="eandriessenj9@europa.eu"/>
    <x v="0"/>
    <x v="2"/>
    <x v="0"/>
    <n v="2.5"/>
    <n v="25.874999999999996"/>
    <n v="129.37499999999997"/>
  </r>
  <r>
    <s v="RZC-75150-413"/>
    <x v="525"/>
    <x v="639"/>
    <s v="E-D-0.5"/>
    <n v="5"/>
    <s v="Roxie Deaconson"/>
    <s v="rdeaconsonja@archive.org"/>
    <x v="0"/>
    <x v="1"/>
    <x v="2"/>
    <n v="0.5"/>
    <n v="7.29"/>
    <n v="18.225000000000001"/>
  </r>
  <r>
    <s v="EYH-88288-452"/>
    <x v="526"/>
    <x v="640"/>
    <s v="L-L-2.5"/>
    <n v="5"/>
    <s v="Davida Caro"/>
    <s v="dcarojb@twitter.com"/>
    <x v="0"/>
    <x v="3"/>
    <x v="1"/>
    <n v="2.5"/>
    <n v="36.454999999999998"/>
    <n v="455.6875"/>
  </r>
  <r>
    <s v="NYQ-24237-772"/>
    <x v="104"/>
    <x v="641"/>
    <s v="L-D-0.5"/>
    <n v="4"/>
    <s v="Johna Bluck"/>
    <s v="jbluckjc@imageshack.us"/>
    <x v="0"/>
    <x v="3"/>
    <x v="2"/>
    <n v="0.5"/>
    <n v="7.77"/>
    <n v="15.54"/>
  </r>
  <r>
    <s v="WKB-21680-566"/>
    <x v="491"/>
    <x v="642"/>
    <s v="A-M-0.5"/>
    <n v="3"/>
    <s v="Myrle Dearden"/>
    <n v="0"/>
    <x v="1"/>
    <x v="2"/>
    <x v="0"/>
    <n v="0.5"/>
    <n v="6.75"/>
    <n v="10.125"/>
  </r>
  <r>
    <s v="THE-61147-027"/>
    <x v="157"/>
    <x v="636"/>
    <s v="L-D-1"/>
    <n v="2"/>
    <s v="Jimmy Dymoke"/>
    <s v="jdymokeje@prnewswire.com"/>
    <x v="1"/>
    <x v="3"/>
    <x v="2"/>
    <n v="1"/>
    <n v="12.95"/>
    <n v="25.9"/>
  </r>
  <r>
    <s v="PTY-86420-119"/>
    <x v="527"/>
    <x v="643"/>
    <s v="A-D-0.5"/>
    <n v="4"/>
    <s v="Orland Tadman"/>
    <s v="otadmanjf@ft.com"/>
    <x v="0"/>
    <x v="2"/>
    <x v="2"/>
    <n v="0.5"/>
    <n v="5.97"/>
    <n v="11.94"/>
  </r>
  <r>
    <s v="QHL-27188-431"/>
    <x v="528"/>
    <x v="644"/>
    <s v="L-L-0.5"/>
    <n v="2"/>
    <s v="Barrett Gudde"/>
    <s v="bguddejg@dailymotion.com"/>
    <x v="0"/>
    <x v="3"/>
    <x v="1"/>
    <n v="0.5"/>
    <n v="9.51"/>
    <n v="9.51"/>
  </r>
  <r>
    <s v="MIS-54381-047"/>
    <x v="99"/>
    <x v="645"/>
    <s v="A-D-0.5"/>
    <n v="5"/>
    <s v="Nathan Sictornes"/>
    <s v="nsictornesjh@buzzfeed.com"/>
    <x v="1"/>
    <x v="2"/>
    <x v="2"/>
    <n v="0.5"/>
    <n v="5.97"/>
    <n v="14.924999999999999"/>
  </r>
  <r>
    <s v="TBB-29780-459"/>
    <x v="529"/>
    <x v="646"/>
    <s v="A-L-0.5"/>
    <n v="1"/>
    <s v="Vivyan Dunning"/>
    <s v="vdunningji@independent.co.uk"/>
    <x v="0"/>
    <x v="2"/>
    <x v="1"/>
    <n v="0.5"/>
    <n v="7.77"/>
    <n v="3.8849999999999998"/>
  </r>
  <r>
    <s v="QLC-52637-305"/>
    <x v="530"/>
    <x v="647"/>
    <s v="L-D-2.5"/>
    <n v="4"/>
    <s v="Doralin Baison"/>
    <n v="0"/>
    <x v="1"/>
    <x v="3"/>
    <x v="2"/>
    <n v="2.5"/>
    <n v="29.784999999999997"/>
    <n v="297.84999999999997"/>
  </r>
  <r>
    <s v="CWT-27056-328"/>
    <x v="531"/>
    <x v="648"/>
    <s v="E-D-0.2"/>
    <n v="6"/>
    <s v="Josefina Ferens"/>
    <n v="0"/>
    <x v="0"/>
    <x v="1"/>
    <x v="2"/>
    <n v="0.2"/>
    <n v="3.645"/>
    <n v="4.3740000000000006"/>
  </r>
  <r>
    <s v="ASS-05878-128"/>
    <x v="210"/>
    <x v="649"/>
    <s v="E-L-0.5"/>
    <n v="2"/>
    <s v="Shelley Gehring"/>
    <s v="sgehringjl@gnu.org"/>
    <x v="0"/>
    <x v="1"/>
    <x v="1"/>
    <n v="0.5"/>
    <n v="8.91"/>
    <n v="8.91"/>
  </r>
  <r>
    <s v="EGK-03027-418"/>
    <x v="532"/>
    <x v="650"/>
    <s v="E-M-0.2"/>
    <n v="3"/>
    <s v="Barrie Fallowes"/>
    <s v="bfallowesjm@purevolume.com"/>
    <x v="0"/>
    <x v="1"/>
    <x v="0"/>
    <n v="0.2"/>
    <n v="4.125"/>
    <n v="2.4750000000000005"/>
  </r>
  <r>
    <s v="KCY-61732-849"/>
    <x v="533"/>
    <x v="651"/>
    <s v="L-D-1"/>
    <n v="2"/>
    <s v="Nicolas Aiton"/>
    <n v="0"/>
    <x v="1"/>
    <x v="3"/>
    <x v="2"/>
    <n v="1"/>
    <n v="12.95"/>
    <n v="25.9"/>
  </r>
  <r>
    <s v="BLI-21697-702"/>
    <x v="534"/>
    <x v="652"/>
    <s v="A-M-0.5"/>
    <n v="2"/>
    <s v="Shelli De Banke"/>
    <s v="sdejo@newsvine.com"/>
    <x v="0"/>
    <x v="2"/>
    <x v="0"/>
    <n v="0.5"/>
    <n v="6.75"/>
    <n v="6.75"/>
  </r>
  <r>
    <s v="KFJ-46568-890"/>
    <x v="535"/>
    <x v="653"/>
    <s v="E-L-0.5"/>
    <n v="2"/>
    <s v="Lyell Murch"/>
    <n v="0"/>
    <x v="0"/>
    <x v="1"/>
    <x v="1"/>
    <n v="0.5"/>
    <n v="8.91"/>
    <n v="8.91"/>
  </r>
  <r>
    <s v="SOK-43535-680"/>
    <x v="536"/>
    <x v="654"/>
    <s v="E-M-0.5"/>
    <n v="3"/>
    <s v="Stearne Count"/>
    <s v="scountjq@nba.com"/>
    <x v="0"/>
    <x v="1"/>
    <x v="0"/>
    <n v="0.5"/>
    <n v="8.25"/>
    <n v="12.375"/>
  </r>
  <r>
    <s v="XUE-87260-201"/>
    <x v="537"/>
    <x v="655"/>
    <s v="R-M-0.2"/>
    <n v="6"/>
    <s v="Selia Ragles"/>
    <s v="sraglesjr@blogtalkradio.com"/>
    <x v="0"/>
    <x v="0"/>
    <x v="0"/>
    <n v="0.2"/>
    <n v="2.9849999999999999"/>
    <n v="3.5820000000000003"/>
  </r>
  <r>
    <s v="CZF-40873-691"/>
    <x v="61"/>
    <x v="656"/>
    <s v="E-M-0.5"/>
    <n v="2"/>
    <s v="Silas Deehan"/>
    <n v="0"/>
    <x v="2"/>
    <x v="1"/>
    <x v="0"/>
    <n v="0.5"/>
    <n v="8.25"/>
    <n v="8.25"/>
  </r>
  <r>
    <s v="AIA-98989-755"/>
    <x v="242"/>
    <x v="657"/>
    <s v="R-M-0.2"/>
    <n v="1"/>
    <s v="Sacha Bruun"/>
    <s v="sbruunjt@blogtalkradio.com"/>
    <x v="0"/>
    <x v="0"/>
    <x v="0"/>
    <n v="0.2"/>
    <n v="2.9849999999999999"/>
    <n v="0.59699999999999998"/>
  </r>
  <r>
    <s v="ITZ-21793-986"/>
    <x v="299"/>
    <x v="658"/>
    <s v="E-D-0.2"/>
    <n v="4"/>
    <s v="Alon Pllu"/>
    <s v="aplluju@dagondesign.com"/>
    <x v="1"/>
    <x v="1"/>
    <x v="2"/>
    <n v="0.2"/>
    <n v="3.645"/>
    <n v="2.9160000000000004"/>
  </r>
  <r>
    <s v="YOK-93322-608"/>
    <x v="343"/>
    <x v="659"/>
    <s v="E-L-1"/>
    <n v="6"/>
    <s v="Gilberto Cornier"/>
    <s v="gcornierjv@techcrunch.com"/>
    <x v="0"/>
    <x v="1"/>
    <x v="1"/>
    <n v="1"/>
    <n v="14.85"/>
    <n v="89.1"/>
  </r>
  <r>
    <s v="LXK-00634-611"/>
    <x v="538"/>
    <x v="636"/>
    <s v="R-L-1"/>
    <n v="3"/>
    <s v="Selestina Greedyer"/>
    <s v="sgreedyerjw@parallels.com"/>
    <x v="1"/>
    <x v="0"/>
    <x v="1"/>
    <n v="1"/>
    <n v="11.95"/>
    <n v="35.849999999999994"/>
  </r>
  <r>
    <s v="CQW-37388-302"/>
    <x v="539"/>
    <x v="660"/>
    <s v="A-D-2.5"/>
    <n v="3"/>
    <s v="Willabella Harvison"/>
    <s v="wharvisonjx@gizmodo.com"/>
    <x v="0"/>
    <x v="2"/>
    <x v="2"/>
    <n v="2.5"/>
    <n v="22.884999999999998"/>
    <n v="171.63749999999999"/>
  </r>
  <r>
    <s v="SPA-79365-334"/>
    <x v="27"/>
    <x v="661"/>
    <s v="L-D-1"/>
    <n v="3"/>
    <s v="Darice Heaford"/>
    <s v="dheafordjy@twitpic.com"/>
    <x v="0"/>
    <x v="3"/>
    <x v="2"/>
    <n v="1"/>
    <n v="12.95"/>
    <n v="38.849999999999994"/>
  </r>
  <r>
    <s v="VPX-08817-517"/>
    <x v="540"/>
    <x v="662"/>
    <s v="L-L-1"/>
    <n v="5"/>
    <s v="Granger Fantham"/>
    <s v="gfanthamjz@hexun.com"/>
    <x v="0"/>
    <x v="3"/>
    <x v="1"/>
    <n v="1"/>
    <n v="15.85"/>
    <n v="79.25"/>
  </r>
  <r>
    <s v="PBP-87115-410"/>
    <x v="541"/>
    <x v="663"/>
    <s v="E-D-0.5"/>
    <n v="5"/>
    <s v="Reynolds Crookshanks"/>
    <s v="rcrookshanksk0@unc.edu"/>
    <x v="0"/>
    <x v="1"/>
    <x v="2"/>
    <n v="0.5"/>
    <n v="7.29"/>
    <n v="18.225000000000001"/>
  </r>
  <r>
    <s v="SFB-93752-440"/>
    <x v="390"/>
    <x v="664"/>
    <s v="R-M-0.2"/>
    <n v="3"/>
    <s v="Niels Leake"/>
    <s v="nleakek1@cmu.edu"/>
    <x v="0"/>
    <x v="0"/>
    <x v="0"/>
    <n v="0.2"/>
    <n v="2.9849999999999999"/>
    <n v="1.7910000000000001"/>
  </r>
  <r>
    <s v="TBU-65158-068"/>
    <x v="396"/>
    <x v="665"/>
    <s v="E-D-1"/>
    <n v="2"/>
    <s v="Hetti Measures"/>
    <n v="0"/>
    <x v="0"/>
    <x v="1"/>
    <x v="2"/>
    <n v="1"/>
    <n v="12.15"/>
    <n v="24.3"/>
  </r>
  <r>
    <s v="TEH-08414-216"/>
    <x v="185"/>
    <x v="666"/>
    <s v="E-M-2.5"/>
    <n v="2"/>
    <s v="Gay Eilhersen"/>
    <s v="geilhersenk3@networksolutions.com"/>
    <x v="0"/>
    <x v="1"/>
    <x v="0"/>
    <n v="2.5"/>
    <n v="31.624999999999996"/>
    <n v="158.12499999999997"/>
  </r>
  <r>
    <s v="MAY-77231-536"/>
    <x v="542"/>
    <x v="667"/>
    <s v="A-M-0.2"/>
    <n v="2"/>
    <s v="Nico Hubert"/>
    <n v="0"/>
    <x v="0"/>
    <x v="2"/>
    <x v="0"/>
    <n v="0.2"/>
    <n v="3.375"/>
    <n v="1.35"/>
  </r>
  <r>
    <s v="ATY-28980-884"/>
    <x v="117"/>
    <x v="668"/>
    <s v="A-L-0.2"/>
    <n v="6"/>
    <s v="Cristina Aleixo"/>
    <s v="caleixok5@globo.com"/>
    <x v="0"/>
    <x v="2"/>
    <x v="1"/>
    <n v="0.2"/>
    <n v="3.8849999999999998"/>
    <n v="4.6620000000000008"/>
  </r>
  <r>
    <s v="SWP-88281-918"/>
    <x v="543"/>
    <x v="669"/>
    <s v="L-L-2.5"/>
    <n v="4"/>
    <s v="Derrek Allpress"/>
    <n v="0"/>
    <x v="0"/>
    <x v="3"/>
    <x v="1"/>
    <n v="2.5"/>
    <n v="36.454999999999998"/>
    <n v="364.54999999999995"/>
  </r>
  <r>
    <s v="VCE-56531-986"/>
    <x v="544"/>
    <x v="670"/>
    <s v="R-M-0.5"/>
    <n v="5"/>
    <s v="Rikki Tomkowicz"/>
    <s v="rtomkowiczk7@bravesites.com"/>
    <x v="1"/>
    <x v="0"/>
    <x v="0"/>
    <n v="0.5"/>
    <n v="5.97"/>
    <n v="14.924999999999999"/>
  </r>
  <r>
    <s v="FVV-75700-005"/>
    <x v="545"/>
    <x v="671"/>
    <s v="E-D-0.5"/>
    <n v="3"/>
    <s v="Rochette Huscroft"/>
    <s v="rhuscroftk8@jimdo.com"/>
    <x v="0"/>
    <x v="1"/>
    <x v="2"/>
    <n v="0.5"/>
    <n v="7.29"/>
    <n v="10.935"/>
  </r>
  <r>
    <s v="CFZ-53492-600"/>
    <x v="546"/>
    <x v="672"/>
    <s v="L-M-0.2"/>
    <n v="1"/>
    <s v="Selle Scurrer"/>
    <s v="sscurrerk9@flavors.me"/>
    <x v="2"/>
    <x v="3"/>
    <x v="0"/>
    <n v="0.2"/>
    <n v="4.3650000000000002"/>
    <n v="0.87300000000000011"/>
  </r>
  <r>
    <s v="LDK-71031-121"/>
    <x v="420"/>
    <x v="673"/>
    <s v="L-L-2.5"/>
    <n v="1"/>
    <s v="Andie Rudram"/>
    <s v="arudramka@prnewswire.com"/>
    <x v="0"/>
    <x v="3"/>
    <x v="1"/>
    <n v="2.5"/>
    <n v="36.454999999999998"/>
    <n v="91.137499999999989"/>
  </r>
  <r>
    <s v="EBA-82404-343"/>
    <x v="547"/>
    <x v="674"/>
    <s v="L-D-0.2"/>
    <n v="4"/>
    <s v="Leta Clarricoates"/>
    <n v="0"/>
    <x v="0"/>
    <x v="3"/>
    <x v="2"/>
    <n v="0.2"/>
    <n v="3.8849999999999998"/>
    <n v="3.1080000000000001"/>
  </r>
  <r>
    <s v="USA-42811-560"/>
    <x v="548"/>
    <x v="675"/>
    <s v="E-L-0.2"/>
    <n v="2"/>
    <s v="Jacquelyn Maha"/>
    <s v="jmahakc@cyberchimps.com"/>
    <x v="0"/>
    <x v="1"/>
    <x v="1"/>
    <n v="0.2"/>
    <n v="4.4550000000000001"/>
    <n v="1.782"/>
  </r>
  <r>
    <s v="SNL-83703-516"/>
    <x v="549"/>
    <x v="676"/>
    <s v="L-M-2.5"/>
    <n v="3"/>
    <s v="Glory Clemon"/>
    <s v="gclemonkd@networksolutions.com"/>
    <x v="0"/>
    <x v="3"/>
    <x v="0"/>
    <n v="2.5"/>
    <n v="33.464999999999996"/>
    <n v="250.98749999999998"/>
  </r>
  <r>
    <s v="SUZ-83036-175"/>
    <x v="550"/>
    <x v="677"/>
    <s v="R-D-0.2"/>
    <n v="5"/>
    <s v="Alica Kift"/>
    <n v="0"/>
    <x v="0"/>
    <x v="0"/>
    <x v="2"/>
    <n v="0.2"/>
    <n v="2.6849999999999996"/>
    <n v="2.6849999999999996"/>
  </r>
  <r>
    <s v="RGM-01187-513"/>
    <x v="551"/>
    <x v="678"/>
    <s v="E-D-0.2"/>
    <n v="6"/>
    <s v="Babb Pollins"/>
    <s v="bpollinskf@shinystat.com"/>
    <x v="0"/>
    <x v="1"/>
    <x v="2"/>
    <n v="0.2"/>
    <n v="3.645"/>
    <n v="4.3740000000000006"/>
  </r>
  <r>
    <s v="CZG-01299-952"/>
    <x v="552"/>
    <x v="679"/>
    <s v="L-D-1"/>
    <n v="2"/>
    <s v="Jarret Toye"/>
    <s v="jtoyekg@pinterest.com"/>
    <x v="1"/>
    <x v="3"/>
    <x v="2"/>
    <n v="1"/>
    <n v="12.95"/>
    <n v="25.9"/>
  </r>
  <r>
    <s v="KLD-88731-484"/>
    <x v="553"/>
    <x v="680"/>
    <s v="A-M-1"/>
    <n v="5"/>
    <s v="Carlie Linskill"/>
    <s v="clinskillkh@sphinn.com"/>
    <x v="0"/>
    <x v="2"/>
    <x v="0"/>
    <n v="1"/>
    <n v="11.25"/>
    <n v="56.25"/>
  </r>
  <r>
    <s v="BQK-38412-229"/>
    <x v="554"/>
    <x v="681"/>
    <s v="R-L-0.2"/>
    <n v="3"/>
    <s v="Natal Vigrass"/>
    <s v="nvigrasski@ezinearticles.com"/>
    <x v="2"/>
    <x v="0"/>
    <x v="1"/>
    <n v="0.2"/>
    <n v="3.5849999999999995"/>
    <n v="2.1510000000000002"/>
  </r>
  <r>
    <s v="TCX-76953-071"/>
    <x v="555"/>
    <x v="636"/>
    <s v="E-D-0.2"/>
    <n v="5"/>
    <s v="Burlie Issac"/>
    <n v="0"/>
    <x v="0"/>
    <x v="1"/>
    <x v="2"/>
    <n v="0.2"/>
    <n v="3.645"/>
    <n v="3.645"/>
  </r>
  <r>
    <s v="LIN-88046-551"/>
    <x v="150"/>
    <x v="682"/>
    <s v="R-L-0.5"/>
    <n v="4"/>
    <s v="Kandace Cragell"/>
    <s v="kcragellkk@google.com"/>
    <x v="1"/>
    <x v="0"/>
    <x v="1"/>
    <n v="0.5"/>
    <n v="7.169999999999999"/>
    <n v="14.339999999999998"/>
  </r>
  <r>
    <s v="PMV-54491-220"/>
    <x v="556"/>
    <x v="683"/>
    <s v="L-M-0.2"/>
    <n v="2"/>
    <s v="Lyon Ibert"/>
    <s v="libertkl@huffingtonpost.com"/>
    <x v="0"/>
    <x v="3"/>
    <x v="0"/>
    <n v="0.2"/>
    <n v="4.3650000000000002"/>
    <n v="1.7460000000000002"/>
  </r>
  <r>
    <s v="SKA-73676-005"/>
    <x v="327"/>
    <x v="684"/>
    <s v="L-M-1"/>
    <n v="4"/>
    <s v="Reese Lidgey"/>
    <s v="rlidgeykm@vimeo.com"/>
    <x v="0"/>
    <x v="3"/>
    <x v="0"/>
    <n v="1"/>
    <n v="14.55"/>
    <n v="58.2"/>
  </r>
  <r>
    <s v="TKH-62197-239"/>
    <x v="557"/>
    <x v="685"/>
    <s v="A-D-0.5"/>
    <n v="3"/>
    <s v="Tersina Castagne"/>
    <s v="tcastagnekn@wikia.com"/>
    <x v="0"/>
    <x v="2"/>
    <x v="2"/>
    <n v="0.5"/>
    <n v="5.97"/>
    <n v="8.9550000000000001"/>
  </r>
  <r>
    <s v="YXF-57218-272"/>
    <x v="333"/>
    <x v="686"/>
    <s v="R-M-0.2"/>
    <n v="6"/>
    <s v="Samuele Klaaassen"/>
    <n v="0"/>
    <x v="0"/>
    <x v="0"/>
    <x v="0"/>
    <n v="0.2"/>
    <n v="2.9849999999999999"/>
    <n v="3.5820000000000003"/>
  </r>
  <r>
    <s v="PKJ-30083-501"/>
    <x v="558"/>
    <x v="687"/>
    <s v="E-D-0.5"/>
    <n v="2"/>
    <s v="Jordana Halden"/>
    <s v="jhaldenkp@comcast.net"/>
    <x v="1"/>
    <x v="1"/>
    <x v="2"/>
    <n v="0.5"/>
    <n v="7.29"/>
    <n v="7.29"/>
  </r>
  <r>
    <s v="WTT-91832-645"/>
    <x v="559"/>
    <x v="688"/>
    <s v="A-M-1"/>
    <n v="3"/>
    <s v="Hussein Olliff"/>
    <s v="holliffkq@sciencedirect.com"/>
    <x v="1"/>
    <x v="2"/>
    <x v="0"/>
    <n v="1"/>
    <n v="11.25"/>
    <n v="33.75"/>
  </r>
  <r>
    <s v="TRZ-94735-865"/>
    <x v="310"/>
    <x v="689"/>
    <s v="L-M-0.5"/>
    <n v="4"/>
    <s v="Teddi Quadri"/>
    <s v="tquadrikr@opensource.org"/>
    <x v="1"/>
    <x v="3"/>
    <x v="0"/>
    <n v="0.5"/>
    <n v="8.73"/>
    <n v="17.46"/>
  </r>
  <r>
    <s v="UDB-09651-780"/>
    <x v="560"/>
    <x v="690"/>
    <s v="E-D-0.5"/>
    <n v="2"/>
    <s v="Felita Eshmade"/>
    <s v="feshmadeks@umn.edu"/>
    <x v="0"/>
    <x v="1"/>
    <x v="2"/>
    <n v="0.5"/>
    <n v="7.29"/>
    <n v="7.29"/>
  </r>
  <r>
    <s v="EHJ-82097-549"/>
    <x v="561"/>
    <x v="691"/>
    <s v="R-D-0.2"/>
    <n v="2"/>
    <s v="Melodie OIlier"/>
    <s v="moilierkt@paginegialle.it"/>
    <x v="1"/>
    <x v="0"/>
    <x v="2"/>
    <n v="0.2"/>
    <n v="2.6849999999999996"/>
    <n v="1.0739999999999998"/>
  </r>
  <r>
    <s v="ZFR-79447-696"/>
    <x v="562"/>
    <x v="692"/>
    <s v="R-M-0.5"/>
    <n v="1"/>
    <s v="Hazel Iacopini"/>
    <n v="0"/>
    <x v="0"/>
    <x v="0"/>
    <x v="0"/>
    <n v="0.5"/>
    <n v="5.97"/>
    <n v="2.9849999999999999"/>
  </r>
  <r>
    <s v="NUU-03893-975"/>
    <x v="563"/>
    <x v="693"/>
    <s v="L-L-0.5"/>
    <n v="2"/>
    <s v="Vinny Shoebotham"/>
    <s v="vshoebothamkv@redcross.org"/>
    <x v="0"/>
    <x v="3"/>
    <x v="1"/>
    <n v="0.5"/>
    <n v="9.51"/>
    <n v="9.51"/>
  </r>
  <r>
    <s v="GVG-59542-307"/>
    <x v="564"/>
    <x v="694"/>
    <s v="E-M-1"/>
    <n v="2"/>
    <s v="Bran Sterke"/>
    <s v="bsterkekw@biblegateway.com"/>
    <x v="0"/>
    <x v="1"/>
    <x v="0"/>
    <n v="1"/>
    <n v="13.75"/>
    <n v="27.5"/>
  </r>
  <r>
    <s v="YLY-35287-172"/>
    <x v="565"/>
    <x v="695"/>
    <s v="A-D-0.5"/>
    <n v="5"/>
    <s v="Simone Capon"/>
    <s v="scaponkx@craigslist.org"/>
    <x v="0"/>
    <x v="2"/>
    <x v="2"/>
    <n v="0.5"/>
    <n v="5.97"/>
    <n v="14.924999999999999"/>
  </r>
  <r>
    <s v="DCI-96254-548"/>
    <x v="566"/>
    <x v="636"/>
    <s v="A-D-0.2"/>
    <n v="6"/>
    <s v="Philomena Traite"/>
    <s v="ptraiteky@huffingtonpost.com"/>
    <x v="0"/>
    <x v="2"/>
    <x v="2"/>
    <n v="0.2"/>
    <n v="2.9849999999999999"/>
    <n v="3.5820000000000003"/>
  </r>
  <r>
    <s v="KHZ-26264-253"/>
    <x v="160"/>
    <x v="696"/>
    <s v="L-L-0.2"/>
    <n v="6"/>
    <s v="Foster Constance"/>
    <s v="fconstancekz@ifeng.com"/>
    <x v="0"/>
    <x v="3"/>
    <x v="1"/>
    <n v="0.2"/>
    <n v="4.7549999999999999"/>
    <n v="5.7060000000000004"/>
  </r>
  <r>
    <s v="AAQ-13644-699"/>
    <x v="567"/>
    <x v="697"/>
    <s v="R-D-1"/>
    <n v="4"/>
    <s v="Fernando Sulman"/>
    <s v="fsulmanl0@washington.edu"/>
    <x v="0"/>
    <x v="0"/>
    <x v="2"/>
    <n v="1"/>
    <n v="8.9499999999999993"/>
    <n v="35.799999999999997"/>
  </r>
  <r>
    <s v="LWL-68108-794"/>
    <x v="568"/>
    <x v="698"/>
    <s v="A-D-0.5"/>
    <n v="3"/>
    <s v="Dorotea Hollyman"/>
    <s v="dhollymanl1@ibm.com"/>
    <x v="0"/>
    <x v="2"/>
    <x v="2"/>
    <n v="0.5"/>
    <n v="5.97"/>
    <n v="8.9550000000000001"/>
  </r>
  <r>
    <s v="JQT-14347-517"/>
    <x v="569"/>
    <x v="699"/>
    <s v="R-D-1"/>
    <n v="1"/>
    <s v="Lorelei Nardoni"/>
    <s v="lnardonil2@hao123.com"/>
    <x v="0"/>
    <x v="0"/>
    <x v="2"/>
    <n v="1"/>
    <n v="8.9499999999999993"/>
    <n v="8.9499999999999993"/>
  </r>
  <r>
    <s v="BMM-86471-923"/>
    <x v="570"/>
    <x v="700"/>
    <s v="L-D-2.5"/>
    <n v="1"/>
    <s v="Dallas Yarham"/>
    <s v="dyarhaml3@moonfruit.com"/>
    <x v="0"/>
    <x v="3"/>
    <x v="2"/>
    <n v="2.5"/>
    <n v="29.784999999999997"/>
    <n v="74.462499999999991"/>
  </r>
  <r>
    <s v="IXU-67272-326"/>
    <x v="571"/>
    <x v="701"/>
    <s v="E-L-0.5"/>
    <n v="5"/>
    <s v="Arlana Ferrea"/>
    <s v="aferreal4@wikia.com"/>
    <x v="0"/>
    <x v="1"/>
    <x v="1"/>
    <n v="0.5"/>
    <n v="8.91"/>
    <n v="22.274999999999999"/>
  </r>
  <r>
    <s v="ITE-28312-615"/>
    <x v="139"/>
    <x v="702"/>
    <s v="E-L-1"/>
    <n v="6"/>
    <s v="Chuck Kendrick"/>
    <s v="ckendrickl5@webnode.com"/>
    <x v="0"/>
    <x v="1"/>
    <x v="1"/>
    <n v="1"/>
    <n v="14.85"/>
    <n v="89.1"/>
  </r>
  <r>
    <s v="ZHQ-30471-635"/>
    <x v="303"/>
    <x v="703"/>
    <s v="L-M-0.5"/>
    <n v="5"/>
    <s v="Sharona Danilchik"/>
    <s v="sdanilchikl6@mit.edu"/>
    <x v="2"/>
    <x v="3"/>
    <x v="0"/>
    <n v="0.5"/>
    <n v="8.73"/>
    <n v="21.825000000000003"/>
  </r>
  <r>
    <s v="LTP-31133-134"/>
    <x v="572"/>
    <x v="704"/>
    <s v="A-L-0.5"/>
    <n v="3"/>
    <s v="Sarajane Potter"/>
    <n v="0"/>
    <x v="0"/>
    <x v="2"/>
    <x v="1"/>
    <n v="0.5"/>
    <n v="7.77"/>
    <n v="11.654999999999999"/>
  </r>
  <r>
    <s v="ZVQ-26122-859"/>
    <x v="573"/>
    <x v="705"/>
    <s v="A-L-2.5"/>
    <n v="6"/>
    <s v="Bobby Folomkin"/>
    <s v="bfolomkinl8@yolasite.com"/>
    <x v="0"/>
    <x v="2"/>
    <x v="1"/>
    <n v="2.5"/>
    <n v="29.784999999999997"/>
    <n v="446.77499999999998"/>
  </r>
  <r>
    <s v="MIU-01481-194"/>
    <x v="574"/>
    <x v="706"/>
    <s v="R-M-1"/>
    <n v="6"/>
    <s v="Rafferty Pursglove"/>
    <s v="rpursglovel9@biblegateway.com"/>
    <x v="0"/>
    <x v="0"/>
    <x v="0"/>
    <n v="1"/>
    <n v="9.9499999999999993"/>
    <n v="59.699999999999996"/>
  </r>
  <r>
    <s v="MIU-01481-194"/>
    <x v="574"/>
    <x v="706"/>
    <s v="A-L-0.5"/>
    <n v="2"/>
    <s v="Riva De Micoli"/>
    <s v="rdela@usa.gov"/>
    <x v="0"/>
    <x v="2"/>
    <x v="1"/>
    <n v="0.5"/>
    <n v="7.77"/>
    <n v="7.77"/>
  </r>
  <r>
    <s v="UEA-72681-629"/>
    <x v="455"/>
    <x v="696"/>
    <s v="A-L-2.5"/>
    <n v="3"/>
    <s v="Antoine Taunton."/>
    <s v="atauntonlb@bing.com"/>
    <x v="0"/>
    <x v="2"/>
    <x v="1"/>
    <n v="2.5"/>
    <n v="29.784999999999997"/>
    <n v="223.38749999999999"/>
  </r>
  <r>
    <s v="CVE-15042-481"/>
    <x v="575"/>
    <x v="696"/>
    <s v="R-L-1"/>
    <n v="2"/>
    <s v="Krishnah Incogna"/>
    <n v="0"/>
    <x v="0"/>
    <x v="0"/>
    <x v="1"/>
    <n v="1"/>
    <n v="11.95"/>
    <n v="23.9"/>
  </r>
  <r>
    <s v="EJA-79176-833"/>
    <x v="576"/>
    <x v="707"/>
    <s v="R-M-2.5"/>
    <n v="6"/>
    <s v="Dalia Eburah"/>
    <s v="deburahld@google.co.jp"/>
    <x v="2"/>
    <x v="0"/>
    <x v="0"/>
    <n v="2.5"/>
    <n v="22.884999999999998"/>
    <n v="343.27499999999998"/>
  </r>
  <r>
    <s v="AHQ-40440-522"/>
    <x v="577"/>
    <x v="708"/>
    <s v="A-D-1"/>
    <n v="1"/>
    <s v="Martie Brimilcombe"/>
    <s v="mbrimilcombele@cnn.com"/>
    <x v="0"/>
    <x v="2"/>
    <x v="2"/>
    <n v="1"/>
    <n v="9.9499999999999993"/>
    <n v="9.9499999999999993"/>
  </r>
  <r>
    <s v="TID-21626-411"/>
    <x v="578"/>
    <x v="709"/>
    <s v="R-L-0.5"/>
    <n v="3"/>
    <s v="Suzanna Bollam"/>
    <s v="sbollamlf@list-manage.com"/>
    <x v="0"/>
    <x v="0"/>
    <x v="1"/>
    <n v="0.5"/>
    <n v="7.169999999999999"/>
    <n v="10.754999999999999"/>
  </r>
  <r>
    <s v="RSR-96390-187"/>
    <x v="579"/>
    <x v="710"/>
    <s v="E-M-1"/>
    <n v="6"/>
    <s v="Mellisa Mebes"/>
    <n v="0"/>
    <x v="0"/>
    <x v="1"/>
    <x v="0"/>
    <n v="1"/>
    <n v="13.75"/>
    <n v="82.5"/>
  </r>
  <r>
    <s v="BZE-96093-118"/>
    <x v="91"/>
    <x v="711"/>
    <s v="L-M-0.2"/>
    <n v="2"/>
    <s v="Alva Filipczak"/>
    <s v="afilipczaklh@ning.com"/>
    <x v="1"/>
    <x v="3"/>
    <x v="0"/>
    <n v="0.2"/>
    <n v="4.3650000000000002"/>
    <n v="1.7460000000000002"/>
  </r>
  <r>
    <s v="LOU-41819-242"/>
    <x v="272"/>
    <x v="712"/>
    <s v="R-M-1"/>
    <n v="2"/>
    <s v="Dorette Hinemoor"/>
    <n v="0"/>
    <x v="0"/>
    <x v="0"/>
    <x v="0"/>
    <n v="1"/>
    <n v="9.9499999999999993"/>
    <n v="19.899999999999999"/>
  </r>
  <r>
    <s v="FND-99527-640"/>
    <x v="65"/>
    <x v="713"/>
    <s v="E-L-0.5"/>
    <n v="2"/>
    <s v="Rhetta Elnaugh"/>
    <s v="relnaughlj@comsenz.com"/>
    <x v="0"/>
    <x v="1"/>
    <x v="1"/>
    <n v="0.5"/>
    <n v="8.91"/>
    <n v="8.91"/>
  </r>
  <r>
    <s v="ASG-27179-958"/>
    <x v="580"/>
    <x v="714"/>
    <s v="A-M-0.5"/>
    <n v="3"/>
    <s v="Jule Deehan"/>
    <s v="jdeehanlk@about.me"/>
    <x v="0"/>
    <x v="2"/>
    <x v="0"/>
    <n v="0.5"/>
    <n v="6.75"/>
    <n v="10.125"/>
  </r>
  <r>
    <s v="YKX-23510-272"/>
    <x v="581"/>
    <x v="715"/>
    <s v="A-L-2.5"/>
    <n v="2"/>
    <s v="Janella Eden"/>
    <s v="jedenll@e-recht24.de"/>
    <x v="0"/>
    <x v="2"/>
    <x v="1"/>
    <n v="2.5"/>
    <n v="29.784999999999997"/>
    <n v="148.92499999999998"/>
  </r>
  <r>
    <s v="FSA-98650-921"/>
    <x v="489"/>
    <x v="716"/>
    <s v="L-L-0.5"/>
    <n v="2"/>
    <s v="Devora Maton"/>
    <s v="dmatonlm@utexas.edu"/>
    <x v="0"/>
    <x v="3"/>
    <x v="1"/>
    <n v="0.5"/>
    <n v="9.51"/>
    <n v="9.51"/>
  </r>
  <r>
    <s v="ZUR-55774-294"/>
    <x v="234"/>
    <x v="717"/>
    <s v="L-D-1"/>
    <n v="6"/>
    <s v="Ugo Southerden"/>
    <s v="usoutherdenln@hao123.com"/>
    <x v="0"/>
    <x v="3"/>
    <x v="2"/>
    <n v="1"/>
    <n v="12.95"/>
    <n v="77.699999999999989"/>
  </r>
  <r>
    <s v="FUO-99821-974"/>
    <x v="175"/>
    <x v="718"/>
    <s v="E-M-1"/>
    <n v="3"/>
    <s v="Verne Dunkerley"/>
    <n v="0"/>
    <x v="0"/>
    <x v="1"/>
    <x v="0"/>
    <n v="1"/>
    <n v="13.75"/>
    <n v="41.25"/>
  </r>
  <r>
    <s v="YVH-19865-819"/>
    <x v="582"/>
    <x v="719"/>
    <s v="L-L-2.5"/>
    <n v="4"/>
    <s v="Lacee Burtenshaw"/>
    <s v="lburtenshawlp@shinystat.com"/>
    <x v="0"/>
    <x v="3"/>
    <x v="1"/>
    <n v="2.5"/>
    <n v="36.454999999999998"/>
    <n v="364.54999999999995"/>
  </r>
  <r>
    <s v="NNF-47422-501"/>
    <x v="583"/>
    <x v="720"/>
    <s v="E-L-0.2"/>
    <n v="6"/>
    <s v="Adorne Gregoratti"/>
    <s v="agregorattilq@vistaprint.com"/>
    <x v="1"/>
    <x v="1"/>
    <x v="1"/>
    <n v="0.2"/>
    <n v="4.4550000000000001"/>
    <n v="5.346000000000001"/>
  </r>
  <r>
    <s v="RJI-71409-490"/>
    <x v="548"/>
    <x v="721"/>
    <s v="L-M-0.5"/>
    <n v="5"/>
    <s v="Chris Croster"/>
    <s v="ccrosterlr@gov.uk"/>
    <x v="0"/>
    <x v="3"/>
    <x v="0"/>
    <n v="0.5"/>
    <n v="8.73"/>
    <n v="21.825000000000003"/>
  </r>
  <r>
    <s v="UZL-46108-213"/>
    <x v="584"/>
    <x v="722"/>
    <s v="L-L-1"/>
    <n v="2"/>
    <s v="Graeme Whitehead"/>
    <s v="gwhiteheadls@hp.com"/>
    <x v="0"/>
    <x v="3"/>
    <x v="1"/>
    <n v="1"/>
    <n v="15.85"/>
    <n v="31.7"/>
  </r>
  <r>
    <s v="AOX-44467-109"/>
    <x v="64"/>
    <x v="723"/>
    <s v="A-D-2.5"/>
    <n v="1"/>
    <s v="Haslett Jodrelle"/>
    <s v="hjodrellelt@samsung.com"/>
    <x v="0"/>
    <x v="2"/>
    <x v="2"/>
    <n v="2.5"/>
    <n v="22.884999999999998"/>
    <n v="57.212499999999991"/>
  </r>
  <r>
    <s v="TZD-67261-174"/>
    <x v="585"/>
    <x v="716"/>
    <s v="E-D-2.5"/>
    <n v="1"/>
    <s v="Cam Jewster"/>
    <s v="cjewsterlu@moonfruit.com"/>
    <x v="0"/>
    <x v="1"/>
    <x v="2"/>
    <n v="2.5"/>
    <n v="27.945"/>
    <n v="69.862499999999997"/>
  </r>
  <r>
    <s v="TBU-64277-625"/>
    <x v="32"/>
    <x v="724"/>
    <s v="E-M-1"/>
    <n v="6"/>
    <s v="Beryl Osborn"/>
    <n v="0"/>
    <x v="0"/>
    <x v="1"/>
    <x v="0"/>
    <n v="1"/>
    <n v="13.75"/>
    <n v="82.5"/>
  </r>
  <r>
    <s v="TYP-85767-944"/>
    <x v="586"/>
    <x v="725"/>
    <s v="R-M-2.5"/>
    <n v="2"/>
    <s v="Kaela Nottram"/>
    <s v="knottramlw@odnoklassniki.ru"/>
    <x v="1"/>
    <x v="0"/>
    <x v="0"/>
    <n v="2.5"/>
    <n v="22.884999999999998"/>
    <n v="114.42499999999998"/>
  </r>
  <r>
    <s v="GTT-73214-334"/>
    <x v="535"/>
    <x v="726"/>
    <s v="A-L-1"/>
    <n v="6"/>
    <s v="Nobe Buney"/>
    <s v="nbuneylx@jugem.jp"/>
    <x v="0"/>
    <x v="2"/>
    <x v="1"/>
    <n v="1"/>
    <n v="12.95"/>
    <n v="77.699999999999989"/>
  </r>
  <r>
    <s v="WAI-89905-069"/>
    <x v="587"/>
    <x v="727"/>
    <s v="A-L-0.5"/>
    <n v="3"/>
    <s v="Silvan McShea"/>
    <s v="smcshealy@photobucket.com"/>
    <x v="0"/>
    <x v="2"/>
    <x v="1"/>
    <n v="0.5"/>
    <n v="7.77"/>
    <n v="11.654999999999999"/>
  </r>
  <r>
    <s v="OJL-96844-459"/>
    <x v="393"/>
    <x v="728"/>
    <s v="L-L-0.2"/>
    <n v="5"/>
    <s v="Karylin Huddart"/>
    <s v="khuddartlz@about.com"/>
    <x v="0"/>
    <x v="3"/>
    <x v="1"/>
    <n v="0.2"/>
    <n v="4.7549999999999999"/>
    <n v="4.7549999999999999"/>
  </r>
  <r>
    <s v="VGI-33205-360"/>
    <x v="588"/>
    <x v="729"/>
    <s v="L-M-0.5"/>
    <n v="6"/>
    <s v="Jereme Gippes"/>
    <s v="jgippesm0@cloudflare.com"/>
    <x v="2"/>
    <x v="3"/>
    <x v="0"/>
    <n v="0.5"/>
    <n v="8.73"/>
    <n v="26.19"/>
  </r>
  <r>
    <s v="PCA-14081-576"/>
    <x v="15"/>
    <x v="730"/>
    <s v="R-L-0.2"/>
    <n v="5"/>
    <s v="Lukas Whittlesee"/>
    <s v="lwhittleseem1@e-recht24.de"/>
    <x v="0"/>
    <x v="0"/>
    <x v="1"/>
    <n v="0.2"/>
    <n v="3.5849999999999995"/>
    <n v="3.5849999999999995"/>
  </r>
  <r>
    <s v="SCS-67069-962"/>
    <x v="507"/>
    <x v="731"/>
    <s v="A-L-2.5"/>
    <n v="5"/>
    <s v="Gregorius Trengrove"/>
    <s v="gtrengrovem2@elpais.com"/>
    <x v="0"/>
    <x v="2"/>
    <x v="1"/>
    <n v="2.5"/>
    <n v="29.784999999999997"/>
    <n v="372.31249999999994"/>
  </r>
  <r>
    <s v="BDM-03174-485"/>
    <x v="533"/>
    <x v="732"/>
    <s v="R-L-0.5"/>
    <n v="4"/>
    <s v="Wright Caldero"/>
    <s v="wcalderom3@stumbleupon.com"/>
    <x v="0"/>
    <x v="0"/>
    <x v="1"/>
    <n v="0.5"/>
    <n v="7.169999999999999"/>
    <n v="14.339999999999998"/>
  </r>
  <r>
    <s v="UJV-32333-364"/>
    <x v="589"/>
    <x v="733"/>
    <s v="L-L-0.5"/>
    <n v="1"/>
    <s v="Merell Zanazzi"/>
    <n v="0"/>
    <x v="0"/>
    <x v="3"/>
    <x v="1"/>
    <n v="0.5"/>
    <n v="9.51"/>
    <n v="4.7549999999999999"/>
  </r>
  <r>
    <s v="FLI-11493-954"/>
    <x v="590"/>
    <x v="734"/>
    <s v="A-L-0.5"/>
    <n v="4"/>
    <s v="Jed Kennicott"/>
    <s v="jkennicottm5@yahoo.co.jp"/>
    <x v="0"/>
    <x v="2"/>
    <x v="1"/>
    <n v="0.5"/>
    <n v="7.77"/>
    <n v="15.54"/>
  </r>
  <r>
    <s v="IWL-13117-537"/>
    <x v="457"/>
    <x v="735"/>
    <s v="R-D-0.2"/>
    <n v="3"/>
    <s v="Guenevere Ruggen"/>
    <s v="gruggenm6@nymag.com"/>
    <x v="0"/>
    <x v="0"/>
    <x v="2"/>
    <n v="0.2"/>
    <n v="2.6849999999999996"/>
    <n v="1.611"/>
  </r>
  <r>
    <s v="OAM-76916-748"/>
    <x v="591"/>
    <x v="736"/>
    <s v="E-D-1"/>
    <n v="3"/>
    <s v="Gonzales Cicculi"/>
    <n v="0"/>
    <x v="0"/>
    <x v="1"/>
    <x v="2"/>
    <n v="1"/>
    <n v="12.15"/>
    <n v="36.450000000000003"/>
  </r>
  <r>
    <s v="UMB-11223-710"/>
    <x v="592"/>
    <x v="737"/>
    <s v="R-D-0.2"/>
    <n v="6"/>
    <s v="Man Fright"/>
    <s v="mfrightm8@harvard.edu"/>
    <x v="1"/>
    <x v="0"/>
    <x v="2"/>
    <n v="0.2"/>
    <n v="2.6849999999999996"/>
    <n v="3.222"/>
  </r>
  <r>
    <s v="LXR-09892-726"/>
    <x v="402"/>
    <x v="738"/>
    <s v="R-D-2.5"/>
    <n v="2"/>
    <s v="Boyce Tarte"/>
    <s v="btartem9@aol.com"/>
    <x v="0"/>
    <x v="0"/>
    <x v="2"/>
    <n v="2.5"/>
    <n v="20.584999999999997"/>
    <n v="102.92499999999998"/>
  </r>
  <r>
    <s v="QXX-89943-393"/>
    <x v="593"/>
    <x v="739"/>
    <s v="R-D-0.2"/>
    <n v="4"/>
    <s v="Caddric Krzysztofiak"/>
    <s v="ckrzysztofiakma@skyrock.com"/>
    <x v="0"/>
    <x v="0"/>
    <x v="2"/>
    <n v="0.2"/>
    <n v="2.6849999999999996"/>
    <n v="2.1479999999999997"/>
  </r>
  <r>
    <s v="WVS-57822-366"/>
    <x v="594"/>
    <x v="740"/>
    <s v="E-M-2.5"/>
    <n v="4"/>
    <s v="Darn Penquet"/>
    <s v="dpenquetmb@diigo.com"/>
    <x v="0"/>
    <x v="1"/>
    <x v="0"/>
    <n v="2.5"/>
    <n v="31.624999999999996"/>
    <n v="316.24999999999994"/>
  </r>
  <r>
    <s v="CLJ-23403-689"/>
    <x v="77"/>
    <x v="741"/>
    <s v="R-L-1"/>
    <n v="2"/>
    <s v="Jammie Cloke"/>
    <n v="0"/>
    <x v="2"/>
    <x v="0"/>
    <x v="1"/>
    <n v="1"/>
    <n v="11.95"/>
    <n v="23.9"/>
  </r>
  <r>
    <s v="XNU-83276-288"/>
    <x v="595"/>
    <x v="742"/>
    <s v="R-M-0.5"/>
    <n v="1"/>
    <s v="Chester Clowton"/>
    <n v="0"/>
    <x v="0"/>
    <x v="0"/>
    <x v="0"/>
    <n v="0.5"/>
    <n v="5.97"/>
    <n v="2.9849999999999999"/>
  </r>
  <r>
    <s v="YOG-94666-679"/>
    <x v="596"/>
    <x v="743"/>
    <s v="L-D-0.2"/>
    <n v="2"/>
    <s v="Kathleen Diable"/>
    <n v="0"/>
    <x v="2"/>
    <x v="3"/>
    <x v="2"/>
    <n v="0.2"/>
    <n v="3.8849999999999998"/>
    <n v="1.554"/>
  </r>
  <r>
    <s v="KHG-33953-115"/>
    <x v="514"/>
    <x v="744"/>
    <s v="L-D-0.5"/>
    <n v="3"/>
    <s v="Koren Ferretti"/>
    <s v="kferrettimf@huffingtonpost.com"/>
    <x v="1"/>
    <x v="3"/>
    <x v="2"/>
    <n v="0.5"/>
    <n v="7.77"/>
    <n v="11.654999999999999"/>
  </r>
  <r>
    <s v="MHD-95615-696"/>
    <x v="54"/>
    <x v="745"/>
    <s v="R-L-2.5"/>
    <n v="5"/>
    <s v="Agretha Melland"/>
    <s v="amellandmg@pen.io"/>
    <x v="0"/>
    <x v="0"/>
    <x v="1"/>
    <n v="2.5"/>
    <n v="27.484999999999996"/>
    <n v="343.56249999999994"/>
  </r>
  <r>
    <s v="HBH-64794-080"/>
    <x v="597"/>
    <x v="746"/>
    <s v="R-D-0.2"/>
    <n v="3"/>
    <s v="Chaddie Bennie"/>
    <n v="0"/>
    <x v="0"/>
    <x v="0"/>
    <x v="2"/>
    <n v="0.2"/>
    <n v="2.6849999999999996"/>
    <n v="1.611"/>
  </r>
  <r>
    <s v="CNJ-56058-223"/>
    <x v="105"/>
    <x v="747"/>
    <s v="L-L-0.5"/>
    <n v="3"/>
    <s v="Alberta Balsdone"/>
    <s v="abalsdonemi@toplist.cz"/>
    <x v="0"/>
    <x v="3"/>
    <x v="1"/>
    <n v="0.5"/>
    <n v="9.51"/>
    <n v="14.265000000000001"/>
  </r>
  <r>
    <s v="KHO-27106-786"/>
    <x v="210"/>
    <x v="748"/>
    <s v="A-M-1"/>
    <n v="6"/>
    <s v="Brice Romera"/>
    <s v="bromeramj@list-manage.com"/>
    <x v="1"/>
    <x v="2"/>
    <x v="0"/>
    <n v="1"/>
    <n v="11.25"/>
    <n v="67.5"/>
  </r>
  <r>
    <s v="KHO-27106-786"/>
    <x v="210"/>
    <x v="748"/>
    <s v="L-D-2.5"/>
    <n v="6"/>
    <s v="Micky Glover"/>
    <s v="mglovermk@cnbc.com"/>
    <x v="2"/>
    <x v="3"/>
    <x v="2"/>
    <n v="2.5"/>
    <n v="29.784999999999997"/>
    <n v="446.77499999999998"/>
  </r>
  <r>
    <s v="YAC-50329-982"/>
    <x v="598"/>
    <x v="749"/>
    <s v="E-M-2.5"/>
    <n v="1"/>
    <s v="Conchita Bryde"/>
    <s v="cbrydeml@tuttocitta.it"/>
    <x v="0"/>
    <x v="1"/>
    <x v="0"/>
    <n v="2.5"/>
    <n v="31.624999999999996"/>
    <n v="79.062499999999986"/>
  </r>
  <r>
    <s v="VVL-95291-039"/>
    <x v="360"/>
    <x v="750"/>
    <s v="E-L-0.2"/>
    <n v="2"/>
    <s v="Silvanus Enefer"/>
    <s v="senefermm@blog.com"/>
    <x v="0"/>
    <x v="1"/>
    <x v="1"/>
    <n v="0.2"/>
    <n v="4.4550000000000001"/>
    <n v="1.782"/>
  </r>
  <r>
    <s v="VUT-20974-364"/>
    <x v="62"/>
    <x v="751"/>
    <s v="R-M-0.5"/>
    <n v="6"/>
    <s v="Lenci Haggerstone"/>
    <s v="lhaggerstonemn@independent.co.uk"/>
    <x v="0"/>
    <x v="0"/>
    <x v="0"/>
    <n v="0.5"/>
    <n v="5.97"/>
    <n v="17.91"/>
  </r>
  <r>
    <s v="SFC-34054-213"/>
    <x v="599"/>
    <x v="752"/>
    <s v="L-L-0.5"/>
    <n v="4"/>
    <s v="Marvin Gundry"/>
    <s v="mgundrymo@omniture.com"/>
    <x v="1"/>
    <x v="3"/>
    <x v="1"/>
    <n v="0.5"/>
    <n v="9.51"/>
    <n v="19.02"/>
  </r>
  <r>
    <s v="UDS-04807-593"/>
    <x v="600"/>
    <x v="753"/>
    <s v="L-D-0.5"/>
    <n v="2"/>
    <s v="Bayard Wellan"/>
    <s v="bwellanmp@cafepress.com"/>
    <x v="0"/>
    <x v="3"/>
    <x v="2"/>
    <n v="0.5"/>
    <n v="7.77"/>
    <n v="7.77"/>
  </r>
  <r>
    <s v="FWE-98471-488"/>
    <x v="601"/>
    <x v="745"/>
    <s v="L-L-1"/>
    <n v="5"/>
    <s v="Allis Wilmore"/>
    <n v="0"/>
    <x v="0"/>
    <x v="3"/>
    <x v="1"/>
    <n v="1"/>
    <n v="15.85"/>
    <n v="79.25"/>
  </r>
  <r>
    <s v="RAU-17060-674"/>
    <x v="602"/>
    <x v="754"/>
    <s v="L-L-0.2"/>
    <n v="1"/>
    <s v="Caddric Atcheson"/>
    <s v="catchesonmr@xinhuanet.com"/>
    <x v="0"/>
    <x v="3"/>
    <x v="1"/>
    <n v="0.2"/>
    <n v="4.7549999999999999"/>
    <n v="0.95100000000000007"/>
  </r>
  <r>
    <s v="AOL-13866-711"/>
    <x v="603"/>
    <x v="755"/>
    <s v="E-M-1"/>
    <n v="4"/>
    <s v="Eustace Stenton"/>
    <s v="estentonms@google.it"/>
    <x v="0"/>
    <x v="1"/>
    <x v="0"/>
    <n v="1"/>
    <n v="13.75"/>
    <n v="55"/>
  </r>
  <r>
    <s v="NOA-79645-377"/>
    <x v="604"/>
    <x v="756"/>
    <s v="R-D-0.5"/>
    <n v="5"/>
    <s v="Ericka Tripp"/>
    <s v="etrippmt@wp.com"/>
    <x v="0"/>
    <x v="0"/>
    <x v="2"/>
    <n v="0.5"/>
    <n v="5.3699999999999992"/>
    <n v="13.424999999999997"/>
  </r>
  <r>
    <s v="KMS-49214-806"/>
    <x v="605"/>
    <x v="757"/>
    <s v="E-L-2.5"/>
    <n v="4"/>
    <s v="Lyndsey MacManus"/>
    <s v="lmacmanusmu@imdb.com"/>
    <x v="0"/>
    <x v="1"/>
    <x v="1"/>
    <n v="2.5"/>
    <n v="34.154999999999994"/>
    <n v="341.54999999999995"/>
  </r>
  <r>
    <s v="ABK-08091-531"/>
    <x v="606"/>
    <x v="758"/>
    <s v="L-L-1"/>
    <n v="3"/>
    <s v="Tess Benediktovich"/>
    <s v="tbenediktovichmv@ebay.com"/>
    <x v="0"/>
    <x v="3"/>
    <x v="1"/>
    <n v="1"/>
    <n v="15.85"/>
    <n v="47.55"/>
  </r>
  <r>
    <s v="GPT-67705-953"/>
    <x v="446"/>
    <x v="759"/>
    <s v="A-M-0.2"/>
    <n v="5"/>
    <s v="Correy Bourner"/>
    <s v="cbournermw@chronoengine.com"/>
    <x v="0"/>
    <x v="2"/>
    <x v="0"/>
    <n v="0.2"/>
    <n v="3.375"/>
    <n v="3.375"/>
  </r>
  <r>
    <s v="JNA-21450-177"/>
    <x v="18"/>
    <x v="760"/>
    <s v="A-D-1"/>
    <n v="3"/>
    <s v="Uta Kohring"/>
    <s v="ukohringmx@seattletimes.com"/>
    <x v="0"/>
    <x v="2"/>
    <x v="2"/>
    <n v="1"/>
    <n v="9.9499999999999993"/>
    <n v="29.849999999999998"/>
  </r>
  <r>
    <s v="MPQ-23421-608"/>
    <x v="180"/>
    <x v="761"/>
    <s v="E-M-0.5"/>
    <n v="5"/>
    <s v="Kandy Heddan"/>
    <s v="kheddanmy@icq.com"/>
    <x v="0"/>
    <x v="1"/>
    <x v="0"/>
    <n v="0.5"/>
    <n v="8.25"/>
    <n v="20.625"/>
  </r>
  <r>
    <s v="NLI-63891-565"/>
    <x v="580"/>
    <x v="762"/>
    <s v="E-M-0.2"/>
    <n v="5"/>
    <s v="Ibby Charters"/>
    <s v="ichartersmz@abc.net.au"/>
    <x v="0"/>
    <x v="1"/>
    <x v="0"/>
    <n v="0.2"/>
    <n v="4.125"/>
    <n v="4.125"/>
  </r>
  <r>
    <s v="HHF-36647-854"/>
    <x v="453"/>
    <x v="763"/>
    <s v="A-D-2.5"/>
    <n v="6"/>
    <s v="Adora Roubert"/>
    <s v="aroubertn0@tmall.com"/>
    <x v="0"/>
    <x v="2"/>
    <x v="2"/>
    <n v="2.5"/>
    <n v="22.884999999999998"/>
    <n v="343.27499999999998"/>
  </r>
  <r>
    <s v="SBN-16537-046"/>
    <x v="259"/>
    <x v="764"/>
    <s v="A-D-0.2"/>
    <n v="1"/>
    <s v="Hillel Mairs"/>
    <s v="hmairsn1@so-net.ne.jp"/>
    <x v="0"/>
    <x v="2"/>
    <x v="2"/>
    <n v="0.2"/>
    <n v="2.9849999999999999"/>
    <n v="0.59699999999999998"/>
  </r>
  <r>
    <s v="XZD-44484-632"/>
    <x v="607"/>
    <x v="765"/>
    <s v="E-M-1"/>
    <n v="2"/>
    <s v="Helaina Rainforth"/>
    <s v="hrainforthn2@blog.com"/>
    <x v="0"/>
    <x v="1"/>
    <x v="0"/>
    <n v="1"/>
    <n v="13.75"/>
    <n v="27.5"/>
  </r>
  <r>
    <s v="XZD-44484-632"/>
    <x v="607"/>
    <x v="765"/>
    <s v="A-D-0.2"/>
    <n v="2"/>
    <s v="Odelia Skerme"/>
    <s v="oskermen3@hatena.ne.jp"/>
    <x v="0"/>
    <x v="2"/>
    <x v="2"/>
    <n v="0.2"/>
    <n v="2.9849999999999999"/>
    <n v="1.194"/>
  </r>
  <r>
    <s v="IKQ-39946-768"/>
    <x v="385"/>
    <x v="766"/>
    <s v="R-M-1"/>
    <n v="6"/>
    <s v="Isac Jesper"/>
    <s v="ijespern4@theglobeandmail.com"/>
    <x v="0"/>
    <x v="0"/>
    <x v="0"/>
    <n v="1"/>
    <n v="9.9499999999999993"/>
    <n v="59.699999999999996"/>
  </r>
  <r>
    <s v="KMB-95211-174"/>
    <x v="608"/>
    <x v="767"/>
    <s v="R-D-2.5"/>
    <n v="4"/>
    <s v="Lenette Dwerryhouse"/>
    <s v="ldwerryhousen5@gravatar.com"/>
    <x v="0"/>
    <x v="0"/>
    <x v="2"/>
    <n v="2.5"/>
    <n v="20.584999999999997"/>
    <n v="205.84999999999997"/>
  </r>
  <r>
    <s v="QWY-99467-368"/>
    <x v="609"/>
    <x v="768"/>
    <s v="A-D-2.5"/>
    <n v="1"/>
    <s v="Nadeen Broomer"/>
    <s v="nbroomern6@examiner.com"/>
    <x v="0"/>
    <x v="2"/>
    <x v="2"/>
    <n v="2.5"/>
    <n v="22.884999999999998"/>
    <n v="57.212499999999991"/>
  </r>
  <r>
    <s v="SRG-76791-614"/>
    <x v="147"/>
    <x v="769"/>
    <s v="E-L-0.5"/>
    <n v="1"/>
    <s v="Konstantine Thoumasson"/>
    <s v="kthoumassonn7@bloglovin.com"/>
    <x v="0"/>
    <x v="1"/>
    <x v="1"/>
    <n v="0.5"/>
    <n v="8.91"/>
    <n v="4.4550000000000001"/>
  </r>
  <r>
    <s v="VSN-94485-621"/>
    <x v="172"/>
    <x v="770"/>
    <s v="A-D-0.2"/>
    <n v="4"/>
    <s v="Frans Habbergham"/>
    <s v="fhabberghamn8@discovery.com"/>
    <x v="0"/>
    <x v="2"/>
    <x v="2"/>
    <n v="0.2"/>
    <n v="2.9849999999999999"/>
    <n v="2.3879999999999999"/>
  </r>
  <r>
    <s v="UFZ-24348-219"/>
    <x v="610"/>
    <x v="745"/>
    <s v="L-M-2.5"/>
    <n v="3"/>
    <s v="Margarette Woolham"/>
    <s v="mwoolhamn9@nature.com"/>
    <x v="0"/>
    <x v="3"/>
    <x v="0"/>
    <n v="2.5"/>
    <n v="33.464999999999996"/>
    <n v="250.98749999999998"/>
  </r>
  <r>
    <s v="UKS-93055-397"/>
    <x v="611"/>
    <x v="771"/>
    <s v="A-D-2.5"/>
    <n v="5"/>
    <s v="Romain Avrashin"/>
    <s v="ravrashinna@tamu.edu"/>
    <x v="0"/>
    <x v="2"/>
    <x v="2"/>
    <n v="2.5"/>
    <n v="22.884999999999998"/>
    <n v="286.0625"/>
  </r>
  <r>
    <s v="AVH-56062-335"/>
    <x v="612"/>
    <x v="772"/>
    <s v="E-M-0.5"/>
    <n v="5"/>
    <s v="Miran Doidge"/>
    <s v="mdoidgenb@etsy.com"/>
    <x v="0"/>
    <x v="1"/>
    <x v="0"/>
    <n v="0.5"/>
    <n v="8.25"/>
    <n v="20.625"/>
  </r>
  <r>
    <s v="HGE-19842-613"/>
    <x v="613"/>
    <x v="773"/>
    <s v="R-L-0.5"/>
    <n v="4"/>
    <s v="Janeva Edinboro"/>
    <s v="jedinboronc@reverbnation.com"/>
    <x v="0"/>
    <x v="0"/>
    <x v="1"/>
    <n v="0.5"/>
    <n v="7.169999999999999"/>
    <n v="14.339999999999998"/>
  </r>
  <r>
    <s v="WBA-85905-175"/>
    <x v="611"/>
    <x v="774"/>
    <s v="L-M-0.2"/>
    <n v="1"/>
    <s v="Trumaine Tewelson"/>
    <s v="ttewelsonnd@cdbaby.com"/>
    <x v="0"/>
    <x v="3"/>
    <x v="0"/>
    <n v="0.2"/>
    <n v="4.3650000000000002"/>
    <n v="0.87300000000000011"/>
  </r>
  <r>
    <s v="DZI-35365-596"/>
    <x v="493"/>
    <x v="760"/>
    <s v="E-M-0.2"/>
    <n v="2"/>
    <s v="Niles Krimmer"/>
    <s v="nkrimmerne@bbb.org"/>
    <x v="0"/>
    <x v="1"/>
    <x v="0"/>
    <n v="0.2"/>
    <n v="4.125"/>
    <n v="1.6500000000000001"/>
  </r>
  <r>
    <s v="XIR-88982-743"/>
    <x v="614"/>
    <x v="775"/>
    <s v="E-M-0.2"/>
    <n v="2"/>
    <s v="De Drewitt"/>
    <s v="ddrewittnf@mapquest.com"/>
    <x v="0"/>
    <x v="1"/>
    <x v="0"/>
    <n v="0.2"/>
    <n v="4.125"/>
    <n v="1.6500000000000001"/>
  </r>
  <r>
    <s v="VUC-72395-865"/>
    <x v="151"/>
    <x v="776"/>
    <s v="A-D-0.5"/>
    <n v="6"/>
    <s v="Adelheid Gladhill"/>
    <s v="agladhillng@stanford.edu"/>
    <x v="0"/>
    <x v="2"/>
    <x v="2"/>
    <n v="0.5"/>
    <n v="5.97"/>
    <n v="17.91"/>
  </r>
  <r>
    <s v="BQJ-44755-910"/>
    <x v="489"/>
    <x v="777"/>
    <s v="E-D-2.5"/>
    <n v="6"/>
    <s v="Murielle Lorinez"/>
    <s v="mlorineznh@whitehouse.gov"/>
    <x v="0"/>
    <x v="1"/>
    <x v="2"/>
    <n v="2.5"/>
    <n v="27.945"/>
    <n v="419.17500000000001"/>
  </r>
  <r>
    <s v="JKC-64636-831"/>
    <x v="615"/>
    <x v="778"/>
    <s v="A-M-2.5"/>
    <n v="2"/>
    <s v="Edin Mathe"/>
    <n v="0"/>
    <x v="0"/>
    <x v="2"/>
    <x v="0"/>
    <n v="2.5"/>
    <n v="25.874999999999996"/>
    <n v="129.37499999999997"/>
  </r>
  <r>
    <s v="ZKI-78561-066"/>
    <x v="616"/>
    <x v="779"/>
    <s v="A-D-0.2"/>
    <n v="3"/>
    <s v="Mordy Van Der Vlies"/>
    <s v="mvannj@wikipedia.org"/>
    <x v="0"/>
    <x v="2"/>
    <x v="2"/>
    <n v="0.2"/>
    <n v="2.9849999999999999"/>
    <n v="1.7910000000000001"/>
  </r>
  <r>
    <s v="IMP-12563-728"/>
    <x v="578"/>
    <x v="780"/>
    <s v="E-L-0.5"/>
    <n v="6"/>
    <s v="Spencer Wastell"/>
    <n v="0"/>
    <x v="0"/>
    <x v="1"/>
    <x v="1"/>
    <n v="0.5"/>
    <n v="8.91"/>
    <n v="26.73"/>
  </r>
  <r>
    <s v="MZL-81126-390"/>
    <x v="617"/>
    <x v="781"/>
    <s v="A-L-0.2"/>
    <n v="6"/>
    <s v="Jemimah Ethelston"/>
    <s v="jethelstonnl@creativecommons.org"/>
    <x v="0"/>
    <x v="2"/>
    <x v="1"/>
    <n v="0.2"/>
    <n v="3.8849999999999998"/>
    <n v="4.6620000000000008"/>
  </r>
  <r>
    <s v="MZL-81126-390"/>
    <x v="617"/>
    <x v="781"/>
    <s v="A-M-0.2"/>
    <n v="2"/>
    <s v="Bobbe Jevon"/>
    <s v="bjevonnm@feedburner.com"/>
    <x v="0"/>
    <x v="2"/>
    <x v="0"/>
    <n v="0.2"/>
    <n v="3.375"/>
    <n v="1.35"/>
  </r>
  <r>
    <s v="TVF-57766-608"/>
    <x v="155"/>
    <x v="782"/>
    <s v="L-D-0.5"/>
    <n v="1"/>
    <s v="Perice Eberz"/>
    <s v="peberznn@woothemes.com"/>
    <x v="0"/>
    <x v="3"/>
    <x v="2"/>
    <n v="0.5"/>
    <n v="7.77"/>
    <n v="3.8849999999999998"/>
  </r>
  <r>
    <s v="RUX-37995-892"/>
    <x v="461"/>
    <x v="783"/>
    <s v="L-D-2.5"/>
    <n v="4"/>
    <s v="Bear Gaish"/>
    <s v="bgaishno@altervista.org"/>
    <x v="0"/>
    <x v="3"/>
    <x v="2"/>
    <n v="2.5"/>
    <n v="29.784999999999997"/>
    <n v="297.84999999999997"/>
  </r>
  <r>
    <s v="AVK-76526-953"/>
    <x v="87"/>
    <x v="784"/>
    <s v="A-D-1"/>
    <n v="2"/>
    <s v="Lynnea Danton"/>
    <s v="ldantonnp@miitbeian.gov.cn"/>
    <x v="0"/>
    <x v="2"/>
    <x v="2"/>
    <n v="1"/>
    <n v="9.9499999999999993"/>
    <n v="19.899999999999999"/>
  </r>
  <r>
    <s v="RIU-02231-623"/>
    <x v="618"/>
    <x v="785"/>
    <s v="R-L-0.5"/>
    <n v="5"/>
    <s v="Skipton Morrall"/>
    <s v="smorrallnq@answers.com"/>
    <x v="0"/>
    <x v="0"/>
    <x v="1"/>
    <n v="0.5"/>
    <n v="7.169999999999999"/>
    <n v="17.924999999999997"/>
  </r>
  <r>
    <s v="WFK-99317-827"/>
    <x v="619"/>
    <x v="786"/>
    <s v="L-D-2.5"/>
    <n v="3"/>
    <s v="Devan Crownshaw"/>
    <s v="dcrownshawnr@photobucket.com"/>
    <x v="0"/>
    <x v="3"/>
    <x v="2"/>
    <n v="2.5"/>
    <n v="29.784999999999997"/>
    <n v="223.38749999999999"/>
  </r>
  <r>
    <s v="SFD-00372-284"/>
    <x v="440"/>
    <x v="760"/>
    <s v="L-M-0.2"/>
    <n v="2"/>
    <s v="Kriste Wessel"/>
    <s v="kwesselns@wikispaces.com"/>
    <x v="2"/>
    <x v="3"/>
    <x v="0"/>
    <n v="0.2"/>
    <n v="4.3650000000000002"/>
    <n v="1.7460000000000002"/>
  </r>
  <r>
    <s v="SXC-62166-515"/>
    <x v="489"/>
    <x v="787"/>
    <s v="R-L-2.5"/>
    <n v="5"/>
    <s v="Joceline Reddoch"/>
    <s v="jreddochnt@sun.com"/>
    <x v="0"/>
    <x v="0"/>
    <x v="1"/>
    <n v="2.5"/>
    <n v="27.484999999999996"/>
    <n v="343.56249999999994"/>
  </r>
  <r>
    <s v="YIE-87008-621"/>
    <x v="620"/>
    <x v="788"/>
    <s v="L-M-0.5"/>
    <n v="4"/>
    <s v="Shelley Titley"/>
    <s v="stitleynu@whitehouse.gov"/>
    <x v="0"/>
    <x v="3"/>
    <x v="0"/>
    <n v="0.5"/>
    <n v="8.73"/>
    <n v="17.46"/>
  </r>
  <r>
    <s v="HRM-94548-288"/>
    <x v="621"/>
    <x v="789"/>
    <s v="A-L-2.5"/>
    <n v="6"/>
    <s v="Redd Simao"/>
    <s v="rsimaonv@simplemachines.org"/>
    <x v="0"/>
    <x v="2"/>
    <x v="1"/>
    <n v="2.5"/>
    <n v="29.784999999999997"/>
    <n v="446.77499999999998"/>
  </r>
  <r>
    <s v="UJG-34731-295"/>
    <x v="374"/>
    <x v="790"/>
    <s v="A-M-2.5"/>
    <n v="1"/>
    <s v="Cece Inker"/>
    <n v="0"/>
    <x v="0"/>
    <x v="2"/>
    <x v="0"/>
    <n v="2.5"/>
    <n v="25.874999999999996"/>
    <n v="64.687499999999986"/>
  </r>
  <r>
    <s v="TWD-70988-853"/>
    <x v="345"/>
    <x v="791"/>
    <s v="L-D-1"/>
    <n v="6"/>
    <s v="Noel Chisholm"/>
    <s v="nchisholmnx@example.com"/>
    <x v="0"/>
    <x v="3"/>
    <x v="2"/>
    <n v="1"/>
    <n v="12.95"/>
    <n v="77.699999999999989"/>
  </r>
  <r>
    <s v="CIX-22904-641"/>
    <x v="622"/>
    <x v="792"/>
    <s v="R-M-1"/>
    <n v="1"/>
    <s v="Grazia Oats"/>
    <s v="goatsny@live.com"/>
    <x v="0"/>
    <x v="0"/>
    <x v="0"/>
    <n v="1"/>
    <n v="9.9499999999999993"/>
    <n v="9.9499999999999993"/>
  </r>
  <r>
    <s v="DLV-65840-759"/>
    <x v="623"/>
    <x v="793"/>
    <s v="L-M-1"/>
    <n v="2"/>
    <s v="Meade Birkin"/>
    <s v="mbirkinnz@java.com"/>
    <x v="0"/>
    <x v="3"/>
    <x v="0"/>
    <n v="1"/>
    <n v="14.55"/>
    <n v="29.1"/>
  </r>
  <r>
    <s v="RXN-55491-201"/>
    <x v="354"/>
    <x v="794"/>
    <s v="R-L-0.2"/>
    <n v="6"/>
    <s v="Ronda Pyson"/>
    <s v="rpysono0@constantcontact.com"/>
    <x v="1"/>
    <x v="0"/>
    <x v="1"/>
    <n v="0.2"/>
    <n v="3.5849999999999995"/>
    <n v="4.3020000000000005"/>
  </r>
  <r>
    <s v="UHK-63283-868"/>
    <x v="624"/>
    <x v="795"/>
    <s v="A-M-0.5"/>
    <n v="1"/>
    <s v="Rachele Ebrall"/>
    <n v="0"/>
    <x v="0"/>
    <x v="2"/>
    <x v="0"/>
    <n v="0.5"/>
    <n v="6.75"/>
    <n v="3.375"/>
  </r>
  <r>
    <s v="PJC-31401-893"/>
    <x v="561"/>
    <x v="796"/>
    <s v="A-D-0.5"/>
    <n v="3"/>
    <s v="Rafaela Treacher"/>
    <s v="rtreachero2@usa.gov"/>
    <x v="1"/>
    <x v="2"/>
    <x v="2"/>
    <n v="0.5"/>
    <n v="5.97"/>
    <n v="8.9550000000000001"/>
  </r>
  <r>
    <s v="HHO-79903-185"/>
    <x v="42"/>
    <x v="797"/>
    <s v="A-L-2.5"/>
    <n v="1"/>
    <s v="Bee Fattorini"/>
    <s v="bfattorinio3@quantcast.com"/>
    <x v="1"/>
    <x v="2"/>
    <x v="1"/>
    <n v="2.5"/>
    <n v="29.784999999999997"/>
    <n v="74.462499999999991"/>
  </r>
  <r>
    <s v="YWM-07310-594"/>
    <x v="267"/>
    <x v="798"/>
    <s v="E-M-0.5"/>
    <n v="5"/>
    <s v="Margie Palleske"/>
    <s v="mpalleskeo4@nyu.edu"/>
    <x v="0"/>
    <x v="1"/>
    <x v="0"/>
    <n v="0.5"/>
    <n v="8.25"/>
    <n v="20.625"/>
  </r>
  <r>
    <s v="FHD-94983-982"/>
    <x v="625"/>
    <x v="799"/>
    <s v="R-M-0.5"/>
    <n v="3"/>
    <s v="Alexina Randals"/>
    <n v="0"/>
    <x v="0"/>
    <x v="0"/>
    <x v="0"/>
    <n v="0.5"/>
    <n v="5.97"/>
    <n v="8.9550000000000001"/>
  </r>
  <r>
    <s v="WQK-10857-119"/>
    <x v="616"/>
    <x v="800"/>
    <s v="E-D-0.5"/>
    <n v="1"/>
    <s v="Filip Antcliffe"/>
    <s v="fantcliffeo6@amazon.co.jp"/>
    <x v="1"/>
    <x v="1"/>
    <x v="2"/>
    <n v="0.5"/>
    <n v="7.29"/>
    <n v="3.645"/>
  </r>
  <r>
    <s v="DXA-50313-073"/>
    <x v="626"/>
    <x v="801"/>
    <s v="E-L-1"/>
    <n v="2"/>
    <s v="Peyter Matignon"/>
    <s v="pmatignono7@harvard.edu"/>
    <x v="2"/>
    <x v="1"/>
    <x v="1"/>
    <n v="1"/>
    <n v="14.85"/>
    <n v="29.7"/>
  </r>
  <r>
    <s v="ONW-00560-570"/>
    <x v="52"/>
    <x v="802"/>
    <s v="A-M-1"/>
    <n v="2"/>
    <s v="Claudie Weond"/>
    <s v="cweondo8@theglobeandmail.com"/>
    <x v="0"/>
    <x v="2"/>
    <x v="0"/>
    <n v="1"/>
    <n v="11.25"/>
    <n v="22.5"/>
  </r>
  <r>
    <s v="BRJ-19414-277"/>
    <x v="622"/>
    <x v="795"/>
    <s v="R-M-0.2"/>
    <n v="4"/>
    <s v="Modesty MacConnechie"/>
    <s v="mmacconnechieo9@reuters.com"/>
    <x v="0"/>
    <x v="0"/>
    <x v="0"/>
    <n v="0.2"/>
    <n v="2.9849999999999999"/>
    <n v="2.3879999999999999"/>
  </r>
  <r>
    <s v="MIQ-16322-908"/>
    <x v="627"/>
    <x v="803"/>
    <s v="A-L-1"/>
    <n v="2"/>
    <s v="Jaquenette Skentelbery"/>
    <s v="jskentelberyoa@paypal.com"/>
    <x v="0"/>
    <x v="2"/>
    <x v="1"/>
    <n v="1"/>
    <n v="12.95"/>
    <n v="25.9"/>
  </r>
  <r>
    <s v="MVO-39328-830"/>
    <x v="628"/>
    <x v="804"/>
    <s v="L-M-0.5"/>
    <n v="5"/>
    <s v="Orazio Comber"/>
    <s v="ocomberob@goo.gl"/>
    <x v="1"/>
    <x v="3"/>
    <x v="0"/>
    <n v="0.5"/>
    <n v="8.73"/>
    <n v="21.825000000000003"/>
  </r>
  <r>
    <s v="MVO-39328-830"/>
    <x v="628"/>
    <x v="804"/>
    <s v="A-L-0.5"/>
    <n v="6"/>
    <s v="Domini Bram"/>
    <s v="dbramoc@ifeng.com"/>
    <x v="0"/>
    <x v="2"/>
    <x v="1"/>
    <n v="0.5"/>
    <n v="7.77"/>
    <n v="23.31"/>
  </r>
  <r>
    <s v="NTJ-88319-746"/>
    <x v="629"/>
    <x v="805"/>
    <s v="L-L-0.5"/>
    <n v="3"/>
    <s v="Zachary Tramel"/>
    <s v="ztramelod@netlog.com"/>
    <x v="0"/>
    <x v="3"/>
    <x v="1"/>
    <n v="0.5"/>
    <n v="9.51"/>
    <n v="14.265000000000001"/>
  </r>
  <r>
    <s v="LCY-24377-948"/>
    <x v="630"/>
    <x v="806"/>
    <s v="R-L-2.5"/>
    <n v="1"/>
    <s v="Izaak Primak"/>
    <n v="0"/>
    <x v="0"/>
    <x v="0"/>
    <x v="1"/>
    <n v="2.5"/>
    <n v="27.484999999999996"/>
    <n v="68.712499999999991"/>
  </r>
  <r>
    <s v="FWD-85967-769"/>
    <x v="631"/>
    <x v="807"/>
    <s v="E-D-0.2"/>
    <n v="3"/>
    <s v="Brittani Thoresbie"/>
    <n v="0"/>
    <x v="0"/>
    <x v="1"/>
    <x v="2"/>
    <n v="0.2"/>
    <n v="3.645"/>
    <n v="2.1870000000000003"/>
  </r>
  <r>
    <s v="KTO-53793-109"/>
    <x v="229"/>
    <x v="808"/>
    <s v="R-L-0.2"/>
    <n v="2"/>
    <s v="Constanta Hatfull"/>
    <s v="chatfullog@ebay.com"/>
    <x v="0"/>
    <x v="0"/>
    <x v="1"/>
    <n v="0.2"/>
    <n v="3.5849999999999995"/>
    <n v="1.4339999999999999"/>
  </r>
  <r>
    <s v="OCK-89033-348"/>
    <x v="632"/>
    <x v="809"/>
    <s v="A-L-0.2"/>
    <n v="6"/>
    <s v="Bobbe Castagneto"/>
    <n v="0"/>
    <x v="0"/>
    <x v="2"/>
    <x v="1"/>
    <n v="0.2"/>
    <n v="3.8849999999999998"/>
    <n v="4.6620000000000008"/>
  </r>
  <r>
    <s v="GPZ-36017-366"/>
    <x v="633"/>
    <x v="810"/>
    <s v="A-D-2.5"/>
    <n v="5"/>
    <s v="Chastity Swatman"/>
    <s v="cswatmanoi@cbslocal.com"/>
    <x v="0"/>
    <x v="2"/>
    <x v="2"/>
    <n v="2.5"/>
    <n v="22.884999999999998"/>
    <n v="286.0625"/>
  </r>
  <r>
    <s v="BZP-33213-637"/>
    <x v="95"/>
    <x v="811"/>
    <s v="A-M-2.5"/>
    <n v="3"/>
    <s v="Lindon Agnolo"/>
    <s v="lagnolooj@pinterest.com"/>
    <x v="0"/>
    <x v="2"/>
    <x v="0"/>
    <n v="2.5"/>
    <n v="25.874999999999996"/>
    <n v="194.06249999999997"/>
  </r>
  <r>
    <s v="WFH-21507-708"/>
    <x v="521"/>
    <x v="812"/>
    <s v="R-D-0.5"/>
    <n v="1"/>
    <s v="Delainey Kiddy"/>
    <s v="dkiddyok@fda.gov"/>
    <x v="0"/>
    <x v="0"/>
    <x v="2"/>
    <n v="0.5"/>
    <n v="5.3699999999999992"/>
    <n v="2.6849999999999996"/>
  </r>
  <r>
    <s v="HST-96923-073"/>
    <x v="76"/>
    <x v="813"/>
    <s v="R-D-2.5"/>
    <n v="6"/>
    <s v="Helli Petroulis"/>
    <s v="hpetroulisol@state.tx.us"/>
    <x v="1"/>
    <x v="0"/>
    <x v="2"/>
    <n v="2.5"/>
    <n v="20.584999999999997"/>
    <n v="308.77499999999998"/>
  </r>
  <r>
    <s v="ENN-79947-323"/>
    <x v="634"/>
    <x v="814"/>
    <s v="L-M-0.5"/>
    <n v="2"/>
    <s v="Marty Scholl"/>
    <s v="mschollom@taobao.com"/>
    <x v="0"/>
    <x v="3"/>
    <x v="0"/>
    <n v="0.5"/>
    <n v="8.73"/>
    <n v="8.73"/>
  </r>
  <r>
    <s v="BHA-47429-889"/>
    <x v="635"/>
    <x v="815"/>
    <s v="E-L-0.2"/>
    <n v="3"/>
    <s v="Kienan Ferson"/>
    <s v="kfersonon@g.co"/>
    <x v="0"/>
    <x v="1"/>
    <x v="1"/>
    <n v="0.2"/>
    <n v="4.4550000000000001"/>
    <n v="2.6730000000000005"/>
  </r>
  <r>
    <s v="SZY-63017-318"/>
    <x v="636"/>
    <x v="816"/>
    <s v="A-L-0.2"/>
    <n v="2"/>
    <s v="Blake Kelloway"/>
    <s v="bkellowayoo@omniture.com"/>
    <x v="0"/>
    <x v="2"/>
    <x v="1"/>
    <n v="0.2"/>
    <n v="3.8849999999999998"/>
    <n v="1.554"/>
  </r>
  <r>
    <s v="LCU-93317-340"/>
    <x v="637"/>
    <x v="817"/>
    <s v="R-D-0.2"/>
    <n v="1"/>
    <s v="Scarlett Oliffe"/>
    <s v="soliffeop@yellowbook.com"/>
    <x v="0"/>
    <x v="0"/>
    <x v="2"/>
    <n v="0.2"/>
    <n v="2.6849999999999996"/>
    <n v="0.53699999999999992"/>
  </r>
  <r>
    <s v="UOM-71431-481"/>
    <x v="182"/>
    <x v="810"/>
    <s v="R-D-2.5"/>
    <n v="1"/>
    <s v="Kippie Marrison"/>
    <s v="kmarrisonoq@dropbox.com"/>
    <x v="0"/>
    <x v="0"/>
    <x v="2"/>
    <n v="2.5"/>
    <n v="20.584999999999997"/>
    <n v="51.462499999999991"/>
  </r>
  <r>
    <s v="PJH-42618-877"/>
    <x v="479"/>
    <x v="818"/>
    <s v="A-D-2.5"/>
    <n v="5"/>
    <s v="Celestia Dolohunty"/>
    <s v="cdolohuntyor@dailymail.co.uk"/>
    <x v="0"/>
    <x v="2"/>
    <x v="2"/>
    <n v="2.5"/>
    <n v="22.884999999999998"/>
    <n v="286.0625"/>
  </r>
  <r>
    <s v="XED-90333-402"/>
    <x v="638"/>
    <x v="819"/>
    <s v="E-M-0.2"/>
    <n v="5"/>
    <s v="Patsy Vasilenko"/>
    <s v="pvasilenkoos@addtoany.com"/>
    <x v="2"/>
    <x v="1"/>
    <x v="0"/>
    <n v="0.2"/>
    <n v="4.125"/>
    <n v="4.125"/>
  </r>
  <r>
    <s v="IKK-62234-199"/>
    <x v="639"/>
    <x v="820"/>
    <s v="L-L-0.5"/>
    <n v="6"/>
    <s v="Raphaela Schankelborg"/>
    <s v="rschankelborgot@ameblo.jp"/>
    <x v="0"/>
    <x v="3"/>
    <x v="1"/>
    <n v="0.5"/>
    <n v="9.51"/>
    <n v="28.53"/>
  </r>
  <r>
    <s v="KAW-95195-329"/>
    <x v="640"/>
    <x v="821"/>
    <s v="R-D-2.5"/>
    <n v="4"/>
    <s v="Sharity Wickens"/>
    <n v="0"/>
    <x v="1"/>
    <x v="0"/>
    <x v="2"/>
    <n v="2.5"/>
    <n v="20.584999999999997"/>
    <n v="205.84999999999997"/>
  </r>
  <r>
    <s v="QDO-57268-842"/>
    <x v="612"/>
    <x v="822"/>
    <s v="E-M-2.5"/>
    <n v="5"/>
    <s v="Derick Snow"/>
    <n v="0"/>
    <x v="0"/>
    <x v="1"/>
    <x v="0"/>
    <n v="2.5"/>
    <n v="31.624999999999996"/>
    <n v="395.31249999999994"/>
  </r>
  <r>
    <s v="IIZ-24416-212"/>
    <x v="641"/>
    <x v="823"/>
    <s v="R-D-0.5"/>
    <n v="6"/>
    <s v="Baxy Cargen"/>
    <s v="bcargenow@geocities.jp"/>
    <x v="0"/>
    <x v="0"/>
    <x v="2"/>
    <n v="0.5"/>
    <n v="5.3699999999999992"/>
    <n v="16.11"/>
  </r>
  <r>
    <s v="AWP-11469-510"/>
    <x v="36"/>
    <x v="824"/>
    <s v="E-D-1"/>
    <n v="2"/>
    <s v="Ryann Stickler"/>
    <s v="rsticklerox@printfriendly.com"/>
    <x v="2"/>
    <x v="1"/>
    <x v="2"/>
    <n v="1"/>
    <n v="12.15"/>
    <n v="24.3"/>
  </r>
  <r>
    <s v="KXA-27983-918"/>
    <x v="642"/>
    <x v="825"/>
    <s v="R-L-0.5"/>
    <n v="5"/>
    <s v="Daryn Cassius"/>
    <n v="0"/>
    <x v="0"/>
    <x v="0"/>
    <x v="1"/>
    <n v="0.5"/>
    <n v="7.169999999999999"/>
    <n v="17.924999999999997"/>
  </r>
  <r>
    <s v="VKQ-39009-292"/>
    <x v="219"/>
    <x v="822"/>
    <s v="L-M-1"/>
    <n v="5"/>
    <s v="Bud Danett"/>
    <s v="bdanettoz@kickstarter.com"/>
    <x v="1"/>
    <x v="3"/>
    <x v="0"/>
    <n v="1"/>
    <n v="14.55"/>
    <n v="72.75"/>
  </r>
  <r>
    <s v="PDB-98743-282"/>
    <x v="643"/>
    <x v="826"/>
    <s v="L-L-1"/>
    <n v="3"/>
    <s v="Skelly Dolohunty"/>
    <n v="0"/>
    <x v="1"/>
    <x v="3"/>
    <x v="1"/>
    <n v="1"/>
    <n v="15.85"/>
    <n v="47.55"/>
  </r>
  <r>
    <s v="SXW-34014-556"/>
    <x v="644"/>
    <x v="827"/>
    <s v="R-L-0.2"/>
    <n v="1"/>
    <s v="Drake Jevon"/>
    <s v="djevonp1@ibm.com"/>
    <x v="0"/>
    <x v="0"/>
    <x v="1"/>
    <n v="0.2"/>
    <n v="3.5849999999999995"/>
    <n v="0.71699999999999997"/>
  </r>
  <r>
    <s v="QOJ-38788-727"/>
    <x v="136"/>
    <x v="828"/>
    <s v="E-M-2.5"/>
    <n v="5"/>
    <s v="Hall Ranner"/>
    <s v="hrannerp2@omniture.com"/>
    <x v="0"/>
    <x v="1"/>
    <x v="0"/>
    <n v="2.5"/>
    <n v="31.624999999999996"/>
    <n v="395.31249999999994"/>
  </r>
  <r>
    <s v="TGF-38649-658"/>
    <x v="645"/>
    <x v="829"/>
    <s v="L-M-0.5"/>
    <n v="2"/>
    <s v="Berkly Imrie"/>
    <s v="bimriep3@addtoany.com"/>
    <x v="0"/>
    <x v="3"/>
    <x v="0"/>
    <n v="0.5"/>
    <n v="8.73"/>
    <n v="8.73"/>
  </r>
  <r>
    <s v="EAI-25194-209"/>
    <x v="646"/>
    <x v="830"/>
    <s v="A-L-2.5"/>
    <n v="5"/>
    <s v="Dorey Sopper"/>
    <s v="dsopperp4@eventbrite.com"/>
    <x v="0"/>
    <x v="2"/>
    <x v="1"/>
    <n v="2.5"/>
    <n v="29.784999999999997"/>
    <n v="372.31249999999994"/>
  </r>
  <r>
    <s v="IJK-34441-720"/>
    <x v="647"/>
    <x v="831"/>
    <s v="A-M-0.5"/>
    <n v="6"/>
    <s v="Darcy Lochran"/>
    <n v="0"/>
    <x v="0"/>
    <x v="2"/>
    <x v="0"/>
    <n v="0.5"/>
    <n v="6.75"/>
    <n v="20.25"/>
  </r>
  <r>
    <s v="ZMC-00336-619"/>
    <x v="591"/>
    <x v="832"/>
    <s v="A-M-0.5"/>
    <n v="4"/>
    <s v="Lauritz Ledgley"/>
    <s v="lledgleyp6@de.vu"/>
    <x v="0"/>
    <x v="2"/>
    <x v="0"/>
    <n v="0.5"/>
    <n v="6.75"/>
    <n v="13.5"/>
  </r>
  <r>
    <s v="UPX-54529-618"/>
    <x v="648"/>
    <x v="833"/>
    <s v="L-D-1"/>
    <n v="3"/>
    <s v="Tawnya Menary"/>
    <s v="tmenaryp7@phoca.cz"/>
    <x v="0"/>
    <x v="3"/>
    <x v="2"/>
    <n v="1"/>
    <n v="12.95"/>
    <n v="38.849999999999994"/>
  </r>
  <r>
    <s v="DLX-01059-899"/>
    <x v="191"/>
    <x v="834"/>
    <s v="R-L-1"/>
    <n v="5"/>
    <s v="Gustaf Ciccotti"/>
    <s v="gciccottip8@so-net.ne.jp"/>
    <x v="0"/>
    <x v="0"/>
    <x v="1"/>
    <n v="1"/>
    <n v="11.95"/>
    <n v="59.75"/>
  </r>
  <r>
    <s v="MEK-85120-243"/>
    <x v="649"/>
    <x v="835"/>
    <s v="R-L-0.2"/>
    <n v="3"/>
    <s v="Bobbe Renner"/>
    <n v="0"/>
    <x v="0"/>
    <x v="0"/>
    <x v="1"/>
    <n v="0.2"/>
    <n v="3.5849999999999995"/>
    <n v="2.1510000000000002"/>
  </r>
  <r>
    <s v="NFI-37188-246"/>
    <x v="553"/>
    <x v="836"/>
    <s v="A-D-2.5"/>
    <n v="4"/>
    <s v="Wilton Jallin"/>
    <s v="wjallinpa@pcworld.com"/>
    <x v="0"/>
    <x v="2"/>
    <x v="2"/>
    <n v="2.5"/>
    <n v="22.884999999999998"/>
    <n v="228.84999999999997"/>
  </r>
  <r>
    <s v="BXH-62195-013"/>
    <x v="584"/>
    <x v="837"/>
    <s v="A-M-1"/>
    <n v="4"/>
    <s v="Mindy Bogey"/>
    <s v="mbogeypb@thetimes.co.uk"/>
    <x v="0"/>
    <x v="2"/>
    <x v="0"/>
    <n v="1"/>
    <n v="11.25"/>
    <n v="45"/>
  </r>
  <r>
    <s v="YLK-78851-470"/>
    <x v="650"/>
    <x v="838"/>
    <s v="R-M-2.5"/>
    <n v="6"/>
    <s v="Paulie Fonzone"/>
    <n v="0"/>
    <x v="0"/>
    <x v="0"/>
    <x v="0"/>
    <n v="2.5"/>
    <n v="22.884999999999998"/>
    <n v="343.27499999999998"/>
  </r>
  <r>
    <s v="DXY-76225-633"/>
    <x v="121"/>
    <x v="839"/>
    <s v="A-M-0.5"/>
    <n v="1"/>
    <s v="Merrile Cobbledick"/>
    <s v="mcobbledickpd@ucsd.edu"/>
    <x v="0"/>
    <x v="2"/>
    <x v="0"/>
    <n v="0.5"/>
    <n v="6.75"/>
    <n v="3.375"/>
  </r>
  <r>
    <s v="UHP-24614-199"/>
    <x v="472"/>
    <x v="840"/>
    <s v="A-M-1"/>
    <n v="4"/>
    <s v="Antonius Lewry"/>
    <s v="alewrype@whitehouse.gov"/>
    <x v="0"/>
    <x v="2"/>
    <x v="0"/>
    <n v="1"/>
    <n v="11.25"/>
    <n v="45"/>
  </r>
  <r>
    <s v="HBY-35655-049"/>
    <x v="594"/>
    <x v="841"/>
    <s v="E-D-2.5"/>
    <n v="3"/>
    <s v="Isis Hessel"/>
    <s v="ihesselpf@ox.ac.uk"/>
    <x v="0"/>
    <x v="1"/>
    <x v="2"/>
    <n v="2.5"/>
    <n v="27.945"/>
    <n v="209.58750000000001"/>
  </r>
  <r>
    <s v="DCE-22886-861"/>
    <x v="89"/>
    <x v="842"/>
    <s v="E-D-0.2"/>
    <n v="1"/>
    <s v="Harland Trematick"/>
    <n v="0"/>
    <x v="1"/>
    <x v="1"/>
    <x v="2"/>
    <n v="0.2"/>
    <n v="3.645"/>
    <n v="0.72900000000000009"/>
  </r>
  <r>
    <s v="QTG-93823-843"/>
    <x v="651"/>
    <x v="843"/>
    <s v="A-M-0.5"/>
    <n v="1"/>
    <s v="Chloris Sorrell"/>
    <s v="csorrellph@amazon.com"/>
    <x v="2"/>
    <x v="2"/>
    <x v="0"/>
    <n v="0.5"/>
    <n v="6.75"/>
    <n v="3.375"/>
  </r>
  <r>
    <s v="QTG-93823-843"/>
    <x v="651"/>
    <x v="843"/>
    <s v="E-D-0.5"/>
    <n v="3"/>
    <s v="Odette Tocque"/>
    <s v="otocquepi@abc.net.au"/>
    <x v="0"/>
    <x v="1"/>
    <x v="2"/>
    <n v="0.5"/>
    <n v="7.29"/>
    <n v="10.935"/>
  </r>
  <r>
    <s v="WFT-16178-396"/>
    <x v="249"/>
    <x v="844"/>
    <s v="R-D-0.2"/>
    <n v="5"/>
    <s v="Quintina Heavyside"/>
    <s v="qheavysidepj@unc.edu"/>
    <x v="0"/>
    <x v="0"/>
    <x v="2"/>
    <n v="0.2"/>
    <n v="2.6849999999999996"/>
    <n v="2.6849999999999996"/>
  </r>
  <r>
    <s v="ERC-54560-934"/>
    <x v="652"/>
    <x v="845"/>
    <s v="R-D-2.5"/>
    <n v="6"/>
    <s v="Hadley Reuven"/>
    <s v="hreuvenpk@whitehouse.gov"/>
    <x v="0"/>
    <x v="0"/>
    <x v="2"/>
    <n v="2.5"/>
    <n v="20.584999999999997"/>
    <n v="308.77499999999998"/>
  </r>
  <r>
    <s v="RUK-78200-416"/>
    <x v="653"/>
    <x v="846"/>
    <s v="L-D-0.2"/>
    <n v="2"/>
    <s v="Mitch Attwool"/>
    <s v="mattwoolpl@nba.com"/>
    <x v="0"/>
    <x v="3"/>
    <x v="2"/>
    <n v="0.2"/>
    <n v="3.8849999999999998"/>
    <n v="1.554"/>
  </r>
  <r>
    <s v="KHK-13105-388"/>
    <x v="177"/>
    <x v="847"/>
    <s v="A-M-1"/>
    <n v="6"/>
    <s v="Charin Maplethorp"/>
    <n v="0"/>
    <x v="0"/>
    <x v="2"/>
    <x v="0"/>
    <n v="1"/>
    <n v="11.25"/>
    <n v="67.5"/>
  </r>
  <r>
    <s v="NJR-03699-189"/>
    <x v="22"/>
    <x v="848"/>
    <s v="E-D-2.5"/>
    <n v="1"/>
    <s v="Goldie Wynes"/>
    <s v="gwynespn@dagondesign.com"/>
    <x v="0"/>
    <x v="1"/>
    <x v="2"/>
    <n v="2.5"/>
    <n v="27.945"/>
    <n v="69.862499999999997"/>
  </r>
  <r>
    <s v="PJV-20427-019"/>
    <x v="508"/>
    <x v="849"/>
    <s v="A-L-2.5"/>
    <n v="3"/>
    <s v="Celie MacCourt"/>
    <s v="cmaccourtpo@amazon.com"/>
    <x v="0"/>
    <x v="2"/>
    <x v="1"/>
    <n v="2.5"/>
    <n v="29.784999999999997"/>
    <n v="223.38749999999999"/>
  </r>
  <r>
    <s v="UGK-07613-982"/>
    <x v="654"/>
    <x v="822"/>
    <s v="A-M-0.5"/>
    <n v="3"/>
    <s v="Rori Ollin"/>
    <n v="0"/>
    <x v="0"/>
    <x v="2"/>
    <x v="0"/>
    <n v="0.5"/>
    <n v="6.75"/>
    <n v="10.125"/>
  </r>
  <r>
    <s v="OLA-68289-577"/>
    <x v="524"/>
    <x v="850"/>
    <s v="A-M-0.5"/>
    <n v="5"/>
    <s v="Evy Wilsone"/>
    <s v="ewilsonepq@eepurl.com"/>
    <x v="0"/>
    <x v="2"/>
    <x v="0"/>
    <n v="0.5"/>
    <n v="6.75"/>
    <n v="16.875"/>
  </r>
  <r>
    <s v="TNR-84447-052"/>
    <x v="655"/>
    <x v="851"/>
    <s v="E-D-2.5"/>
    <n v="4"/>
    <s v="Dolores Duffie"/>
    <s v="dduffiepr@time.com"/>
    <x v="0"/>
    <x v="1"/>
    <x v="2"/>
    <n v="2.5"/>
    <n v="27.945"/>
    <n v="279.45"/>
  </r>
  <r>
    <s v="FBZ-64200-586"/>
    <x v="523"/>
    <x v="852"/>
    <s v="E-M-2.5"/>
    <n v="2"/>
    <s v="Mathilda Matiasek"/>
    <s v="mmatiasekps@ucoz.ru"/>
    <x v="0"/>
    <x v="1"/>
    <x v="0"/>
    <n v="2.5"/>
    <n v="31.624999999999996"/>
    <n v="158.12499999999997"/>
  </r>
  <r>
    <s v="OBN-66334-505"/>
    <x v="656"/>
    <x v="853"/>
    <s v="E-L-0.2"/>
    <n v="2"/>
    <s v="Jarred Camillo"/>
    <s v="jcamillopt@shinystat.com"/>
    <x v="0"/>
    <x v="1"/>
    <x v="1"/>
    <n v="0.2"/>
    <n v="4.4550000000000001"/>
    <n v="1.782"/>
  </r>
  <r>
    <s v="NXM-89323-646"/>
    <x v="657"/>
    <x v="854"/>
    <s v="E-D-1"/>
    <n v="1"/>
    <s v="Kameko Philbrick"/>
    <s v="kphilbrickpu@cdc.gov"/>
    <x v="0"/>
    <x v="1"/>
    <x v="2"/>
    <n v="1"/>
    <n v="12.15"/>
    <n v="12.15"/>
  </r>
  <r>
    <s v="NHI-23264-055"/>
    <x v="658"/>
    <x v="855"/>
    <s v="A-D-0.5"/>
    <n v="4"/>
    <s v="Mallory Shrimpling"/>
    <n v="0"/>
    <x v="0"/>
    <x v="2"/>
    <x v="2"/>
    <n v="0.5"/>
    <n v="5.97"/>
    <n v="11.94"/>
  </r>
  <r>
    <s v="EQH-53569-934"/>
    <x v="659"/>
    <x v="856"/>
    <s v="E-M-1"/>
    <n v="4"/>
    <s v="Barnett Sillis"/>
    <s v="bsillispw@istockphoto.com"/>
    <x v="0"/>
    <x v="1"/>
    <x v="0"/>
    <n v="1"/>
    <n v="13.75"/>
    <n v="55"/>
  </r>
  <r>
    <s v="XKK-06692-189"/>
    <x v="558"/>
    <x v="857"/>
    <s v="R-D-1"/>
    <n v="3"/>
    <s v="Brenn Dundredge"/>
    <n v="0"/>
    <x v="0"/>
    <x v="0"/>
    <x v="2"/>
    <n v="1"/>
    <n v="8.9499999999999993"/>
    <n v="26.849999999999998"/>
  </r>
  <r>
    <s v="BYP-16005-016"/>
    <x v="660"/>
    <x v="858"/>
    <s v="R-M-2.5"/>
    <n v="5"/>
    <s v="Read Cutts"/>
    <s v="rcuttspy@techcrunch.com"/>
    <x v="0"/>
    <x v="0"/>
    <x v="0"/>
    <n v="2.5"/>
    <n v="22.884999999999998"/>
    <n v="286.0625"/>
  </r>
  <r>
    <s v="LWS-13938-905"/>
    <x v="661"/>
    <x v="859"/>
    <s v="A-M-2.5"/>
    <n v="6"/>
    <s v="Michale Delves"/>
    <s v="mdelvespz@nature.com"/>
    <x v="0"/>
    <x v="2"/>
    <x v="0"/>
    <n v="2.5"/>
    <n v="25.874999999999996"/>
    <n v="388.12499999999994"/>
  </r>
  <r>
    <s v="OLH-95722-362"/>
    <x v="662"/>
    <x v="860"/>
    <s v="L-D-0.5"/>
    <n v="3"/>
    <s v="Devland Gritton"/>
    <s v="dgrittonq0@nydailynews.com"/>
    <x v="0"/>
    <x v="3"/>
    <x v="2"/>
    <n v="0.5"/>
    <n v="7.77"/>
    <n v="11.654999999999999"/>
  </r>
  <r>
    <s v="OLH-95722-362"/>
    <x v="662"/>
    <x v="860"/>
    <s v="R-M-2.5"/>
    <n v="4"/>
    <s v="Caitlin Cattermull"/>
    <s v="ccattermullq1@columbia.edu"/>
    <x v="0"/>
    <x v="0"/>
    <x v="0"/>
    <n v="2.5"/>
    <n v="22.884999999999998"/>
    <n v="228.84999999999997"/>
  </r>
  <r>
    <s v="KCW-50949-318"/>
    <x v="184"/>
    <x v="861"/>
    <s v="E-L-1"/>
    <n v="5"/>
    <s v="Dell Gut"/>
    <s v="dgutq2@umich.edu"/>
    <x v="0"/>
    <x v="1"/>
    <x v="1"/>
    <n v="1"/>
    <n v="14.85"/>
    <n v="74.25"/>
  </r>
  <r>
    <s v="JGZ-16947-591"/>
    <x v="663"/>
    <x v="862"/>
    <s v="L-L-0.2"/>
    <n v="6"/>
    <s v="Willy Pummery"/>
    <s v="wpummeryq3@topsy.com"/>
    <x v="0"/>
    <x v="3"/>
    <x v="1"/>
    <n v="0.2"/>
    <n v="4.7549999999999999"/>
    <n v="5.7060000000000004"/>
  </r>
  <r>
    <s v="LXS-63326-144"/>
    <x v="334"/>
    <x v="863"/>
    <s v="R-L-0.5"/>
    <n v="2"/>
    <s v="Geoffrey Siuda"/>
    <s v="gsiudaq4@nytimes.com"/>
    <x v="0"/>
    <x v="0"/>
    <x v="1"/>
    <n v="0.5"/>
    <n v="7.169999999999999"/>
    <n v="7.169999999999999"/>
  </r>
  <r>
    <s v="CZG-86544-655"/>
    <x v="664"/>
    <x v="864"/>
    <s v="A-L-0.5"/>
    <n v="2"/>
    <s v="Henderson Crowne"/>
    <s v="hcrowneq5@wufoo.com"/>
    <x v="1"/>
    <x v="2"/>
    <x v="1"/>
    <n v="0.5"/>
    <n v="7.77"/>
    <n v="7.77"/>
  </r>
  <r>
    <s v="WFV-88138-247"/>
    <x v="24"/>
    <x v="865"/>
    <s v="R-L-1"/>
    <n v="3"/>
    <s v="Vernor Pawsey"/>
    <s v="vpawseyq6@tiny.cc"/>
    <x v="0"/>
    <x v="0"/>
    <x v="1"/>
    <n v="1"/>
    <n v="11.95"/>
    <n v="35.849999999999994"/>
  </r>
  <r>
    <s v="RFG-28227-288"/>
    <x v="12"/>
    <x v="866"/>
    <s v="A-L-0.5"/>
    <n v="6"/>
    <s v="Augustin Waterhouse"/>
    <s v="awaterhouseq7@istockphoto.com"/>
    <x v="0"/>
    <x v="2"/>
    <x v="1"/>
    <n v="0.5"/>
    <n v="7.77"/>
    <n v="23.31"/>
  </r>
  <r>
    <s v="QAK-77286-758"/>
    <x v="105"/>
    <x v="867"/>
    <s v="R-L-0.5"/>
    <n v="5"/>
    <s v="Fanchon Haughian"/>
    <s v="fhaughianq8@1688.com"/>
    <x v="0"/>
    <x v="0"/>
    <x v="1"/>
    <n v="0.5"/>
    <n v="7.169999999999999"/>
    <n v="17.924999999999997"/>
  </r>
  <r>
    <s v="CZD-56716-840"/>
    <x v="665"/>
    <x v="868"/>
    <s v="L-D-2.5"/>
    <n v="4"/>
    <s v="Jaimie Hatz"/>
    <n v="0"/>
    <x v="0"/>
    <x v="3"/>
    <x v="2"/>
    <n v="2.5"/>
    <n v="29.784999999999997"/>
    <n v="297.84999999999997"/>
  </r>
  <r>
    <s v="UBI-59229-277"/>
    <x v="44"/>
    <x v="869"/>
    <s v="L-D-0.5"/>
    <n v="3"/>
    <s v="Edeline Edney"/>
    <n v="0"/>
    <x v="0"/>
    <x v="3"/>
    <x v="2"/>
    <n v="0.5"/>
    <n v="7.77"/>
    <n v="11.654999999999999"/>
  </r>
  <r>
    <s v="WJJ-37489-898"/>
    <x v="171"/>
    <x v="870"/>
    <s v="A-M-1"/>
    <n v="1"/>
    <s v="Rickie Faltin"/>
    <s v="rfaltinqb@topsy.com"/>
    <x v="1"/>
    <x v="2"/>
    <x v="0"/>
    <n v="1"/>
    <n v="11.25"/>
    <n v="11.25"/>
  </r>
  <r>
    <s v="ORX-57454-917"/>
    <x v="328"/>
    <x v="871"/>
    <s v="E-D-2.5"/>
    <n v="3"/>
    <s v="Gnni Cheeke"/>
    <s v="gcheekeqc@sitemeter.com"/>
    <x v="2"/>
    <x v="1"/>
    <x v="2"/>
    <n v="2.5"/>
    <n v="27.945"/>
    <n v="209.58750000000001"/>
  </r>
  <r>
    <s v="GRB-68838-629"/>
    <x v="648"/>
    <x v="872"/>
    <s v="R-L-2.5"/>
    <n v="4"/>
    <s v="Gwenni Ratt"/>
    <s v="grattqd@phpbb.com"/>
    <x v="1"/>
    <x v="0"/>
    <x v="1"/>
    <n v="2.5"/>
    <n v="27.484999999999996"/>
    <n v="274.84999999999997"/>
  </r>
  <r>
    <s v="SHT-04865-419"/>
    <x v="666"/>
    <x v="873"/>
    <s v="R-L-0.2"/>
    <n v="4"/>
    <s v="Johnath Fairebrother"/>
    <n v="0"/>
    <x v="0"/>
    <x v="0"/>
    <x v="1"/>
    <n v="0.2"/>
    <n v="3.5849999999999995"/>
    <n v="2.8679999999999999"/>
  </r>
  <r>
    <s v="UQI-28177-865"/>
    <x v="577"/>
    <x v="874"/>
    <s v="R-L-0.2"/>
    <n v="6"/>
    <s v="Ingamar Eberlein"/>
    <s v="ieberleinqf@hc360.com"/>
    <x v="0"/>
    <x v="0"/>
    <x v="1"/>
    <n v="0.2"/>
    <n v="3.5849999999999995"/>
    <n v="4.3020000000000005"/>
  </r>
  <r>
    <s v="OIB-13664-879"/>
    <x v="114"/>
    <x v="875"/>
    <s v="A-M-1"/>
    <n v="2"/>
    <s v="Jilly Dreng"/>
    <s v="jdrengqg@uiuc.edu"/>
    <x v="1"/>
    <x v="2"/>
    <x v="0"/>
    <n v="1"/>
    <n v="11.25"/>
    <n v="22.5"/>
  </r>
  <r>
    <s v="PJS-30996-485"/>
    <x v="4"/>
    <x v="857"/>
    <s v="A-L-0.2"/>
    <n v="1"/>
    <s v="Jillane Jedrzej"/>
    <s v="jjedrzejqh@dailymail.co.uk"/>
    <x v="0"/>
    <x v="2"/>
    <x v="1"/>
    <n v="0.2"/>
    <n v="3.8849999999999998"/>
    <n v="0.77700000000000002"/>
  </r>
  <r>
    <s v="HEL-86709-449"/>
    <x v="667"/>
    <x v="857"/>
    <s v="E-D-2.5"/>
    <n v="1"/>
    <s v="Correy Lampel"/>
    <s v="clampelqi@jimdo.com"/>
    <x v="0"/>
    <x v="1"/>
    <x v="2"/>
    <n v="2.5"/>
    <n v="27.945"/>
    <n v="69.862499999999997"/>
  </r>
  <r>
    <s v="NCH-55389-562"/>
    <x v="110"/>
    <x v="857"/>
    <s v="E-L-2.5"/>
    <n v="5"/>
    <s v="Dulcie Mapowder"/>
    <s v="dmapowderqj@free.fr"/>
    <x v="0"/>
    <x v="1"/>
    <x v="1"/>
    <n v="2.5"/>
    <n v="34.154999999999994"/>
    <n v="426.93749999999994"/>
  </r>
  <r>
    <s v="NCH-55389-562"/>
    <x v="110"/>
    <x v="857"/>
    <s v="R-L-2.5"/>
    <n v="2"/>
    <s v="Eward Dearman"/>
    <s v="edearmanqk@redcross.org"/>
    <x v="0"/>
    <x v="0"/>
    <x v="1"/>
    <n v="2.5"/>
    <n v="27.484999999999996"/>
    <n v="137.42499999999998"/>
  </r>
  <r>
    <s v="NCH-55389-562"/>
    <x v="110"/>
    <x v="857"/>
    <s v="E-L-1"/>
    <n v="1"/>
    <s v="Dominique Lenard"/>
    <s v="dlenardql@bizjournals.com"/>
    <x v="0"/>
    <x v="1"/>
    <x v="1"/>
    <n v="1"/>
    <n v="14.85"/>
    <n v="14.85"/>
  </r>
  <r>
    <s v="NCH-55389-562"/>
    <x v="110"/>
    <x v="857"/>
    <s v="A-L-0.2"/>
    <n v="2"/>
    <s v="Lloyd Toffano"/>
    <s v="ltoffanoqm@tripadvisor.com"/>
    <x v="0"/>
    <x v="2"/>
    <x v="1"/>
    <n v="0.2"/>
    <n v="3.8849999999999998"/>
    <n v="1.554"/>
  </r>
  <r>
    <s v="GUG-45603-775"/>
    <x v="668"/>
    <x v="876"/>
    <s v="L-L-0.2"/>
    <n v="5"/>
    <s v="Rhodie Strathern"/>
    <s v="rstrathernqn@devhub.com"/>
    <x v="0"/>
    <x v="3"/>
    <x v="1"/>
    <n v="0.2"/>
    <n v="4.7549999999999999"/>
    <n v="4.7549999999999999"/>
  </r>
  <r>
    <s v="KJB-98240-098"/>
    <x v="422"/>
    <x v="877"/>
    <s v="L-L-1"/>
    <n v="5"/>
    <s v="Chad Miguel"/>
    <s v="cmiguelqo@exblog.jp"/>
    <x v="0"/>
    <x v="3"/>
    <x v="1"/>
    <n v="1"/>
    <n v="15.85"/>
    <n v="79.25"/>
  </r>
  <r>
    <s v="JMS-48374-462"/>
    <x v="669"/>
    <x v="878"/>
    <s v="A-D-2.5"/>
    <n v="2"/>
    <s v="Florinda Matusovsky"/>
    <n v="0"/>
    <x v="0"/>
    <x v="2"/>
    <x v="2"/>
    <n v="2.5"/>
    <n v="22.884999999999998"/>
    <n v="114.42499999999998"/>
  </r>
  <r>
    <s v="YIT-15877-117"/>
    <x v="670"/>
    <x v="879"/>
    <s v="R-D-1"/>
    <n v="1"/>
    <s v="Morly Rocks"/>
    <s v="mrocksqq@exblog.jp"/>
    <x v="1"/>
    <x v="0"/>
    <x v="2"/>
    <n v="1"/>
    <n v="8.9499999999999993"/>
    <n v="8.9499999999999993"/>
  </r>
  <r>
    <s v="YVK-82679-655"/>
    <x v="341"/>
    <x v="880"/>
    <s v="R-M-0.5"/>
    <n v="4"/>
    <s v="Yuri Burrells"/>
    <s v="yburrellsqr@vinaora.com"/>
    <x v="0"/>
    <x v="0"/>
    <x v="0"/>
    <n v="0.5"/>
    <n v="5.97"/>
    <n v="11.94"/>
  </r>
  <r>
    <s v="TYH-81940-054"/>
    <x v="671"/>
    <x v="881"/>
    <s v="E-L-0.2"/>
    <n v="5"/>
    <s v="Cleopatra Goodrum"/>
    <s v="cgoodrumqs@goodreads.com"/>
    <x v="0"/>
    <x v="1"/>
    <x v="1"/>
    <n v="0.2"/>
    <n v="4.4550000000000001"/>
    <n v="4.4550000000000001"/>
  </r>
  <r>
    <s v="HTY-30660-254"/>
    <x v="672"/>
    <x v="882"/>
    <s v="R-M-1"/>
    <n v="3"/>
    <s v="Joey Jefferys"/>
    <s v="jjefferysqt@blog.com"/>
    <x v="0"/>
    <x v="0"/>
    <x v="0"/>
    <n v="1"/>
    <n v="9.9499999999999993"/>
    <n v="29.849999999999998"/>
  </r>
  <r>
    <s v="GPW-43956-761"/>
    <x v="673"/>
    <x v="883"/>
    <s v="E-L-0.5"/>
    <n v="6"/>
    <s v="Bearnard Wardell"/>
    <s v="bwardellqu@adobe.com"/>
    <x v="0"/>
    <x v="1"/>
    <x v="1"/>
    <n v="0.5"/>
    <n v="8.91"/>
    <n v="26.73"/>
  </r>
  <r>
    <s v="DWY-56352-412"/>
    <x v="674"/>
    <x v="884"/>
    <s v="R-D-0.2"/>
    <n v="1"/>
    <s v="Zeke Walisiak"/>
    <s v="zwalisiakqv@ucsd.edu"/>
    <x v="1"/>
    <x v="0"/>
    <x v="2"/>
    <n v="0.2"/>
    <n v="2.6849999999999996"/>
    <n v="0.53699999999999992"/>
  </r>
  <r>
    <s v="PUH-55647-976"/>
    <x v="675"/>
    <x v="885"/>
    <s v="R-M-0.2"/>
    <n v="2"/>
    <s v="Wiley Leopold"/>
    <s v="wleopoldqw@blogspot.com"/>
    <x v="0"/>
    <x v="0"/>
    <x v="0"/>
    <n v="0.2"/>
    <n v="2.9849999999999999"/>
    <n v="1.194"/>
  </r>
  <r>
    <s v="DTB-71371-705"/>
    <x v="539"/>
    <x v="886"/>
    <s v="L-D-1"/>
    <n v="1"/>
    <s v="Chiarra Shalders"/>
    <s v="cshaldersqx@cisco.com"/>
    <x v="0"/>
    <x v="3"/>
    <x v="2"/>
    <n v="1"/>
    <n v="12.95"/>
    <n v="12.95"/>
  </r>
  <r>
    <s v="ZDC-64769-740"/>
    <x v="676"/>
    <x v="887"/>
    <s v="E-M-0.5"/>
    <n v="1"/>
    <s v="Sharl Southerill"/>
    <n v="0"/>
    <x v="0"/>
    <x v="1"/>
    <x v="0"/>
    <n v="0.5"/>
    <n v="8.25"/>
    <n v="4.125"/>
  </r>
  <r>
    <s v="TED-81959-419"/>
    <x v="677"/>
    <x v="888"/>
    <s v="A-L-2.5"/>
    <n v="5"/>
    <s v="Noni Furber"/>
    <s v="nfurberqz@jugem.jp"/>
    <x v="0"/>
    <x v="2"/>
    <x v="1"/>
    <n v="2.5"/>
    <n v="29.784999999999997"/>
    <n v="372.31249999999994"/>
  </r>
  <r>
    <s v="FDO-25756-141"/>
    <x v="629"/>
    <x v="889"/>
    <s v="A-L-2.5"/>
    <n v="3"/>
    <s v="Dinah Crutcher"/>
    <n v="0"/>
    <x v="1"/>
    <x v="2"/>
    <x v="1"/>
    <n v="2.5"/>
    <n v="29.784999999999997"/>
    <n v="223.38749999999999"/>
  </r>
  <r>
    <s v="HKN-31467-517"/>
    <x v="662"/>
    <x v="890"/>
    <s v="L-M-1"/>
    <n v="6"/>
    <s v="Charlean Keave"/>
    <s v="ckeaver1@ucoz.com"/>
    <x v="0"/>
    <x v="3"/>
    <x v="0"/>
    <n v="1"/>
    <n v="14.55"/>
    <n v="87.300000000000011"/>
  </r>
  <r>
    <s v="POF-29666-012"/>
    <x v="102"/>
    <x v="891"/>
    <s v="R-D-0.5"/>
    <n v="1"/>
    <s v="Sada Roseborough"/>
    <s v="sroseboroughr2@virginia.edu"/>
    <x v="0"/>
    <x v="0"/>
    <x v="2"/>
    <n v="0.5"/>
    <n v="5.3699999999999992"/>
    <n v="2.6849999999999996"/>
  </r>
  <r>
    <s v="IRX-59256-644"/>
    <x v="678"/>
    <x v="892"/>
    <s v="A-D-0.2"/>
    <n v="3"/>
    <s v="Clayton Kingwell"/>
    <s v="ckingwellr3@squarespace.com"/>
    <x v="1"/>
    <x v="2"/>
    <x v="2"/>
    <n v="0.2"/>
    <n v="2.9849999999999999"/>
    <n v="1.7910000000000001"/>
  </r>
  <r>
    <s v="LTN-89139-350"/>
    <x v="679"/>
    <x v="893"/>
    <s v="R-L-2.5"/>
    <n v="5"/>
    <s v="Kacy Canto"/>
    <s v="kcantor4@gmpg.org"/>
    <x v="0"/>
    <x v="0"/>
    <x v="1"/>
    <n v="2.5"/>
    <n v="27.484999999999996"/>
    <n v="343.56249999999994"/>
  </r>
  <r>
    <s v="TXF-79780-017"/>
    <x v="112"/>
    <x v="894"/>
    <s v="R-L-1"/>
    <n v="5"/>
    <s v="Mab Blakemore"/>
    <s v="mblakemorer5@nsw.gov.au"/>
    <x v="0"/>
    <x v="0"/>
    <x v="1"/>
    <n v="1"/>
    <n v="11.95"/>
    <n v="59.75"/>
  </r>
  <r>
    <s v="ALM-80762-974"/>
    <x v="55"/>
    <x v="890"/>
    <s v="A-L-0.5"/>
    <n v="3"/>
    <s v="Dedie Gooderridge"/>
    <s v="dgooderridger6@lycos.com"/>
    <x v="0"/>
    <x v="2"/>
    <x v="1"/>
    <n v="0.5"/>
    <n v="7.77"/>
    <n v="11.654999999999999"/>
  </r>
  <r>
    <s v="NXF-15738-707"/>
    <x v="680"/>
    <x v="895"/>
    <s v="R-D-0.5"/>
    <n v="2"/>
    <s v="Javier Causnett"/>
    <n v="0"/>
    <x v="0"/>
    <x v="0"/>
    <x v="2"/>
    <n v="0.5"/>
    <n v="5.3699999999999992"/>
    <n v="5.3699999999999992"/>
  </r>
  <r>
    <s v="MVV-19034-198"/>
    <x v="94"/>
    <x v="896"/>
    <s v="E-D-2.5"/>
    <n v="6"/>
    <s v="Demetris Micheli"/>
    <n v="0"/>
    <x v="0"/>
    <x v="1"/>
    <x v="2"/>
    <n v="2.5"/>
    <n v="27.945"/>
    <n v="419.17500000000001"/>
  </r>
  <r>
    <s v="KUX-19632-830"/>
    <x v="160"/>
    <x v="897"/>
    <s v="E-D-0.2"/>
    <n v="6"/>
    <s v="Chloette Bernardot"/>
    <s v="cbernardotr9@wix.com"/>
    <x v="0"/>
    <x v="1"/>
    <x v="2"/>
    <n v="0.2"/>
    <n v="3.645"/>
    <n v="4.3740000000000006"/>
  </r>
  <r>
    <s v="SNZ-44595-152"/>
    <x v="681"/>
    <x v="898"/>
    <s v="R-L-1"/>
    <n v="2"/>
    <s v="Kim Kemery"/>
    <s v="kkemeryra@t.co"/>
    <x v="0"/>
    <x v="0"/>
    <x v="1"/>
    <n v="1"/>
    <n v="11.95"/>
    <n v="23.9"/>
  </r>
  <r>
    <s v="GQA-37241-629"/>
    <x v="502"/>
    <x v="899"/>
    <s v="A-M-0.2"/>
    <n v="2"/>
    <s v="Fanchette Parlot"/>
    <s v="fparlotrb@forbes.com"/>
    <x v="0"/>
    <x v="2"/>
    <x v="0"/>
    <n v="0.2"/>
    <n v="3.375"/>
    <n v="1.35"/>
  </r>
  <r>
    <s v="WVV-79948-067"/>
    <x v="682"/>
    <x v="900"/>
    <s v="E-M-2.5"/>
    <n v="1"/>
    <s v="Ramon Cheak"/>
    <s v="rcheakrc@tripadvisor.com"/>
    <x v="1"/>
    <x v="1"/>
    <x v="0"/>
    <n v="2.5"/>
    <n v="31.624999999999996"/>
    <n v="79.062499999999986"/>
  </r>
  <r>
    <s v="LHX-81117-166"/>
    <x v="683"/>
    <x v="901"/>
    <s v="R-L-1"/>
    <n v="4"/>
    <s v="Koressa O'Geneay"/>
    <s v="kogeneayrd@utexas.edu"/>
    <x v="0"/>
    <x v="0"/>
    <x v="1"/>
    <n v="1"/>
    <n v="11.95"/>
    <n v="47.8"/>
  </r>
  <r>
    <s v="GCD-75444-320"/>
    <x v="594"/>
    <x v="902"/>
    <s v="L-M-2.5"/>
    <n v="1"/>
    <s v="Claudell Ayre"/>
    <s v="cayrere@symantec.com"/>
    <x v="0"/>
    <x v="3"/>
    <x v="0"/>
    <n v="2.5"/>
    <n v="33.464999999999996"/>
    <n v="83.662499999999994"/>
  </r>
  <r>
    <s v="SGA-30059-217"/>
    <x v="389"/>
    <x v="903"/>
    <s v="A-D-0.5"/>
    <n v="5"/>
    <s v="Lorianne Kyneton"/>
    <s v="lkynetonrf@macromedia.com"/>
    <x v="2"/>
    <x v="2"/>
    <x v="2"/>
    <n v="0.5"/>
    <n v="5.97"/>
    <n v="14.924999999999999"/>
  </r>
  <r>
    <s v="GNL-98714-885"/>
    <x v="583"/>
    <x v="904"/>
    <s v="R-M-1"/>
    <n v="3"/>
    <s v="Adele McFayden"/>
    <n v="0"/>
    <x v="2"/>
    <x v="0"/>
    <x v="0"/>
    <n v="1"/>
    <n v="9.9499999999999993"/>
    <n v="29.849999999999998"/>
  </r>
  <r>
    <s v="OQA-93249-841"/>
    <x v="647"/>
    <x v="905"/>
    <s v="A-M-2.5"/>
    <n v="6"/>
    <s v="Herta Layne"/>
    <n v="0"/>
    <x v="0"/>
    <x v="2"/>
    <x v="0"/>
    <n v="2.5"/>
    <n v="25.874999999999996"/>
    <n v="388.12499999999994"/>
  </r>
  <r>
    <s v="DUV-12075-132"/>
    <x v="366"/>
    <x v="906"/>
    <s v="E-D-0.2"/>
    <n v="5"/>
    <s v="Dierdre Scrigmour"/>
    <s v="dscrigmourri@cnbc.com"/>
    <x v="0"/>
    <x v="1"/>
    <x v="2"/>
    <n v="0.2"/>
    <n v="3.645"/>
    <n v="3.645"/>
  </r>
  <r>
    <s v="DUV-12075-132"/>
    <x v="366"/>
    <x v="906"/>
    <s v="L-D-0.5"/>
    <n v="2"/>
    <s v="Romy Whittlesea"/>
    <n v="0"/>
    <x v="0"/>
    <x v="3"/>
    <x v="2"/>
    <n v="0.5"/>
    <n v="7.77"/>
    <n v="7.77"/>
  </r>
  <r>
    <s v="KPO-24942-184"/>
    <x v="684"/>
    <x v="907"/>
    <s v="L-L-2.5"/>
    <n v="3"/>
    <s v="Desdemona Eye"/>
    <n v="0"/>
    <x v="1"/>
    <x v="3"/>
    <x v="1"/>
    <n v="2.5"/>
    <n v="36.454999999999998"/>
    <n v="273.41249999999997"/>
  </r>
  <r>
    <s v="SRJ-79353-838"/>
    <x v="506"/>
    <x v="908"/>
    <s v="A-L-1"/>
    <n v="6"/>
    <s v="Margarette Sterland"/>
    <n v="0"/>
    <x v="0"/>
    <x v="2"/>
    <x v="1"/>
    <n v="1"/>
    <n v="12.95"/>
    <n v="77.699999999999989"/>
  </r>
  <r>
    <s v="XBV-40336-071"/>
    <x v="685"/>
    <x v="909"/>
    <s v="A-D-0.2"/>
    <n v="3"/>
    <s v="Catharine Scoines"/>
    <n v="0"/>
    <x v="1"/>
    <x v="2"/>
    <x v="2"/>
    <n v="0.2"/>
    <n v="2.9849999999999999"/>
    <n v="1.7910000000000001"/>
  </r>
  <r>
    <s v="RLM-96511-467"/>
    <x v="191"/>
    <x v="910"/>
    <s v="R-L-2.5"/>
    <n v="1"/>
    <s v="Jennica Tewelson"/>
    <s v="jtewelsonrn@samsung.com"/>
    <x v="0"/>
    <x v="0"/>
    <x v="1"/>
    <n v="2.5"/>
    <n v="27.484999999999996"/>
    <n v="68.712499999999991"/>
  </r>
  <r>
    <s v="AEZ-13242-456"/>
    <x v="686"/>
    <x v="906"/>
    <s v="R-M-0.5"/>
    <n v="5"/>
    <s v="Marguerite Graves"/>
    <n v="0"/>
    <x v="0"/>
    <x v="0"/>
    <x v="0"/>
    <n v="0.5"/>
    <n v="5.97"/>
    <n v="14.924999999999999"/>
  </r>
  <r>
    <s v="UME-75640-698"/>
    <x v="687"/>
    <x v="906"/>
    <s v="A-M-0.5"/>
    <n v="4"/>
    <s v="Etan Featenby"/>
    <n v="0"/>
    <x v="0"/>
    <x v="2"/>
    <x v="0"/>
    <n v="0.5"/>
    <n v="6.75"/>
    <n v="13.5"/>
  </r>
  <r>
    <s v="GJC-66474-557"/>
    <x v="629"/>
    <x v="911"/>
    <s v="A-D-1"/>
    <n v="1"/>
    <s v="Nicolina Jenny"/>
    <s v="njennyrq@bigcartel.com"/>
    <x v="0"/>
    <x v="2"/>
    <x v="2"/>
    <n v="1"/>
    <n v="9.9499999999999993"/>
    <n v="9.9499999999999993"/>
  </r>
  <r>
    <s v="IRV-20769-219"/>
    <x v="688"/>
    <x v="912"/>
    <s v="E-M-0.2"/>
    <n v="3"/>
    <s v="Vidovic Antonelli"/>
    <n v="0"/>
    <x v="2"/>
    <x v="1"/>
    <x v="0"/>
    <n v="0.2"/>
    <n v="4.125"/>
    <n v="2.475000000000000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17670-51384-MA"/>
    <s v="Aloisia Allner"/>
    <s v="aallner0@lulu.com"/>
    <s v="+1 (862) 817-0124"/>
    <s v="57999 Pepper Wood Alley"/>
    <x v="0"/>
    <s v="United States"/>
    <n v="7505"/>
    <x v="0"/>
  </r>
  <r>
    <s v="73342-18763-UW"/>
    <s v="Piotr Bote"/>
    <s v="pbote1@yelp.com"/>
    <s v="+353 (913) 396-4653"/>
    <s v="2112 Ridgeway Hill"/>
    <x v="1"/>
    <s v="Ireland"/>
    <s v="D6W"/>
    <x v="1"/>
  </r>
  <r>
    <s v="21125-22134-PX"/>
    <s v="Jami Redholes"/>
    <s v="jredholes2@tmall.com"/>
    <s v="+1 (210) 986-6806"/>
    <s v="5214 Bartillon Park"/>
    <x v="2"/>
    <s v="United States"/>
    <n v="78205"/>
    <x v="0"/>
  </r>
  <r>
    <s v="71253-00052-RN"/>
    <s v="Dene Azema"/>
    <s v="dazema3@facebook.com"/>
    <s v="+1 (217) 418-0714"/>
    <s v="27 Maywood Place"/>
    <x v="3"/>
    <s v="United States"/>
    <n v="62711"/>
    <x v="0"/>
  </r>
  <r>
    <s v="23806-46781-OU"/>
    <s v="Christoffer O' Shea"/>
    <m/>
    <s v="+353 (698) 362-9201"/>
    <s v="38980 Manitowish Junction"/>
    <x v="4"/>
    <s v="Ireland"/>
    <s v="N41"/>
    <x v="1"/>
  </r>
  <r>
    <s v="86561-91660-RB"/>
    <s v="Beryle Cottier"/>
    <m/>
    <s v="+1 (570) 289-7473"/>
    <s v="2651 Stoughton Place"/>
    <x v="5"/>
    <s v="United States"/>
    <n v="18505"/>
    <x v="1"/>
  </r>
  <r>
    <s v="65223-29612-CB"/>
    <s v="Shaylynn Lobe"/>
    <s v="slobe6@nifty.com"/>
    <s v="+1 (937) 954-4541"/>
    <s v="7005 Mariners Cove Place"/>
    <x v="6"/>
    <s v="United States"/>
    <n v="45440"/>
    <x v="0"/>
  </r>
  <r>
    <s v="21134-81676-FR"/>
    <s v="Melvin Wharfe"/>
    <m/>
    <s v="+353 (507) 574-3034"/>
    <s v="7 Straubel Road"/>
    <x v="7"/>
    <s v="Ireland"/>
    <s v="P24"/>
    <x v="0"/>
  </r>
  <r>
    <s v="03396-68805-ZC"/>
    <s v="Guthrey Petracci"/>
    <s v="gpetracci8@livejournal.com"/>
    <s v="+1 (310) 868-1842"/>
    <s v="949 Paget Parkway"/>
    <x v="8"/>
    <s v="United States"/>
    <n v="90045"/>
    <x v="1"/>
  </r>
  <r>
    <s v="61021-27840-ZN"/>
    <s v="Rodger Raven"/>
    <s v="rraven9@ed.gov"/>
    <s v="+1 (213) 263-0288"/>
    <s v="1 Reinke Avenue"/>
    <x v="8"/>
    <s v="United States"/>
    <n v="90065"/>
    <x v="1"/>
  </r>
  <r>
    <s v="76239-90137-UQ"/>
    <s v="Ferrell Ferber"/>
    <s v="fferbera@businesswire.com"/>
    <s v="+1 (408) 383-5302"/>
    <s v="68 High Crossing Court"/>
    <x v="9"/>
    <s v="United States"/>
    <n v="95160"/>
    <x v="1"/>
  </r>
  <r>
    <s v="49315-21985-BB"/>
    <s v="Duky Phizackerly"/>
    <s v="dphizackerlyb@utexas.edu"/>
    <s v="+1 (408) 533-6012"/>
    <s v="28643 Bluejay Crossing"/>
    <x v="9"/>
    <s v="United States"/>
    <n v="95194"/>
    <x v="0"/>
  </r>
  <r>
    <s v="34136-36674-OM"/>
    <s v="Rosaleen Scholar"/>
    <s v="rscholarc@nyu.edu"/>
    <s v="+1 (804) 420-0420"/>
    <s v="80915 Montana Park"/>
    <x v="10"/>
    <s v="United States"/>
    <n v="23285"/>
    <x v="1"/>
  </r>
  <r>
    <s v="39396-12890-PE"/>
    <s v="Terence Vanyutin"/>
    <s v="tvanyutind@wix.com"/>
    <m/>
    <s v="331 Bunting Hill"/>
    <x v="11"/>
    <s v="United States"/>
    <n v="41905"/>
    <x v="1"/>
  </r>
  <r>
    <s v="95875-73336-RG"/>
    <s v="Patrice Trobe"/>
    <s v="ptrobee@wunderground.com"/>
    <s v="+1 (314) 240-7896"/>
    <s v="827 Declaration Plaza"/>
    <x v="12"/>
    <s v="United States"/>
    <n v="63131"/>
    <x v="0"/>
  </r>
  <r>
    <s v="25473-43727-BY"/>
    <s v="Llywellyn Oscroft"/>
    <s v="loscroftf@ebay.co.uk"/>
    <m/>
    <s v="022 Roth Place"/>
    <x v="13"/>
    <s v="United States"/>
    <n v="19172"/>
    <x v="1"/>
  </r>
  <r>
    <s v="99643-51048-IQ"/>
    <s v="Minni Alabaster"/>
    <s v="malabasterg@hexun.com"/>
    <s v="+1 (971) 483-6255"/>
    <s v="3 Charing Cross Trail"/>
    <x v="14"/>
    <s v="United States"/>
    <n v="97271"/>
    <x v="1"/>
  </r>
  <r>
    <s v="62173-15287-CU"/>
    <s v="Rhianon Broxup"/>
    <s v="rbroxuph@jimdo.com"/>
    <s v="+1 (713) 663-1338"/>
    <s v="83517 Thierer Court"/>
    <x v="15"/>
    <s v="United States"/>
    <n v="77240"/>
    <x v="1"/>
  </r>
  <r>
    <s v="57611-05522-ST"/>
    <s v="Pall Redford"/>
    <s v="predfordi@ow.ly"/>
    <m/>
    <s v="7337 Hayes Junction"/>
    <x v="16"/>
    <s v="Ireland"/>
    <s v="F45"/>
    <x v="0"/>
  </r>
  <r>
    <s v="76664-37050-DT"/>
    <s v="Aurea Corradino"/>
    <s v="acorradinoj@harvard.edu"/>
    <s v="+1 (646) 202-5965"/>
    <s v="698 Canary Terrace"/>
    <x v="17"/>
    <s v="United States"/>
    <n v="10060"/>
    <x v="0"/>
  </r>
  <r>
    <s v="84565-53984-SX"/>
    <s v="Kendal Scardefield"/>
    <m/>
    <s v="+353 (733) 405-3302"/>
    <s v="3 Northridge Crossing"/>
    <x v="18"/>
    <s v="Ireland"/>
    <s v="D24"/>
    <x v="0"/>
  </r>
  <r>
    <s v="03090-88267-BQ"/>
    <s v="Avrit Davidowsky"/>
    <s v="adavidowskyl@netvibes.com"/>
    <s v="+1 (616) 481-9962"/>
    <s v="9 Warrior Junction"/>
    <x v="19"/>
    <s v="United States"/>
    <n v="49560"/>
    <x v="1"/>
  </r>
  <r>
    <s v="37651-47492-NC"/>
    <s v="Annabel Antuk"/>
    <s v="aantukm@kickstarter.com"/>
    <s v="+1 (941) 740-6268"/>
    <s v="77965 Lawn Park"/>
    <x v="20"/>
    <s v="United States"/>
    <n v="33982"/>
    <x v="0"/>
  </r>
  <r>
    <s v="95399-57205-HI"/>
    <s v="Iorgo Kleinert"/>
    <s v="ikleinertn@timesonline.co.uk"/>
    <s v="+1 (360) 352-6598"/>
    <s v="1 Morningstar Lane"/>
    <x v="21"/>
    <s v="United States"/>
    <n v="98682"/>
    <x v="0"/>
  </r>
  <r>
    <s v="24010-66714-HW"/>
    <s v="Chrisy Blofeld"/>
    <s v="cblofeldo@amazon.co.uk"/>
    <s v="+1 (303) 936-3357"/>
    <s v="013 Talisman Terrace"/>
    <x v="22"/>
    <s v="United States"/>
    <n v="80150"/>
    <x v="1"/>
  </r>
  <r>
    <s v="07591-92789-UA"/>
    <s v="Culley Farris"/>
    <m/>
    <s v="+1 (941) 267-4822"/>
    <s v="4 Mitchell Drive"/>
    <x v="20"/>
    <s v="United States"/>
    <n v="33982"/>
    <x v="0"/>
  </r>
  <r>
    <s v="49231-44455-IC"/>
    <s v="Selene Shales"/>
    <s v="sshalesq@umich.edu"/>
    <s v="+1 (707) 881-5004"/>
    <s v="74 Bultman Plaza"/>
    <x v="23"/>
    <s v="United States"/>
    <n v="94975"/>
    <x v="0"/>
  </r>
  <r>
    <s v="50124-88608-EO"/>
    <s v="Vivie Danneil"/>
    <s v="vdanneilr@mtv.com"/>
    <s v="+353 (751) 346-0399"/>
    <s v="5626 Darwin Avenue"/>
    <x v="24"/>
    <s v="Ireland"/>
    <s v="V92"/>
    <x v="1"/>
  </r>
  <r>
    <s v="00888-74814-UZ"/>
    <s v="Theresita Newbury"/>
    <s v="tnewburys@usda.gov"/>
    <s v="+353 (803) 587-0026"/>
    <s v="79526 Bultman Lane"/>
    <x v="25"/>
    <s v="Ireland"/>
    <s v="D04"/>
    <x v="1"/>
  </r>
  <r>
    <s v="14158-30713-OB"/>
    <s v="Mozelle Calcutt"/>
    <s v="mcalcuttt@baidu.com"/>
    <s v="+353 (928) 869-1762"/>
    <s v="4389 Russell Way"/>
    <x v="26"/>
    <s v="Ireland"/>
    <s v="Y25"/>
    <x v="0"/>
  </r>
  <r>
    <s v="51427-89175-QJ"/>
    <s v="Adrian Swaine"/>
    <m/>
    <s v="+1 (303) 486-9517"/>
    <s v="95 Straubel Hill"/>
    <x v="27"/>
    <s v="United States"/>
    <n v="80044"/>
    <x v="1"/>
  </r>
  <r>
    <s v="52082-49024-ON"/>
    <s v="Ray Leivesley"/>
    <s v="rleivesleyv@canalblog.com"/>
    <s v="+1 (212) 535-7791"/>
    <s v="91 Stephen Drive"/>
    <x v="28"/>
    <s v="United States"/>
    <n v="11407"/>
    <x v="1"/>
  </r>
  <r>
    <s v="04540-43685-DV"/>
    <s v="Nelly Basezzi"/>
    <s v="nbasezziw@webeden.co.uk"/>
    <s v="+353 (125) 815-7345"/>
    <s v="923 Mallard Junction"/>
    <x v="29"/>
    <s v="Ireland"/>
    <s v="C15"/>
    <x v="0"/>
  </r>
  <r>
    <s v="39123-12846-YJ"/>
    <s v="Gallard Gatheral"/>
    <s v="ggatheralx@123-reg.co.uk"/>
    <m/>
    <s v="40 Clemons Place"/>
    <x v="30"/>
    <s v="United States"/>
    <n v="58207"/>
    <x v="1"/>
  </r>
  <r>
    <s v="44981-99666-XB"/>
    <s v="Una Welberry"/>
    <s v="uwelberryy@ebay.co.uk"/>
    <s v="+44 (392) 503-8132"/>
    <s v="40915 Schlimgen Park"/>
    <x v="31"/>
    <s v="United Kingdom"/>
    <s v="DN21"/>
    <x v="0"/>
  </r>
  <r>
    <s v="24825-51803-CQ"/>
    <s v="Faber Eilhart"/>
    <s v="feilhartz@who.int"/>
    <s v="+1 (304) 510-6095"/>
    <s v="6966 Victoria Street"/>
    <x v="32"/>
    <s v="United States"/>
    <n v="25362"/>
    <x v="1"/>
  </r>
  <r>
    <s v="77634-13918-GJ"/>
    <s v="Zorina Ponting"/>
    <s v="zponting10@altervista.org"/>
    <s v="+1 (501) 172-1476"/>
    <s v="7118 Holmberg Court"/>
    <x v="33"/>
    <s v="United States"/>
    <n v="72204"/>
    <x v="1"/>
  </r>
  <r>
    <s v="13694-25001-LX"/>
    <s v="Silvio Strase"/>
    <s v="sstrase11@booking.com"/>
    <s v="+1 (303) 579-8015"/>
    <s v="5 Forest Lane"/>
    <x v="34"/>
    <s v="United States"/>
    <n v="80291"/>
    <x v="1"/>
  </r>
  <r>
    <s v="08523-01791-TI"/>
    <s v="Dorie de la Tremoille"/>
    <s v="dde12@unesco.org"/>
    <s v="+1 (612) 492-5160"/>
    <s v="0817 Dennis Street"/>
    <x v="35"/>
    <s v="United States"/>
    <n v="55458"/>
    <x v="1"/>
  </r>
  <r>
    <s v="49860-68865-AB"/>
    <s v="Hy Zanetto"/>
    <m/>
    <m/>
    <s v="469 Paget Place"/>
    <x v="36"/>
    <s v="United States"/>
    <n v="85715"/>
    <x v="0"/>
  </r>
  <r>
    <s v="21240-83132-SP"/>
    <s v="Jessica McNess"/>
    <m/>
    <s v="+1 (504) 545-1478"/>
    <s v="664 Erie Place"/>
    <x v="37"/>
    <s v="United States"/>
    <n v="70116"/>
    <x v="1"/>
  </r>
  <r>
    <s v="08350-81623-TF"/>
    <s v="Lorenzo Yeoland"/>
    <s v="lyeoland15@pbs.org"/>
    <s v="+1 (860) 576-2887"/>
    <s v="8510 Merrick Road"/>
    <x v="38"/>
    <s v="United States"/>
    <n v="6183"/>
    <x v="0"/>
  </r>
  <r>
    <s v="73284-01385-SJ"/>
    <s v="Abigail Tolworthy"/>
    <s v="atolworthy16@toplist.cz"/>
    <s v="+1 (801) 722-4425"/>
    <s v="74 Shopko Way"/>
    <x v="39"/>
    <s v="United States"/>
    <n v="84409"/>
    <x v="0"/>
  </r>
  <r>
    <s v="04152-34436-IE"/>
    <s v="Maurie Bartol"/>
    <m/>
    <s v="+1 (617) 493-7594"/>
    <s v="7625 Starling Court"/>
    <x v="40"/>
    <s v="United States"/>
    <n v="2216"/>
    <x v="1"/>
  </r>
  <r>
    <s v="06631-86965-XP"/>
    <s v="Olag Baudassi"/>
    <s v="obaudassi18@seesaa.net"/>
    <s v="+1 (585) 356-6251"/>
    <s v="55 Dottie Court"/>
    <x v="41"/>
    <s v="United States"/>
    <n v="14604"/>
    <x v="0"/>
  </r>
  <r>
    <s v="54619-08558-ZU"/>
    <s v="Petey Kingsbury"/>
    <s v="pkingsbury19@comcast.net"/>
    <s v="+1 (917) 705-8224"/>
    <s v="28 Loftsgordon Place"/>
    <x v="42"/>
    <s v="United States"/>
    <n v="10469"/>
    <x v="1"/>
  </r>
  <r>
    <s v="85589-17020-CX"/>
    <s v="Donna Baskeyfied"/>
    <m/>
    <s v="+1 (205) 923-1460"/>
    <s v="7586 Logan Avenue"/>
    <x v="43"/>
    <s v="United States"/>
    <n v="35205"/>
    <x v="0"/>
  </r>
  <r>
    <s v="36078-91009-WU"/>
    <s v="Arda Curley"/>
    <s v="acurley1b@hao123.com"/>
    <s v="+1 (760) 840-3808"/>
    <s v="45098 Scott Drive"/>
    <x v="44"/>
    <s v="United States"/>
    <n v="92415"/>
    <x v="0"/>
  </r>
  <r>
    <s v="15770-27099-GX"/>
    <s v="Raynor McGilvary"/>
    <s v="rmcgilvary1c@tamu.edu"/>
    <m/>
    <s v="496 Rockefeller Court"/>
    <x v="45"/>
    <s v="United States"/>
    <n v="23514"/>
    <x v="1"/>
  </r>
  <r>
    <s v="91460-04823-BX"/>
    <s v="Isis Pikett"/>
    <s v="ipikett1d@xinhuanet.com"/>
    <s v="+1 (202) 871-9039"/>
    <s v="5892 Hauk Drive"/>
    <x v="46"/>
    <s v="United States"/>
    <n v="20409"/>
    <x v="1"/>
  </r>
  <r>
    <s v="45089-52817-WN"/>
    <s v="Inger Bouldon"/>
    <s v="ibouldon1e@gizmodo.com"/>
    <s v="+1 (754) 391-4736"/>
    <s v="925 Barby Circle"/>
    <x v="47"/>
    <s v="United States"/>
    <n v="33355"/>
    <x v="1"/>
  </r>
  <r>
    <s v="76447-50326-IC"/>
    <s v="Karry Flanders"/>
    <s v="kflanders1f@over-blog.com"/>
    <s v="+353 (467) 720-7274"/>
    <s v="88 Blue Bill Park Avenue"/>
    <x v="1"/>
    <s v="Ireland"/>
    <s v="D6W"/>
    <x v="0"/>
  </r>
  <r>
    <s v="26333-67911-OL"/>
    <s v="Hartley Mattioli"/>
    <s v="hmattioli1g@webmd.com"/>
    <m/>
    <s v="126 Valley Edge Street"/>
    <x v="48"/>
    <s v="United Kingdom"/>
    <s v="PH43"/>
    <x v="1"/>
  </r>
  <r>
    <s v="40768-49176-BL"/>
    <s v="Horatio Rubberts"/>
    <s v="hrubberts1h@google.com.hk"/>
    <s v="+1 (801) 635-8791"/>
    <s v="459 Russell Center"/>
    <x v="49"/>
    <s v="United States"/>
    <n v="84605"/>
    <x v="1"/>
  </r>
  <r>
    <s v="22107-86640-SB"/>
    <s v="Archambault Gillard"/>
    <s v="agillard1i@issuu.com"/>
    <s v="+1 (419) 663-2236"/>
    <s v="97490 Susan Avenue"/>
    <x v="50"/>
    <s v="United States"/>
    <n v="43666"/>
    <x v="1"/>
  </r>
  <r>
    <s v="09960-34242-LZ"/>
    <s v="Salomo Cushworth"/>
    <m/>
    <s v="+1 (609) 409-7044"/>
    <s v="44 Oneill Parkway"/>
    <x v="51"/>
    <s v="United States"/>
    <n v="8650"/>
    <x v="1"/>
  </r>
  <r>
    <s v="04671-85591-RT"/>
    <s v="Theda Grizard"/>
    <s v="tgrizard1k@odnoklassniki.ru"/>
    <s v="+1 (813) 243-2150"/>
    <s v="6 Knutson Pass"/>
    <x v="52"/>
    <s v="United States"/>
    <n v="33686"/>
    <x v="0"/>
  </r>
  <r>
    <s v="25729-68859-UA"/>
    <s v="Rozele Relton"/>
    <s v="rrelton1l@stanford.edu"/>
    <s v="+1 (850) 626-1181"/>
    <s v="2484 Reindahl Court"/>
    <x v="53"/>
    <s v="United States"/>
    <n v="32590"/>
    <x v="1"/>
  </r>
  <r>
    <s v="05501-86351-NX"/>
    <s v="Willa Rolling"/>
    <m/>
    <s v="+1 (813) 759-3534"/>
    <s v="3 Mockingbird Plaza"/>
    <x v="54"/>
    <s v="United States"/>
    <n v="33543"/>
    <x v="0"/>
  </r>
  <r>
    <s v="04521-04300-OK"/>
    <s v="Stanislaus Gilroy"/>
    <s v="sgilroy1n@eepurl.com"/>
    <m/>
    <s v="9120 Harbort Terrace"/>
    <x v="55"/>
    <s v="United States"/>
    <n v="55123"/>
    <x v="0"/>
  </r>
  <r>
    <s v="58689-55264-VK"/>
    <s v="Correy Cottingham"/>
    <s v="ccottingham1o@wikipedia.org"/>
    <s v="+1 (260) 764-1820"/>
    <s v="394 Logan Road"/>
    <x v="56"/>
    <s v="United States"/>
    <n v="46862"/>
    <x v="1"/>
  </r>
  <r>
    <s v="79436-73011-MM"/>
    <s v="Pammi Endacott"/>
    <m/>
    <s v="+44 (177) 260-5076"/>
    <s v="5841 Atwood Lane"/>
    <x v="57"/>
    <s v="United Kingdom"/>
    <s v="NN4"/>
    <x v="0"/>
  </r>
  <r>
    <s v="65552-60476-KY"/>
    <s v="Nona Linklater"/>
    <m/>
    <s v="+1 (239) 347-9766"/>
    <s v="856 Bonner Parkway"/>
    <x v="58"/>
    <s v="United States"/>
    <n v="34114"/>
    <x v="0"/>
  </r>
  <r>
    <s v="69904-02729-YS"/>
    <s v="Annadiane Dykes"/>
    <s v="adykes1r@eventbrite.com"/>
    <s v="+1 (312) 111-6203"/>
    <s v="31 Northport Terrace"/>
    <x v="59"/>
    <s v="United States"/>
    <n v="60681"/>
    <x v="1"/>
  </r>
  <r>
    <s v="01433-04270-AX"/>
    <s v="Felecia Dodgson"/>
    <m/>
    <s v="+1 (973) 434-8662"/>
    <s v="48053 8th Crossing"/>
    <x v="60"/>
    <s v="United States"/>
    <n v="7104"/>
    <x v="0"/>
  </r>
  <r>
    <s v="14204-14186-LA"/>
    <s v="Angelia Cockrem"/>
    <s v="acockrem1t@engadget.com"/>
    <s v="+1 (571) 316-8217"/>
    <s v="1 Sherman Alley"/>
    <x v="61"/>
    <s v="United States"/>
    <n v="22184"/>
    <x v="0"/>
  </r>
  <r>
    <s v="32948-34398-HC"/>
    <s v="Belvia Umpleby"/>
    <s v="bumpleby1u@soundcloud.com"/>
    <s v="+1 (682) 627-0888"/>
    <s v="710 Prairie Rose Terrace"/>
    <x v="62"/>
    <s v="United States"/>
    <n v="76178"/>
    <x v="0"/>
  </r>
  <r>
    <s v="77343-52608-FF"/>
    <s v="Nat Saleway"/>
    <s v="nsaleway1v@dedecms.com"/>
    <s v="+1 (323) 473-0294"/>
    <s v="0780 Anthes Plaza"/>
    <x v="63"/>
    <s v="United States"/>
    <n v="91505"/>
    <x v="1"/>
  </r>
  <r>
    <s v="42770-36274-QA"/>
    <s v="Hayward Goulter"/>
    <s v="hgoulter1w@abc.net.au"/>
    <s v="+1 (423) 764-7751"/>
    <s v="2081 Mariners Cove Drive"/>
    <x v="64"/>
    <s v="United States"/>
    <n v="37665"/>
    <x v="1"/>
  </r>
  <r>
    <s v="14103-58987-ZU"/>
    <s v="Gay Rizzello"/>
    <s v="grizzello1x@symantec.com"/>
    <s v="+44 (247) 225-8003"/>
    <s v="21 Schmedeman Crossing"/>
    <x v="65"/>
    <s v="United Kingdom"/>
    <s v="L33"/>
    <x v="0"/>
  </r>
  <r>
    <s v="69958-32065-SW"/>
    <s v="Shannon List"/>
    <s v="slist1y@mapquest.com"/>
    <s v="+1 (614) 279-9816"/>
    <s v="7123 Algoma Center"/>
    <x v="66"/>
    <s v="United States"/>
    <n v="43231"/>
    <x v="1"/>
  </r>
  <r>
    <s v="69533-84907-FA"/>
    <s v="Shirlene Edmondson"/>
    <s v="sedmondson1z@theguardian.com"/>
    <s v="+353 (248) 428-7978"/>
    <s v="4752 International Point"/>
    <x v="67"/>
    <s v="Ireland"/>
    <s v="P17"/>
    <x v="1"/>
  </r>
  <r>
    <s v="76005-95461-CI"/>
    <s v="Aurlie McCarl"/>
    <m/>
    <s v="+1 (504) 209-2724"/>
    <s v="731 David Park"/>
    <x v="37"/>
    <s v="United States"/>
    <n v="70183"/>
    <x v="1"/>
  </r>
  <r>
    <s v="15395-90855-VB"/>
    <s v="Alikee Carryer"/>
    <m/>
    <s v="+1 (704) 799-5219"/>
    <s v="247 Helena Drive"/>
    <x v="68"/>
    <s v="United States"/>
    <n v="28230"/>
    <x v="0"/>
  </r>
  <r>
    <s v="80640-45811-LB"/>
    <s v="Jennifer Rangall"/>
    <s v="jrangall22@newsvine.com"/>
    <s v="+1 (781) 512-6637"/>
    <s v="0 Grasskamp Lane"/>
    <x v="3"/>
    <s v="United States"/>
    <n v="1114"/>
    <x v="0"/>
  </r>
  <r>
    <s v="28476-04082-GR"/>
    <s v="Kipper Boorn"/>
    <s v="kboorn23@ezinearticles.com"/>
    <s v="+353 (359) 134-1550"/>
    <s v="9513 Meadow Ridge Parkway"/>
    <x v="69"/>
    <s v="Ireland"/>
    <s v="V31"/>
    <x v="0"/>
  </r>
  <r>
    <s v="12018-75670-EU"/>
    <s v="Melania Beadle"/>
    <m/>
    <s v="+353 (569) 458-9673"/>
    <s v="4418 Quincy Terrace"/>
    <x v="70"/>
    <s v="Ireland"/>
    <s v="A41"/>
    <x v="0"/>
  </r>
  <r>
    <s v="86437-17399-FK"/>
    <s v="Colene Elgey"/>
    <s v="celgey25@webs.com"/>
    <s v="+1 (432) 261-0702"/>
    <s v="45 Marcy Crossing"/>
    <x v="71"/>
    <s v="United States"/>
    <n v="79705"/>
    <x v="1"/>
  </r>
  <r>
    <s v="62979-53167-ML"/>
    <s v="Lothaire Mizzi"/>
    <s v="lmizzi26@rakuten.co.jp"/>
    <s v="+1 (214) 719-8530"/>
    <s v="74 Atwood Lane"/>
    <x v="72"/>
    <s v="United States"/>
    <n v="75323"/>
    <x v="0"/>
  </r>
  <r>
    <s v="54810-81899-HL"/>
    <s v="Cletis Giacomazzo"/>
    <s v="cgiacomazzo27@jigsy.com"/>
    <s v="+1 (571) 703-2064"/>
    <s v="817 Ridgeway Hill"/>
    <x v="73"/>
    <s v="United States"/>
    <n v="20189"/>
    <x v="1"/>
  </r>
  <r>
    <s v="26103-41504-IB"/>
    <s v="Ami Arnow"/>
    <s v="aarnow28@arizona.edu"/>
    <s v="+1 (650) 238-1964"/>
    <s v="12 Oakridge Court"/>
    <x v="74"/>
    <s v="United States"/>
    <n v="94627"/>
    <x v="0"/>
  </r>
  <r>
    <s v="76534-45229-SG"/>
    <s v="Sheppard Yann"/>
    <s v="syann29@senate.gov"/>
    <s v="+1 (719) 803-5276"/>
    <s v="4 Farmco Place"/>
    <x v="75"/>
    <s v="United States"/>
    <n v="80930"/>
    <x v="0"/>
  </r>
  <r>
    <s v="81744-27332-RR"/>
    <s v="Bunny Naulls"/>
    <s v="bnaulls2a@tiny.cc"/>
    <s v="+353 (809) 128-0755"/>
    <s v="595 Melby Avenue"/>
    <x v="76"/>
    <s v="Ireland"/>
    <s v="H54"/>
    <x v="0"/>
  </r>
  <r>
    <s v="91513-75657-PH"/>
    <s v="Hally Lorait"/>
    <m/>
    <s v="+1 (716) 869-3749"/>
    <s v="80 Jana Avenue"/>
    <x v="77"/>
    <s v="United States"/>
    <n v="14205"/>
    <x v="0"/>
  </r>
  <r>
    <s v="30373-66619-CB"/>
    <s v="Zaccaria Sherewood"/>
    <s v="zsherewood2c@apache.org"/>
    <s v="+1 (209) 433-7924"/>
    <s v="1325 Jay Terrace"/>
    <x v="78"/>
    <s v="United States"/>
    <n v="93715"/>
    <x v="1"/>
  </r>
  <r>
    <s v="31582-23562-FM"/>
    <s v="Jeffrey Dufaire"/>
    <s v="jdufaire2d@fc2.com"/>
    <m/>
    <s v="8 Buell Junction"/>
    <x v="62"/>
    <s v="United States"/>
    <n v="76121"/>
    <x v="1"/>
  </r>
  <r>
    <s v="58638-01029-CB"/>
    <s v="Blancha McAmish"/>
    <s v="bmcamish2e@tripadvisor.com"/>
    <m/>
    <s v="5484 Stephen Court"/>
    <x v="79"/>
    <s v="United States"/>
    <n v="73179"/>
    <x v="0"/>
  </r>
  <r>
    <s v="81431-12577-VD"/>
    <s v="Beitris Keaveney"/>
    <s v="bkeaveney2f@netlog.com"/>
    <m/>
    <s v="67319 Redwing Parkway"/>
    <x v="80"/>
    <s v="United States"/>
    <n v="77705"/>
    <x v="1"/>
  </r>
  <r>
    <s v="68894-91205-MP"/>
    <s v="Elna Grise"/>
    <s v="egrise2g@cargocollective.com"/>
    <m/>
    <s v="92 Becker Circle"/>
    <x v="81"/>
    <s v="United States"/>
    <n v="89519"/>
    <x v="1"/>
  </r>
  <r>
    <s v="87602-55754-VN"/>
    <s v="Torie Gottelier"/>
    <s v="tgottelier2h@vistaprint.com"/>
    <s v="+1 (816) 743-8492"/>
    <s v="426 Division Avenue"/>
    <x v="82"/>
    <s v="United States"/>
    <n v="64136"/>
    <x v="1"/>
  </r>
  <r>
    <s v="39181-35745-WH"/>
    <s v="Loydie Langlais"/>
    <m/>
    <s v="+353 (576) 222-5069"/>
    <s v="290 Ilene Street"/>
    <x v="1"/>
    <s v="Ireland"/>
    <s v="D6W"/>
    <x v="0"/>
  </r>
  <r>
    <s v="30381-64762-NG"/>
    <s v="Adham Greenhead"/>
    <s v="agreenhead2j@dailymail.co.uk"/>
    <s v="+1 (951) 797-0738"/>
    <s v="0062 Spenser Place"/>
    <x v="83"/>
    <s v="United States"/>
    <n v="92878"/>
    <x v="1"/>
  </r>
  <r>
    <s v="17503-27693-ZH"/>
    <s v="Hamish MacSherry"/>
    <m/>
    <s v="+1 (512) 430-4374"/>
    <s v="7 Brentwood Plaza"/>
    <x v="84"/>
    <s v="United States"/>
    <n v="78759"/>
    <x v="0"/>
  </r>
  <r>
    <s v="89442-35633-HJ"/>
    <s v="Else Langcaster"/>
    <s v="elangcaster2l@spotify.com"/>
    <s v="+44 (547) 590-3103"/>
    <s v="3658 Jenna Street"/>
    <x v="85"/>
    <s v="United Kingdom"/>
    <s v="LE15"/>
    <x v="0"/>
  </r>
  <r>
    <s v="13654-85265-IL"/>
    <s v="Rudy Farquharson"/>
    <m/>
    <m/>
    <s v="30178 Claremont Road"/>
    <x v="86"/>
    <s v="Ireland"/>
    <s v="A63"/>
    <x v="0"/>
  </r>
  <r>
    <s v="40946-22090-FP"/>
    <s v="Norene Magauran"/>
    <s v="nmagauran2n@51.la"/>
    <m/>
    <s v="567 Artisan Place"/>
    <x v="78"/>
    <s v="United States"/>
    <n v="93762"/>
    <x v="1"/>
  </r>
  <r>
    <s v="29050-93691-TS"/>
    <s v="Vicki Kirdsch"/>
    <s v="vkirdsch2o@google.fr"/>
    <m/>
    <s v="0263 Golf Street"/>
    <x v="12"/>
    <s v="United States"/>
    <n v="63150"/>
    <x v="1"/>
  </r>
  <r>
    <s v="64395-74865-WF"/>
    <s v="Ilysa Whapple"/>
    <s v="iwhapple2p@com.com"/>
    <s v="+1 (559) 522-1152"/>
    <s v="41598 Everett Drive"/>
    <x v="78"/>
    <s v="United States"/>
    <n v="93726"/>
    <x v="1"/>
  </r>
  <r>
    <s v="81861-66046-SU"/>
    <s v="Ruy Cancellieri"/>
    <m/>
    <s v="+353 (338) 743-8327"/>
    <s v="251 Welch Parkway"/>
    <x v="87"/>
    <s v="Ireland"/>
    <s v="A86"/>
    <x v="1"/>
  </r>
  <r>
    <s v="13366-78506-KP"/>
    <s v="Aube Follett"/>
    <m/>
    <s v="+1 (614) 370-6392"/>
    <s v="8671 David Park"/>
    <x v="66"/>
    <s v="United States"/>
    <n v="43210"/>
    <x v="0"/>
  </r>
  <r>
    <s v="08847-29858-HN"/>
    <s v="Rudiger Di Bartolomeo"/>
    <m/>
    <s v="+1 (209) 148-6668"/>
    <s v="7700 Melby Park"/>
    <x v="88"/>
    <s v="United States"/>
    <n v="95205"/>
    <x v="0"/>
  </r>
  <r>
    <s v="00539-42510-RY"/>
    <s v="Nickey Youles"/>
    <s v="nyoules2t@reference.com"/>
    <s v="+353 (641) 846-7654"/>
    <s v="12461 Dryden Pass"/>
    <x v="89"/>
    <s v="Ireland"/>
    <s v="E25"/>
    <x v="0"/>
  </r>
  <r>
    <s v="45190-08727-NV"/>
    <s v="Dyanna Aizikovitz"/>
    <s v="daizikovitz2u@answers.com"/>
    <s v="+353 (766) 141-6317"/>
    <s v="7 Northland Court"/>
    <x v="90"/>
    <s v="Ireland"/>
    <s v="A86"/>
    <x v="0"/>
  </r>
  <r>
    <s v="87049-37901-FU"/>
    <s v="Bram Revel"/>
    <s v="brevel2v@fastcompany.com"/>
    <s v="+1 (585) 775-6952"/>
    <s v="6168 Westend Plaza"/>
    <x v="41"/>
    <s v="United States"/>
    <n v="14652"/>
    <x v="1"/>
  </r>
  <r>
    <s v="34015-31593-JC"/>
    <s v="Emiline Priddis"/>
    <s v="epriddis2w@nationalgeographic.com"/>
    <s v="+1 (205) 133-0205"/>
    <s v="62 Amoth Terrace"/>
    <x v="91"/>
    <s v="United States"/>
    <n v="35487"/>
    <x v="1"/>
  </r>
  <r>
    <s v="90305-50099-SV"/>
    <s v="Queenie Veel"/>
    <s v="qveel2x@jugem.jp"/>
    <s v="+1 (713) 750-9202"/>
    <s v="378 Shopko Center"/>
    <x v="15"/>
    <s v="United States"/>
    <n v="77260"/>
    <x v="0"/>
  </r>
  <r>
    <s v="55871-61935-MF"/>
    <s v="Lind Conyers"/>
    <s v="lconyers2y@twitter.com"/>
    <s v="+1 (915) 476-5712"/>
    <s v="778 Summer Ridge Junction"/>
    <x v="92"/>
    <s v="United States"/>
    <n v="88514"/>
    <x v="1"/>
  </r>
  <r>
    <s v="15405-60469-TM"/>
    <s v="Pen Wye"/>
    <s v="pwye2z@dagondesign.com"/>
    <s v="+1 (719) 620-1128"/>
    <s v="7 Dorton Terrace"/>
    <x v="75"/>
    <s v="United States"/>
    <n v="80935"/>
    <x v="0"/>
  </r>
  <r>
    <s v="06953-94794-FB"/>
    <s v="Isahella Hagland"/>
    <m/>
    <s v="+1 (260) 613-2279"/>
    <s v="07 Roxbury Street"/>
    <x v="56"/>
    <s v="United States"/>
    <n v="46862"/>
    <x v="1"/>
  </r>
  <r>
    <s v="22305-40299-CY"/>
    <s v="Terry Sheryn"/>
    <s v="tsheryn31@mtv.com"/>
    <s v="+1 (516) 826-3780"/>
    <s v="58147 Eagle Crest Court"/>
    <x v="93"/>
    <s v="United States"/>
    <n v="11054"/>
    <x v="0"/>
  </r>
  <r>
    <s v="09020-56774-GU"/>
    <s v="Marie-jeanne Redgrave"/>
    <s v="mredgrave32@cargocollective.com"/>
    <s v="+1 (413) 691-2892"/>
    <s v="61022 Helena Street"/>
    <x v="3"/>
    <s v="United States"/>
    <n v="1105"/>
    <x v="0"/>
  </r>
  <r>
    <s v="92926-08470-YS"/>
    <s v="Betty Fominov"/>
    <s v="bfominov33@yale.edu"/>
    <m/>
    <s v="305 Tennyson Court"/>
    <x v="53"/>
    <s v="United States"/>
    <n v="32575"/>
    <x v="1"/>
  </r>
  <r>
    <s v="07250-63194-JO"/>
    <s v="Shawnee Critchlow"/>
    <s v="scritchlow34@un.org"/>
    <s v="+1 (804) 428-7292"/>
    <s v="6886 Oxford Hill"/>
    <x v="10"/>
    <s v="United States"/>
    <n v="23242"/>
    <x v="1"/>
  </r>
  <r>
    <s v="63787-96257-TQ"/>
    <s v="Merrel Steptow"/>
    <s v="msteptow35@earthlink.net"/>
    <s v="+353 (266) 235-5189"/>
    <s v="368 Ridgeview Trail"/>
    <x v="94"/>
    <s v="Ireland"/>
    <s v="P31"/>
    <x v="1"/>
  </r>
  <r>
    <s v="49530-25460-RW"/>
    <s v="Carmina Hubbuck"/>
    <m/>
    <s v="+1 (304) 532-7229"/>
    <s v="39749 Bobwhite Plaza"/>
    <x v="95"/>
    <s v="United States"/>
    <n v="25705"/>
    <x v="1"/>
  </r>
  <r>
    <s v="66508-21373-OQ"/>
    <s v="Ingeberg Mulliner"/>
    <s v="imulliner37@pinterest.com"/>
    <s v="+44 (331) 777-9556"/>
    <s v="61 Oak Valley Trail"/>
    <x v="43"/>
    <s v="United Kingdom"/>
    <s v="B40"/>
    <x v="1"/>
  </r>
  <r>
    <s v="20203-03950-FY"/>
    <s v="Geneva Standley"/>
    <s v="gstandley38@dion.ne.jp"/>
    <s v="+353 (521) 138-4331"/>
    <s v="4 Thompson Drive"/>
    <x v="96"/>
    <s v="Ireland"/>
    <s v="H14"/>
    <x v="0"/>
  </r>
  <r>
    <s v="83895-90735-XH"/>
    <s v="Brook Drage"/>
    <s v="bdrage39@youku.com"/>
    <s v="+1 (937) 566-3449"/>
    <s v="3584 7th Parkway"/>
    <x v="6"/>
    <s v="United States"/>
    <n v="45432"/>
    <x v="1"/>
  </r>
  <r>
    <s v="61954-61462-RJ"/>
    <s v="Muffin Yallop"/>
    <s v="myallop3a@fema.gov"/>
    <s v="+1 (907) 267-1236"/>
    <s v="1 Beilfuss Junction"/>
    <x v="97"/>
    <s v="United States"/>
    <n v="99507"/>
    <x v="0"/>
  </r>
  <r>
    <s v="47939-53158-LS"/>
    <s v="Cordi Switsur"/>
    <s v="cswitsur3b@chronoengine.com"/>
    <s v="+1 (615) 791-3142"/>
    <s v="57942 North Point"/>
    <x v="98"/>
    <s v="United States"/>
    <n v="37215"/>
    <x v="1"/>
  </r>
  <r>
    <s v="38903-46478-ZE"/>
    <s v="Ezri Hows"/>
    <s v="ehows3c@devhub.com"/>
    <s v="+1 (760) 706-9092"/>
    <s v="343 Burning Wood Court"/>
    <x v="8"/>
    <s v="United States"/>
    <n v="90040"/>
    <x v="0"/>
  </r>
  <r>
    <s v="76841-77583-BJ"/>
    <s v="Sylas Becaris"/>
    <s v="sbecaris3d@google.ru"/>
    <s v="+1 (704) 594-9047"/>
    <s v="35407 Tomscot Junction"/>
    <x v="68"/>
    <s v="United States"/>
    <n v="28289"/>
    <x v="1"/>
  </r>
  <r>
    <s v="61513-27752-FA"/>
    <s v="Mahala Ludwell"/>
    <s v="mludwell3e@blogger.com"/>
    <s v="+1 (303) 242-3542"/>
    <s v="6 Bay Center"/>
    <x v="34"/>
    <s v="United States"/>
    <n v="80217"/>
    <x v="0"/>
  </r>
  <r>
    <s v="89714-19856-WX"/>
    <s v="Doll Beauchamp"/>
    <s v="dbeauchamp3f@usda.gov"/>
    <s v="+1 (203) 189-4256"/>
    <s v="0967 Clemons Alley"/>
    <x v="99"/>
    <s v="United States"/>
    <n v="6912"/>
    <x v="1"/>
  </r>
  <r>
    <s v="87979-56781-YV"/>
    <s v="Stanford Rodliff"/>
    <s v="srodliff3g@ted.com"/>
    <s v="+1 (757) 537-3012"/>
    <s v="3 Lerdahl Parkway"/>
    <x v="100"/>
    <s v="United States"/>
    <n v="23605"/>
    <x v="0"/>
  </r>
  <r>
    <s v="74126-88836-KA"/>
    <s v="Stevana Woodham"/>
    <s v="swoodham3h@businesswire.com"/>
    <s v="+353 (190) 188-4918"/>
    <s v="7 Rowland Plaza"/>
    <x v="101"/>
    <s v="Ireland"/>
    <s v="D11"/>
    <x v="0"/>
  </r>
  <r>
    <s v="37397-05992-VO"/>
    <s v="Hewet Synnot"/>
    <s v="hsynnot3i@about.com"/>
    <s v="+1 (907) 245-0601"/>
    <s v="9667 Lunder Court"/>
    <x v="97"/>
    <s v="United States"/>
    <n v="99599"/>
    <x v="1"/>
  </r>
  <r>
    <s v="54904-18397-UD"/>
    <s v="Raleigh Lepere"/>
    <s v="rlepere3j@shop-pro.jp"/>
    <s v="+353 (792) 857-4513"/>
    <s v="27 Mosinee Court"/>
    <x v="80"/>
    <s v="Ireland"/>
    <s v="D17"/>
    <x v="1"/>
  </r>
  <r>
    <s v="19017-95853-EK"/>
    <s v="Timofei Woofinden"/>
    <s v="twoofinden3k@businesswire.com"/>
    <s v="+1 (701) 503-1067"/>
    <s v="1 Pennsylvania Center"/>
    <x v="102"/>
    <s v="United States"/>
    <n v="58122"/>
    <x v="1"/>
  </r>
  <r>
    <s v="88593-59934-VU"/>
    <s v="Evelina Dacca"/>
    <s v="edacca3l@google.pl"/>
    <s v="+1 (812) 921-5458"/>
    <s v="83150 Dixon Park"/>
    <x v="103"/>
    <s v="United States"/>
    <n v="47737"/>
    <x v="0"/>
  </r>
  <r>
    <s v="47493-68564-YM"/>
    <s v="Bidget Tremellier"/>
    <m/>
    <s v="+353 (900) 633-2359"/>
    <s v="5 Sunfield Parkway"/>
    <x v="94"/>
    <s v="Ireland"/>
    <s v="P31"/>
    <x v="0"/>
  </r>
  <r>
    <s v="82246-82543-DW"/>
    <s v="Bobinette Hindsberg"/>
    <s v="bhindsberg3n@blogs.com"/>
    <s v="+1 (704) 888-5303"/>
    <s v="7 Brickson Park Road"/>
    <x v="68"/>
    <s v="United States"/>
    <n v="28210"/>
    <x v="0"/>
  </r>
  <r>
    <s v="03384-62101-IY"/>
    <s v="Osbert Robins"/>
    <s v="orobins3o@salon.com"/>
    <s v="+1 (256) 196-8054"/>
    <s v="42557 Fallview Plaza"/>
    <x v="104"/>
    <s v="United States"/>
    <n v="35815"/>
    <x v="0"/>
  </r>
  <r>
    <s v="86881-41559-OR"/>
    <s v="Othello Syseland"/>
    <s v="osyseland3p@independent.co.uk"/>
    <s v="+1 (714) 895-0210"/>
    <s v="957 Sachtjen Road"/>
    <x v="105"/>
    <s v="United States"/>
    <n v="92725"/>
    <x v="1"/>
  </r>
  <r>
    <s v="02536-18494-AQ"/>
    <s v="Ewell Hanby"/>
    <m/>
    <m/>
    <s v="903 Oak Center"/>
    <x v="46"/>
    <s v="United States"/>
    <n v="20520"/>
    <x v="0"/>
  </r>
  <r>
    <s v="29732-74147-HX"/>
    <s v="Chalmers Havenhand"/>
    <s v="chavenhand3r@1688.com"/>
    <s v="+353 (850) 901-7902"/>
    <s v="8 Morningstar Plaza"/>
    <x v="106"/>
    <s v="Ireland"/>
    <s v="P12"/>
    <x v="1"/>
  </r>
  <r>
    <s v="90312-11148-LA"/>
    <s v="Lowell Keenleyside"/>
    <s v="lkeenleyside3s@topsy.com"/>
    <s v="+1 (636) 713-5124"/>
    <s v="6 Hauk Junction"/>
    <x v="12"/>
    <s v="United States"/>
    <n v="63131"/>
    <x v="1"/>
  </r>
  <r>
    <s v="68239-74809-TF"/>
    <s v="Elonore Joliffe"/>
    <m/>
    <s v="+353 (994) 611-5746"/>
    <s v="7077 School Crossing"/>
    <x v="29"/>
    <s v="Ireland"/>
    <s v="C15"/>
    <x v="1"/>
  </r>
  <r>
    <s v="91074-60023-IP"/>
    <s v="Abraham Coleman"/>
    <m/>
    <s v="+1 (808) 815-5051"/>
    <s v="40 Packers Alley"/>
    <x v="107"/>
    <s v="United States"/>
    <n v="96805"/>
    <x v="1"/>
  </r>
  <r>
    <s v="07972-83748-JI"/>
    <s v="Rivy Farington"/>
    <m/>
    <s v="+1 (951) 638-0879"/>
    <s v="54400 Brickson Park Center"/>
    <x v="83"/>
    <s v="United States"/>
    <n v="92878"/>
    <x v="0"/>
  </r>
  <r>
    <s v="08694-57330-XR"/>
    <s v="Vallie Kundt"/>
    <s v="vkundt3w@bigcartel.com"/>
    <s v="+353 (472) 791-2507"/>
    <s v="3 Porter Hill"/>
    <x v="108"/>
    <s v="Ireland"/>
    <s v="D17"/>
    <x v="0"/>
  </r>
  <r>
    <s v="68412-11126-YJ"/>
    <s v="Boyd Bett"/>
    <s v="bbett3x@google.de"/>
    <s v="+1 (202) 632-9905"/>
    <s v="353 Maple Wood Avenue"/>
    <x v="46"/>
    <s v="United States"/>
    <n v="20520"/>
    <x v="0"/>
  </r>
  <r>
    <s v="69037-66822-DW"/>
    <s v="Julio Armytage"/>
    <m/>
    <m/>
    <s v="782 Spaight Center"/>
    <x v="109"/>
    <s v="Ireland"/>
    <s v="V31"/>
    <x v="0"/>
  </r>
  <r>
    <s v="01297-94364-XH"/>
    <s v="Deana Staite"/>
    <s v="dstaite3z@scientificamerican.com"/>
    <s v="+1 (713) 478-3937"/>
    <s v="39 Dunning Hill"/>
    <x v="15"/>
    <s v="United States"/>
    <n v="77281"/>
    <x v="1"/>
  </r>
  <r>
    <s v="39919-06540-ZI"/>
    <s v="Winn Keyse"/>
    <s v="wkeyse40@apple.com"/>
    <s v="+1 (650) 947-8867"/>
    <s v="02688 Duke Park"/>
    <x v="110"/>
    <s v="United States"/>
    <n v="92668"/>
    <x v="0"/>
  </r>
  <r>
    <s v="60512-78550-WS"/>
    <s v="Osmund Clausen-Thue"/>
    <s v="oclausenthue41@marriott.com"/>
    <s v="+1 (915) 558-6109"/>
    <s v="2163 Dexter Hill"/>
    <x v="92"/>
    <s v="United States"/>
    <n v="88553"/>
    <x v="1"/>
  </r>
  <r>
    <s v="40172-12000-AU"/>
    <s v="Leonore Francisco"/>
    <s v="lfrancisco42@fema.gov"/>
    <s v="+1 (775) 346-9758"/>
    <s v="48757 Bay Parkway"/>
    <x v="111"/>
    <s v="United States"/>
    <n v="89714"/>
    <x v="1"/>
  </r>
  <r>
    <s v="42394-07234-AM"/>
    <s v="Adey Lowseley"/>
    <s v="alowseley43@timesonline.co.uk"/>
    <s v="+1 (682) 536-4473"/>
    <s v="01 Alpine Center"/>
    <x v="62"/>
    <s v="United States"/>
    <n v="76105"/>
    <x v="0"/>
  </r>
  <r>
    <s v="39019-13649-CL"/>
    <s v="Giacobo Skingle"/>
    <s v="gskingle44@clickbank.net"/>
    <s v="+1 (801) 886-5886"/>
    <s v="61617 Roth Street"/>
    <x v="49"/>
    <s v="United States"/>
    <n v="84605"/>
    <x v="0"/>
  </r>
  <r>
    <s v="12715-05198-QU"/>
    <s v="Gerard Pirdy"/>
    <m/>
    <s v="+1 (305) 345-2788"/>
    <s v="74 Becker Lane"/>
    <x v="112"/>
    <s v="United States"/>
    <n v="33487"/>
    <x v="0"/>
  </r>
  <r>
    <s v="04513-76520-QO"/>
    <s v="Jacinthe Balsillie"/>
    <s v="jbalsillie46@princeton.edu"/>
    <s v="+1 (540) 905-2213"/>
    <s v="2 Heffernan Center"/>
    <x v="113"/>
    <s v="United States"/>
    <n v="24040"/>
    <x v="0"/>
  </r>
  <r>
    <s v="88446-59251-SQ"/>
    <s v="Quinton Fouracres"/>
    <m/>
    <s v="+1 (515) 508-1573"/>
    <s v="53 New Castle Point"/>
    <x v="114"/>
    <s v="United States"/>
    <n v="50369"/>
    <x v="0"/>
  </r>
  <r>
    <s v="23779-10274-KN"/>
    <s v="Bettina Leffek"/>
    <s v="bleffek48@ning.com"/>
    <s v="+1 (808) 815-3474"/>
    <s v="0688 Burning Wood Point"/>
    <x v="107"/>
    <s v="United States"/>
    <n v="96805"/>
    <x v="0"/>
  </r>
  <r>
    <s v="57235-92842-DK"/>
    <s v="Hetti Penson"/>
    <m/>
    <s v="+1 (754) 664-6126"/>
    <s v="16 Dottie Point"/>
    <x v="47"/>
    <s v="United States"/>
    <n v="33345"/>
    <x v="1"/>
  </r>
  <r>
    <s v="75977-30364-AY"/>
    <s v="Jocko Pray"/>
    <s v="jpray4a@youtube.com"/>
    <s v="+1 (215) 771-6504"/>
    <s v="7764 Thackeray Hill"/>
    <x v="13"/>
    <s v="United States"/>
    <n v="19172"/>
    <x v="1"/>
  </r>
  <r>
    <s v="12299-30914-NG"/>
    <s v="Grete Holborn"/>
    <s v="gholborn4b@ow.ly"/>
    <s v="+1 (203) 577-5788"/>
    <s v="124 Sycamore Point"/>
    <x v="115"/>
    <s v="United States"/>
    <n v="6854"/>
    <x v="0"/>
  </r>
  <r>
    <s v="59971-35626-YJ"/>
    <s v="Fielding Keinrat"/>
    <s v="fkeinrat4c@dailymail.co.uk"/>
    <s v="+1 (817) 785-7050"/>
    <s v="99382 Hagan Hill"/>
    <x v="116"/>
    <s v="United States"/>
    <n v="76011"/>
    <x v="0"/>
  </r>
  <r>
    <s v="15380-76513-PS"/>
    <s v="Paulo Yea"/>
    <s v="pyea4d@aol.com"/>
    <s v="+353 (885) 555-9183"/>
    <s v="9760 Nelson Lane"/>
    <x v="117"/>
    <s v="Ireland"/>
    <s v="H12"/>
    <x v="1"/>
  </r>
  <r>
    <s v="73564-98204-EY"/>
    <s v="Say Risborough"/>
    <m/>
    <s v="+1 (423) 485-6650"/>
    <s v="57914 Brentwood Junction"/>
    <x v="118"/>
    <s v="United States"/>
    <n v="37416"/>
    <x v="0"/>
  </r>
  <r>
    <s v="72282-40594-RX"/>
    <s v="Alexa Sizey"/>
    <m/>
    <s v="+1 (503) 774-7836"/>
    <s v="198 Lighthouse Bay Avenue"/>
    <x v="14"/>
    <s v="United States"/>
    <n v="97296"/>
    <x v="1"/>
  </r>
  <r>
    <s v="17514-94165-RJ"/>
    <s v="Kari Swede"/>
    <s v="kswede4g@addthis.com"/>
    <s v="+1 (405) 535-0273"/>
    <s v="94 Pleasure Circle"/>
    <x v="79"/>
    <s v="United States"/>
    <n v="73135"/>
    <x v="1"/>
  </r>
  <r>
    <s v="56248-75861-JX"/>
    <s v="Leontine Rubrow"/>
    <s v="lrubrow4h@microsoft.com"/>
    <s v="+1 (202) 503-9022"/>
    <s v="352 Jana Center"/>
    <x v="46"/>
    <s v="United States"/>
    <n v="20520"/>
    <x v="1"/>
  </r>
  <r>
    <s v="97855-54761-IS"/>
    <s v="Dottie Tift"/>
    <s v="dtift4i@netvibes.com"/>
    <s v="+1 (336) 766-8518"/>
    <s v="581 Forest Run Avenue"/>
    <x v="119"/>
    <s v="United States"/>
    <n v="27415"/>
    <x v="0"/>
  </r>
  <r>
    <s v="96544-91644-IT"/>
    <s v="Gerardo Schonfeld"/>
    <s v="gschonfeld4j@oracle.com"/>
    <s v="+1 (571) 238-0580"/>
    <s v="60 Spohn Plaza"/>
    <x v="120"/>
    <s v="United States"/>
    <n v="22313"/>
    <x v="1"/>
  </r>
  <r>
    <s v="51971-70393-QM"/>
    <s v="Claiborne Feye"/>
    <s v="cfeye4k@google.co.jp"/>
    <s v="+353 (471) 184-7815"/>
    <s v="601 Northridge Circle"/>
    <x v="121"/>
    <s v="Ireland"/>
    <s v="R14"/>
    <x v="1"/>
  </r>
  <r>
    <s v="06812-11924-IK"/>
    <s v="Mina Elstone"/>
    <m/>
    <s v="+1 (262) 320-1474"/>
    <s v="6 Manley Plaza"/>
    <x v="122"/>
    <s v="United States"/>
    <n v="53405"/>
    <x v="0"/>
  </r>
  <r>
    <s v="59741-90220-OW"/>
    <s v="Sherman Mewrcik"/>
    <m/>
    <s v="+1 (305) 419-8626"/>
    <s v="44305 Scofield Park"/>
    <x v="123"/>
    <s v="United States"/>
    <n v="34629"/>
    <x v="0"/>
  </r>
  <r>
    <s v="62682-27930-PD"/>
    <s v="Tamarah Fero"/>
    <s v="tfero4n@comsenz.com"/>
    <s v="+1 (262) 954-6859"/>
    <s v="6 Fisk Street"/>
    <x v="122"/>
    <s v="United States"/>
    <n v="53405"/>
    <x v="0"/>
  </r>
  <r>
    <s v="00256-19905-YG"/>
    <s v="Stanislaus Valsler"/>
    <m/>
    <s v="+353 (479) 865-9222"/>
    <s v="95 Southridge Alley"/>
    <x v="121"/>
    <s v="Ireland"/>
    <s v="R14"/>
    <x v="1"/>
  </r>
  <r>
    <s v="38890-22576-UI"/>
    <s v="Felita Dauney"/>
    <s v="fdauney4p@sphinn.com"/>
    <s v="+353 (669) 355-6726"/>
    <s v="22484 Tomscot Lane"/>
    <x v="124"/>
    <s v="Ireland"/>
    <s v="Y34"/>
    <x v="1"/>
  </r>
  <r>
    <s v="94573-61802-PH"/>
    <s v="Serena Earley"/>
    <s v="searley4q@youku.com"/>
    <m/>
    <s v="66197 Onsgard Place"/>
    <x v="125"/>
    <s v="United Kingdom"/>
    <s v="BT66"/>
    <x v="1"/>
  </r>
  <r>
    <s v="86447-02699-UT"/>
    <s v="Minny Chamberlayne"/>
    <s v="mchamberlayne4r@bigcartel.com"/>
    <s v="+1 (813) 801-0026"/>
    <s v="1 Ridgeview Place"/>
    <x v="52"/>
    <s v="United States"/>
    <n v="33686"/>
    <x v="0"/>
  </r>
  <r>
    <s v="51432-27169-KN"/>
    <s v="Bartholemy Flaherty"/>
    <s v="bflaherty4s@moonfruit.com"/>
    <m/>
    <s v="045 Jana Place"/>
    <x v="126"/>
    <s v="Ireland"/>
    <s v="A86"/>
    <x v="1"/>
  </r>
  <r>
    <s v="43074-00987-PB"/>
    <s v="Oran Colbeck"/>
    <s v="ocolbeck4t@sina.com.cn"/>
    <s v="+1 (334) 441-4420"/>
    <s v="8984 Moulton Hill"/>
    <x v="127"/>
    <s v="United States"/>
    <n v="36195"/>
    <x v="1"/>
  </r>
  <r>
    <s v="04739-85772-QT"/>
    <s v="Elysee Sketch"/>
    <m/>
    <s v="+1 (775) 947-1470"/>
    <s v="2 Gina Drive"/>
    <x v="128"/>
    <s v="United States"/>
    <n v="89436"/>
    <x v="0"/>
  </r>
  <r>
    <s v="28279-78469-YW"/>
    <s v="Ethelda Hobbing"/>
    <s v="ehobbing4v@nsw.gov.au"/>
    <s v="+1 (478) 206-7670"/>
    <s v="1 Debs Place"/>
    <x v="129"/>
    <s v="United States"/>
    <n v="31205"/>
    <x v="0"/>
  </r>
  <r>
    <s v="91829-99544-DS"/>
    <s v="Odille Thynne"/>
    <s v="othynne4w@auda.org.au"/>
    <s v="+1 (562) 132-7323"/>
    <s v="26 Oakridge Way"/>
    <x v="130"/>
    <s v="United States"/>
    <n v="90605"/>
    <x v="0"/>
  </r>
  <r>
    <s v="38978-59582-JP"/>
    <s v="Emlynne Heining"/>
    <s v="eheining4x@flickr.com"/>
    <m/>
    <s v="439 West Point"/>
    <x v="131"/>
    <s v="United States"/>
    <n v="37605"/>
    <x v="0"/>
  </r>
  <r>
    <s v="86504-96610-BH"/>
    <s v="Katerina Melloi"/>
    <s v="kmelloi4y@imdb.com"/>
    <s v="+1 (315) 525-0805"/>
    <s v="1930 Haas Way"/>
    <x v="41"/>
    <s v="United States"/>
    <n v="14614"/>
    <x v="1"/>
  </r>
  <r>
    <s v="75986-98864-EZ"/>
    <s v="Tiffany Scardafield"/>
    <m/>
    <s v="+353 (232) 652-5145"/>
    <s v="69737 Hanover Center"/>
    <x v="132"/>
    <s v="Ireland"/>
    <s v="R21"/>
    <x v="1"/>
  </r>
  <r>
    <s v="66776-88682-RG"/>
    <s v="Abrahan Mussen"/>
    <s v="amussen50@51.la"/>
    <s v="+1 (212) 630-8669"/>
    <s v="22974 Beilfuss Plaza"/>
    <x v="133"/>
    <s v="United States"/>
    <n v="11254"/>
    <x v="1"/>
  </r>
  <r>
    <s v="33284-98063-SE"/>
    <s v="Essie Nellies"/>
    <s v="enellies51@goodreads.com"/>
    <s v="+1 (617) 519-0419"/>
    <s v="9 Hallows Trail"/>
    <x v="3"/>
    <s v="United States"/>
    <n v="1114"/>
    <x v="1"/>
  </r>
  <r>
    <s v="85851-78384-DM"/>
    <s v="Anny Mundford"/>
    <s v="amundford52@nbcnews.com"/>
    <s v="+1 (434) 738-7279"/>
    <s v="5097 Mitchell Plaza"/>
    <x v="134"/>
    <s v="United States"/>
    <n v="22908"/>
    <x v="1"/>
  </r>
  <r>
    <s v="55232-81621-BX"/>
    <s v="Tory Walas"/>
    <s v="twalas53@google.ca"/>
    <s v="+1 (214) 205-7809"/>
    <s v="2673 Everett Place"/>
    <x v="135"/>
    <s v="United States"/>
    <n v="75044"/>
    <x v="1"/>
  </r>
  <r>
    <s v="80310-92912-JA"/>
    <s v="Isa Blazewicz"/>
    <s v="iblazewicz54@thetimes.co.uk"/>
    <s v="+1 (612) 683-3450"/>
    <s v="4646 Graceland Circle"/>
    <x v="35"/>
    <s v="United States"/>
    <n v="55448"/>
    <x v="1"/>
  </r>
  <r>
    <s v="19821-05175-WZ"/>
    <s v="Angie Rizzetti"/>
    <s v="arizzetti55@naver.com"/>
    <s v="+1 (517) 237-7606"/>
    <s v="24 Mendota Junction"/>
    <x v="136"/>
    <s v="United States"/>
    <n v="48919"/>
    <x v="0"/>
  </r>
  <r>
    <s v="01338-83217-GV"/>
    <s v="Mord Meriet"/>
    <s v="mmeriet56@noaa.gov"/>
    <s v="+1 (701) 560-2604"/>
    <s v="56000 Kedzie Alley"/>
    <x v="30"/>
    <s v="United States"/>
    <n v="58207"/>
    <x v="1"/>
  </r>
  <r>
    <s v="66044-25298-TA"/>
    <s v="Lawrence Pratt"/>
    <s v="lpratt57@netvibes.com"/>
    <m/>
    <s v="57 Monterey Avenue"/>
    <x v="97"/>
    <s v="United States"/>
    <n v="99522"/>
    <x v="0"/>
  </r>
  <r>
    <s v="28728-47861-TZ"/>
    <s v="Astrix Kitchingham"/>
    <s v="akitchingham58@com.com"/>
    <s v="+1 (405) 645-2204"/>
    <s v="716 Shoshone Point"/>
    <x v="79"/>
    <s v="United States"/>
    <n v="73129"/>
    <x v="0"/>
  </r>
  <r>
    <s v="32638-38620-AX"/>
    <s v="Burnard Bartholin"/>
    <s v="bbartholin59@xinhuanet.com"/>
    <s v="+1 (918) 720-2715"/>
    <s v="19600 Scofield Trail"/>
    <x v="137"/>
    <s v="United States"/>
    <n v="74103"/>
    <x v="0"/>
  </r>
  <r>
    <s v="83163-65741-IH"/>
    <s v="Madelene Prinn"/>
    <s v="mprinn5a@usa.gov"/>
    <s v="+1 (734) 909-6836"/>
    <s v="39 Dahle Road"/>
    <x v="138"/>
    <s v="United States"/>
    <n v="48211"/>
    <x v="0"/>
  </r>
  <r>
    <s v="89422-58281-FD"/>
    <s v="Alisun Baudino"/>
    <s v="abaudino5b@netvibes.com"/>
    <s v="+1 (202) 328-7869"/>
    <s v="07 Charing Cross Circle"/>
    <x v="46"/>
    <s v="United States"/>
    <n v="20436"/>
    <x v="0"/>
  </r>
  <r>
    <s v="76293-30918-DQ"/>
    <s v="Philipa Petrushanko"/>
    <s v="ppetrushanko5c@blinklist.com"/>
    <s v="+353 (540) 480-2145"/>
    <s v="08 Laurel Trail"/>
    <x v="139"/>
    <s v="Ireland"/>
    <s v="E45"/>
    <x v="0"/>
  </r>
  <r>
    <s v="86779-84838-EJ"/>
    <s v="Kimberli Mustchin"/>
    <m/>
    <s v="+1 (602) 411-5038"/>
    <s v="0043 Arkansas Court"/>
    <x v="140"/>
    <s v="United States"/>
    <n v="85215"/>
    <x v="1"/>
  </r>
  <r>
    <s v="66806-41795-MX"/>
    <s v="Emlynne Laird"/>
    <s v="elaird5e@bing.com"/>
    <s v="+1 (330) 112-0053"/>
    <s v="43451 Doe Crossing Trail"/>
    <x v="141"/>
    <s v="United States"/>
    <n v="44485"/>
    <x v="1"/>
  </r>
  <r>
    <s v="64875-71224-UI"/>
    <s v="Marlena Howsden"/>
    <s v="mhowsden5f@infoseek.co.jp"/>
    <s v="+1 (901) 806-9640"/>
    <s v="0410 Autumn Leaf Drive"/>
    <x v="142"/>
    <s v="United States"/>
    <n v="38150"/>
    <x v="1"/>
  </r>
  <r>
    <s v="16982-35708-BZ"/>
    <s v="Nealson Cuttler"/>
    <s v="ncuttler5g@parallels.com"/>
    <m/>
    <s v="1 Melvin Circle"/>
    <x v="46"/>
    <s v="United States"/>
    <n v="20535"/>
    <x v="1"/>
  </r>
  <r>
    <s v="62425-26461-RK"/>
    <s v="Crin Vernham"/>
    <s v="cvernham5h@e-recht24.de"/>
    <s v="+353 (807) 911-7640"/>
    <s v="96312 Michigan Parkway"/>
    <x v="143"/>
    <s v="Ireland"/>
    <s v="R32"/>
    <x v="0"/>
  </r>
  <r>
    <s v="71468-76923-BU"/>
    <s v="Jenn Munnings"/>
    <s v="jmunnings5i@springer.com"/>
    <s v="+1 (305) 802-3100"/>
    <s v="7 Merchant Point"/>
    <x v="144"/>
    <s v="United States"/>
    <n v="33064"/>
    <x v="1"/>
  </r>
  <r>
    <s v="23014-48364-QB"/>
    <s v="Olympie Dautry"/>
    <s v="odautry5j@etsy.com"/>
    <s v="+1 (773) 841-1261"/>
    <s v="9015 Anzinger Point"/>
    <x v="59"/>
    <s v="United States"/>
    <n v="60604"/>
    <x v="1"/>
  </r>
  <r>
    <s v="92588-14671-JM"/>
    <s v="Ingaborg Dunwoody"/>
    <s v="idunwoody5k@sourceforge.net"/>
    <s v="+44 (389) 895-0886"/>
    <s v="687 Ruskin Center"/>
    <x v="145"/>
    <s v="United Kingdom"/>
    <s v="BH21"/>
    <x v="1"/>
  </r>
  <r>
    <s v="66708-26678-QK"/>
    <s v="Adriana Lazarus"/>
    <m/>
    <s v="+1 (801) 581-0444"/>
    <s v="9429 Porter Circle"/>
    <x v="39"/>
    <s v="United States"/>
    <n v="84409"/>
    <x v="1"/>
  </r>
  <r>
    <s v="08743-09057-OO"/>
    <s v="Tallie felip"/>
    <s v="tfelip5m@typepad.com"/>
    <s v="+1 (518) 651-0940"/>
    <s v="9 Roth Point"/>
    <x v="146"/>
    <s v="United States"/>
    <n v="12205"/>
    <x v="0"/>
  </r>
  <r>
    <s v="37490-01572-JW"/>
    <s v="Vanna Le - Count"/>
    <s v="vle5n@disqus.com"/>
    <s v="+1 (864) 694-6658"/>
    <s v="69128 Ronald Regan Road"/>
    <x v="147"/>
    <s v="United States"/>
    <n v="29305"/>
    <x v="1"/>
  </r>
  <r>
    <s v="01811-60350-CU"/>
    <s v="Sarette Ducarel"/>
    <m/>
    <s v="+1 (914) 915-4328"/>
    <s v="04922 Colorado Street"/>
    <x v="148"/>
    <s v="United States"/>
    <n v="10310"/>
    <x v="1"/>
  </r>
  <r>
    <s v="24766-58139-GT"/>
    <s v="Kendra Glison"/>
    <m/>
    <s v="+1 (202) 137-6867"/>
    <s v="1 Kipling Lane"/>
    <x v="46"/>
    <s v="United States"/>
    <n v="20337"/>
    <x v="0"/>
  </r>
  <r>
    <s v="90123-70970-NY"/>
    <s v="Nertie Poolman"/>
    <s v="npoolman5q@howstuffworks.com"/>
    <m/>
    <s v="356 Service Way"/>
    <x v="68"/>
    <s v="United States"/>
    <n v="28225"/>
    <x v="1"/>
  </r>
  <r>
    <s v="93809-05424-MG"/>
    <s v="Orbadiah Duny"/>
    <s v="oduny5r@constantcontact.com"/>
    <s v="+1 (806) 181-9003"/>
    <s v="62772 Arkansas Pass"/>
    <x v="149"/>
    <s v="United States"/>
    <n v="79491"/>
    <x v="0"/>
  </r>
  <r>
    <s v="85425-33494-HQ"/>
    <s v="Constance Halfhide"/>
    <s v="chalfhide5s@google.ru"/>
    <s v="+353 (885) 827-8865"/>
    <s v="75275 Sunnyside Center"/>
    <x v="150"/>
    <s v="Ireland"/>
    <s v="P61"/>
    <x v="0"/>
  </r>
  <r>
    <s v="54387-64897-XC"/>
    <s v="Fransisco Malecky"/>
    <s v="fmalecky5t@list-manage.com"/>
    <s v="+44 (738) 660-4264"/>
    <s v="11 Dakota Lane"/>
    <x v="151"/>
    <s v="United Kingdom"/>
    <s v="DL10"/>
    <x v="1"/>
  </r>
  <r>
    <s v="01035-70465-UO"/>
    <s v="Anselma Attwater"/>
    <s v="aattwater5u@wikia.com"/>
    <s v="+1 (434) 821-8618"/>
    <s v="72 Maryland Terrace"/>
    <x v="134"/>
    <s v="United States"/>
    <n v="22908"/>
    <x v="0"/>
  </r>
  <r>
    <s v="84260-39432-ML"/>
    <s v="Minette Whellans"/>
    <s v="mwhellans5v@mapquest.com"/>
    <m/>
    <s v="3 High Crossing Way"/>
    <x v="17"/>
    <s v="United States"/>
    <n v="10105"/>
    <x v="1"/>
  </r>
  <r>
    <s v="69779-40609-RS"/>
    <s v="Dael Camilletti"/>
    <s v="dcamilletti5w@businesswire.com"/>
    <s v="+1 (540) 722-6065"/>
    <s v="782 American Terrace"/>
    <x v="113"/>
    <s v="United States"/>
    <n v="24009"/>
    <x v="0"/>
  </r>
  <r>
    <s v="80247-70000-HT"/>
    <s v="Emiline Galgey"/>
    <s v="egalgey5x@wufoo.com"/>
    <s v="+1 (718) 311-6732"/>
    <s v="6 Park Meadow Plaza"/>
    <x v="17"/>
    <s v="United States"/>
    <n v="10009"/>
    <x v="1"/>
  </r>
  <r>
    <s v="35058-04550-VC"/>
    <s v="Murdock Hame"/>
    <s v="mhame5y@newsvine.com"/>
    <s v="+353 (649) 297-0884"/>
    <s v="0 Burning Wood Drive"/>
    <x v="152"/>
    <s v="Ireland"/>
    <s v="D04"/>
    <x v="1"/>
  </r>
  <r>
    <s v="27226-53717-SY"/>
    <s v="Ilka Gurnee"/>
    <s v="igurnee5z@usnews.com"/>
    <s v="+1 (801) 642-0352"/>
    <s v="1 Troy Circle"/>
    <x v="153"/>
    <s v="United States"/>
    <n v="84120"/>
    <x v="1"/>
  </r>
  <r>
    <s v="02002-98725-CH"/>
    <s v="Alfy Snowding"/>
    <s v="asnowding60@comsenz.com"/>
    <s v="+1 (419) 996-2492"/>
    <s v="1691 Comanche Lane"/>
    <x v="50"/>
    <s v="United States"/>
    <n v="43635"/>
    <x v="0"/>
  </r>
  <r>
    <s v="38487-01549-MV"/>
    <s v="Godfry Poinsett"/>
    <s v="gpoinsett61@berkeley.edu"/>
    <s v="+1 (626) 451-7397"/>
    <s v="75026 Monica Parkway"/>
    <x v="154"/>
    <s v="United States"/>
    <n v="91131"/>
    <x v="1"/>
  </r>
  <r>
    <s v="98573-41811-EQ"/>
    <s v="Rem Furman"/>
    <s v="rfurman62@t.co"/>
    <s v="+353 (829) 808-4788"/>
    <s v="91239 Ilene Hill"/>
    <x v="155"/>
    <s v="Ireland"/>
    <s v="P17"/>
    <x v="0"/>
  </r>
  <r>
    <s v="72463-75685-MV"/>
    <s v="Charis Crosier"/>
    <s v="ccrosier63@xrea.com"/>
    <s v="+1 (816) 578-2743"/>
    <s v="54506 Arapahoe Center"/>
    <x v="156"/>
    <s v="United States"/>
    <n v="64082"/>
    <x v="1"/>
  </r>
  <r>
    <s v="14797-35530-HY"/>
    <s v="Monte Percifull"/>
    <s v="mpercifull64@netlog.com"/>
    <s v="+1 (817) 441-3285"/>
    <s v="7 Stoughton Hill"/>
    <x v="62"/>
    <s v="United States"/>
    <n v="76121"/>
    <x v="1"/>
  </r>
  <r>
    <s v="10225-91535-AI"/>
    <s v="Lenka Rushmer"/>
    <s v="lrushmer65@europa.eu"/>
    <s v="+1 (949) 869-7598"/>
    <s v="70379 Canary Plaza"/>
    <x v="157"/>
    <s v="United States"/>
    <n v="92619"/>
    <x v="0"/>
  </r>
  <r>
    <s v="48090-06534-HI"/>
    <s v="Waneta Edinborough"/>
    <s v="wedinborough66@github.io"/>
    <s v="+1 (516) 445-4950"/>
    <s v="1 Golden Leaf Hill"/>
    <x v="158"/>
    <s v="United States"/>
    <n v="11854"/>
    <x v="1"/>
  </r>
  <r>
    <s v="80444-58185-FX"/>
    <s v="Bobbe Piggott"/>
    <m/>
    <s v="+1 (202) 650-1803"/>
    <s v="812 Erie Court"/>
    <x v="46"/>
    <s v="United States"/>
    <n v="20546"/>
    <x v="0"/>
  </r>
  <r>
    <s v="13561-92774-WP"/>
    <s v="Ketty Bromehead"/>
    <s v="kbromehead68@un.org"/>
    <s v="+1 (646) 586-9964"/>
    <s v="69 Birchwood Place"/>
    <x v="17"/>
    <s v="United States"/>
    <n v="10060"/>
    <x v="0"/>
  </r>
  <r>
    <s v="11550-78378-GE"/>
    <s v="Elsbeth Westerman"/>
    <s v="ewesterman69@si.edu"/>
    <s v="+353 (343) 455-4020"/>
    <s v="7 Packers Court"/>
    <x v="67"/>
    <s v="Ireland"/>
    <s v="P17"/>
    <x v="1"/>
  </r>
  <r>
    <s v="90961-35603-RP"/>
    <s v="Anabelle Hutchens"/>
    <s v="ahutchens6a@amazonaws.com"/>
    <s v="+1 (913) 108-5997"/>
    <s v="8 Russell Plaza"/>
    <x v="159"/>
    <s v="United States"/>
    <n v="66276"/>
    <x v="1"/>
  </r>
  <r>
    <s v="57145-03803-ZL"/>
    <s v="Noak Wyvill"/>
    <s v="nwyvill6b@naver.com"/>
    <s v="+44 (872) 383-2829"/>
    <s v="47 Declaration Alley"/>
    <x v="160"/>
    <s v="United Kingdom"/>
    <s v="EH9"/>
    <x v="0"/>
  </r>
  <r>
    <s v="89115-11966-VF"/>
    <s v="Beltran Mathon"/>
    <s v="bmathon6c@barnesandnoble.com"/>
    <s v="+1 (916) 915-5069"/>
    <s v="6131 Huxley Pass"/>
    <x v="161"/>
    <s v="United States"/>
    <n v="94291"/>
    <x v="1"/>
  </r>
  <r>
    <s v="05754-41702-FG"/>
    <s v="Kristos Streight"/>
    <s v="kstreight6d@about.com"/>
    <s v="+1 (570) 873-3891"/>
    <s v="5 Anderson Court"/>
    <x v="162"/>
    <s v="United States"/>
    <n v="18706"/>
    <x v="1"/>
  </r>
  <r>
    <s v="84269-49816-ML"/>
    <s v="Portie Cutchie"/>
    <s v="pcutchie6e@globo.com"/>
    <s v="+1 (336) 679-7755"/>
    <s v="5 Esch Parkway"/>
    <x v="119"/>
    <s v="United States"/>
    <n v="27499"/>
    <x v="1"/>
  </r>
  <r>
    <s v="23600-98432-ME"/>
    <s v="Sinclare Edsell"/>
    <m/>
    <s v="+1 (302) 746-8950"/>
    <s v="226 Harper Place"/>
    <x v="60"/>
    <s v="United States"/>
    <n v="19725"/>
    <x v="0"/>
  </r>
  <r>
    <s v="79058-02767-CP"/>
    <s v="Conny Gheraldi"/>
    <s v="cgheraldi6g@opera.com"/>
    <s v="+44 (494) 875-2364"/>
    <s v="28998 Cottonwood Point"/>
    <x v="48"/>
    <s v="United Kingdom"/>
    <s v="PH43"/>
    <x v="1"/>
  </r>
  <r>
    <s v="89208-74646-UK"/>
    <s v="Beryle Kenwell"/>
    <s v="bkenwell6h@over-blog.com"/>
    <s v="+1 (808) 836-6023"/>
    <s v="62 Dayton Drive"/>
    <x v="107"/>
    <s v="United States"/>
    <n v="96825"/>
    <x v="1"/>
  </r>
  <r>
    <s v="11408-81032-UR"/>
    <s v="Tomas Sutty"/>
    <s v="tsutty6i@google.es"/>
    <s v="+1 (212) 586-1957"/>
    <s v="736 Mosinee Court"/>
    <x v="17"/>
    <s v="United States"/>
    <n v="10150"/>
    <x v="1"/>
  </r>
  <r>
    <s v="32070-55528-UG"/>
    <s v="Samuele Ales0"/>
    <m/>
    <m/>
    <s v="0023 Westport Terrace"/>
    <x v="163"/>
    <s v="Ireland"/>
    <s v="D07"/>
    <x v="1"/>
  </r>
  <r>
    <s v="48873-84433-PN"/>
    <s v="Carlie Harce"/>
    <s v="charce6k@cafepress.com"/>
    <s v="+353 (444) 423-0673"/>
    <s v="8 Melrose Center"/>
    <x v="164"/>
    <s v="Ireland"/>
    <s v="A96"/>
    <x v="1"/>
  </r>
  <r>
    <s v="32928-18158-OW"/>
    <s v="Craggy Bril"/>
    <m/>
    <s v="+1 (513) 461-0440"/>
    <s v="955 Ridge Oak Street"/>
    <x v="165"/>
    <s v="United States"/>
    <n v="45218"/>
    <x v="0"/>
  </r>
  <r>
    <s v="89711-56688-GG"/>
    <s v="Friederike Drysdale"/>
    <s v="fdrysdale6m@symantec.com"/>
    <s v="+1 (989) 215-5282"/>
    <s v="0229 Hovde Hill"/>
    <x v="71"/>
    <s v="United States"/>
    <n v="48670"/>
    <x v="0"/>
  </r>
  <r>
    <s v="48389-71976-JB"/>
    <s v="Devon Magowan"/>
    <s v="dmagowan6n@fc2.com"/>
    <s v="+1 (307) 159-5237"/>
    <s v="42 Sloan Way"/>
    <x v="166"/>
    <s v="United States"/>
    <n v="82007"/>
    <x v="1"/>
  </r>
  <r>
    <s v="84033-80762-EQ"/>
    <s v="Codi Littrell"/>
    <m/>
    <m/>
    <s v="3 Colorado Lane"/>
    <x v="167"/>
    <s v="United States"/>
    <n v="31119"/>
    <x v="0"/>
  </r>
  <r>
    <s v="12743-00952-KO"/>
    <s v="Christel Speak"/>
    <m/>
    <s v="+1 (678) 222-0967"/>
    <s v="8 Crowley Place"/>
    <x v="168"/>
    <s v="United States"/>
    <n v="30096"/>
    <x v="1"/>
  </r>
  <r>
    <s v="41505-42181-EF"/>
    <s v="Sibella Rushbrooke"/>
    <s v="srushbrooke6q@youku.com"/>
    <s v="+1 (916) 214-5665"/>
    <s v="00901 Marquette Plaza"/>
    <x v="161"/>
    <s v="United States"/>
    <n v="94250"/>
    <x v="0"/>
  </r>
  <r>
    <s v="14307-87663-KB"/>
    <s v="Tammie Drynan"/>
    <s v="tdrynan6r@deviantart.com"/>
    <s v="+1 (813) 619-0579"/>
    <s v="5776 Coleman Circle"/>
    <x v="52"/>
    <s v="United States"/>
    <n v="33661"/>
    <x v="0"/>
  </r>
  <r>
    <s v="08360-19442-GB"/>
    <s v="Effie Yurkov"/>
    <s v="eyurkov6s@hud.gov"/>
    <s v="+1 (808) 320-5976"/>
    <s v="970 Northport Pass"/>
    <x v="107"/>
    <s v="United States"/>
    <n v="96805"/>
    <x v="1"/>
  </r>
  <r>
    <s v="93405-51204-UW"/>
    <s v="Lexie Mallan"/>
    <s v="lmallan6t@state.gov"/>
    <s v="+1 (225) 484-4771"/>
    <s v="43 Longview Center"/>
    <x v="169"/>
    <s v="United States"/>
    <n v="70820"/>
    <x v="0"/>
  </r>
  <r>
    <s v="97152-03355-IW"/>
    <s v="Georgena Bentjens"/>
    <s v="gbentjens6u@netlog.com"/>
    <s v="+44 (610) 153-1208"/>
    <s v="4738 Bashford Crossing"/>
    <x v="170"/>
    <s v="United Kingdom"/>
    <s v="NE46"/>
    <x v="1"/>
  </r>
  <r>
    <s v="79216-73157-TE"/>
    <s v="Delmar Beasant"/>
    <m/>
    <s v="+353 (382) 208-0531"/>
    <s v="856 Colorado Way"/>
    <x v="171"/>
    <s v="Ireland"/>
    <s v="R95"/>
    <x v="0"/>
  </r>
  <r>
    <s v="20259-47723-AC"/>
    <s v="Lyn Entwistle"/>
    <s v="lentwistle6w@omniture.com"/>
    <s v="+1 (612) 972-1256"/>
    <s v="54 Canary Terrace"/>
    <x v="35"/>
    <s v="United States"/>
    <n v="55458"/>
    <x v="0"/>
  </r>
  <r>
    <s v="04947-41413-JP"/>
    <s v="Stuart Lafee"/>
    <m/>
    <s v="+1 (415) 923-7750"/>
    <s v="259 Lake View Parkway"/>
    <x v="172"/>
    <s v="United States"/>
    <n v="94159"/>
    <x v="1"/>
  </r>
  <r>
    <s v="08909-77713-CG"/>
    <s v="Mercedes Acott"/>
    <s v="macott6y@pagesperso-orange.fr"/>
    <s v="+1 (704) 892-0605"/>
    <s v="37340 Lerdahl Avenue"/>
    <x v="68"/>
    <s v="United States"/>
    <n v="28225"/>
    <x v="0"/>
  </r>
  <r>
    <s v="84340-73931-VV"/>
    <s v="Connor Heaviside"/>
    <s v="cheaviside6z@rediff.com"/>
    <s v="+1 (602) 260-2399"/>
    <s v="941 Graceland Terrace"/>
    <x v="173"/>
    <s v="United States"/>
    <n v="85099"/>
    <x v="0"/>
  </r>
  <r>
    <s v="04609-95151-XH"/>
    <s v="Devy Bulbrook"/>
    <m/>
    <s v="+1 (212) 360-7479"/>
    <s v="567 Farmco Hill"/>
    <x v="28"/>
    <s v="United States"/>
    <n v="11407"/>
    <x v="1"/>
  </r>
  <r>
    <s v="99562-88650-YF"/>
    <s v="Leia Kernan"/>
    <s v="lkernan71@wsj.com"/>
    <s v="+1 (217) 146-0949"/>
    <s v="76 Briar Crest Avenue"/>
    <x v="174"/>
    <s v="United States"/>
    <n v="61825"/>
    <x v="1"/>
  </r>
  <r>
    <s v="46560-73885-PJ"/>
    <s v="Rosaline McLae"/>
    <s v="rmclae72@dailymotion.com"/>
    <m/>
    <s v="1065 Myrtle Center"/>
    <x v="175"/>
    <s v="United Kingdom"/>
    <s v="SN1"/>
    <x v="1"/>
  </r>
  <r>
    <s v="80179-44620-WN"/>
    <s v="Cleve Blowfelde"/>
    <s v="cblowfelde73@ustream.tv"/>
    <s v="+1 (520) 951-0585"/>
    <s v="72657 Shelley Alley"/>
    <x v="36"/>
    <s v="United States"/>
    <n v="85715"/>
    <x v="1"/>
  </r>
  <r>
    <s v="04666-71569-RI"/>
    <s v="Zacharias Kiffe"/>
    <s v="zkiffe74@cyberchimps.com"/>
    <s v="+1 (414) 703-7269"/>
    <s v="32764 Buell Pass"/>
    <x v="176"/>
    <s v="United States"/>
    <n v="53205"/>
    <x v="0"/>
  </r>
  <r>
    <s v="59081-87231-VP"/>
    <s v="Denyse O'Calleran"/>
    <s v="docalleran75@ucla.edu"/>
    <s v="+1 (954) 368-3867"/>
    <s v="6384 Darwin Avenue"/>
    <x v="144"/>
    <s v="United States"/>
    <n v="33064"/>
    <x v="0"/>
  </r>
  <r>
    <s v="07878-45872-CC"/>
    <s v="Cobby Cromwell"/>
    <s v="ccromwell76@desdev.cn"/>
    <s v="+1 (562) 516-6052"/>
    <s v="45604 Bunker Hill Court"/>
    <x v="130"/>
    <s v="United States"/>
    <n v="90610"/>
    <x v="1"/>
  </r>
  <r>
    <s v="12444-05174-OO"/>
    <s v="Irv Hay"/>
    <s v="ihay77@lulu.com"/>
    <s v="+44 (878) 199-6257"/>
    <s v="667 Florence Drive"/>
    <x v="177"/>
    <s v="United Kingdom"/>
    <s v="S33"/>
    <x v="1"/>
  </r>
  <r>
    <s v="34665-62561-AU"/>
    <s v="Tani Taffarello"/>
    <s v="ttaffarello78@sciencedaily.com"/>
    <m/>
    <s v="26 Linden Center"/>
    <x v="12"/>
    <s v="United States"/>
    <n v="63180"/>
    <x v="0"/>
  </r>
  <r>
    <s v="77877-11993-QH"/>
    <s v="Monique Canty"/>
    <s v="mcanty79@jigsy.com"/>
    <s v="+1 (814) 215-3753"/>
    <s v="21342 Schiller Parkway"/>
    <x v="178"/>
    <s v="United States"/>
    <n v="16522"/>
    <x v="0"/>
  </r>
  <r>
    <s v="32291-18308-YZ"/>
    <s v="Javier Kopke"/>
    <s v="jkopke7a@auda.org.au"/>
    <s v="+1 (253) 638-4435"/>
    <s v="04 Hanson Junction"/>
    <x v="179"/>
    <s v="United States"/>
    <n v="98464"/>
    <x v="1"/>
  </r>
  <r>
    <s v="25754-33191-ZI"/>
    <s v="Mar McIver"/>
    <m/>
    <s v="+1 (571) 479-3812"/>
    <s v="6 Carberry Pass"/>
    <x v="10"/>
    <s v="United States"/>
    <n v="23277"/>
    <x v="1"/>
  </r>
  <r>
    <s v="53120-45532-KL"/>
    <s v="Arabella Fransewich"/>
    <m/>
    <s v="+353 (336) 656-6944"/>
    <s v="675 Ruskin Road"/>
    <x v="180"/>
    <s v="Ireland"/>
    <s v="D17"/>
    <x v="0"/>
  </r>
  <r>
    <s v="36605-83052-WB"/>
    <s v="Violette Hellmore"/>
    <s v="vhellmore7d@bbc.co.uk"/>
    <s v="+1 (501) 899-4038"/>
    <s v="87597 Butternut Alley"/>
    <x v="33"/>
    <s v="United States"/>
    <n v="72204"/>
    <x v="0"/>
  </r>
  <r>
    <s v="53683-35977-KI"/>
    <s v="Myles Seawright"/>
    <s v="mseawright7e@nbcnews.com"/>
    <s v="+44 (638) 528-2467"/>
    <s v="5021 Summit Drive"/>
    <x v="181"/>
    <s v="United Kingdom"/>
    <s v="NG34"/>
    <x v="1"/>
  </r>
  <r>
    <s v="07972-83134-NM"/>
    <s v="Silvana Northeast"/>
    <s v="snortheast7f@mashable.com"/>
    <s v="+1 (775) 344-1930"/>
    <s v="4306 Northfield Place"/>
    <x v="128"/>
    <s v="United States"/>
    <n v="89436"/>
    <x v="0"/>
  </r>
  <r>
    <s v="23229-79220-TE"/>
    <s v="Annecorinne Leehane"/>
    <m/>
    <s v="+1 (979) 206-8419"/>
    <s v="722 Marcy Plaza"/>
    <x v="182"/>
    <s v="United States"/>
    <n v="77806"/>
    <x v="0"/>
  </r>
  <r>
    <s v="25514-23938-IQ"/>
    <s v="Monica Fearon"/>
    <s v="mfearon7h@reverbnation.com"/>
    <s v="+1 (972) 686-6332"/>
    <s v="41524 Mandrake Center"/>
    <x v="183"/>
    <s v="United States"/>
    <n v="76210"/>
    <x v="1"/>
  </r>
  <r>
    <s v="49084-44492-OJ"/>
    <s v="Barney Chisnell"/>
    <m/>
    <m/>
    <s v="5915 Hallows Court"/>
    <x v="184"/>
    <s v="Ireland"/>
    <s v="R35"/>
    <x v="0"/>
  </r>
  <r>
    <s v="76624-72205-CK"/>
    <s v="Jasper Sisneros"/>
    <s v="jsisneros7j@a8.net"/>
    <s v="+1 (919) 448-8909"/>
    <s v="38 Dryden Plaza"/>
    <x v="185"/>
    <s v="United States"/>
    <n v="27635"/>
    <x v="0"/>
  </r>
  <r>
    <s v="12729-50170-JE"/>
    <s v="Zachariah Carlson"/>
    <s v="zcarlson7k@bigcartel.com"/>
    <s v="+353 (259) 651-4128"/>
    <s v="4825 Bowman Crossing"/>
    <x v="186"/>
    <s v="Ireland"/>
    <s v="A98"/>
    <x v="0"/>
  </r>
  <r>
    <s v="43974-44760-QI"/>
    <s v="Warner Maddox"/>
    <s v="wmaddox7l@timesonline.co.uk"/>
    <s v="+1 (917) 310-4684"/>
    <s v="6223 North Hill"/>
    <x v="17"/>
    <s v="United States"/>
    <n v="10105"/>
    <x v="1"/>
  </r>
  <r>
    <s v="30585-48726-BK"/>
    <s v="Donnie Hedlestone"/>
    <s v="dhedlestone7m@craigslist.org"/>
    <s v="+1 (203) 768-3169"/>
    <s v="02670 Superior Way"/>
    <x v="99"/>
    <s v="United States"/>
    <n v="6905"/>
    <x v="1"/>
  </r>
  <r>
    <s v="16123-07017-TY"/>
    <s v="Teddi Crowthe"/>
    <s v="tcrowthe7n@europa.eu"/>
    <s v="+1 (419) 561-6809"/>
    <s v="7 Eastlawn Alley"/>
    <x v="50"/>
    <s v="United States"/>
    <n v="43666"/>
    <x v="1"/>
  </r>
  <r>
    <s v="27723-45097-MH"/>
    <s v="Dorelia Bury"/>
    <s v="dbury7o@tinyurl.com"/>
    <s v="+353 (262) 842-7103"/>
    <s v="305 Holy Cross Way"/>
    <x v="187"/>
    <s v="Ireland"/>
    <s v="A75"/>
    <x v="0"/>
  </r>
  <r>
    <s v="37078-56703-AF"/>
    <s v="Gussy Broadbear"/>
    <s v="gbroadbear7p@omniture.com"/>
    <s v="+1 (573) 758-1104"/>
    <s v="0 Manitowish Hill"/>
    <x v="188"/>
    <s v="United States"/>
    <n v="65211"/>
    <x v="1"/>
  </r>
  <r>
    <s v="79420-11075-MY"/>
    <s v="Emlynne Palfrey"/>
    <s v="epalfrey7q@devhub.com"/>
    <s v="+1 (260) 500-7893"/>
    <s v="2793 Vera Point"/>
    <x v="56"/>
    <s v="United States"/>
    <n v="46852"/>
    <x v="0"/>
  </r>
  <r>
    <s v="57504-13456-UO"/>
    <s v="Parsifal Metrick"/>
    <s v="pmetrick7r@rakuten.co.jp"/>
    <s v="+1 (314) 572-2164"/>
    <s v="091 Old Gate Road"/>
    <x v="12"/>
    <s v="United States"/>
    <n v="63143"/>
    <x v="0"/>
  </r>
  <r>
    <s v="53751-57560-CN"/>
    <s v="Christopher Grieveson"/>
    <m/>
    <s v="+1 (208) 826-3825"/>
    <s v="91 Old Gate Road"/>
    <x v="14"/>
    <s v="United States"/>
    <n v="97211"/>
    <x v="0"/>
  </r>
  <r>
    <s v="96112-42558-EA"/>
    <s v="Karlan Karby"/>
    <s v="kkarby7t@sbwire.com"/>
    <s v="+1 (303) 516-4935"/>
    <s v="4 Linden Park"/>
    <x v="189"/>
    <s v="United States"/>
    <n v="80305"/>
    <x v="0"/>
  </r>
  <r>
    <s v="03157-23165-UB"/>
    <s v="Flory Crumpe"/>
    <s v="fcrumpe7u@ftc.gov"/>
    <s v="+44 (564) 507-1056"/>
    <s v="1 Hanover Terrace"/>
    <x v="190"/>
    <s v="United Kingdom"/>
    <s v="NN11"/>
    <x v="1"/>
  </r>
  <r>
    <s v="51466-52850-AG"/>
    <s v="Amity Chatto"/>
    <s v="achatto7v@sakura.ne.jp"/>
    <s v="+44 (522) 740-3583"/>
    <s v="2 Morrow Hill"/>
    <x v="177"/>
    <s v="United Kingdom"/>
    <s v="S33"/>
    <x v="0"/>
  </r>
  <r>
    <s v="57145-31023-FK"/>
    <s v="Nanine McCarthy"/>
    <m/>
    <s v="+1 (502) 913-2943"/>
    <s v="27 Pine View Crossing"/>
    <x v="191"/>
    <s v="United States"/>
    <n v="40298"/>
    <x v="1"/>
  </r>
  <r>
    <s v="66408-53777-VE"/>
    <s v="Lyndsey Megany"/>
    <m/>
    <s v="+1 (716) 790-4379"/>
    <s v="7536 Homewood Place"/>
    <x v="77"/>
    <s v="United States"/>
    <n v="14276"/>
    <x v="1"/>
  </r>
  <r>
    <s v="53035-99701-WG"/>
    <s v="Byram Mergue"/>
    <s v="bmergue7y@umn.edu"/>
    <m/>
    <s v="801 Sloan Plaza"/>
    <x v="192"/>
    <s v="United States"/>
    <n v="44710"/>
    <x v="0"/>
  </r>
  <r>
    <s v="45899-92796-EI"/>
    <s v="Kerr Patise"/>
    <s v="kpatise7z@jigsy.com"/>
    <s v="+1 (617) 552-8968"/>
    <s v="2469 Hayes Lane"/>
    <x v="40"/>
    <s v="United States"/>
    <n v="2114"/>
    <x v="1"/>
  </r>
  <r>
    <s v="17649-28133-PY"/>
    <s v="Mathew Goulter"/>
    <m/>
    <s v="+353 (968) 887-1849"/>
    <s v="3 Sunfield Terrace"/>
    <x v="193"/>
    <s v="Ireland"/>
    <s v="F94"/>
    <x v="0"/>
  </r>
  <r>
    <s v="49612-33852-CN"/>
    <s v="Marris Grcic"/>
    <m/>
    <m/>
    <s v="758 Acker Point"/>
    <x v="194"/>
    <s v="United States"/>
    <n v="24515"/>
    <x v="0"/>
  </r>
  <r>
    <s v="66976-43829-YG"/>
    <s v="Domeniga Duke"/>
    <s v="dduke82@vkontakte.ru"/>
    <s v="+1 (626) 268-7265"/>
    <s v="472 Mosinee Crossing"/>
    <x v="8"/>
    <s v="United States"/>
    <n v="90071"/>
    <x v="1"/>
  </r>
  <r>
    <s v="64852-04619-XZ"/>
    <s v="Violante Skouling"/>
    <m/>
    <m/>
    <s v="9366 Bunting Center"/>
    <x v="101"/>
    <s v="Ireland"/>
    <s v="D11"/>
    <x v="1"/>
  </r>
  <r>
    <s v="58690-31815-VY"/>
    <s v="Isidore Hussey"/>
    <s v="ihussey84@mapy.cz"/>
    <m/>
    <s v="641 Birchwood Place"/>
    <x v="43"/>
    <s v="United States"/>
    <n v="35236"/>
    <x v="1"/>
  </r>
  <r>
    <s v="62863-81239-DT"/>
    <s v="Cassie Pinkerton"/>
    <s v="cpinkerton85@upenn.edu"/>
    <s v="+1 (202) 727-7464"/>
    <s v="5205 Graceland Point"/>
    <x v="120"/>
    <s v="United States"/>
    <n v="22309"/>
    <x v="1"/>
  </r>
  <r>
    <s v="21177-40725-CF"/>
    <s v="Micki Fero"/>
    <m/>
    <s v="+1 (203) 722-1559"/>
    <s v="9 Burrows Way"/>
    <x v="195"/>
    <s v="United States"/>
    <n v="6816"/>
    <x v="1"/>
  </r>
  <r>
    <s v="99421-80253-UI"/>
    <s v="Cybill Graddell"/>
    <m/>
    <m/>
    <s v="8 Reindahl Alley"/>
    <x v="146"/>
    <s v="United States"/>
    <n v="12205"/>
    <x v="1"/>
  </r>
  <r>
    <s v="45315-50206-DK"/>
    <s v="Dorian Vizor"/>
    <s v="dvizor88@furl.net"/>
    <s v="+1 (941) 130-0581"/>
    <s v="6023 Novick Parkway"/>
    <x v="58"/>
    <s v="United States"/>
    <n v="34108"/>
    <x v="0"/>
  </r>
  <r>
    <s v="09595-95726-OV"/>
    <s v="Eddi Sedgebeer"/>
    <s v="esedgebeer89@oaic.gov.au"/>
    <s v="+1 (305) 898-4252"/>
    <s v="9715 Shopko Hill"/>
    <x v="196"/>
    <s v="United States"/>
    <n v="33141"/>
    <x v="0"/>
  </r>
  <r>
    <s v="60221-67036-TD"/>
    <s v="Ken Lestrange"/>
    <s v="klestrange8a@lulu.com"/>
    <s v="+1 (404) 479-6402"/>
    <s v="1961 Sage Way"/>
    <x v="167"/>
    <s v="United States"/>
    <n v="30358"/>
    <x v="0"/>
  </r>
  <r>
    <s v="62923-29397-KX"/>
    <s v="Lacee Tanti"/>
    <s v="ltanti8b@techcrunch.com"/>
    <s v="+1 (361) 383-8015"/>
    <s v="29668 Bashford Trail"/>
    <x v="197"/>
    <s v="United States"/>
    <n v="78405"/>
    <x v="0"/>
  </r>
  <r>
    <s v="33011-52383-BA"/>
    <s v="Arel De Lasci"/>
    <s v="ade8c@1und1.de"/>
    <s v="+1 (808) 868-6669"/>
    <s v="80254 Cherokee Alley"/>
    <x v="107"/>
    <s v="United States"/>
    <n v="96835"/>
    <x v="0"/>
  </r>
  <r>
    <s v="86768-91598-FA"/>
    <s v="Trescha Jedrachowicz"/>
    <s v="tjedrachowicz8d@acquirethisname.com"/>
    <s v="+1 (512) 635-4547"/>
    <s v="4019 Hagan Plaza"/>
    <x v="84"/>
    <s v="United States"/>
    <n v="78737"/>
    <x v="0"/>
  </r>
  <r>
    <s v="37191-12203-MX"/>
    <s v="Perkin Stonner"/>
    <s v="pstonner8e@moonfruit.com"/>
    <s v="+1 (410) 158-5285"/>
    <s v="09771 Rigney Center"/>
    <x v="198"/>
    <s v="United States"/>
    <n v="21290"/>
    <x v="1"/>
  </r>
  <r>
    <s v="16545-76328-JY"/>
    <s v="Darrin Tingly"/>
    <s v="dtingly8f@goo.ne.jp"/>
    <m/>
    <s v="6094 Dawn Junction"/>
    <x v="199"/>
    <s v="United States"/>
    <n v="40596"/>
    <x v="0"/>
  </r>
  <r>
    <s v="32177-42200-TP"/>
    <s v="Rhodie Whife"/>
    <s v="rwhife8g@360.cn"/>
    <m/>
    <s v="2241 Kim Trail"/>
    <x v="200"/>
    <s v="United States"/>
    <n v="60435"/>
    <x v="0"/>
  </r>
  <r>
    <s v="22349-47389-GY"/>
    <s v="Benn Checci"/>
    <s v="bchecci8h@usa.gov"/>
    <s v="+44 (237) 377-1917"/>
    <s v="88 West Avenue"/>
    <x v="201"/>
    <s v="United Kingdom"/>
    <s v="DN22"/>
    <x v="1"/>
  </r>
  <r>
    <s v="70290-38099-GB"/>
    <s v="Janifer Bagot"/>
    <s v="jbagot8i@mac.com"/>
    <s v="+1 (402) 659-3815"/>
    <s v="8580 Autumn Leaf Trail"/>
    <x v="202"/>
    <s v="United States"/>
    <n v="68505"/>
    <x v="1"/>
  </r>
  <r>
    <s v="18741-72071-PP"/>
    <s v="Ermin Beeble"/>
    <s v="ebeeble8j@soundcloud.com"/>
    <s v="+1 (513) 141-9892"/>
    <s v="14777 Leroy Avenue"/>
    <x v="165"/>
    <s v="United States"/>
    <n v="45254"/>
    <x v="0"/>
  </r>
  <r>
    <s v="62588-82624-II"/>
    <s v="Cos Fluin"/>
    <s v="cfluin8k@flickr.com"/>
    <m/>
    <s v="88 Jenna Point"/>
    <x v="177"/>
    <s v="United Kingdom"/>
    <s v="S33"/>
    <x v="1"/>
  </r>
  <r>
    <s v="37430-29579-HD"/>
    <s v="Eveleen Bletsor"/>
    <s v="ebletsor8l@vinaora.com"/>
    <s v="+1 (860) 182-4246"/>
    <s v="9076 Manley Center"/>
    <x v="203"/>
    <s v="United States"/>
    <n v="6127"/>
    <x v="0"/>
  </r>
  <r>
    <s v="84132-22322-QT"/>
    <s v="Paola Brydell"/>
    <s v="pbrydell8m@bloglovin.com"/>
    <s v="+353 (522) 527-0155"/>
    <s v="826 Judy Alley"/>
    <x v="69"/>
    <s v="Ireland"/>
    <s v="V31"/>
    <x v="1"/>
  </r>
  <r>
    <s v="74330-29286-RO"/>
    <s v="Claudetta Rushe"/>
    <s v="crushe8n@about.me"/>
    <s v="+1 (704) 883-8274"/>
    <s v="7 Corben Plaza"/>
    <x v="68"/>
    <s v="United States"/>
    <n v="28299"/>
    <x v="0"/>
  </r>
  <r>
    <s v="37445-17791-NQ"/>
    <s v="Natka Leethem"/>
    <s v="nleethem8o@mac.com"/>
    <s v="+1 (318) 839-1492"/>
    <s v="12 Stone Corner Avenue"/>
    <x v="120"/>
    <s v="United States"/>
    <n v="71307"/>
    <x v="0"/>
  </r>
  <r>
    <s v="58511-10548-ZU"/>
    <s v="Ailene Nesfield"/>
    <s v="anesfield8p@people.com.cn"/>
    <s v="+44 (418) 372-8139"/>
    <s v="59 Rieder Lane"/>
    <x v="204"/>
    <s v="United Kingdom"/>
    <s v="BT2"/>
    <x v="0"/>
  </r>
  <r>
    <s v="47725-34771-FJ"/>
    <s v="Stacy Pickworth"/>
    <m/>
    <s v="+1 (702) 723-3139"/>
    <s v="81014 Delladonna Terrace"/>
    <x v="205"/>
    <s v="United States"/>
    <n v="89115"/>
    <x v="1"/>
  </r>
  <r>
    <s v="53086-67334-KT"/>
    <s v="Melli Brockway"/>
    <s v="mbrockway8r@ibm.com"/>
    <s v="+1 (515) 216-0617"/>
    <s v="0528 Thackeray Pass"/>
    <x v="114"/>
    <s v="United States"/>
    <n v="50369"/>
    <x v="0"/>
  </r>
  <r>
    <s v="83308-82257-UN"/>
    <s v="Nanny Lush"/>
    <s v="nlush8s@dedecms.com"/>
    <s v="+353 (360) 805-4030"/>
    <s v="1 Annamark Drive"/>
    <x v="108"/>
    <s v="Ireland"/>
    <s v="D17"/>
    <x v="1"/>
  </r>
  <r>
    <s v="37274-08534-FM"/>
    <s v="Selma McMillian"/>
    <s v="smcmillian8t@csmonitor.com"/>
    <s v="+1 (330) 407-0631"/>
    <s v="6404 Heffernan Junction"/>
    <x v="206"/>
    <s v="United States"/>
    <n v="44315"/>
    <x v="1"/>
  </r>
  <r>
    <s v="54004-04664-AA"/>
    <s v="Tess Bennison"/>
    <s v="tbennison8u@google.cn"/>
    <s v="+1 (561) 413-7904"/>
    <s v="00225 Fieldstone Center"/>
    <x v="207"/>
    <s v="United States"/>
    <n v="33405"/>
    <x v="0"/>
  </r>
  <r>
    <s v="26822-19510-SD"/>
    <s v="Gabie Tweed"/>
    <s v="gtweed8v@yolasite.com"/>
    <m/>
    <s v="0 Fairview Lane"/>
    <x v="78"/>
    <s v="United States"/>
    <n v="93715"/>
    <x v="0"/>
  </r>
  <r>
    <s v="37916-57149-GE"/>
    <s v="Freddie Cusick"/>
    <s v="fcusick8w@hatena.ne.jp"/>
    <s v="+1 (319) 601-1652"/>
    <s v="1 Steensland Drive"/>
    <x v="208"/>
    <s v="United States"/>
    <n v="52245"/>
    <x v="0"/>
  </r>
  <r>
    <s v="06432-73165-ML"/>
    <s v="Gaile Goggin"/>
    <s v="ggoggin8x@wix.com"/>
    <s v="+353 (484) 159-9549"/>
    <s v="654 Mandrake Plaza"/>
    <x v="209"/>
    <s v="Ireland"/>
    <s v="D04"/>
    <x v="0"/>
  </r>
  <r>
    <s v="96503-31833-CW"/>
    <s v="Skylar Jeyness"/>
    <s v="sjeyness8y@biglobe.ne.jp"/>
    <s v="+353 (460) 272-4069"/>
    <s v="43 Fremont Point"/>
    <x v="210"/>
    <s v="Ireland"/>
    <s v="D04"/>
    <x v="1"/>
  </r>
  <r>
    <s v="63985-64148-MG"/>
    <s v="Donica Bonhome"/>
    <s v="dbonhome8z@shinystat.com"/>
    <s v="+1 (865) 238-4985"/>
    <s v="73509 Victoria Junction"/>
    <x v="211"/>
    <s v="United States"/>
    <n v="37924"/>
    <x v="0"/>
  </r>
  <r>
    <s v="19597-91185-CM"/>
    <s v="Diena Peetermann"/>
    <m/>
    <s v="+1 (913) 671-7118"/>
    <s v="05926 Northfield Parkway"/>
    <x v="159"/>
    <s v="United States"/>
    <n v="66276"/>
    <x v="1"/>
  </r>
  <r>
    <s v="79814-23626-JR"/>
    <s v="Trina Le Sarr"/>
    <s v="tle91@epa.gov"/>
    <s v="+1 (415) 176-8216"/>
    <s v="96 Rigney Trail"/>
    <x v="172"/>
    <s v="United States"/>
    <n v="94132"/>
    <x v="0"/>
  </r>
  <r>
    <s v="43439-94003-DW"/>
    <s v="Flynn Antony"/>
    <m/>
    <s v="+1 (205) 680-5859"/>
    <s v="5678 Doe Crossing Junction"/>
    <x v="43"/>
    <s v="United States"/>
    <n v="35244"/>
    <x v="1"/>
  </r>
  <r>
    <s v="97655-45555-LI"/>
    <s v="Baudoin Alldridge"/>
    <s v="balldridge93@yandex.ru"/>
    <s v="+1 (646) 561-0082"/>
    <s v="14 Oriole Hill"/>
    <x v="133"/>
    <s v="United States"/>
    <n v="11215"/>
    <x v="0"/>
  </r>
  <r>
    <s v="64418-01720-VW"/>
    <s v="Homer Dulany"/>
    <m/>
    <s v="+1 (915) 761-6081"/>
    <s v="1988 Autumn Leaf Crossing"/>
    <x v="92"/>
    <s v="United States"/>
    <n v="79934"/>
    <x v="0"/>
  </r>
  <r>
    <s v="96836-09258-RI"/>
    <s v="Lisa Goodger"/>
    <s v="lgoodger95@guardian.co.uk"/>
    <m/>
    <s v="86634 Nova Plaza"/>
    <x v="161"/>
    <s v="United States"/>
    <n v="94250"/>
    <x v="0"/>
  </r>
  <r>
    <s v="33622-01348-PF"/>
    <s v="Fiorenze Drogan"/>
    <s v="fdrogan96@gnu.org"/>
    <s v="+1 (202) 698-9605"/>
    <s v="70193 Sunfield Circle"/>
    <x v="46"/>
    <s v="United States"/>
    <n v="20220"/>
    <x v="1"/>
  </r>
  <r>
    <s v="69529-07533-CV"/>
    <s v="Corine Drewett"/>
    <s v="cdrewett97@wikipedia.org"/>
    <s v="+1 (561) 651-3098"/>
    <s v="1881 Elgar Parkway"/>
    <x v="212"/>
    <s v="United States"/>
    <n v="33436"/>
    <x v="0"/>
  </r>
  <r>
    <s v="94840-49457-UD"/>
    <s v="Quinn Parsons"/>
    <s v="qparsons98@blogtalkradio.com"/>
    <s v="+1 (323) 848-5169"/>
    <s v="47 Farwell Park"/>
    <x v="8"/>
    <s v="United States"/>
    <n v="90094"/>
    <x v="0"/>
  </r>
  <r>
    <s v="81414-81273-DK"/>
    <s v="Vivyan Ceely"/>
    <s v="vceely99@auda.org.au"/>
    <s v="+1 (410) 876-8486"/>
    <s v="080 Stoughton Hill"/>
    <x v="198"/>
    <s v="United States"/>
    <n v="21275"/>
    <x v="0"/>
  </r>
  <r>
    <s v="76930-61689-CH"/>
    <s v="Elonore Goodings"/>
    <m/>
    <m/>
    <s v="7 Grim Point"/>
    <x v="153"/>
    <s v="United States"/>
    <n v="84125"/>
    <x v="1"/>
  </r>
  <r>
    <s v="12839-56537-TQ"/>
    <s v="Clement Vasiliev"/>
    <s v="cvasiliev9b@discuz.net"/>
    <s v="+1 (214) 507-8264"/>
    <s v="49 Eliot Alley"/>
    <x v="135"/>
    <s v="United States"/>
    <n v="75049"/>
    <x v="0"/>
  </r>
  <r>
    <s v="62741-01322-HU"/>
    <s v="Terencio O'Moylan"/>
    <s v="tomoylan9c@liveinternet.ru"/>
    <s v="+44 (911) 807-7254"/>
    <s v="19 Kings Pass"/>
    <x v="213"/>
    <s v="United Kingdom"/>
    <s v="CB4"/>
    <x v="1"/>
  </r>
  <r>
    <s v="34104-15243-UX"/>
    <s v="Jeddy Vanyarkin"/>
    <m/>
    <s v="+1 (614) 733-3977"/>
    <s v="90 Fieldstone Way"/>
    <x v="66"/>
    <s v="United States"/>
    <n v="43240"/>
    <x v="1"/>
  </r>
  <r>
    <s v="44932-34838-RM"/>
    <s v="Wyatan Fetherston"/>
    <s v="wfetherston9e@constantcontact.com"/>
    <s v="+1 (212) 724-3420"/>
    <s v="74 Morning Avenue"/>
    <x v="17"/>
    <s v="United States"/>
    <n v="10184"/>
    <x v="1"/>
  </r>
  <r>
    <s v="91181-19412-RQ"/>
    <s v="Emmaline Rasmus"/>
    <s v="erasmus9f@techcrunch.com"/>
    <s v="+1 (617) 830-9474"/>
    <s v="045 Jackson Junction"/>
    <x v="40"/>
    <s v="United States"/>
    <n v="2216"/>
    <x v="0"/>
  </r>
  <r>
    <s v="37182-54930-XC"/>
    <s v="Wesley Giorgioni"/>
    <s v="wgiorgioni9g@wikipedia.org"/>
    <s v="+1 (415) 960-7198"/>
    <s v="45 Trailsway Avenue"/>
    <x v="172"/>
    <s v="United States"/>
    <n v="94132"/>
    <x v="0"/>
  </r>
  <r>
    <s v="08613-17327-XT"/>
    <s v="Lucienne Scargle"/>
    <s v="lscargle9h@myspace.com"/>
    <s v="+1 (317) 136-7045"/>
    <s v="62 Pepper Wood Plaza"/>
    <x v="214"/>
    <s v="United States"/>
    <n v="46295"/>
    <x v="1"/>
  </r>
  <r>
    <s v="40507-83899-MR"/>
    <s v="Christy Franseco"/>
    <s v="cfranseco9i@phoca.cz"/>
    <m/>
    <s v="59947 Nobel Park"/>
    <x v="215"/>
    <s v="United States"/>
    <n v="32209"/>
    <x v="1"/>
  </r>
  <r>
    <s v="70451-38048-AH"/>
    <s v="Noam Climance"/>
    <s v="nclimance9j@europa.eu"/>
    <m/>
    <s v="34 Orin Crossing"/>
    <x v="216"/>
    <s v="United States"/>
    <n v="98148"/>
    <x v="1"/>
  </r>
  <r>
    <s v="35442-75769-PL"/>
    <s v="Catarina Donn"/>
    <m/>
    <s v="+353 (950) 306-4776"/>
    <s v="74 Logan Avenue"/>
    <x v="217"/>
    <s v="Ireland"/>
    <s v="P47"/>
    <x v="0"/>
  </r>
  <r>
    <s v="83737-56117-JE"/>
    <s v="Ameline Snazle"/>
    <s v="asnazle9l@oracle.com"/>
    <s v="+1 (334) 193-6359"/>
    <s v="246 Katie Terrace"/>
    <x v="127"/>
    <s v="United States"/>
    <n v="36109"/>
    <x v="1"/>
  </r>
  <r>
    <s v="07095-81281-NJ"/>
    <s v="Rebeka Worg"/>
    <s v="rworg9m@arstechnica.com"/>
    <s v="+1 (214) 985-2470"/>
    <s v="8753 Texas Court"/>
    <x v="72"/>
    <s v="United States"/>
    <n v="75372"/>
    <x v="0"/>
  </r>
  <r>
    <s v="77043-48851-HG"/>
    <s v="Lewes Danes"/>
    <s v="ldanes9n@umn.edu"/>
    <s v="+1 (785) 398-5129"/>
    <s v="37 Graedel Court"/>
    <x v="218"/>
    <s v="United States"/>
    <n v="66622"/>
    <x v="1"/>
  </r>
  <r>
    <s v="78224-60622-KH"/>
    <s v="Shelli Keynd"/>
    <s v="skeynd9o@narod.ru"/>
    <s v="+1 (903) 299-3053"/>
    <s v="9 Iowa Court"/>
    <x v="219"/>
    <s v="United States"/>
    <n v="75799"/>
    <x v="1"/>
  </r>
  <r>
    <s v="83105-86631-IU"/>
    <s v="Dell Daveridge"/>
    <s v="ddaveridge9p@arstechnica.com"/>
    <s v="+1 (213) 474-2139"/>
    <s v="09652 Crowley Lane"/>
    <x v="8"/>
    <s v="United States"/>
    <n v="90065"/>
    <x v="1"/>
  </r>
  <r>
    <s v="99358-65399-TC"/>
    <s v="Joshuah Awdry"/>
    <s v="jawdry9q@utexas.edu"/>
    <s v="+1 (318) 747-7610"/>
    <s v="7961 Blackbird Road"/>
    <x v="220"/>
    <s v="United States"/>
    <n v="71137"/>
    <x v="1"/>
  </r>
  <r>
    <s v="94525-76037-JP"/>
    <s v="Ethel Ryles"/>
    <s v="eryles9r@fastcompany.com"/>
    <s v="+1 (208) 760-1705"/>
    <s v="8 Schurz Place"/>
    <x v="221"/>
    <s v="United States"/>
    <n v="83722"/>
    <x v="1"/>
  </r>
  <r>
    <s v="91336-36621-RB"/>
    <s v="Selie Baulcombe"/>
    <s v="sbaulcombe9s@dropbox.com"/>
    <s v="+1 (760) 131-9436"/>
    <s v="21543 Bluejay Court"/>
    <x v="44"/>
    <s v="United States"/>
    <n v="92415"/>
    <x v="1"/>
  </r>
  <r>
    <s v="82718-93677-XO"/>
    <s v="Maitilde Boxill"/>
    <m/>
    <s v="+1 (334) 191-0127"/>
    <s v="65 Cardinal Plaza"/>
    <x v="127"/>
    <s v="United States"/>
    <n v="36177"/>
    <x v="0"/>
  </r>
  <r>
    <s v="44708-78241-DF"/>
    <s v="Jodee Caldicott"/>
    <s v="jcaldicott9u@usda.gov"/>
    <m/>
    <s v="2690 Oak Way"/>
    <x v="222"/>
    <s v="United States"/>
    <n v="34981"/>
    <x v="1"/>
  </r>
  <r>
    <s v="23039-93032-FN"/>
    <s v="Marianna Vedmore"/>
    <s v="mvedmore9v@a8.net"/>
    <s v="+1 (336) 366-8873"/>
    <s v="368 Waubesa Way"/>
    <x v="119"/>
    <s v="United States"/>
    <n v="27415"/>
    <x v="0"/>
  </r>
  <r>
    <s v="35256-12529-FT"/>
    <s v="Willey Romao"/>
    <s v="wromao9w@chronoengine.com"/>
    <s v="+1 (916) 623-2394"/>
    <s v="013 Vernon Way"/>
    <x v="161"/>
    <s v="United States"/>
    <n v="94237"/>
    <x v="0"/>
  </r>
  <r>
    <s v="86100-33488-WP"/>
    <s v="Enriqueta Ixor"/>
    <m/>
    <s v="+1 (512) 200-9234"/>
    <s v="068 Meadow Ridge Lane"/>
    <x v="223"/>
    <s v="United States"/>
    <n v="78682"/>
    <x v="1"/>
  </r>
  <r>
    <s v="64435-53100-WM"/>
    <s v="Tomasina Cotmore"/>
    <s v="tcotmore9y@amazonaws.com"/>
    <s v="+1 (571) 250-3012"/>
    <s v="2146 Helena Court"/>
    <x v="224"/>
    <s v="United States"/>
    <n v="22096"/>
    <x v="1"/>
  </r>
  <r>
    <s v="44699-43836-UH"/>
    <s v="Yuma Skipsey"/>
    <s v="yskipsey9z@spotify.com"/>
    <s v="+44 (257) 759-9950"/>
    <s v="321 Killdeer Center"/>
    <x v="225"/>
    <s v="United Kingdom"/>
    <s v="OX12"/>
    <x v="1"/>
  </r>
  <r>
    <s v="29588-35679-RG"/>
    <s v="Nicko Corps"/>
    <s v="ncorpsa0@gmpg.org"/>
    <s v="+1 (803) 730-8217"/>
    <s v="119 Iowa Plaza"/>
    <x v="188"/>
    <s v="United States"/>
    <n v="29220"/>
    <x v="1"/>
  </r>
  <r>
    <s v="09003-89770-JO"/>
    <s v="Christabel Rubury"/>
    <s v="cruburya1@geocities.jp"/>
    <s v="+1 (615) 747-8432"/>
    <s v="8895 Spaight Circle"/>
    <x v="98"/>
    <s v="United States"/>
    <n v="37215"/>
    <x v="0"/>
  </r>
  <r>
    <s v="64815-54078-HH"/>
    <s v="Feliks Babber"/>
    <s v="fbabbera2@stanford.edu"/>
    <s v="+1 (623) 550-6050"/>
    <s v="18 Helena Trail"/>
    <x v="173"/>
    <s v="United States"/>
    <n v="85025"/>
    <x v="0"/>
  </r>
  <r>
    <s v="59572-41990-XY"/>
    <s v="Kaja Loxton"/>
    <s v="kloxtona3@opensource.org"/>
    <m/>
    <s v="8477 East Trail"/>
    <x v="226"/>
    <s v="United States"/>
    <n v="33233"/>
    <x v="1"/>
  </r>
  <r>
    <s v="32481-61533-ZJ"/>
    <s v="Parker Tofful"/>
    <s v="ptoffula4@posterous.com"/>
    <s v="+1 (310) 210-6841"/>
    <s v="97465 Almo Alley"/>
    <x v="78"/>
    <s v="United States"/>
    <n v="93762"/>
    <x v="0"/>
  </r>
  <r>
    <s v="31587-92570-HL"/>
    <s v="Casi Gwinnett"/>
    <s v="cgwinnetta5@behance.net"/>
    <m/>
    <s v="0 Elgar Parkway"/>
    <x v="227"/>
    <s v="United States"/>
    <n v="92825"/>
    <x v="1"/>
  </r>
  <r>
    <s v="93832-04799-ID"/>
    <s v="Saree Ellesworth"/>
    <m/>
    <s v="+1 (757) 211-0153"/>
    <s v="715 Oxford Lane"/>
    <x v="100"/>
    <s v="United States"/>
    <n v="23605"/>
    <x v="1"/>
  </r>
  <r>
    <s v="59367-30821-ZQ"/>
    <s v="Silvio Iorizzi"/>
    <m/>
    <m/>
    <s v="5 Dwight Plaza"/>
    <x v="147"/>
    <s v="United States"/>
    <n v="29305"/>
    <x v="0"/>
  </r>
  <r>
    <s v="83947-45528-ET"/>
    <s v="Leesa Flaonier"/>
    <s v="lflaoniera8@wordpress.org"/>
    <s v="+1 (718) 586-2839"/>
    <s v="25 Saint Paul Drive"/>
    <x v="148"/>
    <s v="United States"/>
    <n v="10305"/>
    <x v="1"/>
  </r>
  <r>
    <s v="60799-92593-CX"/>
    <s v="Abba Pummell"/>
    <m/>
    <m/>
    <s v="3 Service Pass"/>
    <x v="205"/>
    <s v="United States"/>
    <n v="89115"/>
    <x v="0"/>
  </r>
  <r>
    <s v="61600-55136-UM"/>
    <s v="Corinna Catcheside"/>
    <s v="ccatchesideaa@macromedia.com"/>
    <s v="+1 (801) 121-6042"/>
    <s v="8 Kim Street"/>
    <x v="153"/>
    <s v="United States"/>
    <n v="84105"/>
    <x v="0"/>
  </r>
  <r>
    <s v="59771-90302-OF"/>
    <s v="Cortney Gibbonson"/>
    <s v="cgibbonsonab@accuweather.com"/>
    <s v="+1 (206) 848-3585"/>
    <s v="861 David Crossing"/>
    <x v="216"/>
    <s v="United States"/>
    <n v="98109"/>
    <x v="0"/>
  </r>
  <r>
    <s v="16880-78077-FB"/>
    <s v="Terri Farra"/>
    <s v="tfarraac@behance.net"/>
    <s v="+1 (432) 648-9589"/>
    <s v="06448 Burrows Terrace"/>
    <x v="228"/>
    <s v="United States"/>
    <n v="79764"/>
    <x v="1"/>
  </r>
  <r>
    <s v="74415-50873-FC"/>
    <s v="Corney Curme"/>
    <m/>
    <s v="+353 (772) 127-7148"/>
    <s v="0535 Michigan Plaza"/>
    <x v="229"/>
    <s v="Ireland"/>
    <s v="K78"/>
    <x v="0"/>
  </r>
  <r>
    <s v="31798-95707-NR"/>
    <s v="Gothart Bamfield"/>
    <s v="gbamfieldae@yellowpages.com"/>
    <s v="+1 (214) 200-7886"/>
    <s v="41203 Vernon Street"/>
    <x v="230"/>
    <s v="United States"/>
    <n v="75037"/>
    <x v="0"/>
  </r>
  <r>
    <s v="59122-08794-WT"/>
    <s v="Waylin Hollingdale"/>
    <s v="whollingdaleaf@about.me"/>
    <s v="+1 (937) 354-2653"/>
    <s v="3 Heath Trail"/>
    <x v="6"/>
    <s v="United States"/>
    <n v="45426"/>
    <x v="0"/>
  </r>
  <r>
    <s v="37238-52421-JJ"/>
    <s v="Judd De Leek"/>
    <s v="jdeag@xrea.com"/>
    <s v="+1 (616) 966-1581"/>
    <s v="90 Saint Paul Plaza"/>
    <x v="19"/>
    <s v="United States"/>
    <n v="49560"/>
    <x v="0"/>
  </r>
  <r>
    <s v="48854-01899-FN"/>
    <s v="Vanya Skullet"/>
    <s v="vskulletah@tinyurl.com"/>
    <s v="+353 (215) 420-1467"/>
    <s v="4 Grim Road"/>
    <x v="152"/>
    <s v="Ireland"/>
    <s v="D04"/>
    <x v="1"/>
  </r>
  <r>
    <s v="80896-38819-DW"/>
    <s v="Jany Rudeforth"/>
    <s v="jrudeforthai@wunderground.com"/>
    <s v="+353 (232) 377-5407"/>
    <s v="614 Commercial Center"/>
    <x v="231"/>
    <s v="Ireland"/>
    <s v="E25"/>
    <x v="0"/>
  </r>
  <r>
    <s v="29814-01459-RC"/>
    <s v="Ashbey Tomaszewski"/>
    <s v="atomaszewskiaj@answers.com"/>
    <m/>
    <s v="7685 Oxford Crossing"/>
    <x v="232"/>
    <s v="United Kingdom"/>
    <s v="CT15"/>
    <x v="0"/>
  </r>
  <r>
    <s v="21815-71230-UT"/>
    <s v="Fanni Marti"/>
    <s v="fmartiak@stumbleupon.com"/>
    <s v="+1 (217) 599-8947"/>
    <s v="160 Ruskin Park"/>
    <x v="3"/>
    <s v="United States"/>
    <n v="62756"/>
    <x v="1"/>
  </r>
  <r>
    <s v="48497-29281-FE"/>
    <s v="Pren Bess"/>
    <s v="pbessal@qq.com"/>
    <s v="+1 (949) 121-4600"/>
    <s v="36559 Sommers Parkway"/>
    <x v="8"/>
    <s v="United States"/>
    <n v="90010"/>
    <x v="0"/>
  </r>
  <r>
    <s v="43605-12616-YH"/>
    <s v="Elka Windress"/>
    <s v="ewindressam@marketwatch.com"/>
    <s v="+1 (443) 619-7953"/>
    <s v="78 Anderson Alley"/>
    <x v="198"/>
    <s v="United States"/>
    <n v="21239"/>
    <x v="1"/>
  </r>
  <r>
    <s v="21907-75962-VB"/>
    <s v="Marty Kidstoun"/>
    <m/>
    <s v="+1 (717) 990-3931"/>
    <s v="4 Sundown Circle"/>
    <x v="233"/>
    <s v="United States"/>
    <n v="17126"/>
    <x v="0"/>
  </r>
  <r>
    <s v="69503-12127-YD"/>
    <s v="Nickey Dimbleby"/>
    <m/>
    <s v="+1 (469) 579-2051"/>
    <s v="525 Warner Hill"/>
    <x v="72"/>
    <s v="United States"/>
    <n v="75216"/>
    <x v="1"/>
  </r>
  <r>
    <s v="68810-07329-EU"/>
    <s v="Virgil Baumadier"/>
    <s v="vbaumadierap@google.cn"/>
    <s v="+1 (816) 987-4857"/>
    <s v="89508 Atwood Way"/>
    <x v="82"/>
    <s v="United States"/>
    <n v="64125"/>
    <x v="0"/>
  </r>
  <r>
    <s v="08478-75251-OG"/>
    <s v="Lenore Messenbird"/>
    <m/>
    <s v="+1 (217) 713-5108"/>
    <s v="7881 Dahle Center"/>
    <x v="3"/>
    <s v="United States"/>
    <n v="62723"/>
    <x v="0"/>
  </r>
  <r>
    <s v="17005-82030-EA"/>
    <s v="Shirleen Welds"/>
    <s v="sweldsar@wired.com"/>
    <s v="+1 (203) 568-7058"/>
    <s v="002 Summer Ridge Terrace"/>
    <x v="234"/>
    <s v="United States"/>
    <n v="6510"/>
    <x v="0"/>
  </r>
  <r>
    <s v="42179-95059-DO"/>
    <s v="Maisie Sarvar"/>
    <s v="msarvaras@artisteer.com"/>
    <s v="+1 (404) 401-6865"/>
    <s v="83 Saint Paul Drive"/>
    <x v="235"/>
    <s v="United States"/>
    <n v="30045"/>
    <x v="0"/>
  </r>
  <r>
    <s v="55989-39849-WO"/>
    <s v="Andrej Havick"/>
    <s v="ahavickat@nsw.gov.au"/>
    <s v="+1 (828) 769-0743"/>
    <s v="720 Pennsylvania Pass"/>
    <x v="236"/>
    <s v="United States"/>
    <n v="28805"/>
    <x v="0"/>
  </r>
  <r>
    <s v="28932-49296-TM"/>
    <s v="Sloan Diviny"/>
    <s v="sdivinyau@ask.com"/>
    <m/>
    <s v="3904 Birchwood Terrace"/>
    <x v="55"/>
    <s v="United States"/>
    <n v="55123"/>
    <x v="0"/>
  </r>
  <r>
    <s v="86144-10144-CB"/>
    <s v="Itch Norquoy"/>
    <s v="inorquoyav@businessweek.com"/>
    <m/>
    <s v="1 Welch Court"/>
    <x v="35"/>
    <s v="United States"/>
    <n v="55458"/>
    <x v="1"/>
  </r>
  <r>
    <s v="60973-72562-DQ"/>
    <s v="Anson Iddison"/>
    <s v="aiddisonaw@usa.gov"/>
    <s v="+1 (714) 658-0310"/>
    <s v="8 Steensland Junction"/>
    <x v="105"/>
    <s v="United States"/>
    <n v="92725"/>
    <x v="1"/>
  </r>
  <r>
    <s v="94341-60520-PF"/>
    <s v="Dov Sprosson"/>
    <s v="dsprossonax@wunderground.com"/>
    <s v="+1 (240) 598-3988"/>
    <s v="7 Anzinger Drive"/>
    <x v="237"/>
    <s v="United States"/>
    <n v="21747"/>
    <x v="0"/>
  </r>
  <r>
    <s v="11263-86515-VU"/>
    <s v="Randal Longfield"/>
    <s v="rlongfielday@bluehost.com"/>
    <s v="+1 (612) 210-6966"/>
    <s v="513 Commercial Avenue"/>
    <x v="35"/>
    <s v="United States"/>
    <n v="55458"/>
    <x v="1"/>
  </r>
  <r>
    <s v="60004-62976-NI"/>
    <s v="Gregorius Kislingbury"/>
    <s v="gkislingburyaz@samsung.com"/>
    <m/>
    <s v="4 Jenifer Street"/>
    <x v="46"/>
    <s v="United States"/>
    <n v="20420"/>
    <x v="0"/>
  </r>
  <r>
    <s v="77876-28498-HI"/>
    <s v="Xenos Gibbons"/>
    <s v="xgibbonsb0@artisteer.com"/>
    <s v="+1 (909) 614-0008"/>
    <s v="002 7th Junction"/>
    <x v="44"/>
    <s v="United States"/>
    <n v="92415"/>
    <x v="1"/>
  </r>
  <r>
    <s v="61302-06948-EH"/>
    <s v="Fleur Parres"/>
    <s v="fparresb1@imageshack.us"/>
    <s v="+1 (585) 672-4256"/>
    <s v="641 Steensland Pass"/>
    <x v="41"/>
    <s v="United States"/>
    <n v="14609"/>
    <x v="0"/>
  </r>
  <r>
    <s v="06757-96251-UH"/>
    <s v="Gran Sibray"/>
    <s v="gsibrayb2@wsj.com"/>
    <s v="+1 (360) 389-5295"/>
    <s v="5018 Iowa Pass"/>
    <x v="21"/>
    <s v="United States"/>
    <n v="98664"/>
    <x v="0"/>
  </r>
  <r>
    <s v="44530-75983-OD"/>
    <s v="Ingelbert Hotchkin"/>
    <s v="ihotchkinb3@mit.edu"/>
    <s v="+44 (387) 464-9544"/>
    <s v="322 Basil Pass"/>
    <x v="238"/>
    <s v="United Kingdom"/>
    <s v="PR1"/>
    <x v="1"/>
  </r>
  <r>
    <s v="44865-58249-RY"/>
    <s v="Neely Broadberrie"/>
    <s v="nbroadberrieb4@gnu.org"/>
    <s v="+1 (202) 327-2217"/>
    <s v="8571 Buena Vista Junction"/>
    <x v="46"/>
    <s v="United States"/>
    <n v="20057"/>
    <x v="1"/>
  </r>
  <r>
    <s v="36021-61205-DF"/>
    <s v="Rutger Pithcock"/>
    <s v="rpithcockb5@yellowbook.com"/>
    <s v="+1 (865) 655-9540"/>
    <s v="2425 Corben Street"/>
    <x v="211"/>
    <s v="United States"/>
    <n v="37924"/>
    <x v="0"/>
  </r>
  <r>
    <s v="75716-12782-SS"/>
    <s v="Gale Croysdale"/>
    <s v="gcroysdaleb6@nih.gov"/>
    <s v="+1 (304) 384-2939"/>
    <s v="1657 Delladonna Hill"/>
    <x v="32"/>
    <s v="United States"/>
    <n v="25336"/>
    <x v="0"/>
  </r>
  <r>
    <s v="11812-00461-KH"/>
    <s v="Benedetto Gozzett"/>
    <s v="bgozzettb7@github.com"/>
    <s v="+1 (214) 700-0229"/>
    <s v="0389 Hintze Pass"/>
    <x v="72"/>
    <s v="United States"/>
    <n v="75372"/>
    <x v="1"/>
  </r>
  <r>
    <s v="46681-78850-ZW"/>
    <s v="Tania Craggs"/>
    <s v="tcraggsb8@house.gov"/>
    <s v="+353 (239) 197-6142"/>
    <s v="0 Eagan Parkway"/>
    <x v="239"/>
    <s v="Ireland"/>
    <s v="D15"/>
    <x v="1"/>
  </r>
  <r>
    <s v="01932-87052-KO"/>
    <s v="Leonie Cullrford"/>
    <s v="lcullrfordb9@xing.com"/>
    <s v="+1 (530) 998-9789"/>
    <s v="71 Sycamore Crossing"/>
    <x v="240"/>
    <s v="United States"/>
    <n v="95973"/>
    <x v="0"/>
  </r>
  <r>
    <s v="16046-34805-ZF"/>
    <s v="Auguste Rizon"/>
    <s v="arizonba@xing.com"/>
    <s v="+1 (501) 732-3644"/>
    <s v="19 Merrick Pass"/>
    <x v="33"/>
    <s v="United States"/>
    <n v="72215"/>
    <x v="0"/>
  </r>
  <r>
    <s v="34546-70516-LR"/>
    <s v="Lorin Guerrazzi"/>
    <m/>
    <s v="+353 (764) 294-5957"/>
    <s v="8244 La Follette Street"/>
    <x v="241"/>
    <s v="Ireland"/>
    <s v="K32"/>
    <x v="1"/>
  </r>
  <r>
    <s v="73699-93557-FZ"/>
    <s v="Felice Miell"/>
    <s v="fmiellbc@spiegel.de"/>
    <s v="+1 (732) 770-5368"/>
    <s v="35 Hoepker Pass"/>
    <x v="242"/>
    <s v="United States"/>
    <n v="8922"/>
    <x v="0"/>
  </r>
  <r>
    <s v="86686-37462-CK"/>
    <s v="Hamish Skeech"/>
    <m/>
    <s v="+353 (677) 415-3920"/>
    <s v="5662 Messerschmidt Lane"/>
    <x v="243"/>
    <s v="Ireland"/>
    <s v="A83"/>
    <x v="0"/>
  </r>
  <r>
    <s v="14298-02150-KH"/>
    <s v="Giordano Lorenzin"/>
    <m/>
    <s v="+1 (415) 414-0382"/>
    <s v="577 Roth Pass"/>
    <x v="172"/>
    <s v="United States"/>
    <n v="94132"/>
    <x v="1"/>
  </r>
  <r>
    <s v="48675-07824-HJ"/>
    <s v="Harwilll Bishell"/>
    <m/>
    <s v="+1 (337) 322-9762"/>
    <s v="7960 Roth Center"/>
    <x v="244"/>
    <s v="United States"/>
    <n v="70505"/>
    <x v="0"/>
  </r>
  <r>
    <s v="18551-80943-YQ"/>
    <s v="Freeland Missenden"/>
    <m/>
    <s v="+1 (619) 481-1493"/>
    <s v="1 Randy Place"/>
    <x v="245"/>
    <s v="United States"/>
    <n v="92191"/>
    <x v="0"/>
  </r>
  <r>
    <s v="19196-09748-DB"/>
    <s v="Waylan Springall"/>
    <s v="wspringallbh@jugem.jp"/>
    <s v="+1 (626) 495-9253"/>
    <s v="99 Schurz Pass"/>
    <x v="246"/>
    <s v="United States"/>
    <n v="91841"/>
    <x v="0"/>
  </r>
  <r>
    <s v="72233-08665-IP"/>
    <s v="Kiri Avramow"/>
    <m/>
    <s v="+1 (903) 801-9492"/>
    <s v="2443 Bluejay Alley"/>
    <x v="219"/>
    <s v="United States"/>
    <n v="75799"/>
    <x v="0"/>
  </r>
  <r>
    <s v="53817-13148-RK"/>
    <s v="Gregg Hawkyens"/>
    <s v="ghawkyensbj@census.gov"/>
    <m/>
    <s v="48 Vidon Street"/>
    <x v="244"/>
    <s v="United States"/>
    <n v="70593"/>
    <x v="1"/>
  </r>
  <r>
    <s v="92227-49331-QR"/>
    <s v="Reggis Pracy"/>
    <m/>
    <s v="+1 (937) 683-0925"/>
    <s v="33211 Pleasure Circle"/>
    <x v="6"/>
    <s v="United States"/>
    <n v="45426"/>
    <x v="0"/>
  </r>
  <r>
    <s v="12997-41076-FQ"/>
    <s v="Paula Denis"/>
    <m/>
    <s v="+1 (602) 598-9823"/>
    <s v="74 Texas Road"/>
    <x v="173"/>
    <s v="United States"/>
    <n v="85072"/>
    <x v="0"/>
  </r>
  <r>
    <s v="44220-00348-MB"/>
    <s v="Broderick McGilvra"/>
    <s v="bmcgilvrabm@so-net.ne.jp"/>
    <m/>
    <s v="880 Mockingbird Plaza"/>
    <x v="161"/>
    <s v="United States"/>
    <n v="94263"/>
    <x v="0"/>
  </r>
  <r>
    <s v="93047-98331-DD"/>
    <s v="Annabella Danzey"/>
    <s v="adanzeybn@github.com"/>
    <s v="+1 (402) 633-9913"/>
    <s v="5692 Eastwood Hill"/>
    <x v="202"/>
    <s v="United States"/>
    <n v="68505"/>
    <x v="0"/>
  </r>
  <r>
    <s v="83537-35563-UF"/>
    <s v="Anthia McKeller"/>
    <s v="amckellerbo@ning.com"/>
    <s v="+1 (717) 414-0043"/>
    <s v="0 Debra Crossing"/>
    <x v="233"/>
    <s v="United States"/>
    <n v="17126"/>
    <x v="1"/>
  </r>
  <r>
    <s v="01881-40815-VO"/>
    <s v="Faith Powley"/>
    <s v="fpowleybp@dyndns.org"/>
    <s v="+1 (504) 873-5980"/>
    <s v="3 Talisman Hill"/>
    <x v="37"/>
    <s v="United States"/>
    <n v="70174"/>
    <x v="0"/>
  </r>
  <r>
    <s v="67285-75317-XI"/>
    <s v="Nevins Glowacz"/>
    <m/>
    <s v="+1 (608) 617-1365"/>
    <s v="8103 Maywood Center"/>
    <x v="247"/>
    <s v="United States"/>
    <n v="53726"/>
    <x v="1"/>
  </r>
  <r>
    <s v="88167-57964-PH"/>
    <s v="Adelice Isabell"/>
    <m/>
    <s v="+1 (304) 604-2131"/>
    <s v="93 Hintze Point"/>
    <x v="32"/>
    <s v="United States"/>
    <n v="25336"/>
    <x v="1"/>
  </r>
  <r>
    <s v="16106-36039-QS"/>
    <s v="Yulma Dombrell"/>
    <s v="ydombrellbs@dedecms.com"/>
    <s v="+1 (501) 136-0040"/>
    <s v="83 Sunbrook Lane"/>
    <x v="33"/>
    <s v="United States"/>
    <n v="72204"/>
    <x v="0"/>
  </r>
  <r>
    <s v="98921-82417-GN"/>
    <s v="Alric Darth"/>
    <s v="adarthbt@t.co"/>
    <s v="+1 (907) 557-6903"/>
    <s v="86 Pawling Court"/>
    <x v="97"/>
    <s v="United States"/>
    <n v="99507"/>
    <x v="1"/>
  </r>
  <r>
    <s v="55265-75151-AK"/>
    <s v="Manuel Darrigoe"/>
    <s v="mdarrigoebu@hud.gov"/>
    <s v="+353 (973) 320-9537"/>
    <s v="744 Prairie Rose Court"/>
    <x v="248"/>
    <s v="Ireland"/>
    <s v="D02"/>
    <x v="0"/>
  </r>
  <r>
    <s v="47386-50743-FG"/>
    <s v="Kynthia Berick"/>
    <m/>
    <s v="+1 (562) 331-4713"/>
    <s v="1678 Armistice Alley"/>
    <x v="172"/>
    <s v="United States"/>
    <n v="94110"/>
    <x v="0"/>
  </r>
  <r>
    <s v="32622-54551-UC"/>
    <s v="Minetta Ackrill"/>
    <s v="mackrillbw@bandcamp.com"/>
    <s v="+1 (330) 603-2373"/>
    <s v="4 Arizona Road"/>
    <x v="141"/>
    <s v="United States"/>
    <n v="44485"/>
    <x v="1"/>
  </r>
  <r>
    <s v="61516-88984-DK"/>
    <s v="Maximo Bricksey"/>
    <s v="mbrickseybx@youku.com"/>
    <s v="+1 (757) 614-2072"/>
    <s v="0082 Hooker Drive"/>
    <x v="249"/>
    <s v="United States"/>
    <n v="23324"/>
    <x v="1"/>
  </r>
  <r>
    <s v="48419-02347-XP"/>
    <s v="Melosa Kippen"/>
    <s v="mkippenby@dion.ne.jp"/>
    <s v="+1 (601) 262-2557"/>
    <s v="87 Brentwood Hill"/>
    <x v="250"/>
    <s v="United States"/>
    <n v="39236"/>
    <x v="0"/>
  </r>
  <r>
    <s v="14121-20527-OJ"/>
    <s v="Witty Ranson"/>
    <s v="wransonbz@ted.com"/>
    <s v="+353 (376) 165-2897"/>
    <s v="012 Debra Center"/>
    <x v="251"/>
    <s v="Ireland"/>
    <s v="R51"/>
    <x v="0"/>
  </r>
  <r>
    <s v="53486-73919-BQ"/>
    <s v="Rod Gowdie"/>
    <m/>
    <s v="+1 (360) 347-6756"/>
    <s v="7 Hansons Trail"/>
    <x v="176"/>
    <s v="United States"/>
    <n v="53277"/>
    <x v="1"/>
  </r>
  <r>
    <s v="21889-94615-WT"/>
    <s v="Lemuel Rignold"/>
    <s v="lrignoldc1@miibeian.gov.cn"/>
    <s v="+1 (916) 472-7804"/>
    <s v="15027 Mcbride Pass"/>
    <x v="161"/>
    <s v="United States"/>
    <n v="94250"/>
    <x v="0"/>
  </r>
  <r>
    <s v="87726-16941-QW"/>
    <s v="Nevsa Fields"/>
    <m/>
    <s v="+1 (617) 535-7583"/>
    <s v="09 Lotheville Place"/>
    <x v="40"/>
    <s v="United States"/>
    <n v="2298"/>
    <x v="1"/>
  </r>
  <r>
    <s v="03677-09134-BC"/>
    <s v="Chance Rowthorn"/>
    <s v="crowthornc3@msn.com"/>
    <s v="+1 (785) 380-3311"/>
    <s v="320 Rockefeller Alley"/>
    <x v="218"/>
    <s v="United States"/>
    <n v="66622"/>
    <x v="1"/>
  </r>
  <r>
    <s v="93224-71517-WV"/>
    <s v="Orly Ryland"/>
    <s v="orylandc4@deviantart.com"/>
    <s v="+1 (701) 417-3513"/>
    <s v="3513 Burning Wood Way"/>
    <x v="102"/>
    <s v="United States"/>
    <n v="58122"/>
    <x v="0"/>
  </r>
  <r>
    <s v="76263-95145-GJ"/>
    <s v="Willabella Abramski"/>
    <m/>
    <s v="+1 (832) 263-0050"/>
    <s v="40 Jenifer Alley"/>
    <x v="15"/>
    <s v="United States"/>
    <n v="77095"/>
    <x v="1"/>
  </r>
  <r>
    <s v="48314-32864-VI"/>
    <s v="Brandy Lottrington"/>
    <s v="blottringtonc6@redcross.org"/>
    <s v="+1 (405) 720-9470"/>
    <s v="6 Ilene Hill"/>
    <x v="79"/>
    <s v="United States"/>
    <n v="73190"/>
    <x v="1"/>
  </r>
  <r>
    <s v="70624-19112-AO"/>
    <s v="Chickie Ragless"/>
    <s v="craglessc7@webmd.com"/>
    <s v="+353 (736) 602-8469"/>
    <s v="98053 Elmside Drive"/>
    <x v="16"/>
    <s v="Ireland"/>
    <s v="F45"/>
    <x v="1"/>
  </r>
  <r>
    <s v="58916-61837-QH"/>
    <s v="Freda Hollows"/>
    <s v="fhollowsc8@blogtalkradio.com"/>
    <s v="+1 (716) 632-6865"/>
    <s v="353 Portage Center"/>
    <x v="77"/>
    <s v="United States"/>
    <n v="14205"/>
    <x v="0"/>
  </r>
  <r>
    <s v="89292-52335-YZ"/>
    <s v="Livy Lathleiff"/>
    <s v="llathleiffc9@nationalgeographic.com"/>
    <s v="+353 (895) 566-0110"/>
    <s v="0671 Scoville Way"/>
    <x v="186"/>
    <s v="Ireland"/>
    <s v="A98"/>
    <x v="0"/>
  </r>
  <r>
    <s v="77284-34297-YY"/>
    <s v="Koralle Heads"/>
    <s v="kheadsca@jalbum.net"/>
    <s v="+1 (484) 131-2636"/>
    <s v="2 Cherokee Hill"/>
    <x v="252"/>
    <s v="United States"/>
    <n v="18018"/>
    <x v="1"/>
  </r>
  <r>
    <s v="50449-80974-BZ"/>
    <s v="Theo Bowne"/>
    <s v="tbownecb@unicef.org"/>
    <s v="+353 (540) 432-8009"/>
    <s v="79 Prairieview Point"/>
    <x v="253"/>
    <s v="Ireland"/>
    <s v="T56"/>
    <x v="0"/>
  </r>
  <r>
    <s v="08120-16183-AW"/>
    <s v="Rasia Jacquemard"/>
    <s v="rjacquemardcc@acquirethisname.com"/>
    <s v="+353 (959) 389-1521"/>
    <s v="415 Fremont Junction"/>
    <x v="254"/>
    <s v="Ireland"/>
    <s v="W34"/>
    <x v="1"/>
  </r>
  <r>
    <s v="68044-89277-ML"/>
    <s v="Kizzie Warman"/>
    <s v="kwarmancd@printfriendly.com"/>
    <m/>
    <s v="67365 Homewood Center"/>
    <x v="209"/>
    <s v="Ireland"/>
    <s v="D04"/>
    <x v="0"/>
  </r>
  <r>
    <s v="71364-35210-HS"/>
    <s v="Wain Cholomin"/>
    <s v="wcholomince@about.com"/>
    <s v="+44 (512) 340-9049"/>
    <s v="566 Arrowood Way"/>
    <x v="43"/>
    <s v="United Kingdom"/>
    <s v="B12"/>
    <x v="0"/>
  </r>
  <r>
    <s v="37177-68797-ON"/>
    <s v="Arleen Braidman"/>
    <s v="abraidmancf@census.gov"/>
    <m/>
    <s v="4 Golf View Hill"/>
    <x v="173"/>
    <s v="United States"/>
    <n v="85099"/>
    <x v="1"/>
  </r>
  <r>
    <s v="60308-06944-GS"/>
    <s v="Pru Durban"/>
    <s v="pdurbancg@symantec.com"/>
    <s v="+353 (709) 884-1892"/>
    <s v="2 Forest Street"/>
    <x v="255"/>
    <s v="Ireland"/>
    <s v="N39"/>
    <x v="1"/>
  </r>
  <r>
    <s v="49888-39458-PF"/>
    <s v="Antone Harrold"/>
    <s v="aharroldch@miibeian.gov.cn"/>
    <s v="+1 (419) 153-2104"/>
    <s v="90 Kensington Road"/>
    <x v="50"/>
    <s v="United States"/>
    <n v="43610"/>
    <x v="1"/>
  </r>
  <r>
    <s v="60748-46813-DZ"/>
    <s v="Sim Pamphilon"/>
    <s v="spamphilonci@mlb.com"/>
    <s v="+353 (456) 630-8490"/>
    <s v="36194 Susan Street"/>
    <x v="256"/>
    <s v="Ireland"/>
    <s v="P56"/>
    <x v="1"/>
  </r>
  <r>
    <s v="16385-11286-NX"/>
    <s v="Mohandis Spurden"/>
    <s v="mspurdencj@exblog.jp"/>
    <s v="+1 (704) 256-1371"/>
    <s v="55290 Manufacturers Lane"/>
    <x v="68"/>
    <s v="United States"/>
    <n v="28210"/>
    <x v="0"/>
  </r>
  <r>
    <s v="68555-89840-GZ"/>
    <s v="Morgen Seson"/>
    <s v="msesonck@census.gov"/>
    <s v="+1 (206) 642-0902"/>
    <s v="92847 Schlimgen Road"/>
    <x v="216"/>
    <s v="United States"/>
    <n v="98109"/>
    <x v="1"/>
  </r>
  <r>
    <s v="72164-90254-EJ"/>
    <s v="Nalani Pirrone"/>
    <s v="npirronecl@weibo.com"/>
    <s v="+1 (570) 223-3194"/>
    <s v="1585 Bashford Center"/>
    <x v="162"/>
    <s v="United States"/>
    <n v="18706"/>
    <x v="1"/>
  </r>
  <r>
    <s v="67010-92988-CT"/>
    <s v="Reube Cawley"/>
    <s v="rcawleycm@yellowbook.com"/>
    <m/>
    <s v="54210 Eagan Avenue"/>
    <x v="257"/>
    <s v="Ireland"/>
    <s v="D6W"/>
    <x v="0"/>
  </r>
  <r>
    <s v="15776-91507-GT"/>
    <s v="Stan Barribal"/>
    <s v="sbarribalcn@microsoft.com"/>
    <s v="+353 (310) 256-3698"/>
    <s v="6743 Cascade Drive"/>
    <x v="258"/>
    <s v="Ireland"/>
    <s v="R21"/>
    <x v="0"/>
  </r>
  <r>
    <s v="23473-41001-CD"/>
    <s v="Agnes Adamides"/>
    <s v="aadamidesco@bizjournals.com"/>
    <s v="+44 (131) 485-2183"/>
    <s v="6338 Arkansas Drive"/>
    <x v="65"/>
    <s v="United Kingdom"/>
    <s v="L74"/>
    <x v="1"/>
  </r>
  <r>
    <s v="23446-47798-ID"/>
    <s v="Carmelita Thowes"/>
    <s v="cthowescp@craigslist.org"/>
    <s v="+1 (585) 785-2424"/>
    <s v="33398 Hallows Circle"/>
    <x v="41"/>
    <s v="United States"/>
    <n v="14652"/>
    <x v="1"/>
  </r>
  <r>
    <s v="28327-84469-ND"/>
    <s v="Rodolfo Willoway"/>
    <s v="rwillowaycq@admin.ch"/>
    <s v="+1 (520) 126-8439"/>
    <s v="58 Schlimgen Parkway"/>
    <x v="36"/>
    <s v="United States"/>
    <n v="85754"/>
    <x v="1"/>
  </r>
  <r>
    <s v="42466-87067-DT"/>
    <s v="Alvis Elwin"/>
    <s v="aelwincr@privacy.gov.au"/>
    <s v="+1 (612) 244-0885"/>
    <s v="26 Everett Hill"/>
    <x v="35"/>
    <s v="United States"/>
    <n v="55480"/>
    <x v="1"/>
  </r>
  <r>
    <s v="62246-99443-HF"/>
    <s v="Araldo Bilbrook"/>
    <s v="abilbrookcs@booking.com"/>
    <s v="+353 (138) 323-3320"/>
    <s v="4 Raven Alley"/>
    <x v="259"/>
    <s v="Ireland"/>
    <s v="A84"/>
    <x v="0"/>
  </r>
  <r>
    <s v="99869-55718-UU"/>
    <s v="Ransell McKall"/>
    <s v="rmckallct@sakura.ne.jp"/>
    <s v="+44 (841) 988-2775"/>
    <s v="451 Nevada Terrace"/>
    <x v="260"/>
    <s v="United Kingdom"/>
    <s v="BS41"/>
    <x v="0"/>
  </r>
  <r>
    <s v="77421-46059-RY"/>
    <s v="Borg Daile"/>
    <s v="bdailecu@vistaprint.com"/>
    <s v="+1 (770) 330-7785"/>
    <s v="385 Corben Parkway"/>
    <x v="167"/>
    <s v="United States"/>
    <n v="31119"/>
    <x v="0"/>
  </r>
  <r>
    <s v="49894-06550-OQ"/>
    <s v="Adolphe Treherne"/>
    <s v="atrehernecv@state.tx.us"/>
    <s v="+353 (860) 359-7907"/>
    <s v="66 Sundown Place"/>
    <x v="261"/>
    <s v="Ireland"/>
    <s v="P81"/>
    <x v="1"/>
  </r>
  <r>
    <s v="72028-63343-SU"/>
    <s v="Annetta Brentnall"/>
    <s v="abrentnallcw@biglobe.ne.jp"/>
    <s v="+44 (373) 897-1797"/>
    <s v="00 Ludington Pass"/>
    <x v="145"/>
    <s v="United Kingdom"/>
    <s v="BH21"/>
    <x v="1"/>
  </r>
  <r>
    <s v="10074-20104-NN"/>
    <s v="Dick Drinkall"/>
    <s v="ddrinkallcx@psu.edu"/>
    <s v="+1 (865) 407-3871"/>
    <s v="82460 Grover Parkway"/>
    <x v="211"/>
    <s v="United States"/>
    <n v="37939"/>
    <x v="0"/>
  </r>
  <r>
    <s v="71769-10219-IM"/>
    <s v="Dagny Kornel"/>
    <s v="dkornelcy@cyberchimps.com"/>
    <s v="+1 (989) 565-9120"/>
    <s v="60360 Killdeer Alley"/>
    <x v="262"/>
    <s v="United States"/>
    <n v="48604"/>
    <x v="0"/>
  </r>
  <r>
    <s v="22221-71106-JD"/>
    <s v="Rhona Lequeux"/>
    <s v="rlequeuxcz@newyorker.com"/>
    <s v="+1 (904) 161-6088"/>
    <s v="093 Mayfield Place"/>
    <x v="263"/>
    <s v="United States"/>
    <n v="32092"/>
    <x v="1"/>
  </r>
  <r>
    <s v="99735-44927-OL"/>
    <s v="Julius Mccaull"/>
    <s v="jmccaulld0@parallels.com"/>
    <m/>
    <s v="89 Gulseth Circle"/>
    <x v="264"/>
    <s v="United States"/>
    <n v="94913"/>
    <x v="0"/>
  </r>
  <r>
    <s v="27064-10803-SB"/>
    <s v="Jolyn Dymoke"/>
    <s v="jdymoked1@mapquest.com"/>
    <s v="+1 (408) 775-2801"/>
    <s v="2 Aberg Lane"/>
    <x v="9"/>
    <s v="United States"/>
    <n v="95113"/>
    <x v="0"/>
  </r>
  <r>
    <s v="90440-62727-HI"/>
    <s v="Alberto Hutchinson"/>
    <s v="ahutchinsond2@imgur.com"/>
    <s v="+1 (404) 775-3251"/>
    <s v="327 Erie Way"/>
    <x v="235"/>
    <s v="United States"/>
    <n v="30045"/>
    <x v="0"/>
  </r>
  <r>
    <s v="36769-16558-SX"/>
    <s v="Lamond Gheeraert"/>
    <m/>
    <s v="+1 (785) 654-9564"/>
    <s v="02354 Melvin Parkway"/>
    <x v="218"/>
    <s v="United States"/>
    <n v="66622"/>
    <x v="0"/>
  </r>
  <r>
    <s v="10138-31681-SD"/>
    <s v="Roxine Drivers"/>
    <s v="rdriversd4@hexun.com"/>
    <s v="+1 (913) 127-4257"/>
    <s v="842 Cardinal Court"/>
    <x v="159"/>
    <s v="United States"/>
    <n v="66276"/>
    <x v="1"/>
  </r>
  <r>
    <s v="24669-76297-SF"/>
    <s v="Heloise Zeal"/>
    <s v="hzeald5@google.de"/>
    <s v="+1 (206) 775-4468"/>
    <s v="0420 Schurz Parkway"/>
    <x v="216"/>
    <s v="United States"/>
    <n v="98148"/>
    <x v="1"/>
  </r>
  <r>
    <s v="78050-20355-DI"/>
    <s v="Granger Smallcombe"/>
    <s v="gsmallcombed6@ucla.edu"/>
    <s v="+353 (374) 810-4528"/>
    <s v="8448 Oxford Trail"/>
    <x v="171"/>
    <s v="Ireland"/>
    <s v="R95"/>
    <x v="0"/>
  </r>
  <r>
    <s v="79825-17822-UH"/>
    <s v="Daryn Dibley"/>
    <s v="ddibleyd7@feedburner.com"/>
    <m/>
    <s v="5676 Southridge Street"/>
    <x v="265"/>
    <s v="United States"/>
    <n v="34745"/>
    <x v="1"/>
  </r>
  <r>
    <s v="03990-21586-MQ"/>
    <s v="Gardy Dimitriou"/>
    <s v="gdimitrioud8@chronoengine.com"/>
    <s v="+1 (585) 303-7337"/>
    <s v="0 Gale Pass"/>
    <x v="41"/>
    <s v="United States"/>
    <n v="14683"/>
    <x v="0"/>
  </r>
  <r>
    <s v="27493-46921-TZ"/>
    <s v="Fanny Flanagan"/>
    <s v="fflanagand9@woothemes.com"/>
    <s v="+1 (903) 455-7155"/>
    <s v="268 Northport Drive"/>
    <x v="219"/>
    <s v="United States"/>
    <n v="75799"/>
    <x v="1"/>
  </r>
  <r>
    <s v="27132-68907-RC"/>
    <s v="Ailey Brash"/>
    <s v="abrashda@plala.or.jp"/>
    <s v="+1 (917) 544-7136"/>
    <s v="64700 Eagan Crossing"/>
    <x v="266"/>
    <s v="United States"/>
    <n v="11388"/>
    <x v="0"/>
  </r>
  <r>
    <s v="21565-13068-SH"/>
    <s v="Tatiana Thorn"/>
    <m/>
    <s v="+1 (571) 867-8277"/>
    <s v="30943 High Crossing Point"/>
    <x v="267"/>
    <s v="United States"/>
    <n v="20167"/>
    <x v="0"/>
  </r>
  <r>
    <s v="04776-34127-MX"/>
    <s v="Wendeline McInerney"/>
    <s v="wmcinerneydc@wordpress.com"/>
    <s v="+1 (804) 658-7521"/>
    <s v="92 Swallow Street"/>
    <x v="10"/>
    <s v="United States"/>
    <n v="23203"/>
    <x v="1"/>
  </r>
  <r>
    <s v="58816-74064-TF"/>
    <s v="Nanny Izhakov"/>
    <s v="nizhakovdd@aol.com"/>
    <s v="+44 (570) 683-9517"/>
    <s v="013 Tennyson Terrace"/>
    <x v="268"/>
    <s v="United Kingdom"/>
    <s v="LE15"/>
    <x v="1"/>
  </r>
  <r>
    <s v="09818-59895-EH"/>
    <s v="Stanly Keets"/>
    <s v="skeetsde@answers.com"/>
    <s v="+1 (703) 230-2979"/>
    <s v="2500 Crest Line Plaza"/>
    <x v="120"/>
    <s v="United States"/>
    <n v="22309"/>
    <x v="0"/>
  </r>
  <r>
    <s v="06488-46303-IZ"/>
    <s v="Orion Dyott"/>
    <m/>
    <s v="+1 (801) 322-2923"/>
    <s v="26 Londonderry Court"/>
    <x v="153"/>
    <s v="United States"/>
    <n v="84115"/>
    <x v="0"/>
  </r>
  <r>
    <s v="93046-67561-AY"/>
    <s v="Keefer Cake"/>
    <s v="kcakedg@huffingtonpost.com"/>
    <m/>
    <s v="1 Crowley Crossing"/>
    <x v="9"/>
    <s v="United States"/>
    <n v="95108"/>
    <x v="1"/>
  </r>
  <r>
    <s v="68946-40750-LK"/>
    <s v="Morna Hansed"/>
    <s v="mhanseddh@instagram.com"/>
    <s v="+353 (997) 520-7802"/>
    <s v="1 Dwight Point"/>
    <x v="269"/>
    <s v="Ireland"/>
    <s v="R93"/>
    <x v="0"/>
  </r>
  <r>
    <s v="38387-64959-WW"/>
    <s v="Franny Kienlein"/>
    <s v="fkienleindi@trellian.com"/>
    <s v="+353 (972) 241-3434"/>
    <s v="1 Manitowish Pass"/>
    <x v="270"/>
    <s v="Ireland"/>
    <s v="D17"/>
    <x v="0"/>
  </r>
  <r>
    <s v="48418-60841-CC"/>
    <s v="Klarika Egglestone"/>
    <s v="kegglestonedj@sphinn.com"/>
    <s v="+353 (452) 975-6438"/>
    <s v="2765 Sunfield Terrace"/>
    <x v="270"/>
    <s v="Ireland"/>
    <s v="D17"/>
    <x v="1"/>
  </r>
  <r>
    <s v="13736-92418-JS"/>
    <s v="Becky Semkins"/>
    <s v="bsemkinsdk@unc.edu"/>
    <s v="+353 (209) 764-2690"/>
    <s v="7219 Clemons Place"/>
    <x v="271"/>
    <s v="Ireland"/>
    <s v="R32"/>
    <x v="0"/>
  </r>
  <r>
    <s v="33000-22405-LO"/>
    <s v="Sean Lorenzetti"/>
    <s v="slorenzettidl@is.gd"/>
    <s v="+1 (915) 581-0694"/>
    <s v="1104 Paget Lane"/>
    <x v="92"/>
    <s v="United States"/>
    <n v="79945"/>
    <x v="1"/>
  </r>
  <r>
    <s v="46959-60474-LT"/>
    <s v="Bob Giannazzi"/>
    <s v="bgiannazzidm@apple.com"/>
    <s v="+1 (754) 827-8970"/>
    <s v="57 Division Plaza"/>
    <x v="47"/>
    <s v="United States"/>
    <n v="33355"/>
    <x v="1"/>
  </r>
  <r>
    <s v="73431-39823-UP"/>
    <s v="Kendra Backshell"/>
    <m/>
    <s v="+1 (317) 595-9406"/>
    <s v="47101 Northfield Lane"/>
    <x v="214"/>
    <s v="United States"/>
    <n v="46295"/>
    <x v="1"/>
  </r>
  <r>
    <s v="90993-98984-JK"/>
    <s v="Uriah Lethbrig"/>
    <s v="ulethbrigdo@hc360.com"/>
    <s v="+1 (414) 580-9714"/>
    <s v="38 Carioca Center"/>
    <x v="176"/>
    <s v="United States"/>
    <n v="53234"/>
    <x v="0"/>
  </r>
  <r>
    <s v="06552-04430-AG"/>
    <s v="Sky Farnish"/>
    <s v="sfarnishdp@dmoz.org"/>
    <s v="+44 (847) 377-8172"/>
    <s v="170 Prentice Center"/>
    <x v="201"/>
    <s v="United Kingdom"/>
    <s v="DN22"/>
    <x v="1"/>
  </r>
  <r>
    <s v="54597-57004-QM"/>
    <s v="Felicia Jecock"/>
    <s v="fjecockdq@unicef.org"/>
    <s v="+1 (225) 116-2959"/>
    <s v="403 Vahlen Junction"/>
    <x v="169"/>
    <s v="United States"/>
    <n v="70836"/>
    <x v="1"/>
  </r>
  <r>
    <s v="50238-24377-ZS"/>
    <s v="Currey MacAllister"/>
    <m/>
    <s v="+1 (203) 490-3839"/>
    <s v="07300 Walton Point"/>
    <x v="195"/>
    <s v="United States"/>
    <n v="6816"/>
    <x v="0"/>
  </r>
  <r>
    <s v="60370-41934-IF"/>
    <s v="Hamlen Pallister"/>
    <s v="hpallisterds@ning.com"/>
    <s v="+1 (850) 517-1353"/>
    <s v="19513 Golf Course Junction"/>
    <x v="53"/>
    <s v="United States"/>
    <n v="32590"/>
    <x v="1"/>
  </r>
  <r>
    <s v="06899-54551-EH"/>
    <s v="Chantal Mersh"/>
    <s v="cmershdt@drupal.org"/>
    <s v="+353 (343) 889-4565"/>
    <s v="52843 Longview Street"/>
    <x v="272"/>
    <s v="Ireland"/>
    <s v="D04"/>
    <x v="1"/>
  </r>
  <r>
    <s v="71631-11462-TH"/>
    <s v="Brendin Bredee"/>
    <s v="bbredeedu@flickr.com"/>
    <s v="+44 (494) 148-6095"/>
    <s v="2 Nancy Lane"/>
    <x v="190"/>
    <s v="United Kingdom"/>
    <s v="NN11"/>
    <x v="0"/>
  </r>
  <r>
    <s v="80463-43913-WZ"/>
    <s v="Malynda Purbrick"/>
    <m/>
    <s v="+353 (160) 183-4278"/>
    <s v="9233 3rd Avenue"/>
    <x v="152"/>
    <s v="Ireland"/>
    <s v="D04"/>
    <x v="0"/>
  </r>
  <r>
    <s v="67204-04870-LG"/>
    <s v="Alf Housaman"/>
    <m/>
    <s v="+1 (616) 511-3898"/>
    <s v="8581 Mcguire Road"/>
    <x v="19"/>
    <s v="United States"/>
    <n v="49518"/>
    <x v="1"/>
  </r>
  <r>
    <s v="22721-63196-UJ"/>
    <s v="Gladi Ducker"/>
    <s v="gduckerdx@patch.com"/>
    <s v="+44 (749) 987-9016"/>
    <s v="5069 Boyd Parkway"/>
    <x v="204"/>
    <s v="United Kingdom"/>
    <s v="BT2"/>
    <x v="1"/>
  </r>
  <r>
    <s v="88973-59503-DR"/>
    <s v="Emelita Shearsby"/>
    <s v="eshearsbydy@g.co"/>
    <s v="+1 (913) 598-3795"/>
    <s v="56612 Dahle Circle"/>
    <x v="82"/>
    <s v="United States"/>
    <n v="66160"/>
    <x v="1"/>
  </r>
  <r>
    <s v="29738-86305-ZU"/>
    <s v="Berte Gaddes"/>
    <m/>
    <s v="+1 (607) 684-3969"/>
    <s v="904 Killdeer Place"/>
    <x v="273"/>
    <s v="United States"/>
    <n v="14905"/>
    <x v="1"/>
  </r>
  <r>
    <s v="68493-99734-LP"/>
    <s v="Nadia Erswell"/>
    <s v="nerswelle0@mlb.com"/>
    <s v="+1 (920) 518-4152"/>
    <s v="2973 Sachtjen Road"/>
    <x v="176"/>
    <s v="United States"/>
    <n v="53205"/>
    <x v="0"/>
  </r>
  <r>
    <s v="55515-37571-RS"/>
    <s v="Wain Stearley"/>
    <s v="wstearleye1@census.gov"/>
    <s v="+1 (336) 213-3687"/>
    <s v="7 La Follette Road"/>
    <x v="274"/>
    <s v="United States"/>
    <n v="27264"/>
    <x v="1"/>
  </r>
  <r>
    <s v="25598-77476-CB"/>
    <s v="Diane-marie Wincer"/>
    <s v="dwincere2@marriott.com"/>
    <s v="+1 (915) 676-6367"/>
    <s v="04 Stuart Way"/>
    <x v="92"/>
    <s v="United States"/>
    <n v="88546"/>
    <x v="0"/>
  </r>
  <r>
    <s v="14888-85625-TM"/>
    <s v="Perry Lyfield"/>
    <s v="plyfielde3@baidu.com"/>
    <s v="+1 (216) 614-9325"/>
    <s v="1263 Thackeray Parkway"/>
    <x v="275"/>
    <s v="United States"/>
    <n v="44185"/>
    <x v="0"/>
  </r>
  <r>
    <s v="92793-68332-NR"/>
    <s v="Heall Perris"/>
    <s v="hperrise4@studiopress.com"/>
    <s v="+353 (954) 293-8675"/>
    <s v="043 Bashford Point"/>
    <x v="276"/>
    <s v="Ireland"/>
    <s v="F52"/>
    <x v="1"/>
  </r>
  <r>
    <s v="66458-91190-YC"/>
    <s v="Marja Urion"/>
    <s v="murione5@alexa.com"/>
    <s v="+353 (715) 989-0283"/>
    <s v="2 Sycamore Avenue"/>
    <x v="277"/>
    <s v="Ireland"/>
    <s v="D18"/>
    <x v="0"/>
  </r>
  <r>
    <s v="64439-27325-LG"/>
    <s v="Camellia Kid"/>
    <s v="ckide6@narod.ru"/>
    <s v="+353 (866) 707-2603"/>
    <s v="37515 Wayridge Lane"/>
    <x v="239"/>
    <s v="Ireland"/>
    <s v="D15"/>
    <x v="0"/>
  </r>
  <r>
    <s v="78570-76770-LB"/>
    <s v="Carolann Beine"/>
    <s v="cbeinee7@xinhuanet.com"/>
    <s v="+1 (205) 468-0236"/>
    <s v="81 West Plaza"/>
    <x v="43"/>
    <s v="United States"/>
    <n v="35244"/>
    <x v="0"/>
  </r>
  <r>
    <s v="98661-69719-VI"/>
    <s v="Celia Bakeup"/>
    <s v="cbakeupe8@globo.com"/>
    <s v="+1 (320) 375-8504"/>
    <s v="73 Bellgrove Circle"/>
    <x v="278"/>
    <s v="United States"/>
    <n v="56372"/>
    <x v="1"/>
  </r>
  <r>
    <s v="82990-92703-IX"/>
    <s v="Nataniel Helkin"/>
    <s v="nhelkine9@example.com"/>
    <m/>
    <s v="9 Loftsgordon Pass"/>
    <x v="13"/>
    <s v="United States"/>
    <n v="19191"/>
    <x v="1"/>
  </r>
  <r>
    <s v="49412-86877-VY"/>
    <s v="Pippo Witherington"/>
    <s v="pwitheringtonea@networkadvertising.org"/>
    <s v="+1 (810) 202-8870"/>
    <s v="63 School Crossing"/>
    <x v="138"/>
    <s v="United States"/>
    <n v="48211"/>
    <x v="0"/>
  </r>
  <r>
    <s v="70879-00984-FJ"/>
    <s v="Tildie Tilzey"/>
    <s v="ttilzeyeb@hostgator.com"/>
    <s v="+1 (314) 876-7205"/>
    <s v="2812 Westend Hill"/>
    <x v="12"/>
    <s v="United States"/>
    <n v="63180"/>
    <x v="1"/>
  </r>
  <r>
    <s v="53414-73391-CR"/>
    <s v="Cindra Burling"/>
    <m/>
    <s v="+1 (518) 562-5402"/>
    <s v="5461 Anniversary Crossing"/>
    <x v="279"/>
    <s v="United States"/>
    <n v="12305"/>
    <x v="0"/>
  </r>
  <r>
    <s v="43606-83072-OA"/>
    <s v="Channa Belamy"/>
    <m/>
    <s v="+1 (863) 303-5561"/>
    <s v="14 American Ash Parkway"/>
    <x v="280"/>
    <s v="United States"/>
    <n v="33805"/>
    <x v="1"/>
  </r>
  <r>
    <s v="84466-22864-CE"/>
    <s v="Karl Imorts"/>
    <s v="kimortsee@alexa.com"/>
    <s v="+1 (321) 156-1160"/>
    <s v="250 Elmside Junction"/>
    <x v="281"/>
    <s v="United States"/>
    <n v="32941"/>
    <x v="1"/>
  </r>
  <r>
    <s v="44086-16292-EU"/>
    <s v="Philippine Starte"/>
    <s v="pstarteef@accuweather.com"/>
    <s v="+1 (713) 329-2578"/>
    <s v="2904 Monterey Plaza"/>
    <x v="15"/>
    <s v="United States"/>
    <n v="77075"/>
    <x v="1"/>
  </r>
  <r>
    <s v="76499-89100-JQ"/>
    <s v="Mag Armistead"/>
    <s v="marmisteadeg@blogtalkradio.com"/>
    <s v="+1 (504) 611-3400"/>
    <s v="805 Kenwood Plaza"/>
    <x v="37"/>
    <s v="United States"/>
    <n v="70179"/>
    <x v="1"/>
  </r>
  <r>
    <s v="15451-65859-BG"/>
    <s v="Janela Lemerle"/>
    <s v="jlemerleeh@ustream.tv"/>
    <s v="+1 (405) 469-7785"/>
    <s v="1 Myrtle Hill"/>
    <x v="79"/>
    <s v="United States"/>
    <n v="73142"/>
    <x v="1"/>
  </r>
  <r>
    <s v="39582-35773-ZJ"/>
    <s v="Vasili Upstone"/>
    <s v="vupstoneei@google.pl"/>
    <s v="+1 (785) 366-9983"/>
    <s v="7 Dunning Trail"/>
    <x v="218"/>
    <s v="United States"/>
    <n v="66617"/>
    <x v="1"/>
  </r>
  <r>
    <s v="66240-46962-IO"/>
    <s v="Berty Beelby"/>
    <s v="bbeelbyej@rediff.com"/>
    <s v="+353 (537) 360-4393"/>
    <s v="844 Sachs Avenue"/>
    <x v="282"/>
    <s v="Ireland"/>
    <s v="K78"/>
    <x v="1"/>
  </r>
  <r>
    <s v="10637-45522-ID"/>
    <s v="Erny Stenyng"/>
    <m/>
    <s v="+1 (217) 450-8384"/>
    <s v="8 Pond Parkway"/>
    <x v="3"/>
    <s v="United States"/>
    <n v="62723"/>
    <x v="1"/>
  </r>
  <r>
    <s v="92599-58687-CS"/>
    <s v="Edin Yantsurev"/>
    <m/>
    <s v="+1 (856) 793-3491"/>
    <s v="208 Main Park"/>
    <x v="283"/>
    <s v="United States"/>
    <n v="8104"/>
    <x v="0"/>
  </r>
  <r>
    <s v="06058-48844-PI"/>
    <s v="Webb Speechly"/>
    <s v="wspeechlyem@amazon.com"/>
    <s v="+1 (206) 440-5750"/>
    <s v="5 Helena Center"/>
    <x v="216"/>
    <s v="United States"/>
    <n v="98185"/>
    <x v="0"/>
  </r>
  <r>
    <s v="53631-24432-SY"/>
    <s v="Irvine Phillpot"/>
    <s v="iphillpoten@buzzfeed.com"/>
    <s v="+44 (610) 826-3107"/>
    <s v="07208 Eastlawn Drive"/>
    <x v="57"/>
    <s v="United Kingdom"/>
    <s v="NN4"/>
    <x v="1"/>
  </r>
  <r>
    <s v="18275-73980-KL"/>
    <s v="Lem Pennacci"/>
    <s v="lpennaccieo@statcounter.com"/>
    <s v="+1 (254) 597-0519"/>
    <s v="23 Kinsman Way"/>
    <x v="284"/>
    <s v="United States"/>
    <n v="76711"/>
    <x v="1"/>
  </r>
  <r>
    <s v="23187-65750-HZ"/>
    <s v="Starr Arpin"/>
    <s v="sarpinep@moonfruit.com"/>
    <s v="+1 (804) 588-4160"/>
    <s v="12 Bobwhite Road"/>
    <x v="10"/>
    <s v="United States"/>
    <n v="23242"/>
    <x v="1"/>
  </r>
  <r>
    <s v="22725-79522-GP"/>
    <s v="Donny Fries"/>
    <s v="dfrieseq@cargocollective.com"/>
    <s v="+1 (419) 138-9171"/>
    <s v="404 Granby Trail"/>
    <x v="50"/>
    <s v="United States"/>
    <n v="43610"/>
    <x v="1"/>
  </r>
  <r>
    <s v="06279-72603-JE"/>
    <s v="Rana Sharer"/>
    <s v="rsharerer@flavors.me"/>
    <s v="+1 (304) 632-1951"/>
    <s v="0 Granby Parkway"/>
    <x v="95"/>
    <s v="United States"/>
    <n v="25705"/>
    <x v="1"/>
  </r>
  <r>
    <s v="83543-79246-ON"/>
    <s v="Nannie Naseby"/>
    <s v="nnasebyes@umich.edu"/>
    <s v="+1 (407) 225-7234"/>
    <s v="84666 Melvin Street"/>
    <x v="285"/>
    <s v="United States"/>
    <n v="33884"/>
    <x v="0"/>
  </r>
  <r>
    <s v="66794-66795-VW"/>
    <s v="Rea Offell"/>
    <m/>
    <s v="+1 (214) 171-1701"/>
    <s v="3356 Ruskin Way"/>
    <x v="72"/>
    <s v="United States"/>
    <n v="75323"/>
    <x v="1"/>
  </r>
  <r>
    <s v="95424-67020-AP"/>
    <s v="Kris O'Cullen"/>
    <s v="koculleneu@ca.gov"/>
    <s v="+353 (284) 183-7528"/>
    <s v="39 Chinook Crossing"/>
    <x v="76"/>
    <s v="Ireland"/>
    <s v="H54"/>
    <x v="0"/>
  </r>
  <r>
    <s v="73017-69644-MS"/>
    <s v="Timoteo Glisane"/>
    <m/>
    <s v="+353 (316) 279-4429"/>
    <s v="2 Coolidge Crossing"/>
    <x v="108"/>
    <s v="Ireland"/>
    <s v="D17"/>
    <x v="1"/>
  </r>
  <r>
    <s v="59361-00606-CU"/>
    <s v="Wyatan Cokly"/>
    <s v="wcoklyew@acquirethisname.com"/>
    <s v="+1 (614) 162-7928"/>
    <s v="51 Browning Park"/>
    <x v="66"/>
    <s v="United States"/>
    <n v="43231"/>
    <x v="1"/>
  </r>
  <r>
    <s v="67423-10113-LM"/>
    <s v="Hildegarde Brangan"/>
    <s v="hbranganex@woothemes.com"/>
    <m/>
    <s v="5 Pleasure Junction"/>
    <x v="103"/>
    <s v="United States"/>
    <n v="47747"/>
    <x v="0"/>
  </r>
  <r>
    <s v="48582-05061-RY"/>
    <s v="Amii Gallyon"/>
    <s v="agallyoney@engadget.com"/>
    <m/>
    <s v="229 Spohn Center"/>
    <x v="286"/>
    <s v="United States"/>
    <n v="60567"/>
    <x v="0"/>
  </r>
  <r>
    <s v="32031-49093-KE"/>
    <s v="Birgit Domange"/>
    <s v="bdomangeez@yahoo.co.jp"/>
    <m/>
    <s v="5 Sherman Drive"/>
    <x v="32"/>
    <s v="United States"/>
    <n v="29424"/>
    <x v="1"/>
  </r>
  <r>
    <s v="31715-98714-OO"/>
    <s v="Killian Osler"/>
    <s v="koslerf0@gmpg.org"/>
    <s v="+1 (517) 647-5356"/>
    <s v="81 Stuart Street"/>
    <x v="136"/>
    <s v="United States"/>
    <n v="48930"/>
    <x v="0"/>
  </r>
  <r>
    <s v="73759-17258-KA"/>
    <s v="Lora Dukes"/>
    <m/>
    <s v="+353 (963) 987-6580"/>
    <s v="4 Lakewood Gardens Lane"/>
    <x v="287"/>
    <s v="Ireland"/>
    <s v="F52"/>
    <x v="0"/>
  </r>
  <r>
    <s v="64897-79178-MH"/>
    <s v="Zack Pellett"/>
    <s v="zpellettf2@dailymotion.com"/>
    <s v="+1 (318) 218-5955"/>
    <s v="0 Lukken Court"/>
    <x v="220"/>
    <s v="United States"/>
    <n v="71115"/>
    <x v="1"/>
  </r>
  <r>
    <s v="73346-85564-JB"/>
    <s v="Ilaire Sprakes"/>
    <s v="isprakesf3@spiegel.de"/>
    <s v="+1 (408) 319-9787"/>
    <s v="1969 Lakeland Avenue"/>
    <x v="9"/>
    <s v="United States"/>
    <n v="95194"/>
    <x v="1"/>
  </r>
  <r>
    <s v="07476-13102-NJ"/>
    <s v="Heda Fromant"/>
    <s v="hfromantf4@ucsd.edu"/>
    <s v="+1 (610) 156-1700"/>
    <s v="3341 Cascade Park"/>
    <x v="13"/>
    <s v="United States"/>
    <n v="19104"/>
    <x v="1"/>
  </r>
  <r>
    <s v="87223-37422-SK"/>
    <s v="Rufus Flear"/>
    <s v="rflearf5@artisteer.com"/>
    <s v="+44 (271) 881-4912"/>
    <s v="30 Mayer Terrace"/>
    <x v="177"/>
    <s v="United Kingdom"/>
    <s v="S33"/>
    <x v="1"/>
  </r>
  <r>
    <s v="57837-15577-YK"/>
    <s v="Dom Milella"/>
    <m/>
    <s v="+353 (361) 732-3444"/>
    <s v="87 Cascade Crossing"/>
    <x v="288"/>
    <s v="Ireland"/>
    <s v="H16"/>
    <x v="1"/>
  </r>
  <r>
    <s v="64247-71448-NK"/>
    <s v="Almire MacAless"/>
    <m/>
    <s v="+1 (410) 274-0692"/>
    <s v="897 Del Mar Center"/>
    <x v="198"/>
    <s v="United States"/>
    <n v="21229"/>
    <x v="0"/>
  </r>
  <r>
    <s v="73647-66148-VM"/>
    <s v="Bette-ann Munden"/>
    <s v="bmundenf8@elpais.com"/>
    <s v="+1 (405) 290-3207"/>
    <s v="465 Oxford Street"/>
    <x v="79"/>
    <s v="United States"/>
    <n v="73119"/>
    <x v="0"/>
  </r>
  <r>
    <s v="10142-55267-YO"/>
    <s v="Wilek Lightollers"/>
    <s v="wlightollersf9@baidu.com"/>
    <s v="+1 (646) 793-8756"/>
    <s v="8 Sunnyside Lane"/>
    <x v="17"/>
    <s v="United States"/>
    <n v="10060"/>
    <x v="0"/>
  </r>
  <r>
    <s v="92976-19453-DT"/>
    <s v="Nick Brakespear"/>
    <s v="nbrakespearfa@rediff.com"/>
    <s v="+1 (973) 380-3976"/>
    <s v="2 Jenna Hill"/>
    <x v="60"/>
    <s v="United States"/>
    <n v="7112"/>
    <x v="0"/>
  </r>
  <r>
    <s v="89757-51438-HX"/>
    <s v="Malynda Glawsop"/>
    <s v="mglawsopfb@reverbnation.com"/>
    <s v="+1 (203) 608-9937"/>
    <s v="682 Express Court"/>
    <x v="234"/>
    <s v="United States"/>
    <n v="6510"/>
    <x v="1"/>
  </r>
  <r>
    <s v="76192-13390-HZ"/>
    <s v="Granville Alberts"/>
    <s v="galbertsfc@etsy.com"/>
    <s v="+44 (788) 686-0408"/>
    <s v="0 Pierstorff Center"/>
    <x v="204"/>
    <s v="United Kingdom"/>
    <s v="BT2"/>
    <x v="0"/>
  </r>
  <r>
    <s v="02009-87294-SY"/>
    <s v="Vasily Polglase"/>
    <s v="vpolglasefd@about.me"/>
    <m/>
    <s v="63 Maryland Trail"/>
    <x v="50"/>
    <s v="United States"/>
    <n v="43610"/>
    <x v="1"/>
  </r>
  <r>
    <s v="82872-34456-LJ"/>
    <s v="Madelaine Sharples"/>
    <m/>
    <s v="+44 (572) 727-1868"/>
    <s v="0 Mayfield Avenue"/>
    <x v="181"/>
    <s v="United Kingdom"/>
    <s v="IV1"/>
    <x v="0"/>
  </r>
  <r>
    <s v="13181-04387-LI"/>
    <s v="Sigfrid Busch"/>
    <s v="sbuschff@so-net.ne.jp"/>
    <s v="+353 (953) 333-8754"/>
    <s v="6666 Express Pass"/>
    <x v="289"/>
    <s v="Ireland"/>
    <s v="P75"/>
    <x v="1"/>
  </r>
  <r>
    <s v="24845-36117-TI"/>
    <s v="Cissiee Raisbeck"/>
    <s v="craisbeckfg@webnode.com"/>
    <m/>
    <s v="8026 Nobel Parkway"/>
    <x v="220"/>
    <s v="United States"/>
    <n v="71161"/>
    <x v="0"/>
  </r>
  <r>
    <s v="30256-29772-KK"/>
    <s v="Leslie Laughton"/>
    <m/>
    <s v="+1 (321) 828-8078"/>
    <s v="79 Acker Point"/>
    <x v="290"/>
    <s v="United States"/>
    <n v="32835"/>
    <x v="1"/>
  </r>
  <r>
    <s v="86646-65810-TD"/>
    <s v="Kenton Wetherick"/>
    <m/>
    <s v="+1 (859) 628-7241"/>
    <s v="6976 Knutson Lane"/>
    <x v="199"/>
    <s v="United States"/>
    <n v="40515"/>
    <x v="0"/>
  </r>
  <r>
    <s v="59480-02795-IU"/>
    <s v="Reamonn Aynold"/>
    <s v="raynoldfj@ustream.tv"/>
    <s v="+1 (414) 429-0919"/>
    <s v="0380 Orin Road"/>
    <x v="176"/>
    <s v="United States"/>
    <n v="53263"/>
    <x v="0"/>
  </r>
  <r>
    <s v="61809-87758-LJ"/>
    <s v="Hatty Dovydenas"/>
    <m/>
    <s v="+1 (281) 416-9557"/>
    <s v="227 Huxley Hill"/>
    <x v="291"/>
    <s v="United States"/>
    <n v="79176"/>
    <x v="0"/>
  </r>
  <r>
    <s v="77408-43873-RS"/>
    <s v="Nathaniel Bloxland"/>
    <m/>
    <s v="+353 (652) 208-7526"/>
    <s v="04385 Tony Alley"/>
    <x v="292"/>
    <s v="Ireland"/>
    <s v="E91"/>
    <x v="0"/>
  </r>
  <r>
    <s v="18366-65239-WF"/>
    <s v="Brendan Grece"/>
    <s v="bgrecefm@naver.com"/>
    <s v="+44 (933) 508-3795"/>
    <s v="5 Butterfield Plaza"/>
    <x v="293"/>
    <s v="United Kingdom"/>
    <s v="LS9"/>
    <x v="1"/>
  </r>
  <r>
    <s v="11107-57605-HS"/>
    <s v="Steffie Maddrell"/>
    <s v="smaddrellfn@123-reg.co.uk"/>
    <s v="+1 (770) 714-7866"/>
    <s v="39 Shasta Way"/>
    <x v="167"/>
    <s v="United States"/>
    <n v="30323"/>
    <x v="1"/>
  </r>
  <r>
    <s v="72072-33025-SD"/>
    <s v="Abbe Thys"/>
    <s v="athysfo@cdc.gov"/>
    <s v="+1 (865) 217-6208"/>
    <s v="847 Sloan Parkway"/>
    <x v="211"/>
    <s v="United States"/>
    <n v="37924"/>
    <x v="1"/>
  </r>
  <r>
    <s v="58118-22461-GC"/>
    <s v="Jackquelin Chugg"/>
    <s v="jchuggfp@about.me"/>
    <s v="+1 (913) 466-8319"/>
    <s v="973 Kings Hill"/>
    <x v="159"/>
    <s v="United States"/>
    <n v="66225"/>
    <x v="1"/>
  </r>
  <r>
    <s v="90940-63327-DJ"/>
    <s v="Audra Kelston"/>
    <s v="akelstonfq@sakura.ne.jp"/>
    <s v="+1 (954) 981-8804"/>
    <s v="9522 Oak Valley Way"/>
    <x v="47"/>
    <s v="United States"/>
    <n v="33330"/>
    <x v="0"/>
  </r>
  <r>
    <s v="64481-42546-II"/>
    <s v="Elvina Angel"/>
    <m/>
    <s v="+353 (921) 742-1111"/>
    <s v="4 Hanson Parkway"/>
    <x v="24"/>
    <s v="Ireland"/>
    <s v="V92"/>
    <x v="1"/>
  </r>
  <r>
    <s v="27536-28463-NJ"/>
    <s v="Claiborne Mottram"/>
    <s v="cmottramfs@harvard.edu"/>
    <s v="+1 (512) 333-9861"/>
    <s v="5 Monument Point"/>
    <x v="84"/>
    <s v="United States"/>
    <n v="78715"/>
    <x v="0"/>
  </r>
  <r>
    <s v="66005-20240-MI"/>
    <s v="Dilly Marrison"/>
    <s v="dmarrisonft@geocities.jp"/>
    <s v="+1 (216) 996-5932"/>
    <s v="23 Hallows Plaza"/>
    <x v="275"/>
    <s v="United States"/>
    <n v="44105"/>
    <x v="1"/>
  </r>
  <r>
    <s v="70140-82812-KD"/>
    <s v="Donalt Sangwin"/>
    <s v="dsangwinfu@weebly.com"/>
    <s v="+1 (301) 879-4079"/>
    <s v="47 Granby Junction"/>
    <x v="294"/>
    <s v="United States"/>
    <n v="20784"/>
    <x v="1"/>
  </r>
  <r>
    <s v="91895-55605-LS"/>
    <s v="Elizabet Aizikowitz"/>
    <s v="eaizikowitzfv@virginia.edu"/>
    <s v="+44 (148) 635-3706"/>
    <s v="7835 Namekagon Alley"/>
    <x v="295"/>
    <s v="United Kingdom"/>
    <s v="SN13"/>
    <x v="1"/>
  </r>
  <r>
    <s v="43155-71724-XP"/>
    <s v="Herbie Peppard"/>
    <m/>
    <m/>
    <s v="2 International Lane"/>
    <x v="154"/>
    <s v="United States"/>
    <n v="91103"/>
    <x v="0"/>
  </r>
  <r>
    <s v="32038-81174-JF"/>
    <s v="Cornie Venour"/>
    <s v="cvenourfx@ask.com"/>
    <s v="+1 (318) 578-8039"/>
    <s v="90 Commercial Pass"/>
    <x v="220"/>
    <s v="United States"/>
    <n v="71161"/>
    <x v="1"/>
  </r>
  <r>
    <s v="59205-20324-NB"/>
    <s v="Maggy Harby"/>
    <s v="mharbyfy@163.com"/>
    <m/>
    <s v="69 Jackson Junction"/>
    <x v="53"/>
    <s v="United States"/>
    <n v="32590"/>
    <x v="0"/>
  </r>
  <r>
    <s v="99899-54612-NX"/>
    <s v="Reggie Thickpenny"/>
    <s v="rthickpennyfz@cafepress.com"/>
    <s v="+1 (213) 234-9242"/>
    <s v="791 School Center"/>
    <x v="8"/>
    <s v="United States"/>
    <n v="90035"/>
    <x v="1"/>
  </r>
  <r>
    <s v="26248-84194-FI"/>
    <s v="Phyllys Ormerod"/>
    <s v="pormerodg0@redcross.org"/>
    <s v="+1 (919) 491-2772"/>
    <s v="04 Arrowood Court"/>
    <x v="296"/>
    <s v="United States"/>
    <n v="27705"/>
    <x v="1"/>
  </r>
  <r>
    <s v="19485-98072-PS"/>
    <s v="Don Flintiff"/>
    <s v="dflintiffg1@e-recht24.de"/>
    <m/>
    <s v="7 Helena Junction"/>
    <x v="297"/>
    <s v="United Kingdom"/>
    <s v="WC1B"/>
    <x v="1"/>
  </r>
  <r>
    <s v="84493-71314-WX"/>
    <s v="Tymon Zanetti"/>
    <s v="tzanettig2@gravatar.com"/>
    <s v="+353 (351) 897-2630"/>
    <s v="561 Cherokee Trail"/>
    <x v="298"/>
    <s v="Ireland"/>
    <s v="H62"/>
    <x v="1"/>
  </r>
  <r>
    <s v="09530-56210-WO"/>
    <s v="Bili Follet"/>
    <s v="bfolletg3@a8.net"/>
    <s v="+353 (147) 609-3789"/>
    <s v="91 Darwin Circle"/>
    <x v="292"/>
    <s v="Ireland"/>
    <s v="E91"/>
    <x v="1"/>
  </r>
  <r>
    <s v="39789-43945-IV"/>
    <s v="Reinaldos Kirtley"/>
    <s v="rkirtleyg4@hatena.ne.jp"/>
    <s v="+1 (626) 635-6367"/>
    <s v="6356 Di Loreto Road"/>
    <x v="130"/>
    <s v="United States"/>
    <n v="90605"/>
    <x v="0"/>
  </r>
  <r>
    <s v="38972-89678-ZM"/>
    <s v="Carney Clemencet"/>
    <s v="cclemencetg5@weather.com"/>
    <m/>
    <s v="09240 Arkansas Point"/>
    <x v="43"/>
    <s v="United Kingdom"/>
    <s v="B40"/>
    <x v="0"/>
  </r>
  <r>
    <s v="91465-84526-IJ"/>
    <s v="Russell Donet"/>
    <s v="rdonetg6@oakley.com"/>
    <s v="+1 (804) 583-2067"/>
    <s v="1 Petterle Terrace"/>
    <x v="10"/>
    <s v="United States"/>
    <n v="23237"/>
    <x v="1"/>
  </r>
  <r>
    <s v="22832-98538-RB"/>
    <s v="Sidney Gawen"/>
    <s v="sgaweng7@creativecommons.org"/>
    <s v="+1 (571) 317-3089"/>
    <s v="9231 Stang Drive"/>
    <x v="267"/>
    <s v="United States"/>
    <n v="20167"/>
    <x v="0"/>
  </r>
  <r>
    <s v="30844-91890-ZA"/>
    <s v="Rickey Readie"/>
    <s v="rreadieg8@guardian.co.uk"/>
    <s v="+1 (775) 993-8273"/>
    <s v="8 Everett Court"/>
    <x v="111"/>
    <s v="United States"/>
    <n v="89706"/>
    <x v="1"/>
  </r>
  <r>
    <s v="64328-37891-JA"/>
    <s v="Conchita Dietzler"/>
    <s v="cdietzlerg9@goo.gl"/>
    <s v="+353 (428) 656-7060"/>
    <s v="1 Thierer Parkway"/>
    <x v="117"/>
    <s v="Ireland"/>
    <s v="H12"/>
    <x v="0"/>
  </r>
  <r>
    <s v="88992-49081-AT"/>
    <s v="Zilvia Claisse"/>
    <m/>
    <s v="+1 (612) 477-9298"/>
    <s v="529 Judy Circle"/>
    <x v="55"/>
    <s v="United States"/>
    <n v="55123"/>
    <x v="1"/>
  </r>
  <r>
    <s v="10204-31464-SA"/>
    <s v="Bar O' Mahony"/>
    <s v="bogb@elpais.com"/>
    <m/>
    <s v="478 Harper Junction"/>
    <x v="104"/>
    <s v="United States"/>
    <n v="35895"/>
    <x v="0"/>
  </r>
  <r>
    <s v="75156-80911-YT"/>
    <s v="Valenka Stansbury"/>
    <s v="vstansburygc@unblog.fr"/>
    <s v="+1 (915) 530-3435"/>
    <s v="10283 Ramsey Hill"/>
    <x v="92"/>
    <s v="United States"/>
    <n v="88553"/>
    <x v="0"/>
  </r>
  <r>
    <s v="53971-49906-PZ"/>
    <s v="Daniel Heinonen"/>
    <s v="dheinonengd@printfriendly.com"/>
    <m/>
    <s v="715 Kropf Hill"/>
    <x v="299"/>
    <s v="United States"/>
    <n v="30033"/>
    <x v="1"/>
  </r>
  <r>
    <s v="10728-17633-ST"/>
    <s v="Jewelle Shenton"/>
    <s v="jshentonge@google.com.hk"/>
    <s v="+1 (650) 712-0135"/>
    <s v="46367 Waubesa Hill"/>
    <x v="110"/>
    <s v="United States"/>
    <n v="92668"/>
    <x v="0"/>
  </r>
  <r>
    <s v="13549-65017-VE"/>
    <s v="Jennifer Wilkisson"/>
    <s v="jwilkissongf@nba.com"/>
    <m/>
    <s v="26051 Golf Course Road"/>
    <x v="300"/>
    <s v="United States"/>
    <n v="92648"/>
    <x v="0"/>
  </r>
  <r>
    <s v="87688-42420-TO"/>
    <s v="Kylie Mowat"/>
    <m/>
    <s v="+1 (206) 275-3973"/>
    <s v="06512 Shopko Court"/>
    <x v="176"/>
    <s v="United States"/>
    <n v="53285"/>
    <x v="1"/>
  </r>
  <r>
    <s v="05325-97750-WP"/>
    <s v="Cody Verissimo"/>
    <s v="cverissimogh@theglobeandmail.com"/>
    <m/>
    <s v="18 Bluestem Avenue"/>
    <x v="31"/>
    <s v="United Kingdom"/>
    <s v="DN21"/>
    <x v="0"/>
  </r>
  <r>
    <s v="51901-35210-UI"/>
    <s v="Gabriel Starcks"/>
    <s v="gstarcksgi@abc.net.au"/>
    <s v="+1 (423) 903-3146"/>
    <s v="5 Northland Alley"/>
    <x v="118"/>
    <s v="United States"/>
    <n v="37416"/>
    <x v="1"/>
  </r>
  <r>
    <s v="62483-50867-OM"/>
    <s v="Darby Dummer"/>
    <m/>
    <m/>
    <s v="6664 Huxley Place"/>
    <x v="301"/>
    <s v="United Kingdom"/>
    <s v="M14"/>
    <x v="1"/>
  </r>
  <r>
    <s v="92753-50029-SD"/>
    <s v="Kienan Scholard"/>
    <s v="kscholardgk@sbwire.com"/>
    <s v="+1 (614) 199-9032"/>
    <s v="47910 Longview Place"/>
    <x v="66"/>
    <s v="United States"/>
    <n v="43268"/>
    <x v="1"/>
  </r>
  <r>
    <s v="53809-98498-SN"/>
    <s v="Bo Kindley"/>
    <s v="bkindleygl@wikimedia.org"/>
    <s v="+1 (650) 799-2315"/>
    <s v="2 Village Plaza"/>
    <x v="154"/>
    <s v="United States"/>
    <n v="91186"/>
    <x v="0"/>
  </r>
  <r>
    <s v="66308-13503-KD"/>
    <s v="Krissie Hammett"/>
    <s v="khammettgm@dmoz.org"/>
    <s v="+1 (415) 825-4799"/>
    <s v="798 Grover Lane"/>
    <x v="172"/>
    <s v="United States"/>
    <n v="94159"/>
    <x v="0"/>
  </r>
  <r>
    <s v="82458-87830-JE"/>
    <s v="Alisha Hulburt"/>
    <s v="ahulburtgn@fda.gov"/>
    <m/>
    <s v="7997 Artisan Crossing"/>
    <x v="220"/>
    <s v="United States"/>
    <n v="71137"/>
    <x v="0"/>
  </r>
  <r>
    <s v="41611-34336-WT"/>
    <s v="Peyter Lauritzen"/>
    <s v="plauritzengo@photobucket.com"/>
    <s v="+1 (215) 308-0788"/>
    <s v="833 Monument Circle"/>
    <x v="13"/>
    <s v="United States"/>
    <n v="19141"/>
    <x v="1"/>
  </r>
  <r>
    <s v="70089-27418-UJ"/>
    <s v="Aurelia Burgwin"/>
    <s v="aburgwingp@redcross.org"/>
    <s v="+1 (314) 407-3962"/>
    <s v="0 Amoth Alley"/>
    <x v="11"/>
    <s v="United States"/>
    <n v="41905"/>
    <x v="0"/>
  </r>
  <r>
    <s v="99978-56910-BN"/>
    <s v="Emalee Rolin"/>
    <s v="erolingq@google.fr"/>
    <s v="+1 (419) 597-8743"/>
    <s v="2 Merry Center"/>
    <x v="50"/>
    <s v="United States"/>
    <n v="43666"/>
    <x v="0"/>
  </r>
  <r>
    <s v="09668-23340-IC"/>
    <s v="Donavon Fowle"/>
    <s v="dfowlegr@epa.gov"/>
    <m/>
    <s v="1 Mockingbird Trail"/>
    <x v="75"/>
    <s v="United States"/>
    <n v="80945"/>
    <x v="1"/>
  </r>
  <r>
    <s v="39457-62611-YK"/>
    <s v="Jorge Bettison"/>
    <m/>
    <s v="+353 (782) 457-9198"/>
    <s v="3336 Lien Plaza"/>
    <x v="248"/>
    <s v="Ireland"/>
    <s v="D02"/>
    <x v="1"/>
  </r>
  <r>
    <s v="90985-89807-RW"/>
    <s v="Wang Powlesland"/>
    <s v="wpowleslandgt@soundcloud.com"/>
    <s v="+1 (412) 453-4798"/>
    <s v="2 Novick Junction"/>
    <x v="302"/>
    <s v="United States"/>
    <n v="15274"/>
    <x v="0"/>
  </r>
  <r>
    <s v="73171-33001-FC"/>
    <s v="Brendin Peattie"/>
    <s v="bpeattiegu@imgur.com"/>
    <s v="+1 (954) 385-1889"/>
    <s v="4135 Burrows Court"/>
    <x v="207"/>
    <s v="United States"/>
    <n v="33411"/>
    <x v="1"/>
  </r>
  <r>
    <s v="17816-67941-ZS"/>
    <s v="Laurence Ellingham"/>
    <s v="lellinghamgv@sciencedaily.com"/>
    <s v="+1 (318) 670-8027"/>
    <s v="4286 Kingsford Crossing"/>
    <x v="220"/>
    <s v="United States"/>
    <n v="71115"/>
    <x v="0"/>
  </r>
  <r>
    <s v="90816-65619-LM"/>
    <s v="Billy Neiland"/>
    <m/>
    <m/>
    <s v="02971 Alpine Court"/>
    <x v="275"/>
    <s v="United States"/>
    <n v="44105"/>
    <x v="1"/>
  </r>
  <r>
    <s v="69761-61146-KD"/>
    <s v="Ancell Fendt"/>
    <s v="afendtgx@forbes.com"/>
    <s v="+1 (414) 811-7606"/>
    <s v="6 Rutledge Trail"/>
    <x v="176"/>
    <s v="United States"/>
    <n v="53234"/>
    <x v="0"/>
  </r>
  <r>
    <s v="24040-20817-QB"/>
    <s v="Angelia Cleyburn"/>
    <s v="acleyburngy@lycos.com"/>
    <s v="+1 (754) 355-3802"/>
    <s v="45127 Melvin Avenue"/>
    <x v="47"/>
    <s v="United States"/>
    <n v="33345"/>
    <x v="1"/>
  </r>
  <r>
    <s v="19524-21432-XP"/>
    <s v="Temple Castiglione"/>
    <s v="tcastiglionegz@xing.com"/>
    <s v="+1 (318) 820-6128"/>
    <s v="0915 Novick Avenue"/>
    <x v="220"/>
    <s v="United States"/>
    <n v="71105"/>
    <x v="1"/>
  </r>
  <r>
    <s v="14398-43114-RV"/>
    <s v="Betti Lacasa"/>
    <m/>
    <s v="+353 (930) 704-1778"/>
    <s v="4 Lindbergh Trail"/>
    <x v="80"/>
    <s v="Ireland"/>
    <s v="D17"/>
    <x v="1"/>
  </r>
  <r>
    <s v="41486-52502-QQ"/>
    <s v="Gunilla Lynch"/>
    <m/>
    <s v="+1 (916) 626-5223"/>
    <s v="9945 Eagan Circle"/>
    <x v="161"/>
    <s v="United States"/>
    <n v="94207"/>
    <x v="1"/>
  </r>
  <r>
    <s v="62762-19458-UY"/>
    <s v="Vita Pummery"/>
    <m/>
    <s v="+1 (615) 549-8774"/>
    <s v="999 Sachtjen Avenue"/>
    <x v="98"/>
    <s v="United States"/>
    <n v="37240"/>
    <x v="1"/>
  </r>
  <r>
    <s v="20236-64364-QL"/>
    <s v="Shay Couronne"/>
    <s v="scouronneh3@mozilla.org"/>
    <s v="+1 (701) 894-8081"/>
    <s v="67 David Lane"/>
    <x v="102"/>
    <s v="United States"/>
    <n v="58122"/>
    <x v="0"/>
  </r>
  <r>
    <s v="29102-40100-TZ"/>
    <s v="Linus Flippelli"/>
    <s v="lflippellih4@github.io"/>
    <s v="+44 (200) 860-6521"/>
    <s v="3657 International Terrace"/>
    <x v="303"/>
    <s v="United Kingdom"/>
    <s v="LE16"/>
    <x v="1"/>
  </r>
  <r>
    <s v="09171-42203-EB"/>
    <s v="Rachelle Elizabeth"/>
    <s v="relizabethh5@live.com"/>
    <s v="+1 (918) 203-3263"/>
    <s v="2668 Dixon Plaza"/>
    <x v="137"/>
    <s v="United States"/>
    <n v="74184"/>
    <x v="1"/>
  </r>
  <r>
    <s v="29060-75856-UI"/>
    <s v="Innis Renhard"/>
    <s v="irenhardh6@i2i.jp"/>
    <s v="+1 (646) 225-6560"/>
    <s v="73184 Fieldstone Junction"/>
    <x v="17"/>
    <s v="United States"/>
    <n v="10045"/>
    <x v="0"/>
  </r>
  <r>
    <s v="17088-16989-PL"/>
    <s v="Winne Roche"/>
    <s v="wrocheh7@xinhuanet.com"/>
    <s v="+1 (317) 439-5584"/>
    <s v="378 Scofield Place"/>
    <x v="304"/>
    <s v="United States"/>
    <n v="34642"/>
    <x v="0"/>
  </r>
  <r>
    <s v="94022-69223-DP"/>
    <s v="Josy Bus"/>
    <s v="jbush8@guardian.co.uk"/>
    <s v="+353 (439) 947-1816"/>
    <s v="548 Melvin Pass"/>
    <x v="254"/>
    <s v="Ireland"/>
    <s v="W34"/>
    <x v="1"/>
  </r>
  <r>
    <s v="13324-78688-MI"/>
    <s v="Cordy Odgaard"/>
    <s v="codgaardh9@nsw.gov.au"/>
    <s v="+1 (503) 203-1484"/>
    <s v="5 Florence Court"/>
    <x v="14"/>
    <s v="United States"/>
    <n v="97296"/>
    <x v="1"/>
  </r>
  <r>
    <s v="73799-04749-BM"/>
    <s v="Bertine Byrd"/>
    <s v="bbyrdha@4shared.com"/>
    <m/>
    <s v="3482 Morning Circle"/>
    <x v="205"/>
    <s v="United States"/>
    <n v="89115"/>
    <x v="1"/>
  </r>
  <r>
    <s v="01927-46702-YT"/>
    <s v="Nelie Garnson"/>
    <m/>
    <s v="+44 (141) 640-7113"/>
    <s v="821 Annamark Park"/>
    <x v="305"/>
    <s v="United Kingdom"/>
    <s v="SW19"/>
    <x v="1"/>
  </r>
  <r>
    <s v="80467-17137-TO"/>
    <s v="Dianne Chardin"/>
    <s v="dchardinhc@nhs.uk"/>
    <m/>
    <s v="6495 Warrior Point"/>
    <x v="306"/>
    <s v="Ireland"/>
    <s v="V23"/>
    <x v="0"/>
  </r>
  <r>
    <s v="14640-87215-BK"/>
    <s v="Hailee Radbone"/>
    <s v="hradbonehd@newsvine.com"/>
    <s v="+1 (415) 968-9559"/>
    <s v="265 Maple Parkway"/>
    <x v="172"/>
    <s v="United States"/>
    <n v="94159"/>
    <x v="1"/>
  </r>
  <r>
    <s v="94447-35885-HK"/>
    <s v="Wallis Bernth"/>
    <s v="wbernthhe@miitbeian.gov.cn"/>
    <s v="+1 (412) 597-3861"/>
    <s v="5 Ramsey Plaza"/>
    <x v="302"/>
    <s v="United States"/>
    <n v="15274"/>
    <x v="1"/>
  </r>
  <r>
    <s v="71034-49694-CS"/>
    <s v="Byron Acarson"/>
    <s v="bacarsonhf@cnn.com"/>
    <s v="+1 (713) 418-6385"/>
    <s v="0 Bay Center"/>
    <x v="15"/>
    <s v="United States"/>
    <n v="77281"/>
    <x v="0"/>
  </r>
  <r>
    <s v="00445-42781-KX"/>
    <s v="Faunie Brigham"/>
    <s v="fbrighamhg@blog.com"/>
    <s v="+353 (620) 657-2946"/>
    <s v="7246 Green Pass"/>
    <x v="307"/>
    <s v="Ireland"/>
    <s v="F45"/>
    <x v="0"/>
  </r>
  <r>
    <s v="14756-18321-CL"/>
    <s v="Linn Alaway"/>
    <s v="lalawayhh@weather.com"/>
    <m/>
    <s v="5602 Florence Avenue"/>
    <x v="47"/>
    <s v="United States"/>
    <n v="33345"/>
    <x v="1"/>
  </r>
  <r>
    <s v="37997-75562-PI"/>
    <s v="Cami Meir"/>
    <s v="cmeirhi@cnet.com"/>
    <s v="+1 (817) 618-7085"/>
    <s v="02 Rutledge Road"/>
    <x v="183"/>
    <s v="United States"/>
    <n v="76210"/>
    <x v="1"/>
  </r>
  <r>
    <s v="69981-85767-RP"/>
    <s v="Marcie Aingell"/>
    <s v="maingellhj@nasa.gov"/>
    <s v="+353 (287) 780-1746"/>
    <s v="1274 Prairieview Drive"/>
    <x v="258"/>
    <s v="Ireland"/>
    <s v="R21"/>
    <x v="0"/>
  </r>
  <r>
    <s v="96116-24737-LV"/>
    <s v="Marjorie Yoxen"/>
    <s v="myoxenhk@google.com"/>
    <s v="+1 (213) 241-8051"/>
    <s v="84 Oak Valley Drive"/>
    <x v="8"/>
    <s v="United States"/>
    <n v="90005"/>
    <x v="1"/>
  </r>
  <r>
    <s v="18684-73088-YL"/>
    <s v="Gaspar McGavin"/>
    <s v="gmcgavinhl@histats.com"/>
    <s v="+1 (570) 745-7589"/>
    <s v="573 Anhalt Park"/>
    <x v="162"/>
    <s v="United States"/>
    <n v="18706"/>
    <x v="1"/>
  </r>
  <r>
    <s v="74671-55639-TU"/>
    <s v="Lindy Uttermare"/>
    <s v="luttermarehm@engadget.com"/>
    <s v="+1 (817) 793-6871"/>
    <s v="77 Lake View Road"/>
    <x v="183"/>
    <s v="United States"/>
    <n v="76205"/>
    <x v="1"/>
  </r>
  <r>
    <s v="17488-65879-XL"/>
    <s v="Eal D'Ambrogio"/>
    <s v="edambrogiohn@techcrunch.com"/>
    <s v="+1 (816) 196-1729"/>
    <s v="32 Darwin Court"/>
    <x v="156"/>
    <s v="United States"/>
    <n v="64082"/>
    <x v="0"/>
  </r>
  <r>
    <s v="46431-09298-OU"/>
    <s v="Carolee Winchcombe"/>
    <s v="cwinchcombeho@jiathis.com"/>
    <s v="+1 (501) 772-4397"/>
    <s v="687 Bluestem Point"/>
    <x v="33"/>
    <s v="United States"/>
    <n v="72209"/>
    <x v="0"/>
  </r>
  <r>
    <s v="60378-26473-FE"/>
    <s v="Benedikta Paumier"/>
    <s v="bpaumierhp@umn.edu"/>
    <s v="+353 (777) 856-8236"/>
    <s v="319 Carioca Alley"/>
    <x v="308"/>
    <s v="Ireland"/>
    <s v="E45"/>
    <x v="0"/>
  </r>
  <r>
    <s v="34927-68586-ZV"/>
    <s v="Neville Piatto"/>
    <m/>
    <s v="+353 (573) 561-9754"/>
    <s v="118 Vermont Junction"/>
    <x v="292"/>
    <s v="Ireland"/>
    <s v="E91"/>
    <x v="0"/>
  </r>
  <r>
    <s v="29051-27555-GD"/>
    <s v="Jeno Capey"/>
    <s v="jcapeyhr@bravesites.com"/>
    <s v="+1 (814) 974-7878"/>
    <s v="9 Evergreen Circle"/>
    <x v="178"/>
    <s v="United States"/>
    <n v="16534"/>
    <x v="0"/>
  </r>
  <r>
    <s v="05503-73375-RU"/>
    <s v="Carmella Bruffell"/>
    <m/>
    <s v="+44 (138) 190-7521"/>
    <s v="996 Meadow Valley Point"/>
    <x v="181"/>
    <s v="United Kingdom"/>
    <s v="NG34"/>
    <x v="1"/>
  </r>
  <r>
    <s v="64918-67725-MN"/>
    <s v="Yardley Basill"/>
    <s v="ybasillht@theguardian.com"/>
    <s v="+1 (412) 297-2806"/>
    <s v="10675 Loomis Place"/>
    <x v="302"/>
    <s v="United States"/>
    <n v="15255"/>
    <x v="0"/>
  </r>
  <r>
    <s v="85634-61759-ND"/>
    <s v="Maggy Baistow"/>
    <s v="mbaistowhu@i2i.jp"/>
    <s v="+44 (876) 508-3376"/>
    <s v="9531 Dexter Drive"/>
    <x v="309"/>
    <s v="United Kingdom"/>
    <s v="GL54"/>
    <x v="0"/>
  </r>
  <r>
    <s v="40180-22940-QB"/>
    <s v="Courtney Pallant"/>
    <s v="cpallanthv@typepad.com"/>
    <m/>
    <s v="117 American Ash Crossing"/>
    <x v="72"/>
    <s v="United States"/>
    <n v="75260"/>
    <x v="0"/>
  </r>
  <r>
    <s v="34666-76738-SQ"/>
    <s v="Marne Mingey"/>
    <m/>
    <s v="+1 (786) 445-8879"/>
    <s v="7 South Parkway"/>
    <x v="226"/>
    <s v="United States"/>
    <n v="33233"/>
    <x v="1"/>
  </r>
  <r>
    <s v="98536-88616-FF"/>
    <s v="Denny O' Ronan"/>
    <s v="dohx@redcross.org"/>
    <s v="+1 (325) 276-3690"/>
    <s v="92 Kingsford Court"/>
    <x v="310"/>
    <s v="United States"/>
    <n v="76905"/>
    <x v="0"/>
  </r>
  <r>
    <s v="55621-06130-SA"/>
    <s v="Dottie Rallin"/>
    <s v="drallinhy@howstuffworks.com"/>
    <s v="+1 (518) 981-1531"/>
    <s v="13617 Harbort Lane"/>
    <x v="146"/>
    <s v="United States"/>
    <n v="12205"/>
    <x v="0"/>
  </r>
  <r>
    <s v="45666-86771-EH"/>
    <s v="Ardith Chill"/>
    <s v="achillhz@epa.gov"/>
    <s v="+44 (411) 344-1320"/>
    <s v="677 Bartillon Avenue"/>
    <x v="311"/>
    <s v="United Kingdom"/>
    <s v="BD23"/>
    <x v="0"/>
  </r>
  <r>
    <s v="52143-35672-JF"/>
    <s v="Tuckie Mathonnet"/>
    <s v="tmathonneti0@google.co.jp"/>
    <s v="+1 (614) 781-0396"/>
    <s v="407 Roth Circle"/>
    <x v="66"/>
    <s v="United States"/>
    <n v="43240"/>
    <x v="1"/>
  </r>
  <r>
    <s v="24689-69376-XX"/>
    <s v="Charmane Denys"/>
    <s v="cdenysi1@is.gd"/>
    <s v="+44 (341) 297-2539"/>
    <s v="480 Shopko Street"/>
    <x v="312"/>
    <s v="United Kingdom"/>
    <s v="DL8"/>
    <x v="1"/>
  </r>
  <r>
    <s v="71891-51101-VQ"/>
    <s v="Cecily Stebbings"/>
    <s v="cstebbingsi2@drupal.org"/>
    <s v="+1 (951) 986-4062"/>
    <s v="6 Green Ridge Drive"/>
    <x v="83"/>
    <s v="United States"/>
    <n v="92883"/>
    <x v="0"/>
  </r>
  <r>
    <s v="71749-05400-CN"/>
    <s v="Giana Tonnesen"/>
    <m/>
    <s v="+1 (202) 931-2413"/>
    <s v="041 Lighthouse Bay Center"/>
    <x v="46"/>
    <s v="United States"/>
    <n v="20436"/>
    <x v="1"/>
  </r>
  <r>
    <s v="64845-00270-NO"/>
    <s v="Rhetta Zywicki"/>
    <s v="rzywickii4@ifeng.com"/>
    <m/>
    <s v="18 Ruskin Plaza"/>
    <x v="313"/>
    <s v="Ireland"/>
    <s v="D6W"/>
    <x v="1"/>
  </r>
  <r>
    <s v="29851-36402-UX"/>
    <s v="Almeria Burgett"/>
    <s v="aburgetti5@moonfruit.com"/>
    <s v="+1 (419) 372-4746"/>
    <s v="50879 Reindahl Road"/>
    <x v="50"/>
    <s v="United States"/>
    <n v="43610"/>
    <x v="1"/>
  </r>
  <r>
    <s v="12190-25421-WM"/>
    <s v="Marvin Malloy"/>
    <s v="mmalloyi6@seattletimes.com"/>
    <s v="+1 (202) 284-7115"/>
    <s v="2 Ohio Drive"/>
    <x v="46"/>
    <s v="United States"/>
    <n v="20088"/>
    <x v="1"/>
  </r>
  <r>
    <s v="52316-30571-GD"/>
    <s v="Maxim McParland"/>
    <s v="mmcparlandi7@w3.org"/>
    <m/>
    <s v="17 Valley Edge Terrace"/>
    <x v="314"/>
    <s v="United States"/>
    <n v="52405"/>
    <x v="0"/>
  </r>
  <r>
    <s v="23243-92649-RY"/>
    <s v="Sylas Jennaroy"/>
    <s v="sjennaroyi8@purevolume.com"/>
    <m/>
    <s v="22 South Court"/>
    <x v="27"/>
    <s v="United States"/>
    <n v="80045"/>
    <x v="1"/>
  </r>
  <r>
    <s v="39528-19971-OR"/>
    <s v="Wren Place"/>
    <s v="wplacei9@wsj.com"/>
    <s v="+1 (408) 106-8863"/>
    <s v="9 Artisan Avenue"/>
    <x v="315"/>
    <s v="United States"/>
    <n v="94089"/>
    <x v="0"/>
  </r>
  <r>
    <s v="10248-53779-DT"/>
    <s v="Hewitt Jarret"/>
    <m/>
    <m/>
    <s v="88563 Veith Circle"/>
    <x v="288"/>
    <s v="Ireland"/>
    <s v="H16"/>
    <x v="0"/>
  </r>
  <r>
    <s v="93417-12322-YB"/>
    <s v="Dollie Gadsden"/>
    <s v="dgadsdenib@google.com.hk"/>
    <s v="+353 (847) 447-7835"/>
    <s v="70 Ludington Terrace"/>
    <x v="316"/>
    <s v="Ireland"/>
    <s v="E91"/>
    <x v="0"/>
  </r>
  <r>
    <s v="56891-86662-UY"/>
    <s v="Val Wakelin"/>
    <s v="vwakelinic@unesco.org"/>
    <s v="+1 (517) 163-7746"/>
    <s v="2003 Muir Lane"/>
    <x v="136"/>
    <s v="United States"/>
    <n v="48930"/>
    <x v="1"/>
  </r>
  <r>
    <s v="40414-26467-VE"/>
    <s v="Annie Campsall"/>
    <s v="acampsallid@zimbio.com"/>
    <s v="+1 (713) 339-5547"/>
    <s v="52003 Burning Wood Plaza"/>
    <x v="15"/>
    <s v="United States"/>
    <n v="77281"/>
    <x v="0"/>
  </r>
  <r>
    <s v="87858-83734-RK"/>
    <s v="Shermy Moseby"/>
    <s v="smosebyie@stanford.edu"/>
    <m/>
    <s v="463 Mandrake Terrace"/>
    <x v="317"/>
    <s v="United States"/>
    <n v="37131"/>
    <x v="1"/>
  </r>
  <r>
    <s v="46818-20198-GB"/>
    <s v="Corrie Wass"/>
    <s v="cwassif@prweb.com"/>
    <m/>
    <s v="9978 Monterey Crossing"/>
    <x v="32"/>
    <s v="United States"/>
    <n v="25362"/>
    <x v="1"/>
  </r>
  <r>
    <s v="29808-89098-XD"/>
    <s v="Ira Sjostrom"/>
    <s v="isjostromig@pbs.org"/>
    <s v="+1 (814) 359-4610"/>
    <s v="68502 Stoughton Court"/>
    <x v="178"/>
    <s v="United States"/>
    <n v="16534"/>
    <x v="1"/>
  </r>
  <r>
    <s v="71845-97930-ME"/>
    <s v="Helli Load"/>
    <s v="hloadih@weibo.com"/>
    <s v="+1 (601) 387-9366"/>
    <s v="7062 Hollow Ridge Alley"/>
    <x v="250"/>
    <s v="United States"/>
    <n v="39204"/>
    <x v="0"/>
  </r>
  <r>
    <s v="78786-77449-RQ"/>
    <s v="Jermaine Branchett"/>
    <s v="jbranchettii@bravesites.com"/>
    <s v="+1 (806) 376-6144"/>
    <s v="55287 Atwood Alley"/>
    <x v="149"/>
    <s v="United States"/>
    <n v="79491"/>
    <x v="1"/>
  </r>
  <r>
    <s v="27878-42224-QF"/>
    <s v="Nissie Rudland"/>
    <s v="nrudlandij@blogs.com"/>
    <s v="+353 (445) 224-6111"/>
    <s v="60371 Doe Crossing Place"/>
    <x v="318"/>
    <s v="Ireland"/>
    <s v="Y25"/>
    <x v="1"/>
  </r>
  <r>
    <s v="32743-78448-KT"/>
    <s v="Janella Millett"/>
    <s v="jmillettik@addtoany.com"/>
    <s v="+1 (919) 302-3228"/>
    <s v="3 Novick Alley"/>
    <x v="296"/>
    <s v="United States"/>
    <n v="27717"/>
    <x v="0"/>
  </r>
  <r>
    <s v="25331-13794-SB"/>
    <s v="Ferdie Tourry"/>
    <s v="ftourryil@google.de"/>
    <s v="+1 (843) 243-1686"/>
    <s v="9422 Forest Dale Circle"/>
    <x v="319"/>
    <s v="United States"/>
    <n v="29505"/>
    <x v="1"/>
  </r>
  <r>
    <s v="55864-37682-GQ"/>
    <s v="Cecil Weatherall"/>
    <s v="cweatherallim@toplist.cz"/>
    <s v="+1 (315) 335-0182"/>
    <s v="218 5th Plaza"/>
    <x v="320"/>
    <s v="United States"/>
    <n v="13205"/>
    <x v="0"/>
  </r>
  <r>
    <s v="97005-25609-CQ"/>
    <s v="Gale Heindrick"/>
    <s v="gheindrickin@usda.gov"/>
    <s v="+1 (229) 111-7292"/>
    <s v="37 Schiller Place"/>
    <x v="235"/>
    <s v="United States"/>
    <n v="30245"/>
    <x v="1"/>
  </r>
  <r>
    <s v="94058-95794-IJ"/>
    <s v="Layne Imason"/>
    <s v="limasonio@discuz.net"/>
    <m/>
    <s v="9 Village Green Parkway"/>
    <x v="15"/>
    <s v="United States"/>
    <n v="77070"/>
    <x v="0"/>
  </r>
  <r>
    <s v="40214-03678-GU"/>
    <s v="Hazel Saill"/>
    <s v="hsaillip@odnoklassniki.ru"/>
    <s v="+1 (913) 968-8024"/>
    <s v="3186 Bay Lane"/>
    <x v="82"/>
    <s v="United States"/>
    <n v="66160"/>
    <x v="0"/>
  </r>
  <r>
    <s v="04921-85445-SL"/>
    <s v="Hermann Larvor"/>
    <s v="hlarvoriq@last.fm"/>
    <s v="+1 (941) 779-2195"/>
    <s v="65129 Becker Drive"/>
    <x v="321"/>
    <s v="United States"/>
    <n v="34282"/>
    <x v="0"/>
  </r>
  <r>
    <s v="53386-94266-LJ"/>
    <s v="Terri Lyford"/>
    <m/>
    <s v="+1 (610) 942-2790"/>
    <s v="00 Buell Avenue"/>
    <x v="322"/>
    <s v="United States"/>
    <n v="18105"/>
    <x v="0"/>
  </r>
  <r>
    <s v="49480-85909-DG"/>
    <s v="Gabey Cogan"/>
    <m/>
    <s v="+1 (757) 101-9459"/>
    <s v="05001 Continental Crossing"/>
    <x v="323"/>
    <s v="United States"/>
    <n v="23663"/>
    <x v="1"/>
  </r>
  <r>
    <s v="18293-78136-MN"/>
    <s v="Charin Penwarden"/>
    <s v="cpenwardenit@mlb.com"/>
    <s v="+353 (765) 345-5590"/>
    <s v="1 Nobel Terrace"/>
    <x v="239"/>
    <s v="Ireland"/>
    <s v="D15"/>
    <x v="1"/>
  </r>
  <r>
    <s v="84641-67384-TD"/>
    <s v="Milty Middis"/>
    <s v="mmiddisiu@dmoz.org"/>
    <s v="+1 (316) 736-9645"/>
    <s v="8 Schiller Point"/>
    <x v="324"/>
    <s v="United States"/>
    <n v="67260"/>
    <x v="0"/>
  </r>
  <r>
    <s v="72320-29738-EB"/>
    <s v="Adrianne Vairow"/>
    <s v="avairowiv@studiopress.com"/>
    <s v="+44 (236) 517-2586"/>
    <s v="73486 Cardinal Terrace"/>
    <x v="311"/>
    <s v="United Kingdom"/>
    <s v="BD23"/>
    <x v="1"/>
  </r>
  <r>
    <s v="47355-97488-XS"/>
    <s v="Anjanette Goldie"/>
    <s v="agoldieiw@goo.gl"/>
    <m/>
    <s v="3729 Susan Drive"/>
    <x v="195"/>
    <s v="United States"/>
    <n v="6816"/>
    <x v="1"/>
  </r>
  <r>
    <s v="63499-24884-PP"/>
    <s v="Nicky Ayris"/>
    <s v="nayrisix@t-online.de"/>
    <s v="+44 (627) 552-5656"/>
    <s v="7 Reinke Circle"/>
    <x v="48"/>
    <s v="United Kingdom"/>
    <s v="PH43"/>
    <x v="0"/>
  </r>
  <r>
    <s v="39193-51770-FM"/>
    <s v="Laryssa Benediktovich"/>
    <s v="lbenediktovichiy@wunderground.com"/>
    <s v="+1 (904) 330-1211"/>
    <s v="5 Prairieview Drive"/>
    <x v="215"/>
    <s v="United States"/>
    <n v="32209"/>
    <x v="0"/>
  </r>
  <r>
    <s v="61323-91967-GG"/>
    <s v="Theo Jacobovitz"/>
    <s v="tjacobovitziz@cbc.ca"/>
    <s v="+1 (713) 642-2082"/>
    <s v="21597 Bonner Pass"/>
    <x v="15"/>
    <s v="United States"/>
    <n v="77299"/>
    <x v="1"/>
  </r>
  <r>
    <s v="90123-01967-KS"/>
    <s v="Becca Ableson"/>
    <m/>
    <s v="+1 (971) 254-5295"/>
    <s v="69493 Hanson Place"/>
    <x v="14"/>
    <s v="United States"/>
    <n v="97255"/>
    <x v="1"/>
  </r>
  <r>
    <s v="15958-25089-OS"/>
    <s v="Jeno Druitt"/>
    <s v="jdruittj1@feedburner.com"/>
    <s v="+1 (650) 693-6904"/>
    <s v="1726 1st Drive"/>
    <x v="154"/>
    <s v="United States"/>
    <n v="91186"/>
    <x v="0"/>
  </r>
  <r>
    <s v="98430-37820-UV"/>
    <s v="Deonne Shortall"/>
    <s v="dshortallj2@wikipedia.org"/>
    <s v="+1 (714) 917-8665"/>
    <s v="0 Kropf Lane"/>
    <x v="105"/>
    <s v="United States"/>
    <n v="92725"/>
    <x v="0"/>
  </r>
  <r>
    <s v="21798-04171-XC"/>
    <s v="Wilton Cottier"/>
    <s v="wcottierj3@cafepress.com"/>
    <s v="+1 (408) 261-7902"/>
    <s v="341 Oak Point"/>
    <x v="9"/>
    <s v="United States"/>
    <n v="95160"/>
    <x v="1"/>
  </r>
  <r>
    <s v="52798-46508-HP"/>
    <s v="Kevan Grinsted"/>
    <s v="kgrinstedj4@google.com.br"/>
    <s v="+353 (773) 225-6216"/>
    <s v="3 Kennedy Plaza"/>
    <x v="325"/>
    <s v="Ireland"/>
    <s v="D24"/>
    <x v="1"/>
  </r>
  <r>
    <s v="46478-42970-EM"/>
    <s v="Dionne Skyner"/>
    <s v="dskynerj5@hubpages.com"/>
    <s v="+1 (719) 937-4913"/>
    <s v="39 Kings Junction"/>
    <x v="75"/>
    <s v="United States"/>
    <n v="80935"/>
    <x v="1"/>
  </r>
  <r>
    <s v="00246-15080-LE"/>
    <s v="Francesco Dressel"/>
    <m/>
    <m/>
    <s v="1 Fulton Road"/>
    <x v="50"/>
    <s v="United States"/>
    <n v="43605"/>
    <x v="1"/>
  </r>
  <r>
    <s v="09357-10966-VA"/>
    <s v="Paola Normanvill"/>
    <s v="pnormanvillj7@biblegateway.com"/>
    <s v="+1 (561) 922-9845"/>
    <s v="904 Butternut Alley"/>
    <x v="212"/>
    <s v="United States"/>
    <n v="33436"/>
    <x v="0"/>
  </r>
  <r>
    <s v="26295-44907-DK"/>
    <s v="Ambrosio Weinmann"/>
    <s v="aweinmannj8@shinystat.com"/>
    <s v="+1 (513) 966-3308"/>
    <s v="8 Waywood Alley"/>
    <x v="165"/>
    <s v="United States"/>
    <n v="45999"/>
    <x v="1"/>
  </r>
  <r>
    <s v="95351-96177-QV"/>
    <s v="Elden Andriessen"/>
    <s v="eandriessenj9@europa.eu"/>
    <s v="+1 (314) 307-5250"/>
    <s v="64390 Sommers Road"/>
    <x v="12"/>
    <s v="United States"/>
    <n v="63121"/>
    <x v="0"/>
  </r>
  <r>
    <s v="92204-96636-BS"/>
    <s v="Roxie Deaconson"/>
    <s v="rdeaconsonja@archive.org"/>
    <s v="+1 (914) 524-1161"/>
    <s v="70166 Marcy Center"/>
    <x v="326"/>
    <s v="United States"/>
    <n v="10705"/>
    <x v="1"/>
  </r>
  <r>
    <s v="03010-30348-UA"/>
    <s v="Davida Caro"/>
    <s v="dcarojb@twitter.com"/>
    <s v="+1 (410) 594-3041"/>
    <s v="476 Hoepker Place"/>
    <x v="198"/>
    <s v="United States"/>
    <n v="21290"/>
    <x v="0"/>
  </r>
  <r>
    <s v="13441-34686-SW"/>
    <s v="Johna Bluck"/>
    <s v="jbluckjc@imageshack.us"/>
    <s v="+1 (904) 875-3139"/>
    <s v="8387 Del Sol Drive"/>
    <x v="215"/>
    <s v="United States"/>
    <n v="32230"/>
    <x v="1"/>
  </r>
  <r>
    <s v="96612-41722-VJ"/>
    <s v="Myrle Dearden"/>
    <m/>
    <m/>
    <s v="06 Scoville Alley"/>
    <x v="327"/>
    <s v="Ireland"/>
    <s v="D13"/>
    <x v="1"/>
  </r>
  <r>
    <s v="94091-86957-HX"/>
    <s v="Jimmy Dymoke"/>
    <s v="jdymokeje@prnewswire.com"/>
    <s v="+353 (390) 459-9269"/>
    <s v="8424 Milwaukee Court"/>
    <x v="80"/>
    <s v="Ireland"/>
    <s v="D17"/>
    <x v="1"/>
  </r>
  <r>
    <s v="25504-41681-WA"/>
    <s v="Orland Tadman"/>
    <s v="otadmanjf@ft.com"/>
    <s v="+1 (305) 205-3682"/>
    <s v="94 John Wall Terrace"/>
    <x v="226"/>
    <s v="United States"/>
    <n v="33196"/>
    <x v="0"/>
  </r>
  <r>
    <s v="75443-07820-DZ"/>
    <s v="Barrett Gudde"/>
    <s v="bguddejg@dailymotion.com"/>
    <m/>
    <s v="1 Buhler Trail"/>
    <x v="172"/>
    <s v="United States"/>
    <n v="94121"/>
    <x v="1"/>
  </r>
  <r>
    <s v="39276-95489-XV"/>
    <s v="Nathan Sictornes"/>
    <s v="nsictornesjh@buzzfeed.com"/>
    <s v="+353 (410) 713-0145"/>
    <s v="26 Little Fleur Trail"/>
    <x v="209"/>
    <s v="Ireland"/>
    <s v="D04"/>
    <x v="0"/>
  </r>
  <r>
    <s v="61437-83623-PZ"/>
    <s v="Vivyan Dunning"/>
    <s v="vdunningji@independent.co.uk"/>
    <m/>
    <s v="9681 Dapin Center"/>
    <x v="20"/>
    <s v="United States"/>
    <n v="33982"/>
    <x v="0"/>
  </r>
  <r>
    <s v="34317-87258-HQ"/>
    <s v="Doralin Baison"/>
    <m/>
    <s v="+353 (214) 406-4884"/>
    <s v="9 Dayton Park"/>
    <x v="108"/>
    <s v="Ireland"/>
    <s v="D17"/>
    <x v="0"/>
  </r>
  <r>
    <s v="18570-80998-ZS"/>
    <s v="Josefina Ferens"/>
    <m/>
    <s v="+1 (212) 163-1916"/>
    <s v="51 Bluejay Point"/>
    <x v="17"/>
    <s v="United States"/>
    <n v="10125"/>
    <x v="0"/>
  </r>
  <r>
    <s v="66580-33745-OQ"/>
    <s v="Shelley Gehring"/>
    <s v="sgehringjl@gnu.org"/>
    <s v="+1 (864) 940-7075"/>
    <s v="663 Westend Hill"/>
    <x v="147"/>
    <s v="United States"/>
    <n v="29305"/>
    <x v="1"/>
  </r>
  <r>
    <s v="19820-29285-FD"/>
    <s v="Barrie Fallowes"/>
    <s v="bfallowesjm@purevolume.com"/>
    <s v="+1 (805) 975-3527"/>
    <s v="1768 Hoepker Place"/>
    <x v="328"/>
    <s v="United States"/>
    <n v="93305"/>
    <x v="1"/>
  </r>
  <r>
    <s v="11349-55147-SN"/>
    <s v="Nicolas Aiton"/>
    <m/>
    <s v="+353 (861) 791-0313"/>
    <s v="4 Colorado Center"/>
    <x v="329"/>
    <s v="Ireland"/>
    <s v="T56"/>
    <x v="1"/>
  </r>
  <r>
    <s v="21141-12455-VB"/>
    <s v="Shelli De Banke"/>
    <s v="sdejo@newsvine.com"/>
    <s v="+1 (314) 496-2561"/>
    <s v="290 Ridgeview Way"/>
    <x v="12"/>
    <s v="United States"/>
    <n v="63169"/>
    <x v="0"/>
  </r>
  <r>
    <s v="71003-85639-HB"/>
    <s v="Lyell Murch"/>
    <m/>
    <s v="+1 (260) 280-7251"/>
    <s v="18 Darwin Park"/>
    <x v="56"/>
    <s v="United States"/>
    <n v="46896"/>
    <x v="0"/>
  </r>
  <r>
    <s v="58443-95866-YO"/>
    <s v="Stearne Count"/>
    <s v="scountjq@nba.com"/>
    <s v="+1 (952) 721-7276"/>
    <s v="31 Holy Cross Lane"/>
    <x v="330"/>
    <s v="United States"/>
    <n v="55564"/>
    <x v="1"/>
  </r>
  <r>
    <s v="89646-21249-OH"/>
    <s v="Selia Ragles"/>
    <s v="sraglesjr@blogtalkradio.com"/>
    <s v="+1 (479) 494-1369"/>
    <s v="214 Dwight Hill"/>
    <x v="331"/>
    <s v="United States"/>
    <n v="72905"/>
    <x v="1"/>
  </r>
  <r>
    <s v="64988-20636-XQ"/>
    <s v="Silas Deehan"/>
    <m/>
    <m/>
    <s v="77 Sycamore Pass"/>
    <x v="225"/>
    <s v="United Kingdom"/>
    <s v="OX12"/>
    <x v="1"/>
  </r>
  <r>
    <s v="34704-83143-KS"/>
    <s v="Sacha Bruun"/>
    <s v="sbruunjt@blogtalkradio.com"/>
    <s v="+1 (209) 784-1969"/>
    <s v="44 Northview Lane"/>
    <x v="88"/>
    <s v="United States"/>
    <n v="95210"/>
    <x v="1"/>
  </r>
  <r>
    <s v="67388-17544-XX"/>
    <s v="Alon Pllu"/>
    <s v="aplluju@dagondesign.com"/>
    <s v="+353 (915) 742-6707"/>
    <s v="043 American Circle"/>
    <x v="332"/>
    <s v="Ireland"/>
    <s v="D11"/>
    <x v="0"/>
  </r>
  <r>
    <s v="69411-48470-ID"/>
    <s v="Gilberto Cornier"/>
    <s v="gcornierjv@techcrunch.com"/>
    <m/>
    <s v="39353 Northview Avenue"/>
    <x v="52"/>
    <s v="United States"/>
    <n v="33686"/>
    <x v="1"/>
  </r>
  <r>
    <s v="20077-67239-EC"/>
    <s v="Selestina Greedyer"/>
    <s v="sgreedyerjw@parallels.com"/>
    <s v="+353 (388) 882-1500"/>
    <s v="9707 Leroy Junction"/>
    <x v="124"/>
    <s v="Ireland"/>
    <s v="Y34"/>
    <x v="1"/>
  </r>
  <r>
    <s v="97741-98924-KT"/>
    <s v="Willabella Harvison"/>
    <s v="wharvisonjx@gizmodo.com"/>
    <s v="+1 (610) 316-8430"/>
    <s v="0 Sachs Way"/>
    <x v="13"/>
    <s v="United States"/>
    <n v="19104"/>
    <x v="1"/>
  </r>
  <r>
    <s v="79857-78167-KO"/>
    <s v="Darice Heaford"/>
    <s v="dheafordjy@twitpic.com"/>
    <s v="+1 (325) 537-8835"/>
    <s v="43 Grasskamp Junction"/>
    <x v="310"/>
    <s v="United States"/>
    <n v="76905"/>
    <x v="1"/>
  </r>
  <r>
    <s v="46963-10322-ZA"/>
    <s v="Granger Fantham"/>
    <s v="gfanthamjz@hexun.com"/>
    <s v="+1 (323) 878-8818"/>
    <s v="46555 Graceland Court"/>
    <x v="8"/>
    <s v="United States"/>
    <n v="90035"/>
    <x v="0"/>
  </r>
  <r>
    <s v="93812-74772-MV"/>
    <s v="Reynolds Crookshanks"/>
    <s v="rcrookshanksk0@unc.edu"/>
    <s v="+1 (517) 654-6004"/>
    <s v="52495 Pawling Place"/>
    <x v="136"/>
    <s v="United States"/>
    <n v="48912"/>
    <x v="0"/>
  </r>
  <r>
    <s v="48203-23480-UB"/>
    <s v="Niels Leake"/>
    <s v="nleakek1@cmu.edu"/>
    <s v="+1 (786) 470-1233"/>
    <s v="1138 Vermont Alley"/>
    <x v="123"/>
    <s v="United States"/>
    <n v="34615"/>
    <x v="0"/>
  </r>
  <r>
    <s v="60357-65386-RD"/>
    <s v="Hetti Measures"/>
    <m/>
    <s v="+1 (562) 343-9707"/>
    <s v="3287 Corry Plaza"/>
    <x v="130"/>
    <s v="United States"/>
    <n v="90605"/>
    <x v="1"/>
  </r>
  <r>
    <s v="35099-13971-JI"/>
    <s v="Gay Eilhersen"/>
    <s v="geilhersenk3@networksolutions.com"/>
    <s v="+1 (559) 791-5117"/>
    <s v="60707 Hallows Point"/>
    <x v="78"/>
    <s v="United States"/>
    <n v="93773"/>
    <x v="1"/>
  </r>
  <r>
    <s v="01304-59807-OB"/>
    <s v="Nico Hubert"/>
    <m/>
    <s v="+1 (646) 228-3492"/>
    <s v="027 Village Avenue"/>
    <x v="17"/>
    <s v="United States"/>
    <n v="10155"/>
    <x v="0"/>
  </r>
  <r>
    <s v="50705-17295-NK"/>
    <s v="Cristina Aleixo"/>
    <s v="caleixok5@globo.com"/>
    <s v="+1 (719) 241-4639"/>
    <s v="9 Lindbergh Center"/>
    <x v="75"/>
    <s v="United States"/>
    <n v="80935"/>
    <x v="1"/>
  </r>
  <r>
    <s v="77657-61366-FY"/>
    <s v="Derrek Allpress"/>
    <m/>
    <s v="+1 (562) 723-4457"/>
    <s v="66 Lakeland Trail"/>
    <x v="333"/>
    <s v="United States"/>
    <n v="90831"/>
    <x v="1"/>
  </r>
  <r>
    <s v="57192-13428-PL"/>
    <s v="Rikki Tomkowicz"/>
    <s v="rtomkowiczk7@bravesites.com"/>
    <s v="+353 (849) 645-1593"/>
    <s v="76 Larry Junction"/>
    <x v="334"/>
    <s v="Ireland"/>
    <s v="K45"/>
    <x v="0"/>
  </r>
  <r>
    <s v="24891-77957-LU"/>
    <s v="Rochette Huscroft"/>
    <s v="rhuscroftk8@jimdo.com"/>
    <s v="+1 (775) 223-5044"/>
    <s v="6111 Bobwhite Way"/>
    <x v="81"/>
    <s v="United States"/>
    <n v="89510"/>
    <x v="0"/>
  </r>
  <r>
    <s v="64896-18468-BT"/>
    <s v="Selle Scurrer"/>
    <s v="sscurrerk9@flavors.me"/>
    <s v="+44 (520) 402-1303"/>
    <s v="99 Mariners Cove Trail"/>
    <x v="31"/>
    <s v="United Kingdom"/>
    <s v="DN21"/>
    <x v="1"/>
  </r>
  <r>
    <s v="84761-40784-SV"/>
    <s v="Andie Rudram"/>
    <s v="arudramka@prnewswire.com"/>
    <s v="+1 (702) 333-7442"/>
    <s v="5600 Bultman Court"/>
    <x v="205"/>
    <s v="United States"/>
    <n v="89155"/>
    <x v="1"/>
  </r>
  <r>
    <s v="20236-42322-CM"/>
    <s v="Leta Clarricoates"/>
    <m/>
    <s v="+1 (302) 620-1205"/>
    <s v="12504 Westport Hill"/>
    <x v="335"/>
    <s v="United States"/>
    <n v="19805"/>
    <x v="0"/>
  </r>
  <r>
    <s v="49671-11547-WG"/>
    <s v="Jacquelyn Maha"/>
    <s v="jmahakc@cyberchimps.com"/>
    <s v="+1 (702) 238-8287"/>
    <s v="604 Hintze Place"/>
    <x v="81"/>
    <s v="United States"/>
    <n v="89550"/>
    <x v="1"/>
  </r>
  <r>
    <s v="57976-33535-WK"/>
    <s v="Glory Clemon"/>
    <s v="gclemonkd@networksolutions.com"/>
    <s v="+1 (205) 681-2376"/>
    <s v="5 Pleasure Point"/>
    <x v="91"/>
    <s v="United States"/>
    <n v="35487"/>
    <x v="0"/>
  </r>
  <r>
    <s v="55915-19477-MK"/>
    <s v="Alica Kift"/>
    <m/>
    <s v="+1 (209) 133-9447"/>
    <s v="4214 Amoth Avenue"/>
    <x v="336"/>
    <s v="United States"/>
    <n v="92645"/>
    <x v="1"/>
  </r>
  <r>
    <s v="28121-11641-UA"/>
    <s v="Babb Pollins"/>
    <s v="bpollinskf@shinystat.com"/>
    <m/>
    <s v="76 Ilene Way"/>
    <x v="159"/>
    <s v="United States"/>
    <n v="66225"/>
    <x v="1"/>
  </r>
  <r>
    <s v="09540-70637-EV"/>
    <s v="Jarret Toye"/>
    <s v="jtoyekg@pinterest.com"/>
    <s v="+353 (587) 270-6561"/>
    <s v="89789 Sachtjen Hill"/>
    <x v="108"/>
    <s v="Ireland"/>
    <s v="D17"/>
    <x v="0"/>
  </r>
  <r>
    <s v="17775-77072-PP"/>
    <s v="Carlie Linskill"/>
    <s v="clinskillkh@sphinn.com"/>
    <s v="+1 (513) 743-7556"/>
    <s v="05296 Debra Alley"/>
    <x v="165"/>
    <s v="United States"/>
    <n v="45228"/>
    <x v="1"/>
  </r>
  <r>
    <s v="90392-73338-BC"/>
    <s v="Natal Vigrass"/>
    <s v="nvigrasski@ezinearticles.com"/>
    <s v="+44 (336) 257-7415"/>
    <s v="1375 Parkside Junction"/>
    <x v="151"/>
    <s v="United Kingdom"/>
    <s v="DL10"/>
    <x v="1"/>
  </r>
  <r>
    <s v="94278-27169-QC"/>
    <s v="Burlie Issac"/>
    <m/>
    <s v="+1 (503) 459-5544"/>
    <s v="3 Tennessee Lane"/>
    <x v="14"/>
    <s v="United States"/>
    <n v="97296"/>
    <x v="0"/>
  </r>
  <r>
    <s v="10725-45724-CO"/>
    <s v="Kandace Cragell"/>
    <s v="kcragellkk@google.com"/>
    <s v="+353 (458) 634-2269"/>
    <s v="772 Buhler Point"/>
    <x v="329"/>
    <s v="Ireland"/>
    <s v="T56"/>
    <x v="1"/>
  </r>
  <r>
    <s v="87242-18006-IR"/>
    <s v="Lyon Ibert"/>
    <s v="libertkl@huffingtonpost.com"/>
    <s v="+1 (408) 546-0790"/>
    <s v="623 Paget Crossing"/>
    <x v="315"/>
    <s v="United States"/>
    <n v="94089"/>
    <x v="1"/>
  </r>
  <r>
    <s v="36572-91896-PP"/>
    <s v="Reese Lidgey"/>
    <s v="rlidgeykm@vimeo.com"/>
    <s v="+1 (901) 276-4141"/>
    <s v="22 Northwestern Alley"/>
    <x v="142"/>
    <s v="United States"/>
    <n v="38188"/>
    <x v="1"/>
  </r>
  <r>
    <s v="25181-97933-UX"/>
    <s v="Tersina Castagne"/>
    <s v="tcastagnekn@wikia.com"/>
    <s v="+1 (407) 154-6967"/>
    <s v="403 Mifflin Pass"/>
    <x v="290"/>
    <s v="United States"/>
    <n v="32868"/>
    <x v="1"/>
  </r>
  <r>
    <s v="55374-03175-IA"/>
    <s v="Samuele Klaaassen"/>
    <m/>
    <s v="+1 (313) 436-2249"/>
    <s v="52 2nd Road"/>
    <x v="138"/>
    <s v="United States"/>
    <n v="48232"/>
    <x v="0"/>
  </r>
  <r>
    <s v="76948-43532-JS"/>
    <s v="Jordana Halden"/>
    <s v="jhaldenkp@comcast.net"/>
    <s v="+353 (278) 873-4395"/>
    <s v="70 Oriole Lane"/>
    <x v="337"/>
    <s v="Ireland"/>
    <s v="H23"/>
    <x v="1"/>
  </r>
  <r>
    <s v="24344-88599-PP"/>
    <s v="Hussein Olliff"/>
    <s v="holliffkq@sciencedirect.com"/>
    <s v="+353 (203) 716-7239"/>
    <s v="251 Shoshone Terrace"/>
    <x v="338"/>
    <s v="Ireland"/>
    <s v="Y34"/>
    <x v="1"/>
  </r>
  <r>
    <s v="54462-58311-YF"/>
    <s v="Teddi Quadri"/>
    <s v="tquadrikr@opensource.org"/>
    <s v="+353 (789) 442-3189"/>
    <s v="35 Meadow Vale Circle"/>
    <x v="339"/>
    <s v="Ireland"/>
    <s v="F26"/>
    <x v="0"/>
  </r>
  <r>
    <s v="90767-92589-LV"/>
    <s v="Felita Eshmade"/>
    <s v="feshmadeks@umn.edu"/>
    <s v="+1 (804) 531-4136"/>
    <s v="08 Shopko Park"/>
    <x v="10"/>
    <s v="United States"/>
    <n v="23203"/>
    <x v="1"/>
  </r>
  <r>
    <s v="27517-43747-YD"/>
    <s v="Melodie OIlier"/>
    <s v="moilierkt@paginegialle.it"/>
    <s v="+353 (675) 503-7567"/>
    <s v="146 Waxwing Point"/>
    <x v="340"/>
    <s v="Ireland"/>
    <s v="D11"/>
    <x v="0"/>
  </r>
  <r>
    <s v="77828-66867-KH"/>
    <s v="Hazel Iacopini"/>
    <m/>
    <s v="+1 (682) 246-6139"/>
    <s v="7594 Hollow Ridge Road"/>
    <x v="62"/>
    <s v="United States"/>
    <n v="76178"/>
    <x v="0"/>
  </r>
  <r>
    <s v="41054-59693-XE"/>
    <s v="Vinny Shoebotham"/>
    <s v="vshoebothamkv@redcross.org"/>
    <s v="+1 (212) 998-0802"/>
    <s v="93569 Hintze Way"/>
    <x v="133"/>
    <s v="United States"/>
    <n v="11254"/>
    <x v="1"/>
  </r>
  <r>
    <s v="26314-66792-VP"/>
    <s v="Bran Sterke"/>
    <s v="bsterkekw@biblegateway.com"/>
    <s v="+1 (682) 617-0470"/>
    <s v="0066 Hanover Avenue"/>
    <x v="62"/>
    <s v="United States"/>
    <n v="76198"/>
    <x v="0"/>
  </r>
  <r>
    <s v="69410-04668-MA"/>
    <s v="Simone Capon"/>
    <s v="scaponkx@craigslist.org"/>
    <s v="+1 (602) 619-0168"/>
    <s v="0616 Utah Parkway"/>
    <x v="173"/>
    <s v="United States"/>
    <n v="85053"/>
    <x v="1"/>
  </r>
  <r>
    <s v="91950-91273-JT"/>
    <s v="Philomena Traite"/>
    <s v="ptraiteky@huffingtonpost.com"/>
    <m/>
    <s v="75 Saint Paul Junction"/>
    <x v="46"/>
    <s v="United States"/>
    <n v="20470"/>
    <x v="1"/>
  </r>
  <r>
    <s v="24972-55878-KX"/>
    <s v="Foster Constance"/>
    <s v="fconstancekz@ifeng.com"/>
    <s v="+1 (214) 388-6754"/>
    <s v="2236 Mitchell Trail"/>
    <x v="72"/>
    <s v="United States"/>
    <n v="75287"/>
    <x v="1"/>
  </r>
  <r>
    <s v="46296-42617-OQ"/>
    <s v="Fernando Sulman"/>
    <s v="fsulmanl0@washington.edu"/>
    <s v="+1 (828) 464-2678"/>
    <s v="45 Village Terrace"/>
    <x v="236"/>
    <s v="United States"/>
    <n v="28805"/>
    <x v="0"/>
  </r>
  <r>
    <s v="44494-89923-UW"/>
    <s v="Dorotea Hollyman"/>
    <s v="dhollymanl1@ibm.com"/>
    <s v="+1 (406) 851-1244"/>
    <s v="46861 Esker Avenue"/>
    <x v="341"/>
    <s v="United States"/>
    <n v="59112"/>
    <x v="0"/>
  </r>
  <r>
    <s v="11621-09964-ID"/>
    <s v="Lorelei Nardoni"/>
    <s v="lnardonil2@hao123.com"/>
    <m/>
    <s v="77724 Roxbury Road"/>
    <x v="12"/>
    <s v="United States"/>
    <n v="63126"/>
    <x v="1"/>
  </r>
  <r>
    <s v="76319-80715-II"/>
    <s v="Dallas Yarham"/>
    <s v="dyarhaml3@moonfruit.com"/>
    <s v="+1 (816) 213-5248"/>
    <s v="689 8th Hill"/>
    <x v="342"/>
    <s v="United States"/>
    <n v="64054"/>
    <x v="0"/>
  </r>
  <r>
    <s v="91654-79216-IC"/>
    <s v="Arlana Ferrea"/>
    <s v="aferreal4@wikia.com"/>
    <m/>
    <s v="5299 Springs Park"/>
    <x v="119"/>
    <s v="United States"/>
    <n v="27404"/>
    <x v="1"/>
  </r>
  <r>
    <s v="56450-21890-HK"/>
    <s v="Chuck Kendrick"/>
    <s v="ckendrickl5@webnode.com"/>
    <m/>
    <s v="74028 Hansons Crossing"/>
    <x v="343"/>
    <s v="United States"/>
    <n v="71213"/>
    <x v="0"/>
  </r>
  <r>
    <s v="40600-58915-WZ"/>
    <s v="Sharona Danilchik"/>
    <s v="sdanilchikl6@mit.edu"/>
    <s v="+44 (292) 975-0144"/>
    <s v="273 Nelson Parkway"/>
    <x v="293"/>
    <s v="United Kingdom"/>
    <s v="LS9"/>
    <x v="1"/>
  </r>
  <r>
    <s v="66527-94478-PB"/>
    <s v="Sarajane Potter"/>
    <m/>
    <s v="+1 (817) 389-2294"/>
    <s v="5 Hermina Drive"/>
    <x v="62"/>
    <s v="United States"/>
    <n v="76129"/>
    <x v="1"/>
  </r>
  <r>
    <s v="77154-45038-IH"/>
    <s v="Bobby Folomkin"/>
    <s v="bfolomkinl8@yolasite.com"/>
    <s v="+1 (701) 278-8412"/>
    <s v="2676 Alpine Lane"/>
    <x v="102"/>
    <s v="United States"/>
    <n v="58122"/>
    <x v="0"/>
  </r>
  <r>
    <s v="08439-55669-AI"/>
    <s v="Rafferty Pursglove"/>
    <s v="rpursglovel9@biblegateway.com"/>
    <s v="+1 (214) 813-8745"/>
    <s v="4 Buena Vista Circle"/>
    <x v="135"/>
    <s v="United States"/>
    <n v="75044"/>
    <x v="0"/>
  </r>
  <r>
    <s v="81059-24087-UE"/>
    <s v="Riva De Micoli"/>
    <s v="rdela@usa.gov"/>
    <s v="+1 (614) 894-2436"/>
    <s v="62449 Manitowish Point"/>
    <x v="66"/>
    <s v="United States"/>
    <n v="43231"/>
    <x v="1"/>
  </r>
  <r>
    <s v="46168-23489-RD"/>
    <s v="Antoine Taunton."/>
    <s v="atauntonlb@bing.com"/>
    <s v="+1 (512) 286-0114"/>
    <s v="42 Melrose Parkway"/>
    <x v="84"/>
    <s v="United States"/>
    <n v="78737"/>
    <x v="1"/>
  </r>
  <r>
    <s v="11664-43119-GV"/>
    <s v="Krishnah Incogna"/>
    <m/>
    <s v="+1 (334) 451-9490"/>
    <s v="948 Graedel Place"/>
    <x v="127"/>
    <s v="United States"/>
    <n v="36104"/>
    <x v="0"/>
  </r>
  <r>
    <s v="91509-62250-GN"/>
    <s v="Dalia Eburah"/>
    <s v="deburahld@google.co.jp"/>
    <s v="+44 (607) 596-3921"/>
    <s v="23 Summerview Place"/>
    <x v="43"/>
    <s v="United Kingdom"/>
    <s v="B12"/>
    <x v="1"/>
  </r>
  <r>
    <s v="83833-46106-ZC"/>
    <s v="Martie Brimilcombe"/>
    <s v="mbrimilcombele@cnn.com"/>
    <m/>
    <s v="2260 Kinsman Junction"/>
    <x v="3"/>
    <s v="United States"/>
    <n v="22156"/>
    <x v="1"/>
  </r>
  <r>
    <s v="19383-33606-PW"/>
    <s v="Suzanna Bollam"/>
    <s v="sbollamlf@list-manage.com"/>
    <s v="+1 (303) 746-0415"/>
    <s v="5 Buhler Center"/>
    <x v="344"/>
    <s v="United States"/>
    <n v="80126"/>
    <x v="1"/>
  </r>
  <r>
    <s v="67052-76184-CB"/>
    <s v="Mellisa Mebes"/>
    <m/>
    <s v="+1 (410) 273-2348"/>
    <s v="803 Crest Line Parkway"/>
    <x v="198"/>
    <s v="United States"/>
    <n v="21275"/>
    <x v="1"/>
  </r>
  <r>
    <s v="43452-18035-DH"/>
    <s v="Alva Filipczak"/>
    <s v="afilipczaklh@ning.com"/>
    <s v="+353 (176) 447-3656"/>
    <s v="4847 Vera Crossing"/>
    <x v="70"/>
    <s v="Ireland"/>
    <s v="A41"/>
    <x v="1"/>
  </r>
  <r>
    <s v="88060-50676-MV"/>
    <s v="Dorette Hinemoor"/>
    <m/>
    <s v="+1 (754) 336-4224"/>
    <s v="121 Union Point"/>
    <x v="47"/>
    <s v="United States"/>
    <n v="33345"/>
    <x v="0"/>
  </r>
  <r>
    <s v="89574-96203-EP"/>
    <s v="Rhetta Elnaugh"/>
    <s v="relnaughlj@comsenz.com"/>
    <s v="+1 (619) 728-2474"/>
    <s v="48 Randy Street"/>
    <x v="245"/>
    <s v="United States"/>
    <n v="92191"/>
    <x v="0"/>
  </r>
  <r>
    <s v="12607-75113-UV"/>
    <s v="Jule Deehan"/>
    <s v="jdeehanlk@about.me"/>
    <s v="+1 (972) 327-1194"/>
    <s v="11217 Maywood Terrace"/>
    <x v="72"/>
    <s v="United States"/>
    <n v="75216"/>
    <x v="1"/>
  </r>
  <r>
    <s v="56991-05510-PR"/>
    <s v="Janella Eden"/>
    <s v="jedenll@e-recht24.de"/>
    <m/>
    <s v="613 Merrick Way"/>
    <x v="200"/>
    <s v="United States"/>
    <n v="60435"/>
    <x v="1"/>
  </r>
  <r>
    <s v="35463-72088-KU"/>
    <s v="Devora Maton"/>
    <s v="dmatonlm@utexas.edu"/>
    <s v="+1 (616) 449-5632"/>
    <s v="77 Butternut Park"/>
    <x v="19"/>
    <s v="United States"/>
    <n v="49510"/>
    <x v="0"/>
  </r>
  <r>
    <s v="33269-10023-CO"/>
    <s v="Ugo Southerden"/>
    <s v="usoutherdenln@hao123.com"/>
    <s v="+1 (786) 490-0037"/>
    <s v="63 Holmberg Avenue"/>
    <x v="123"/>
    <s v="United States"/>
    <n v="34620"/>
    <x v="0"/>
  </r>
  <r>
    <s v="31245-81098-PJ"/>
    <s v="Verne Dunkerley"/>
    <m/>
    <s v="+1 (763) 806-0186"/>
    <s v="5770 Crest Line Place"/>
    <x v="35"/>
    <s v="United States"/>
    <n v="55441"/>
    <x v="1"/>
  </r>
  <r>
    <s v="08946-56610-IH"/>
    <s v="Lacee Burtenshaw"/>
    <s v="lburtenshawlp@shinystat.com"/>
    <s v="+1 (678) 536-4251"/>
    <s v="8 Prentice Way"/>
    <x v="235"/>
    <s v="United States"/>
    <n v="30045"/>
    <x v="1"/>
  </r>
  <r>
    <s v="20260-32948-EB"/>
    <s v="Adorne Gregoratti"/>
    <s v="agregorattilq@vistaprint.com"/>
    <s v="+353 (773) 508-6581"/>
    <s v="27208 Maple Avenue"/>
    <x v="345"/>
    <s v="Ireland"/>
    <s v="K36"/>
    <x v="1"/>
  </r>
  <r>
    <s v="31613-41626-KX"/>
    <s v="Chris Croster"/>
    <s v="ccrosterlr@gov.uk"/>
    <s v="+1 (813) 621-3097"/>
    <s v="9 Brickson Park Street"/>
    <x v="52"/>
    <s v="United States"/>
    <n v="33673"/>
    <x v="0"/>
  </r>
  <r>
    <s v="75961-20170-RD"/>
    <s v="Graeme Whitehead"/>
    <s v="gwhiteheadls@hp.com"/>
    <m/>
    <s v="39 Pawling Place"/>
    <x v="98"/>
    <s v="United States"/>
    <n v="37240"/>
    <x v="1"/>
  </r>
  <r>
    <s v="72524-06410-KD"/>
    <s v="Haslett Jodrelle"/>
    <s v="hjodrellelt@samsung.com"/>
    <s v="+1 (305) 334-0992"/>
    <s v="9 Macpherson Avenue"/>
    <x v="226"/>
    <s v="United States"/>
    <n v="33175"/>
    <x v="1"/>
  </r>
  <r>
    <s v="01841-48191-NL"/>
    <s v="Cam Jewster"/>
    <s v="cjewsterlu@moonfruit.com"/>
    <s v="+1 (937) 925-7390"/>
    <s v="24010 Sunnyside Drive"/>
    <x v="6"/>
    <s v="United States"/>
    <n v="45426"/>
    <x v="0"/>
  </r>
  <r>
    <s v="98918-34330-GY"/>
    <s v="Beryl Osborn"/>
    <m/>
    <s v="+1 (312) 648-4940"/>
    <s v="71 Donald Trail"/>
    <x v="59"/>
    <s v="United States"/>
    <n v="60686"/>
    <x v="0"/>
  </r>
  <r>
    <s v="51497-50894-WU"/>
    <s v="Kaela Nottram"/>
    <s v="knottramlw@odnoklassniki.ru"/>
    <s v="+353 (549) 358-7019"/>
    <s v="5 Moulton Court"/>
    <x v="346"/>
    <s v="Ireland"/>
    <s v="Y14"/>
    <x v="0"/>
  </r>
  <r>
    <s v="98636-90072-YE"/>
    <s v="Nobe Buney"/>
    <s v="nbuneylx@jugem.jp"/>
    <s v="+1 (510) 973-7084"/>
    <s v="7 Anzinger Parkway"/>
    <x v="10"/>
    <s v="United States"/>
    <n v="94807"/>
    <x v="1"/>
  </r>
  <r>
    <s v="47011-57815-HJ"/>
    <s v="Silvan McShea"/>
    <s v="smcshealy@photobucket.com"/>
    <s v="+1 (360) 578-2262"/>
    <s v="017 Loeprich Trail"/>
    <x v="347"/>
    <s v="United States"/>
    <n v="98506"/>
    <x v="1"/>
  </r>
  <r>
    <s v="61253-98356-VD"/>
    <s v="Karylin Huddart"/>
    <s v="khuddartlz@about.com"/>
    <s v="+1 (214) 931-4518"/>
    <s v="831 Meadow Valley Way"/>
    <x v="116"/>
    <s v="United States"/>
    <n v="76011"/>
    <x v="0"/>
  </r>
  <r>
    <s v="96762-10814-DA"/>
    <s v="Jereme Gippes"/>
    <s v="jgippesm0@cloudflare.com"/>
    <s v="+44 (185) 319-5850"/>
    <s v="47392 Spenser Trail"/>
    <x v="348"/>
    <s v="United Kingdom"/>
    <s v="LE14"/>
    <x v="0"/>
  </r>
  <r>
    <s v="63112-10870-LC"/>
    <s v="Lukas Whittlesee"/>
    <s v="lwhittleseem1@e-recht24.de"/>
    <s v="+1 (540) 413-9605"/>
    <s v="720 Victoria Parkway"/>
    <x v="113"/>
    <s v="United States"/>
    <n v="24009"/>
    <x v="1"/>
  </r>
  <r>
    <s v="21403-49423-PD"/>
    <s v="Gregorius Trengrove"/>
    <s v="gtrengrovem2@elpais.com"/>
    <s v="+1 (516) 513-7620"/>
    <s v="0862 Farwell Avenue"/>
    <x v="349"/>
    <s v="United States"/>
    <n v="11044"/>
    <x v="1"/>
  </r>
  <r>
    <s v="29581-13303-VB"/>
    <s v="Wright Caldero"/>
    <s v="wcalderom3@stumbleupon.com"/>
    <s v="+1 (714) 117-5483"/>
    <s v="5933 Graceland Way"/>
    <x v="227"/>
    <s v="United States"/>
    <n v="92825"/>
    <x v="1"/>
  </r>
  <r>
    <s v="86110-83695-YS"/>
    <s v="Merell Zanazzi"/>
    <m/>
    <s v="+1 (606) 824-3445"/>
    <s v="4 Memorial Place"/>
    <x v="199"/>
    <s v="United States"/>
    <n v="40596"/>
    <x v="1"/>
  </r>
  <r>
    <s v="80454-42225-FT"/>
    <s v="Jed Kennicott"/>
    <s v="jkennicottm5@yahoo.co.jp"/>
    <s v="+1 (813) 579-8389"/>
    <s v="2 Holy Cross Pass"/>
    <x v="52"/>
    <s v="United States"/>
    <n v="33673"/>
    <x v="1"/>
  </r>
  <r>
    <s v="29129-60664-KO"/>
    <s v="Guenevere Ruggen"/>
    <s v="gruggenm6@nymag.com"/>
    <s v="+1 (408) 211-2306"/>
    <s v="67 Mendota Hill"/>
    <x v="9"/>
    <s v="United States"/>
    <n v="95138"/>
    <x v="0"/>
  </r>
  <r>
    <s v="63025-62939-AN"/>
    <s v="Gonzales Cicculi"/>
    <m/>
    <m/>
    <s v="63861 Bunting Road"/>
    <x v="46"/>
    <s v="United States"/>
    <n v="20470"/>
    <x v="0"/>
  </r>
  <r>
    <s v="49012-12987-QT"/>
    <s v="Man Fright"/>
    <s v="mfrightm8@harvard.edu"/>
    <s v="+353 (955) 108-0675"/>
    <s v="27242 Fordem Crossing"/>
    <x v="292"/>
    <s v="Ireland"/>
    <s v="E91"/>
    <x v="1"/>
  </r>
  <r>
    <s v="50924-94200-SQ"/>
    <s v="Boyce Tarte"/>
    <s v="btartem9@aol.com"/>
    <s v="+1 (360) 927-6561"/>
    <s v="084 Reindahl Park"/>
    <x v="347"/>
    <s v="United States"/>
    <n v="98506"/>
    <x v="0"/>
  </r>
  <r>
    <s v="15673-18812-IU"/>
    <s v="Caddric Krzysztofiak"/>
    <s v="ckrzysztofiakma@skyrock.com"/>
    <s v="+1 (972) 782-4187"/>
    <s v="6 Dayton Alley"/>
    <x v="350"/>
    <s v="United States"/>
    <n v="75185"/>
    <x v="1"/>
  </r>
  <r>
    <s v="52151-75971-YY"/>
    <s v="Darn Penquet"/>
    <s v="dpenquetmb@diigo.com"/>
    <m/>
    <s v="19199 Mariners Cove Avenue"/>
    <x v="161"/>
    <s v="United States"/>
    <n v="94207"/>
    <x v="1"/>
  </r>
  <r>
    <s v="19413-02045-CG"/>
    <s v="Jammie Cloke"/>
    <m/>
    <s v="+44 (540) 353-5754"/>
    <s v="844 Lawn Drive"/>
    <x v="181"/>
    <s v="United Kingdom"/>
    <s v="NG34"/>
    <x v="1"/>
  </r>
  <r>
    <s v="98185-92775-KT"/>
    <s v="Chester Clowton"/>
    <m/>
    <s v="+1 (763) 691-6777"/>
    <s v="15196 Pleasure Court"/>
    <x v="351"/>
    <s v="United States"/>
    <n v="55590"/>
    <x v="1"/>
  </r>
  <r>
    <s v="86991-53901-AT"/>
    <s v="Kathleen Diable"/>
    <m/>
    <m/>
    <s v="81 Arapahoe Circle"/>
    <x v="48"/>
    <s v="United Kingdom"/>
    <s v="PH43"/>
    <x v="0"/>
  </r>
  <r>
    <s v="78226-97287-JI"/>
    <s v="Koren Ferretti"/>
    <s v="kferrettimf@huffingtonpost.com"/>
    <s v="+353 (526) 215-2582"/>
    <s v="372 Northland Street"/>
    <x v="241"/>
    <s v="Ireland"/>
    <s v="K32"/>
    <x v="1"/>
  </r>
  <r>
    <s v="44938-31785-YZ"/>
    <s v="Agretha Melland"/>
    <s v="amellandmg@pen.io"/>
    <s v="+1 (212) 500-7483"/>
    <s v="5424 Beilfuss Court"/>
    <x v="28"/>
    <s v="United States"/>
    <n v="11499"/>
    <x v="0"/>
  </r>
  <r>
    <s v="40560-18556-YE"/>
    <s v="Chaddie Bennie"/>
    <m/>
    <s v="+1 (915) 204-2588"/>
    <s v="935 Lawn Circle"/>
    <x v="92"/>
    <s v="United States"/>
    <n v="79934"/>
    <x v="0"/>
  </r>
  <r>
    <s v="40780-22081-LX"/>
    <s v="Alberta Balsdone"/>
    <s v="abalsdonemi@toplist.cz"/>
    <s v="+1 (863) 490-5370"/>
    <s v="3 Kings Plaza"/>
    <x v="352"/>
    <s v="United States"/>
    <n v="34643"/>
    <x v="1"/>
  </r>
  <r>
    <s v="01603-43789-TN"/>
    <s v="Brice Romera"/>
    <s v="bromeramj@list-manage.com"/>
    <s v="+353 (640) 110-9801"/>
    <s v="2311 Eastlawn Plaza"/>
    <x v="353"/>
    <s v="Ireland"/>
    <s v="D04"/>
    <x v="0"/>
  </r>
  <r>
    <s v="45009-09239-IV"/>
    <s v="Micky Glover"/>
    <s v="mglovermk@cnbc.com"/>
    <s v="+44 (898) 129-9218"/>
    <s v="95 Grasskamp Point"/>
    <x v="354"/>
    <s v="United Kingdom"/>
    <s v="EH52"/>
    <x v="0"/>
  </r>
  <r>
    <s v="75419-92838-TI"/>
    <s v="Conchita Bryde"/>
    <s v="cbrydeml@tuttocitta.it"/>
    <s v="+1 (405) 497-2199"/>
    <s v="74 Crowley Plaza"/>
    <x v="79"/>
    <s v="United States"/>
    <n v="73179"/>
    <x v="0"/>
  </r>
  <r>
    <s v="96516-97464-MF"/>
    <s v="Silvanus Enefer"/>
    <s v="senefermm@blog.com"/>
    <s v="+1 (202) 877-3473"/>
    <s v="52 Carey Plaza"/>
    <x v="46"/>
    <s v="United States"/>
    <n v="20051"/>
    <x v="1"/>
  </r>
  <r>
    <s v="90285-56295-PO"/>
    <s v="Lenci Haggerstone"/>
    <s v="lhaggerstonemn@independent.co.uk"/>
    <s v="+1 (770) 779-0007"/>
    <s v="52441 Evergreen Lane"/>
    <x v="167"/>
    <s v="United States"/>
    <n v="30351"/>
    <x v="1"/>
  </r>
  <r>
    <s v="08100-71102-HQ"/>
    <s v="Marvin Gundry"/>
    <s v="mgundrymo@omniture.com"/>
    <s v="+353 (500) 164-9392"/>
    <s v="4 Harper Avenue"/>
    <x v="121"/>
    <s v="Ireland"/>
    <s v="R14"/>
    <x v="1"/>
  </r>
  <r>
    <s v="84074-28110-OV"/>
    <s v="Bayard Wellan"/>
    <s v="bwellanmp@cafepress.com"/>
    <m/>
    <s v="7203 Main Crossing"/>
    <x v="77"/>
    <s v="United States"/>
    <n v="14276"/>
    <x v="1"/>
  </r>
  <r>
    <s v="27930-59250-JT"/>
    <s v="Allis Wilmore"/>
    <m/>
    <s v="+1 (713) 984-5207"/>
    <s v="94 Moulton Street"/>
    <x v="15"/>
    <s v="United States"/>
    <n v="77260"/>
    <x v="1"/>
  </r>
  <r>
    <s v="12747-63766-EU"/>
    <s v="Caddric Atcheson"/>
    <s v="catchesonmr@xinhuanet.com"/>
    <s v="+1 (202) 975-7723"/>
    <s v="1 Hovde Pass"/>
    <x v="46"/>
    <s v="United States"/>
    <n v="20470"/>
    <x v="0"/>
  </r>
  <r>
    <s v="83490-88357-LJ"/>
    <s v="Eustace Stenton"/>
    <s v="estentonms@google.it"/>
    <s v="+1 (512) 819-1430"/>
    <s v="8472 Graedel Circle"/>
    <x v="84"/>
    <s v="United States"/>
    <n v="78764"/>
    <x v="0"/>
  </r>
  <r>
    <s v="53729-30320-XZ"/>
    <s v="Ericka Tripp"/>
    <s v="etrippmt@wp.com"/>
    <s v="+1 (602) 971-9708"/>
    <s v="4 4th Pass"/>
    <x v="140"/>
    <s v="United States"/>
    <n v="85205"/>
    <x v="1"/>
  </r>
  <r>
    <s v="50384-52703-LA"/>
    <s v="Lyndsey MacManus"/>
    <s v="lmacmanusmu@imdb.com"/>
    <s v="+1 (912) 191-6620"/>
    <s v="9 Springs Crossing"/>
    <x v="355"/>
    <s v="United States"/>
    <n v="31416"/>
    <x v="1"/>
  </r>
  <r>
    <s v="53864-36201-FG"/>
    <s v="Tess Benediktovich"/>
    <s v="tbenediktovichmv@ebay.com"/>
    <s v="+1 (505) 523-8113"/>
    <s v="1068 Sutherland Plaza"/>
    <x v="356"/>
    <s v="United States"/>
    <n v="87140"/>
    <x v="0"/>
  </r>
  <r>
    <s v="70631-33225-MZ"/>
    <s v="Correy Bourner"/>
    <s v="cbournermw@chronoengine.com"/>
    <m/>
    <s v="6058 Lunder Junction"/>
    <x v="68"/>
    <s v="United States"/>
    <n v="28299"/>
    <x v="0"/>
  </r>
  <r>
    <s v="78661-52235-WG"/>
    <s v="Uta Kohring"/>
    <s v="ukohringmx@seattletimes.com"/>
    <s v="+1 (619) 602-9063"/>
    <s v="3 Loftsgordon Plaza"/>
    <x v="245"/>
    <s v="United States"/>
    <n v="92191"/>
    <x v="0"/>
  </r>
  <r>
    <s v="08023-52962-ET"/>
    <s v="Kandy Heddan"/>
    <s v="kheddanmy@icq.com"/>
    <s v="+1 (850) 796-6812"/>
    <s v="6234 Heath Court"/>
    <x v="53"/>
    <s v="United States"/>
    <n v="32575"/>
    <x v="0"/>
  </r>
  <r>
    <s v="41899-00283-VK"/>
    <s v="Ibby Charters"/>
    <s v="ichartersmz@abc.net.au"/>
    <s v="+1 (202) 710-9776"/>
    <s v="9435 Troy Circle"/>
    <x v="46"/>
    <s v="United States"/>
    <n v="20470"/>
    <x v="1"/>
  </r>
  <r>
    <s v="39011-18412-GR"/>
    <s v="Adora Roubert"/>
    <s v="aroubertn0@tmall.com"/>
    <s v="+1 (772) 366-6549"/>
    <s v="27591 Michigan Place"/>
    <x v="357"/>
    <s v="United States"/>
    <n v="34985"/>
    <x v="0"/>
  </r>
  <r>
    <s v="60255-12579-PZ"/>
    <s v="Hillel Mairs"/>
    <s v="hmairsn1@so-net.ne.jp"/>
    <s v="+1 (304) 834-9665"/>
    <s v="325 Forest Run Crossing"/>
    <x v="95"/>
    <s v="United States"/>
    <n v="25705"/>
    <x v="1"/>
  </r>
  <r>
    <s v="80541-38332-BP"/>
    <s v="Helaina Rainforth"/>
    <s v="hrainforthn2@blog.com"/>
    <s v="+1 (215) 607-9440"/>
    <s v="132 New Castle Drive"/>
    <x v="13"/>
    <s v="United States"/>
    <n v="19172"/>
    <x v="1"/>
  </r>
  <r>
    <s v="54798-14109-HC"/>
    <s v="Odelia Skerme"/>
    <s v="oskermen3@hatena.ne.jp"/>
    <s v="+1 (405) 615-0298"/>
    <s v="4 Tony Circle"/>
    <x v="79"/>
    <s v="United States"/>
    <n v="73167"/>
    <x v="0"/>
  </r>
  <r>
    <s v="72778-50968-UQ"/>
    <s v="Isac Jesper"/>
    <s v="ijespern4@theglobeandmail.com"/>
    <s v="+1 (239) 918-0943"/>
    <s v="810 Sage Court"/>
    <x v="58"/>
    <s v="United States"/>
    <n v="34114"/>
    <x v="1"/>
  </r>
  <r>
    <s v="23941-30203-MO"/>
    <s v="Lenette Dwerryhouse"/>
    <s v="ldwerryhousen5@gravatar.com"/>
    <s v="+1 (682) 812-1698"/>
    <s v="2 Wayridge Court"/>
    <x v="62"/>
    <s v="United States"/>
    <n v="76105"/>
    <x v="0"/>
  </r>
  <r>
    <s v="96434-50068-DZ"/>
    <s v="Nadeen Broomer"/>
    <s v="nbroomern6@examiner.com"/>
    <s v="+1 (402) 219-2018"/>
    <s v="51 Straubel Terrace"/>
    <x v="358"/>
    <s v="United States"/>
    <n v="68117"/>
    <x v="1"/>
  </r>
  <r>
    <s v="11729-74102-XB"/>
    <s v="Konstantine Thoumasson"/>
    <s v="kthoumassonn7@bloglovin.com"/>
    <m/>
    <s v="342 North Lane"/>
    <x v="36"/>
    <s v="United States"/>
    <n v="85732"/>
    <x v="0"/>
  </r>
  <r>
    <s v="88116-12604-TE"/>
    <s v="Frans Habbergham"/>
    <s v="fhabberghamn8@discovery.com"/>
    <s v="+1 (775) 814-9362"/>
    <s v="76 Fallview Crossing"/>
    <x v="128"/>
    <s v="United States"/>
    <n v="89436"/>
    <x v="1"/>
  </r>
  <r>
    <s v="86783-78048-GC"/>
    <s v="Margarette Woolham"/>
    <s v="mwoolhamn9@nature.com"/>
    <s v="+1 (321) 687-2352"/>
    <s v="5 Sunnyside Drive"/>
    <x v="290"/>
    <s v="United States"/>
    <n v="32835"/>
    <x v="0"/>
  </r>
  <r>
    <s v="13082-41034-PD"/>
    <s v="Romain Avrashin"/>
    <s v="ravrashinna@tamu.edu"/>
    <s v="+1 (202) 973-9890"/>
    <s v="88 Westerfield Point"/>
    <x v="46"/>
    <s v="United States"/>
    <n v="20067"/>
    <x v="1"/>
  </r>
  <r>
    <s v="18082-74419-QH"/>
    <s v="Miran Doidge"/>
    <s v="mdoidgenb@etsy.com"/>
    <s v="+1 (831) 955-4716"/>
    <s v="94 Del Mar Lane"/>
    <x v="359"/>
    <s v="United States"/>
    <n v="93907"/>
    <x v="1"/>
  </r>
  <r>
    <s v="49401-45041-ZU"/>
    <s v="Janeva Edinboro"/>
    <s v="jedinboronc@reverbnation.com"/>
    <s v="+1 (754) 219-4187"/>
    <s v="24 Bowman Point"/>
    <x v="47"/>
    <s v="United States"/>
    <n v="33345"/>
    <x v="0"/>
  </r>
  <r>
    <s v="41252-45992-VS"/>
    <s v="Trumaine Tewelson"/>
    <s v="ttewelsonnd@cdbaby.com"/>
    <m/>
    <s v="903 Scoville Court"/>
    <x v="92"/>
    <s v="United States"/>
    <n v="88553"/>
    <x v="1"/>
  </r>
  <r>
    <s v="06624-75300-AR"/>
    <s v="Niles Krimmer"/>
    <s v="nkrimmerne@bbb.org"/>
    <m/>
    <s v="0401 Bashford Avenue"/>
    <x v="360"/>
    <s v="United States"/>
    <n v="91210"/>
    <x v="0"/>
  </r>
  <r>
    <s v="00852-54571-WP"/>
    <s v="De Drewitt"/>
    <s v="ddrewittnf@mapquest.com"/>
    <s v="+1 (571) 504-1175"/>
    <s v="6 Tomscot Hill"/>
    <x v="120"/>
    <s v="United States"/>
    <n v="22313"/>
    <x v="0"/>
  </r>
  <r>
    <s v="13321-57602-GK"/>
    <s v="Adelheid Gladhill"/>
    <s v="agladhillng@stanford.edu"/>
    <s v="+1 (410) 991-5601"/>
    <s v="36 Atwood Plaza"/>
    <x v="198"/>
    <s v="United States"/>
    <n v="21290"/>
    <x v="0"/>
  </r>
  <r>
    <s v="75006-89922-VW"/>
    <s v="Murielle Lorinez"/>
    <s v="mlorineznh@whitehouse.gov"/>
    <m/>
    <s v="029 Bluejay Circle"/>
    <x v="103"/>
    <s v="United States"/>
    <n v="47732"/>
    <x v="1"/>
  </r>
  <r>
    <s v="52098-80103-FD"/>
    <s v="Edin Mathe"/>
    <m/>
    <s v="+1 (404) 514-8311"/>
    <s v="49261 Merry Crossing"/>
    <x v="235"/>
    <s v="United States"/>
    <n v="30045"/>
    <x v="0"/>
  </r>
  <r>
    <s v="60121-12432-VU"/>
    <s v="Mordy Van Der Vlies"/>
    <s v="mvannj@wikipedia.org"/>
    <m/>
    <s v="297 Fulton Way"/>
    <x v="361"/>
    <s v="United States"/>
    <n v="36670"/>
    <x v="0"/>
  </r>
  <r>
    <s v="68346-14810-UA"/>
    <s v="Spencer Wastell"/>
    <m/>
    <s v="+1 (432) 765-8747"/>
    <s v="80 Oak Alley"/>
    <x v="71"/>
    <s v="United States"/>
    <n v="79705"/>
    <x v="1"/>
  </r>
  <r>
    <s v="48464-99723-HK"/>
    <s v="Jemimah Ethelston"/>
    <s v="jethelstonnl@creativecommons.org"/>
    <s v="+1 (954) 385-3551"/>
    <s v="676 Mcbride Lane"/>
    <x v="362"/>
    <s v="United States"/>
    <n v="33023"/>
    <x v="0"/>
  </r>
  <r>
    <s v="39652-20484-RV"/>
    <s v="Bobbe Jevon"/>
    <s v="bjevonnm@feedburner.com"/>
    <s v="+1 (785) 211-7568"/>
    <s v="66 Roth Center"/>
    <x v="218"/>
    <s v="United States"/>
    <n v="66611"/>
    <x v="0"/>
  </r>
  <r>
    <s v="88420-46464-XE"/>
    <s v="Perice Eberz"/>
    <s v="peberznn@woothemes.com"/>
    <s v="+1 (530) 938-1204"/>
    <s v="490 Elmside Court"/>
    <x v="240"/>
    <s v="United States"/>
    <n v="95973"/>
    <x v="0"/>
  </r>
  <r>
    <s v="37762-09530-MP"/>
    <s v="Bear Gaish"/>
    <s v="bgaishno@altervista.org"/>
    <m/>
    <s v="0010 Dayton Crossing"/>
    <x v="84"/>
    <s v="United States"/>
    <n v="78737"/>
    <x v="0"/>
  </r>
  <r>
    <s v="47268-50127-XY"/>
    <s v="Lynnea Danton"/>
    <s v="ldantonnp@miitbeian.gov.cn"/>
    <m/>
    <s v="111 Mosinee Alley"/>
    <x v="92"/>
    <s v="United States"/>
    <n v="88546"/>
    <x v="1"/>
  </r>
  <r>
    <s v="25544-84179-QC"/>
    <s v="Skipton Morrall"/>
    <s v="smorrallnq@answers.com"/>
    <s v="+1 (304) 897-5422"/>
    <s v="52731 Fair Oaks Way"/>
    <x v="32"/>
    <s v="United States"/>
    <n v="25326"/>
    <x v="0"/>
  </r>
  <r>
    <s v="32058-76765-ZL"/>
    <s v="Devan Crownshaw"/>
    <s v="dcrownshawnr@photobucket.com"/>
    <s v="+1 (610) 576-4733"/>
    <s v="25669 Spohn Plaza"/>
    <x v="322"/>
    <s v="United States"/>
    <n v="18105"/>
    <x v="1"/>
  </r>
  <r>
    <s v="67938-81768-NX"/>
    <s v="Kriste Wessel"/>
    <s v="kwesselns@wikispaces.com"/>
    <s v="+44 (739) 768-8321"/>
    <s v="2664 Karstens Court"/>
    <x v="297"/>
    <s v="United Kingdom"/>
    <s v="W1F"/>
    <x v="0"/>
  </r>
  <r>
    <s v="69171-65646-UC"/>
    <s v="Joceline Reddoch"/>
    <s v="jreddochnt@sun.com"/>
    <s v="+1 (863) 742-5292"/>
    <s v="79075 Helena Road"/>
    <x v="352"/>
    <s v="United States"/>
    <n v="34643"/>
    <x v="1"/>
  </r>
  <r>
    <s v="22503-52799-MI"/>
    <s v="Shelley Titley"/>
    <s v="stitleynu@whitehouse.gov"/>
    <s v="+1 (701) 350-6149"/>
    <s v="8279 Old Gate Lane"/>
    <x v="102"/>
    <s v="United States"/>
    <n v="58122"/>
    <x v="1"/>
  </r>
  <r>
    <s v="08934-65581-ZI"/>
    <s v="Redd Simao"/>
    <s v="rsimaonv@simplemachines.org"/>
    <s v="+1 (479) 898-5090"/>
    <s v="37 Ridgeway Street"/>
    <x v="331"/>
    <s v="United States"/>
    <n v="72905"/>
    <x v="1"/>
  </r>
  <r>
    <s v="15764-22559-ZT"/>
    <s v="Cece Inker"/>
    <m/>
    <s v="+1 (863) 977-9033"/>
    <s v="67 Annamark Street"/>
    <x v="280"/>
    <s v="United States"/>
    <n v="33811"/>
    <x v="1"/>
  </r>
  <r>
    <s v="87519-68847-ZG"/>
    <s v="Noel Chisholm"/>
    <s v="nchisholmnx@example.com"/>
    <s v="+1 (865) 228-1100"/>
    <s v="85 Calypso Place"/>
    <x v="211"/>
    <s v="United States"/>
    <n v="37924"/>
    <x v="0"/>
  </r>
  <r>
    <s v="78012-56878-UB"/>
    <s v="Grazia Oats"/>
    <s v="goatsny@live.com"/>
    <s v="+1 (213) 813-1072"/>
    <s v="7552 Dottie Road"/>
    <x v="8"/>
    <s v="United States"/>
    <n v="90030"/>
    <x v="0"/>
  </r>
  <r>
    <s v="77192-72145-RG"/>
    <s v="Meade Birkin"/>
    <s v="mbirkinnz@java.com"/>
    <s v="+1 (954) 431-7206"/>
    <s v="218 Elka Trail"/>
    <x v="226"/>
    <s v="United States"/>
    <n v="33169"/>
    <x v="0"/>
  </r>
  <r>
    <s v="86071-79238-CX"/>
    <s v="Ronda Pyson"/>
    <s v="rpysono0@constantcontact.com"/>
    <s v="+353 (836) 436-1472"/>
    <s v="850 Jenna Court"/>
    <x v="337"/>
    <s v="Ireland"/>
    <s v="H23"/>
    <x v="1"/>
  </r>
  <r>
    <s v="13764-02913-LA"/>
    <s v="Rachele Ebrall"/>
    <m/>
    <s v="+1 (312) 585-2288"/>
    <s v="709 Blackbird Crossing"/>
    <x v="59"/>
    <s v="United States"/>
    <n v="60604"/>
    <x v="0"/>
  </r>
  <r>
    <s v="11212-69985-ZJ"/>
    <s v="Rafaela Treacher"/>
    <s v="rtreachero2@usa.gov"/>
    <s v="+353 (552) 867-2244"/>
    <s v="16 Prentice Court"/>
    <x v="363"/>
    <s v="Ireland"/>
    <s v="A63"/>
    <x v="1"/>
  </r>
  <r>
    <s v="53893-01719-CL"/>
    <s v="Bee Fattorini"/>
    <s v="bfattorinio3@quantcast.com"/>
    <m/>
    <s v="433 Caliangt Park"/>
    <x v="364"/>
    <s v="Ireland"/>
    <s v="H18"/>
    <x v="0"/>
  </r>
  <r>
    <s v="66028-99867-WJ"/>
    <s v="Margie Palleske"/>
    <s v="mpalleskeo4@nyu.edu"/>
    <s v="+1 (561) 371-1596"/>
    <s v="30 Dixon Trail"/>
    <x v="144"/>
    <s v="United States"/>
    <n v="33064"/>
    <x v="0"/>
  </r>
  <r>
    <s v="62839-56723-CH"/>
    <s v="Alexina Randals"/>
    <m/>
    <s v="+1 (916) 300-4433"/>
    <s v="713 Hayes Junction"/>
    <x v="161"/>
    <s v="United States"/>
    <n v="94297"/>
    <x v="0"/>
  </r>
  <r>
    <s v="96849-52854-CR"/>
    <s v="Filip Antcliffe"/>
    <s v="fantcliffeo6@amazon.co.jp"/>
    <s v="+353 (581) 217-6697"/>
    <s v="05 Bobwhite Pass"/>
    <x v="25"/>
    <s v="Ireland"/>
    <s v="D04"/>
    <x v="0"/>
  </r>
  <r>
    <s v="19755-55847-VW"/>
    <s v="Peyter Matignon"/>
    <s v="pmatignono7@harvard.edu"/>
    <s v="+44 (792) 626-3977"/>
    <s v="3162 Arizona Way"/>
    <x v="365"/>
    <s v="United Kingdom"/>
    <s v="KW10"/>
    <x v="0"/>
  </r>
  <r>
    <s v="32900-82606-BO"/>
    <s v="Claudie Weond"/>
    <s v="cweondo8@theglobeandmail.com"/>
    <s v="+1 (828) 335-1268"/>
    <s v="41 Coolidge Way"/>
    <x v="236"/>
    <s v="United States"/>
    <n v="28805"/>
    <x v="1"/>
  </r>
  <r>
    <s v="16809-16936-WF"/>
    <s v="Modesty MacConnechie"/>
    <s v="mmacconnechieo9@reuters.com"/>
    <s v="+1 (304) 620-6008"/>
    <s v="526 Onsgard Park"/>
    <x v="32"/>
    <s v="United States"/>
    <n v="25362"/>
    <x v="0"/>
  </r>
  <r>
    <s v="20118-28138-QD"/>
    <s v="Jaquenette Skentelbery"/>
    <s v="jskentelberyoa@paypal.com"/>
    <s v="+1 (713) 976-5419"/>
    <s v="90235 Holy Cross Parkway"/>
    <x v="15"/>
    <s v="United States"/>
    <n v="77281"/>
    <x v="1"/>
  </r>
  <r>
    <s v="84057-45461-AH"/>
    <s v="Orazio Comber"/>
    <s v="ocomberob@goo.gl"/>
    <s v="+353 (947) 836-2302"/>
    <s v="725 Autumn Leaf Place"/>
    <x v="87"/>
    <s v="Ireland"/>
    <s v="A86"/>
    <x v="1"/>
  </r>
  <r>
    <s v="66934-67426-WC"/>
    <s v="Domini Bram"/>
    <s v="dbramoc@ifeng.com"/>
    <s v="+1 (202) 790-0537"/>
    <s v="7528 Luster Court"/>
    <x v="46"/>
    <s v="United States"/>
    <n v="20575"/>
    <x v="0"/>
  </r>
  <r>
    <s v="90882-88130-KQ"/>
    <s v="Zachary Tramel"/>
    <s v="ztramelod@netlog.com"/>
    <s v="+1 (862) 925-5943"/>
    <s v="28834 Wayridge Lane"/>
    <x v="60"/>
    <s v="United States"/>
    <n v="7195"/>
    <x v="1"/>
  </r>
  <r>
    <s v="21617-79890-DD"/>
    <s v="Izaak Primak"/>
    <m/>
    <s v="+1 (206) 705-3979"/>
    <s v="55 Buhler Pass"/>
    <x v="216"/>
    <s v="United States"/>
    <n v="98195"/>
    <x v="0"/>
  </r>
  <r>
    <s v="20256-54689-LO"/>
    <s v="Brittani Thoresbie"/>
    <m/>
    <s v="+1 (303) 606-9146"/>
    <s v="643 Logan Plaza"/>
    <x v="22"/>
    <s v="United States"/>
    <n v="80150"/>
    <x v="1"/>
  </r>
  <r>
    <s v="17572-27091-AA"/>
    <s v="Constanta Hatfull"/>
    <s v="chatfullog@ebay.com"/>
    <s v="+1 (815) 382-1966"/>
    <s v="2 Nelson Alley"/>
    <x v="366"/>
    <s v="United States"/>
    <n v="61105"/>
    <x v="1"/>
  </r>
  <r>
    <s v="82300-88786-UE"/>
    <s v="Bobbe Castagneto"/>
    <m/>
    <s v="+1 (406) 972-9050"/>
    <s v="5 Moose Terrace"/>
    <x v="341"/>
    <s v="United States"/>
    <n v="59112"/>
    <x v="0"/>
  </r>
  <r>
    <s v="32562-55185-DQ"/>
    <s v="Chastity Swatman"/>
    <s v="cswatmanoi@cbslocal.com"/>
    <s v="+1 (404) 916-1168"/>
    <s v="4 Eastwood Alley"/>
    <x v="167"/>
    <s v="United States"/>
    <n v="31165"/>
    <x v="1"/>
  </r>
  <r>
    <s v="77175-09826-SF"/>
    <s v="Lindon Agnolo"/>
    <s v="lagnolooj@pinterest.com"/>
    <s v="+1 (918) 228-6949"/>
    <s v="82499 Mallard Lane"/>
    <x v="137"/>
    <s v="United States"/>
    <n v="74108"/>
    <x v="0"/>
  </r>
  <r>
    <s v="07237-32539-NB"/>
    <s v="Delainey Kiddy"/>
    <s v="dkiddyok@fda.gov"/>
    <s v="+1 (209) 103-3933"/>
    <s v="66184 Melby Avenue"/>
    <x v="78"/>
    <s v="United States"/>
    <n v="93704"/>
    <x v="0"/>
  </r>
  <r>
    <s v="54722-76431-EX"/>
    <s v="Helli Petroulis"/>
    <s v="hpetroulisol@state.tx.us"/>
    <s v="+353 (783) 893-0842"/>
    <s v="56 Hollow Ridge Circle"/>
    <x v="367"/>
    <s v="Ireland"/>
    <s v="V31"/>
    <x v="1"/>
  </r>
  <r>
    <s v="67847-82662-TE"/>
    <s v="Marty Scholl"/>
    <s v="mschollom@taobao.com"/>
    <s v="+1 (415) 613-5939"/>
    <s v="59992 Canary Crossing"/>
    <x v="172"/>
    <s v="United States"/>
    <n v="94154"/>
    <x v="1"/>
  </r>
  <r>
    <s v="51114-51191-EW"/>
    <s v="Kienan Ferson"/>
    <s v="kfersonon@g.co"/>
    <s v="+1 (251) 291-1195"/>
    <s v="72997 Annamark Plaza"/>
    <x v="361"/>
    <s v="United States"/>
    <n v="36689"/>
    <x v="1"/>
  </r>
  <r>
    <s v="91809-58808-TV"/>
    <s v="Blake Kelloway"/>
    <s v="bkellowayoo@omniture.com"/>
    <s v="+1 (415) 757-3377"/>
    <s v="7351 Sloan Pass"/>
    <x v="172"/>
    <s v="United States"/>
    <n v="94110"/>
    <x v="0"/>
  </r>
  <r>
    <s v="84996-26826-DK"/>
    <s v="Scarlett Oliffe"/>
    <s v="soliffeop@yellowbook.com"/>
    <s v="+1 (212) 198-9134"/>
    <s v="1866 Ohio Point"/>
    <x v="28"/>
    <s v="United States"/>
    <n v="11470"/>
    <x v="0"/>
  </r>
  <r>
    <s v="65732-22589-OW"/>
    <s v="Kippie Marrison"/>
    <s v="kmarrisonoq@dropbox.com"/>
    <s v="+1 (303) 808-6803"/>
    <s v="84 Sutherland Alley"/>
    <x v="34"/>
    <s v="United States"/>
    <n v="80243"/>
    <x v="0"/>
  </r>
  <r>
    <s v="93676-95250-XJ"/>
    <s v="Celestia Dolohunty"/>
    <s v="cdolohuntyor@dailymail.co.uk"/>
    <s v="+1 (619) 353-0412"/>
    <s v="836 Towne Court"/>
    <x v="245"/>
    <s v="United States"/>
    <n v="92165"/>
    <x v="0"/>
  </r>
  <r>
    <s v="28300-14355-GF"/>
    <s v="Patsy Vasilenko"/>
    <s v="pvasilenkoos@addtoany.com"/>
    <s v="+44 (116) 714-6469"/>
    <s v="56 Ridge Oak Point"/>
    <x v="238"/>
    <s v="United Kingdom"/>
    <s v="PR1"/>
    <x v="1"/>
  </r>
  <r>
    <s v="91190-84826-IQ"/>
    <s v="Raphaela Schankelborg"/>
    <s v="rschankelborgot@ameblo.jp"/>
    <m/>
    <s v="528 Debs Terrace"/>
    <x v="302"/>
    <s v="United States"/>
    <n v="15250"/>
    <x v="0"/>
  </r>
  <r>
    <s v="34570-99384-AF"/>
    <s v="Sharity Wickens"/>
    <m/>
    <s v="+353 (724) 224-5556"/>
    <s v="5873 Lake View Parkway"/>
    <x v="368"/>
    <s v="Ireland"/>
    <s v="H12"/>
    <x v="0"/>
  </r>
  <r>
    <s v="57808-90533-UE"/>
    <s v="Derick Snow"/>
    <m/>
    <s v="+1 (718) 461-3002"/>
    <s v="813 La Follette Place"/>
    <x v="17"/>
    <s v="United States"/>
    <n v="10004"/>
    <x v="1"/>
  </r>
  <r>
    <s v="76060-30540-LB"/>
    <s v="Baxy Cargen"/>
    <s v="bcargenow@geocities.jp"/>
    <s v="+1 (253) 509-6510"/>
    <s v="58 Carpenter Pass"/>
    <x v="216"/>
    <s v="United States"/>
    <n v="98148"/>
    <x v="0"/>
  </r>
  <r>
    <s v="76730-63769-ND"/>
    <s v="Ryann Stickler"/>
    <s v="rsticklerox@printfriendly.com"/>
    <s v="+44 (830) 367-6129"/>
    <s v="471 Sage Center"/>
    <x v="43"/>
    <s v="United Kingdom"/>
    <s v="B40"/>
    <x v="1"/>
  </r>
  <r>
    <s v="96042-27290-EQ"/>
    <s v="Daryn Cassius"/>
    <m/>
    <s v="+1 (269) 398-0766"/>
    <s v="19 Ridgeway Road"/>
    <x v="369"/>
    <s v="United States"/>
    <n v="49018"/>
    <x v="1"/>
  </r>
  <r>
    <s v="06062-66586-TK"/>
    <s v="Bud Danett"/>
    <s v="bdanettoz@kickstarter.com"/>
    <m/>
    <s v="3 Dennis Road"/>
    <x v="89"/>
    <s v="Ireland"/>
    <s v="E25"/>
    <x v="0"/>
  </r>
  <r>
    <s v="51940-02669-OR"/>
    <s v="Skelly Dolohunty"/>
    <m/>
    <s v="+353 (239) 716-2717"/>
    <s v="34010 Kensington Trail"/>
    <x v="370"/>
    <s v="Ireland"/>
    <s v="D11"/>
    <x v="1"/>
  </r>
  <r>
    <s v="99144-98314-GN"/>
    <s v="Drake Jevon"/>
    <s v="djevonp1@ibm.com"/>
    <s v="+1 (832) 733-7027"/>
    <s v="27430 Fairfield Parkway"/>
    <x v="15"/>
    <s v="United States"/>
    <n v="77070"/>
    <x v="0"/>
  </r>
  <r>
    <s v="16358-63919-CE"/>
    <s v="Hall Ranner"/>
    <s v="hrannerp2@omniture.com"/>
    <s v="+1 (513) 635-0251"/>
    <s v="51 Sunfield Crossing"/>
    <x v="165"/>
    <s v="United States"/>
    <n v="45249"/>
    <x v="1"/>
  </r>
  <r>
    <s v="67743-54817-UT"/>
    <s v="Berkly Imrie"/>
    <s v="bimriep3@addtoany.com"/>
    <s v="+1 (559) 761-5288"/>
    <s v="1815 Annamark Way"/>
    <x v="78"/>
    <s v="United States"/>
    <n v="93704"/>
    <x v="1"/>
  </r>
  <r>
    <s v="44601-51441-BH"/>
    <s v="Dorey Sopper"/>
    <s v="dsopperp4@eventbrite.com"/>
    <s v="+1 (612) 870-1604"/>
    <s v="0244 Northfield Place"/>
    <x v="55"/>
    <s v="United States"/>
    <n v="55123"/>
    <x v="1"/>
  </r>
  <r>
    <s v="97201-58870-WB"/>
    <s v="Darcy Lochran"/>
    <m/>
    <s v="+1 (915) 776-4578"/>
    <s v="7464 Nobel Way"/>
    <x v="92"/>
    <s v="United States"/>
    <n v="88519"/>
    <x v="0"/>
  </r>
  <r>
    <s v="19849-12926-QF"/>
    <s v="Lauritz Ledgley"/>
    <s v="lledgleyp6@de.vu"/>
    <s v="+1 (515) 261-2295"/>
    <s v="99138 Waywood Junction"/>
    <x v="114"/>
    <s v="United States"/>
    <n v="50981"/>
    <x v="0"/>
  </r>
  <r>
    <s v="40535-56770-UM"/>
    <s v="Tawnya Menary"/>
    <s v="tmenaryp7@phoca.cz"/>
    <s v="+1 (971) 467-6353"/>
    <s v="5546 Kensington Hill"/>
    <x v="14"/>
    <s v="United States"/>
    <n v="97240"/>
    <x v="1"/>
  </r>
  <r>
    <s v="74940-09646-MU"/>
    <s v="Gustaf Ciccotti"/>
    <s v="gciccottip8@so-net.ne.jp"/>
    <s v="+1 (832) 392-5010"/>
    <s v="94417 Boyd Trail"/>
    <x v="15"/>
    <s v="United States"/>
    <n v="77070"/>
    <x v="1"/>
  </r>
  <r>
    <s v="06623-54610-HC"/>
    <s v="Bobbe Renner"/>
    <m/>
    <s v="+1 (919) 456-9860"/>
    <s v="9 Westerfield Place"/>
    <x v="296"/>
    <s v="United States"/>
    <n v="27705"/>
    <x v="1"/>
  </r>
  <r>
    <s v="89490-75361-AF"/>
    <s v="Wilton Jallin"/>
    <s v="wjallinpa@pcworld.com"/>
    <s v="+1 (617) 201-1702"/>
    <s v="6511 Haas Road"/>
    <x v="40"/>
    <s v="United States"/>
    <n v="2298"/>
    <x v="1"/>
  </r>
  <r>
    <s v="94526-79230-GZ"/>
    <s v="Mindy Bogey"/>
    <s v="mbogeypb@thetimes.co.uk"/>
    <s v="+1 (202) 479-4238"/>
    <s v="7791 Westend Point"/>
    <x v="46"/>
    <s v="United States"/>
    <n v="20226"/>
    <x v="0"/>
  </r>
  <r>
    <s v="58559-08254-UY"/>
    <s v="Paulie Fonzone"/>
    <m/>
    <s v="+1 (518) 905-1184"/>
    <s v="596 Manufacturers Alley"/>
    <x v="146"/>
    <s v="United States"/>
    <n v="12205"/>
    <x v="0"/>
  </r>
  <r>
    <s v="88574-37083-WX"/>
    <s v="Merrile Cobbledick"/>
    <s v="mcobbledickpd@ucsd.edu"/>
    <s v="+1 (520) 567-8210"/>
    <s v="949 Nobel Plaza"/>
    <x v="36"/>
    <s v="United States"/>
    <n v="85732"/>
    <x v="1"/>
  </r>
  <r>
    <s v="67953-79896-AC"/>
    <s v="Antonius Lewry"/>
    <s v="alewrype@whitehouse.gov"/>
    <s v="+1 (334) 368-9435"/>
    <s v="86 Pine View Pass"/>
    <x v="127"/>
    <s v="United States"/>
    <n v="36195"/>
    <x v="1"/>
  </r>
  <r>
    <s v="69207-93422-CQ"/>
    <s v="Isis Hessel"/>
    <s v="ihesselpf@ox.ac.uk"/>
    <s v="+1 (907) 873-3538"/>
    <s v="2900 Pennsylvania Court"/>
    <x v="371"/>
    <s v="United States"/>
    <n v="99709"/>
    <x v="0"/>
  </r>
  <r>
    <s v="56060-17602-RG"/>
    <s v="Harland Trematick"/>
    <m/>
    <m/>
    <s v="1235 Shopko Point"/>
    <x v="254"/>
    <s v="Ireland"/>
    <s v="W34"/>
    <x v="0"/>
  </r>
  <r>
    <s v="46859-14212-FI"/>
    <s v="Chloris Sorrell"/>
    <s v="csorrellph@amazon.com"/>
    <s v="+44 (160) 225-1993"/>
    <s v="5 Scott Lane"/>
    <x v="190"/>
    <s v="United Kingdom"/>
    <s v="S8"/>
    <x v="1"/>
  </r>
  <r>
    <s v="11513-19816-IJ"/>
    <s v="Odette Tocque"/>
    <s v="otocquepi@abc.net.au"/>
    <s v="+1 (786) 201-0196"/>
    <s v="731 Anzinger Park"/>
    <x v="123"/>
    <s v="United States"/>
    <n v="34615"/>
    <x v="1"/>
  </r>
  <r>
    <s v="33555-01585-RP"/>
    <s v="Quintina Heavyside"/>
    <s v="qheavysidepj@unc.edu"/>
    <s v="+1 (859) 572-4305"/>
    <s v="7995 Macpherson Drive"/>
    <x v="199"/>
    <s v="United States"/>
    <n v="40515"/>
    <x v="0"/>
  </r>
  <r>
    <s v="11932-85629-CU"/>
    <s v="Hadley Reuven"/>
    <s v="hreuvenpk@whitehouse.gov"/>
    <s v="+1 (616) 851-0525"/>
    <s v="227 Burning Wood Drive"/>
    <x v="19"/>
    <s v="United States"/>
    <n v="49560"/>
    <x v="1"/>
  </r>
  <r>
    <s v="36192-07175-XC"/>
    <s v="Mitch Attwool"/>
    <s v="mattwoolpl@nba.com"/>
    <s v="+1 (515) 821-3701"/>
    <s v="6229 Dawn Junction"/>
    <x v="114"/>
    <s v="United States"/>
    <n v="50369"/>
    <x v="1"/>
  </r>
  <r>
    <s v="46242-54946-ZW"/>
    <s v="Charin Maplethorp"/>
    <m/>
    <m/>
    <s v="35 Alpine Circle"/>
    <x v="335"/>
    <s v="United States"/>
    <n v="19810"/>
    <x v="0"/>
  </r>
  <r>
    <s v="95152-82155-VQ"/>
    <s v="Goldie Wynes"/>
    <s v="gwynespn@dagondesign.com"/>
    <s v="+1 (512) 118-8603"/>
    <s v="5251 Everett Way"/>
    <x v="84"/>
    <s v="United States"/>
    <n v="78726"/>
    <x v="1"/>
  </r>
  <r>
    <s v="13404-39127-WQ"/>
    <s v="Celie MacCourt"/>
    <s v="cmaccourtpo@amazon.com"/>
    <m/>
    <s v="01678 4th Hill"/>
    <x v="290"/>
    <s v="United States"/>
    <n v="32835"/>
    <x v="1"/>
  </r>
  <r>
    <s v="00841-75330-ZV"/>
    <s v="Rori Ollin"/>
    <m/>
    <s v="+1 (626) 704-3749"/>
    <s v="05889 Heath Place"/>
    <x v="154"/>
    <s v="United States"/>
    <n v="91199"/>
    <x v="0"/>
  </r>
  <r>
    <s v="40226-52317-IO"/>
    <s v="Evy Wilsone"/>
    <s v="ewilsonepq@eepurl.com"/>
    <s v="+1 (202) 969-6382"/>
    <s v="13130 Heffernan Point"/>
    <x v="46"/>
    <s v="United States"/>
    <n v="20238"/>
    <x v="0"/>
  </r>
  <r>
    <s v="34419-18068-AG"/>
    <s v="Dolores Duffie"/>
    <s v="dduffiepr@time.com"/>
    <s v="+1 (971) 936-3214"/>
    <s v="3 Jenifer Circle"/>
    <x v="14"/>
    <s v="United States"/>
    <n v="97271"/>
    <x v="1"/>
  </r>
  <r>
    <s v="51738-61457-RS"/>
    <s v="Mathilda Matiasek"/>
    <s v="mmatiasekps@ucoz.ru"/>
    <m/>
    <s v="30867 Magdeline Way"/>
    <x v="17"/>
    <s v="United States"/>
    <n v="10004"/>
    <x v="0"/>
  </r>
  <r>
    <s v="86757-52367-ON"/>
    <s v="Jarred Camillo"/>
    <s v="jcamillopt@shinystat.com"/>
    <s v="+1 (202) 572-0994"/>
    <s v="48965 Mesta Lane"/>
    <x v="46"/>
    <s v="United States"/>
    <n v="20404"/>
    <x v="0"/>
  </r>
  <r>
    <s v="28158-93383-CK"/>
    <s v="Kameko Philbrick"/>
    <s v="kphilbrickpu@cdc.gov"/>
    <m/>
    <s v="987 Westridge Terrace"/>
    <x v="46"/>
    <s v="United States"/>
    <n v="20067"/>
    <x v="0"/>
  </r>
  <r>
    <s v="44799-09711-XW"/>
    <s v="Mallory Shrimpling"/>
    <m/>
    <m/>
    <s v="40 Declaration Point"/>
    <x v="322"/>
    <s v="United States"/>
    <n v="18105"/>
    <x v="0"/>
  </r>
  <r>
    <s v="53667-91553-LT"/>
    <s v="Barnett Sillis"/>
    <s v="bsillispw@istockphoto.com"/>
    <s v="+1 (305) 267-4961"/>
    <s v="53 Shasta Plaza"/>
    <x v="226"/>
    <s v="United States"/>
    <n v="33169"/>
    <x v="1"/>
  </r>
  <r>
    <s v="86579-92122-OC"/>
    <s v="Brenn Dundredge"/>
    <m/>
    <s v="+1 (405) 369-5173"/>
    <s v="5 Morrow Street"/>
    <x v="79"/>
    <s v="United States"/>
    <n v="73129"/>
    <x v="0"/>
  </r>
  <r>
    <s v="01474-63436-TP"/>
    <s v="Read Cutts"/>
    <s v="rcuttspy@techcrunch.com"/>
    <s v="+1 (815) 758-8653"/>
    <s v="820 Reinke Pass"/>
    <x v="366"/>
    <s v="United States"/>
    <n v="61105"/>
    <x v="1"/>
  </r>
  <r>
    <s v="90533-82440-EE"/>
    <s v="Michale Delves"/>
    <s v="mdelvespz@nature.com"/>
    <s v="+1 (334) 881-9178"/>
    <s v="670 Shoshone Circle"/>
    <x v="127"/>
    <s v="United States"/>
    <n v="36177"/>
    <x v="0"/>
  </r>
  <r>
    <s v="48553-69225-VX"/>
    <s v="Devland Gritton"/>
    <s v="dgrittonq0@nydailynews.com"/>
    <s v="+1 (626) 968-5148"/>
    <s v="095 Jenna Junction"/>
    <x v="154"/>
    <s v="United States"/>
    <n v="91117"/>
    <x v="0"/>
  </r>
  <r>
    <s v="91240-83405-ZQ"/>
    <s v="Caitlin Cattermull"/>
    <s v="ccattermullq1@columbia.edu"/>
    <s v="+1 (312) 880-3388"/>
    <s v="1 Gina Street"/>
    <x v="59"/>
    <s v="United States"/>
    <n v="60624"/>
    <x v="1"/>
  </r>
  <r>
    <s v="52374-27313-IV"/>
    <s v="Dell Gut"/>
    <s v="dgutq2@umich.edu"/>
    <s v="+1 (281) 648-9915"/>
    <s v="30506 Bowman Avenue"/>
    <x v="15"/>
    <s v="United States"/>
    <n v="77293"/>
    <x v="0"/>
  </r>
  <r>
    <s v="14264-41252-SL"/>
    <s v="Willy Pummery"/>
    <s v="wpummeryq3@topsy.com"/>
    <s v="+1 (231) 416-9594"/>
    <s v="9795 Acker Plaza"/>
    <x v="372"/>
    <s v="United States"/>
    <n v="49444"/>
    <x v="1"/>
  </r>
  <r>
    <s v="35367-50483-AR"/>
    <s v="Geoffrey Siuda"/>
    <s v="gsiudaq4@nytimes.com"/>
    <s v="+1 (202) 315-8135"/>
    <s v="64284 Pearson Parkway"/>
    <x v="46"/>
    <s v="United States"/>
    <n v="20380"/>
    <x v="0"/>
  </r>
  <r>
    <s v="69443-77665-QW"/>
    <s v="Henderson Crowne"/>
    <s v="hcrowneq5@wufoo.com"/>
    <s v="+353 (476) 525-5512"/>
    <s v="706 Eagan Lane"/>
    <x v="373"/>
    <s v="Ireland"/>
    <s v="W91"/>
    <x v="0"/>
  </r>
  <r>
    <s v="63411-51758-QC"/>
    <s v="Vernor Pawsey"/>
    <s v="vpawseyq6@tiny.cc"/>
    <s v="+1 (478) 568-4944"/>
    <s v="883 Eagan Point"/>
    <x v="129"/>
    <s v="United States"/>
    <n v="31205"/>
    <x v="1"/>
  </r>
  <r>
    <s v="68605-21835-UF"/>
    <s v="Augustin Waterhouse"/>
    <s v="awaterhouseq7@istockphoto.com"/>
    <s v="+1 (318) 129-0806"/>
    <s v="23530 Lake View Trail"/>
    <x v="220"/>
    <s v="United States"/>
    <n v="71105"/>
    <x v="1"/>
  </r>
  <r>
    <s v="34786-30419-XY"/>
    <s v="Fanchon Haughian"/>
    <s v="fhaughianq8@1688.com"/>
    <s v="+1 (253) 974-5538"/>
    <s v="2017 Ronald Regan Trail"/>
    <x v="179"/>
    <s v="United States"/>
    <n v="98405"/>
    <x v="1"/>
  </r>
  <r>
    <s v="15456-29250-RU"/>
    <s v="Jaimie Hatz"/>
    <m/>
    <s v="+1 (915) 920-9318"/>
    <s v="3 Atwood Avenue"/>
    <x v="92"/>
    <s v="United States"/>
    <n v="79934"/>
    <x v="1"/>
  </r>
  <r>
    <s v="00886-35803-FG"/>
    <s v="Edeline Edney"/>
    <m/>
    <s v="+1 (205) 866-7629"/>
    <s v="43 Crest Line Road"/>
    <x v="43"/>
    <s v="United States"/>
    <n v="35263"/>
    <x v="1"/>
  </r>
  <r>
    <s v="31599-82152-AD"/>
    <s v="Rickie Faltin"/>
    <s v="rfaltinqb@topsy.com"/>
    <m/>
    <s v="2 Laurel Drive"/>
    <x v="109"/>
    <s v="Ireland"/>
    <s v="V31"/>
    <x v="1"/>
  </r>
  <r>
    <s v="76209-39601-ZR"/>
    <s v="Gnni Cheeke"/>
    <s v="gcheekeqc@sitemeter.com"/>
    <s v="+44 (677) 694-1404"/>
    <s v="934 Loomis Junction"/>
    <x v="297"/>
    <s v="United Kingdom"/>
    <s v="EC3M"/>
    <x v="0"/>
  </r>
  <r>
    <s v="15064-65241-HB"/>
    <s v="Gwenni Ratt"/>
    <s v="grattqd@phpbb.com"/>
    <s v="+353 (878) 618-9723"/>
    <s v="55 Montana Road"/>
    <x v="374"/>
    <s v="Ireland"/>
    <s v="H71"/>
    <x v="1"/>
  </r>
  <r>
    <s v="69215-90789-DL"/>
    <s v="Johnath Fairebrother"/>
    <m/>
    <s v="+1 (302) 159-1841"/>
    <s v="05 Bluestem Street"/>
    <x v="335"/>
    <s v="United States"/>
    <n v="19810"/>
    <x v="0"/>
  </r>
  <r>
    <s v="04317-46176-TB"/>
    <s v="Ingamar Eberlein"/>
    <s v="ieberleinqf@hc360.com"/>
    <s v="+1 (717) 323-3451"/>
    <s v="8 Delaware Circle"/>
    <x v="233"/>
    <s v="United States"/>
    <n v="17121"/>
    <x v="1"/>
  </r>
  <r>
    <s v="04713-57765-KR"/>
    <s v="Jilly Dreng"/>
    <s v="jdrengqg@uiuc.edu"/>
    <s v="+353 (350) 974-1489"/>
    <s v="0 Cardinal Park"/>
    <x v="373"/>
    <s v="Ireland"/>
    <s v="W91"/>
    <x v="0"/>
  </r>
  <r>
    <s v="47723-84396-MT"/>
    <s v="Jillane Jedrzej"/>
    <s v="jjedrzejqh@dailymail.co.uk"/>
    <s v="+1 (915) 844-8777"/>
    <s v="8 Melby Hill"/>
    <x v="92"/>
    <s v="United States"/>
    <n v="79940"/>
    <x v="0"/>
  </r>
  <r>
    <s v="48392-32021-EC"/>
    <s v="Correy Lampel"/>
    <s v="clampelqi@jimdo.com"/>
    <s v="+1 (314) 143-0842"/>
    <s v="445 Brown Way"/>
    <x v="12"/>
    <s v="United States"/>
    <n v="63136"/>
    <x v="0"/>
  </r>
  <r>
    <s v="65786-21069-IP"/>
    <s v="Dulcie Mapowder"/>
    <s v="dmapowderqj@free.fr"/>
    <s v="+1 (479) 381-2689"/>
    <s v="557 Kipling Crossing"/>
    <x v="331"/>
    <s v="United States"/>
    <n v="72905"/>
    <x v="0"/>
  </r>
  <r>
    <s v="89074-09459-KV"/>
    <s v="Eward Dearman"/>
    <s v="edearmanqk@redcross.org"/>
    <s v="+1 (615) 958-6287"/>
    <s v="22585 Monument Plaza"/>
    <x v="98"/>
    <s v="United States"/>
    <n v="37245"/>
    <x v="1"/>
  </r>
  <r>
    <s v="44330-33172-IT"/>
    <s v="Dominique Lenard"/>
    <s v="dlenardql@bizjournals.com"/>
    <s v="+1 (202) 883-2832"/>
    <s v="6300 Evergreen Drive"/>
    <x v="46"/>
    <s v="United States"/>
    <n v="20088"/>
    <x v="0"/>
  </r>
  <r>
    <s v="63349-66809-NF"/>
    <s v="Lloyd Toffano"/>
    <s v="ltoffanoqm@tripadvisor.com"/>
    <m/>
    <s v="31039 Fieldstone Alley"/>
    <x v="375"/>
    <s v="United States"/>
    <n v="90305"/>
    <x v="0"/>
  </r>
  <r>
    <s v="40959-32642-DN"/>
    <s v="Rhodie Strathern"/>
    <s v="rstrathernqn@devhub.com"/>
    <m/>
    <s v="63071 Warner Terrace"/>
    <x v="33"/>
    <s v="United States"/>
    <n v="72215"/>
    <x v="0"/>
  </r>
  <r>
    <s v="77746-08153-PM"/>
    <s v="Chad Miguel"/>
    <s v="cmiguelqo@exblog.jp"/>
    <s v="+1 (240) 449-8992"/>
    <s v="83 Sauthoff Junction"/>
    <x v="237"/>
    <s v="United States"/>
    <n v="21747"/>
    <x v="0"/>
  </r>
  <r>
    <s v="49667-96708-JL"/>
    <s v="Florinda Matusovsky"/>
    <m/>
    <s v="+1 (518) 618-9919"/>
    <s v="2 Moland Court"/>
    <x v="146"/>
    <s v="United States"/>
    <n v="12205"/>
    <x v="0"/>
  </r>
  <r>
    <s v="24155-79322-EQ"/>
    <s v="Morly Rocks"/>
    <s v="mrocksqq@exblog.jp"/>
    <s v="+353 (731) 124-0228"/>
    <s v="21 Spenser Court"/>
    <x v="376"/>
    <s v="Ireland"/>
    <s v="A98"/>
    <x v="0"/>
  </r>
  <r>
    <s v="95342-88311-SF"/>
    <s v="Yuri Burrells"/>
    <s v="yburrellsqr@vinaora.com"/>
    <s v="+1 (859) 101-4742"/>
    <s v="4 Brickson Park Court"/>
    <x v="199"/>
    <s v="United States"/>
    <n v="40510"/>
    <x v="0"/>
  </r>
  <r>
    <s v="69374-08133-RI"/>
    <s v="Cleopatra Goodrum"/>
    <s v="cgoodrumqs@goodreads.com"/>
    <s v="+1 (619) 944-5888"/>
    <s v="94 Roxbury Road"/>
    <x v="245"/>
    <s v="United States"/>
    <n v="92165"/>
    <x v="1"/>
  </r>
  <r>
    <s v="83844-95908-RX"/>
    <s v="Joey Jefferys"/>
    <s v="jjefferysqt@blog.com"/>
    <m/>
    <s v="526 Helena Crossing"/>
    <x v="8"/>
    <s v="United States"/>
    <n v="90040"/>
    <x v="0"/>
  </r>
  <r>
    <s v="09667-09231-YM"/>
    <s v="Bearnard Wardell"/>
    <s v="bwardellqu@adobe.com"/>
    <s v="+1 (347) 311-2289"/>
    <s v="57299 Tennessee Hill"/>
    <x v="133"/>
    <s v="United States"/>
    <n v="11210"/>
    <x v="0"/>
  </r>
  <r>
    <s v="55427-08059-DF"/>
    <s v="Zeke Walisiak"/>
    <s v="zwalisiakqv@ucsd.edu"/>
    <s v="+353 (848) 172-8155"/>
    <s v="7 Birchwood Street"/>
    <x v="377"/>
    <s v="Ireland"/>
    <s v="D04"/>
    <x v="0"/>
  </r>
  <r>
    <s v="06624-54037-BQ"/>
    <s v="Wiley Leopold"/>
    <s v="wleopoldqw@blogspot.com"/>
    <s v="+1 (352) 173-9191"/>
    <s v="5 Elmside Terrace"/>
    <x v="378"/>
    <s v="United States"/>
    <n v="32627"/>
    <x v="1"/>
  </r>
  <r>
    <s v="48544-90737-AZ"/>
    <s v="Chiarra Shalders"/>
    <s v="cshaldersqx@cisco.com"/>
    <s v="+1 (305) 787-2810"/>
    <s v="445 Heath Terrace"/>
    <x v="123"/>
    <s v="United States"/>
    <n v="34620"/>
    <x v="0"/>
  </r>
  <r>
    <s v="79463-01597-FQ"/>
    <s v="Sharl Southerill"/>
    <m/>
    <s v="+1 (865) 959-4075"/>
    <s v="39 Nelson Pass"/>
    <x v="291"/>
    <s v="United States"/>
    <n v="79165"/>
    <x v="1"/>
  </r>
  <r>
    <s v="27702-50024-XC"/>
    <s v="Noni Furber"/>
    <s v="nfurberqz@jugem.jp"/>
    <s v="+1 (817) 813-2784"/>
    <s v="565 Sloan Avenue"/>
    <x v="62"/>
    <s v="United States"/>
    <n v="76121"/>
    <x v="1"/>
  </r>
  <r>
    <s v="57360-46846-NS"/>
    <s v="Dinah Crutcher"/>
    <m/>
    <s v="+353 (706) 448-6304"/>
    <s v="89147 Northport Trail"/>
    <x v="334"/>
    <s v="Ireland"/>
    <s v="K45"/>
    <x v="0"/>
  </r>
  <r>
    <s v="84045-66771-SL"/>
    <s v="Charlean Keave"/>
    <s v="ckeaver1@ucoz.com"/>
    <s v="+1 (850) 410-9647"/>
    <s v="08019 Fairfield Pass"/>
    <x v="53"/>
    <s v="United States"/>
    <n v="32575"/>
    <x v="1"/>
  </r>
  <r>
    <s v="46885-00260-TL"/>
    <s v="Sada Roseborough"/>
    <s v="sroseboroughr2@virginia.edu"/>
    <s v="+1 (253) 735-5179"/>
    <s v="779 Memorial Avenue"/>
    <x v="179"/>
    <s v="United States"/>
    <n v="98405"/>
    <x v="0"/>
  </r>
  <r>
    <s v="96446-62142-EN"/>
    <s v="Clayton Kingwell"/>
    <s v="ckingwellr3@squarespace.com"/>
    <s v="+353 (182) 469-0985"/>
    <s v="947 Burrows Park"/>
    <x v="379"/>
    <s v="Ireland"/>
    <s v="R35"/>
    <x v="0"/>
  </r>
  <r>
    <s v="07756-71018-GU"/>
    <s v="Kacy Canto"/>
    <s v="kcantor4@gmpg.org"/>
    <s v="+1 (260) 735-9621"/>
    <s v="43 Doe Crossing Center"/>
    <x v="56"/>
    <s v="United States"/>
    <n v="46896"/>
    <x v="0"/>
  </r>
  <r>
    <s v="92048-47813-QB"/>
    <s v="Mab Blakemore"/>
    <s v="mblakemorer5@nsw.gov.au"/>
    <s v="+1 (806) 227-6812"/>
    <s v="70 Crescent Oaks Junction"/>
    <x v="291"/>
    <s v="United States"/>
    <n v="79105"/>
    <x v="1"/>
  </r>
  <r>
    <s v="58408-27638-IB"/>
    <s v="Dedie Gooderridge"/>
    <s v="dgooderridger6@lycos.com"/>
    <s v="+1 (202) 793-3951"/>
    <s v="181 Londonderry Circle"/>
    <x v="46"/>
    <s v="United States"/>
    <n v="20436"/>
    <x v="0"/>
  </r>
  <r>
    <s v="28699-16256-XV"/>
    <s v="Javier Causnett"/>
    <m/>
    <s v="+1 (301) 396-9701"/>
    <s v="511 Rowland Alley"/>
    <x v="380"/>
    <s v="United States"/>
    <n v="20910"/>
    <x v="1"/>
  </r>
  <r>
    <s v="98476-63654-CG"/>
    <s v="Demetris Micheli"/>
    <m/>
    <s v="+1 (608) 138-8374"/>
    <s v="33123 Rigney Pass"/>
    <x v="247"/>
    <s v="United States"/>
    <n v="53726"/>
    <x v="0"/>
  </r>
  <r>
    <s v="55409-07759-YG"/>
    <s v="Chloette Bernardot"/>
    <s v="cbernardotr9@wix.com"/>
    <s v="+1 (936) 783-5732"/>
    <s v="6672 Cordelia Point"/>
    <x v="381"/>
    <s v="United States"/>
    <n v="77305"/>
    <x v="0"/>
  </r>
  <r>
    <s v="06136-65250-PG"/>
    <s v="Kim Kemery"/>
    <s v="kkemeryra@t.co"/>
    <s v="+1 (817) 407-3513"/>
    <s v="95 Delladonna Parkway"/>
    <x v="183"/>
    <s v="United States"/>
    <n v="76205"/>
    <x v="0"/>
  </r>
  <r>
    <s v="08405-33165-BS"/>
    <s v="Fanchette Parlot"/>
    <s v="fparlotrb@forbes.com"/>
    <s v="+1 (614) 706-1246"/>
    <s v="7765 Westridge Lane"/>
    <x v="66"/>
    <s v="United States"/>
    <n v="43231"/>
    <x v="0"/>
  </r>
  <r>
    <s v="66070-30559-WI"/>
    <s v="Ramon Cheak"/>
    <s v="rcheakrc@tripadvisor.com"/>
    <m/>
    <s v="23 Paget Point"/>
    <x v="382"/>
    <s v="Ireland"/>
    <s v="F94"/>
    <x v="0"/>
  </r>
  <r>
    <s v="01282-28364-RZ"/>
    <s v="Koressa O'Geneay"/>
    <s v="kogeneayrd@utexas.edu"/>
    <s v="+1 (303) 637-0326"/>
    <s v="77 Rigney Hill"/>
    <x v="27"/>
    <s v="United States"/>
    <n v="80045"/>
    <x v="1"/>
  </r>
  <r>
    <s v="51277-93873-RP"/>
    <s v="Claudell Ayre"/>
    <s v="cayrere@symantec.com"/>
    <s v="+1 (386) 573-2575"/>
    <s v="5645 Lotheville Crossing"/>
    <x v="383"/>
    <s v="United States"/>
    <n v="32128"/>
    <x v="1"/>
  </r>
  <r>
    <s v="84405-83364-DG"/>
    <s v="Lorianne Kyneton"/>
    <s v="lkynetonrf@macromedia.com"/>
    <s v="+44 (618) 634-9365"/>
    <s v="1926 3rd Center"/>
    <x v="268"/>
    <s v="United Kingdom"/>
    <s v="LE15"/>
    <x v="0"/>
  </r>
  <r>
    <s v="83731-53280-YC"/>
    <s v="Adele McFayden"/>
    <m/>
    <s v="+44 (123) 755-7484"/>
    <s v="28 Darwin Terrace"/>
    <x v="384"/>
    <s v="United Kingdom"/>
    <s v="CH48"/>
    <x v="0"/>
  </r>
  <r>
    <s v="03917-13632-KC"/>
    <s v="Herta Layne"/>
    <m/>
    <s v="+1 (636) 143-8338"/>
    <s v="5495 Talisman Plaza"/>
    <x v="12"/>
    <s v="United States"/>
    <n v="63131"/>
    <x v="0"/>
  </r>
  <r>
    <s v="98051-37183-SK"/>
    <s v="Dierdre Scrigmour"/>
    <s v="dscrigmourri@cnbc.com"/>
    <s v="+1 (858) 976-1767"/>
    <s v="018 Luster Pass"/>
    <x v="385"/>
    <s v="United States"/>
    <n v="92056"/>
    <x v="1"/>
  </r>
  <r>
    <s v="48689-81852-DT"/>
    <s v="Romy Whittlesea"/>
    <m/>
    <s v="+1 (423) 297-8063"/>
    <s v="65 Reinke Point"/>
    <x v="118"/>
    <s v="United States"/>
    <n v="37416"/>
    <x v="0"/>
  </r>
  <r>
    <s v="70567-65133-CN"/>
    <s v="Desdemona Eye"/>
    <m/>
    <s v="+353 (252) 896-2096"/>
    <s v="191 Manitowish Crossing"/>
    <x v="258"/>
    <s v="Ireland"/>
    <s v="R21"/>
    <x v="1"/>
  </r>
  <r>
    <s v="77869-81373-AY"/>
    <s v="Margarette Sterland"/>
    <m/>
    <s v="+1 (215) 872-6809"/>
    <s v="5 Kenwood Pass"/>
    <x v="13"/>
    <s v="United States"/>
    <n v="19125"/>
    <x v="1"/>
  </r>
  <r>
    <s v="38536-98293-JZ"/>
    <s v="Catharine Scoines"/>
    <m/>
    <s v="+353 (693) 290-4775"/>
    <s v="39192 Glendale Hill"/>
    <x v="253"/>
    <s v="Ireland"/>
    <s v="T56"/>
    <x v="1"/>
  </r>
  <r>
    <s v="43014-53743-XK"/>
    <s v="Jennica Tewelson"/>
    <s v="jtewelsonrn@samsung.com"/>
    <s v="+1 (469) 573-8379"/>
    <s v="4040 Hoard Junction"/>
    <x v="72"/>
    <s v="United States"/>
    <n v="75210"/>
    <x v="1"/>
  </r>
  <r>
    <s v="62494-09113-RP"/>
    <s v="Marguerite Graves"/>
    <m/>
    <s v="+1 (479) 204-9111"/>
    <s v="91413 Scott Way"/>
    <x v="331"/>
    <s v="United States"/>
    <n v="72905"/>
    <x v="1"/>
  </r>
  <r>
    <s v="10940-42739-ET"/>
    <s v="Etan Featenby"/>
    <m/>
    <s v="+1 (719) 416-9560"/>
    <s v="885 Toban Plaza"/>
    <x v="75"/>
    <s v="United States"/>
    <n v="80920"/>
    <x v="0"/>
  </r>
  <r>
    <s v="64965-78386-MY"/>
    <s v="Nicolina Jenny"/>
    <s v="njennyrq@bigcartel.com"/>
    <s v="+1 (562) 679-4750"/>
    <s v="6099 American Ash Court"/>
    <x v="130"/>
    <s v="United States"/>
    <n v="90610"/>
    <x v="1"/>
  </r>
  <r>
    <s v="77131-58092-GE"/>
    <s v="Vidovic Antonelli"/>
    <m/>
    <s v="+44 (810) 927-9266"/>
    <s v="3242 Corscot Pass"/>
    <x v="297"/>
    <s v="United Kingdom"/>
    <s v="EC1V"/>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4BE9FE-ADA0-4257-837A-430BF2DC63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24" firstHeaderRow="0" firstDataRow="1" firstDataCol="1"/>
  <pivotFields count="16">
    <pivotField showAll="0"/>
    <pivotField numFmtId="165"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items count="914">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 t="default"/>
      </items>
    </pivotField>
    <pivotField showAll="0"/>
    <pivotField dataField="1" showAll="0"/>
    <pivotField showAll="0"/>
    <pivotField showAll="0"/>
    <pivotField showAll="0"/>
    <pivotField axis="axisRow" showAll="0">
      <items count="5">
        <item x="2"/>
        <item x="1"/>
        <item x="3"/>
        <item x="0"/>
        <item t="default"/>
      </items>
    </pivotField>
    <pivotField showAll="0">
      <items count="4">
        <item h="1" x="2"/>
        <item h="1" x="1"/>
        <item x="0"/>
        <item t="default"/>
      </items>
    </pivotField>
    <pivotField dataField="1" showAll="0"/>
    <pivotField numFmtId="166" showAll="0"/>
    <pivotField dataField="1"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5"/>
    <field x="8"/>
  </rowFields>
  <rowItems count="21">
    <i>
      <x v="1"/>
    </i>
    <i r="1">
      <x/>
    </i>
    <i r="1">
      <x v="1"/>
    </i>
    <i r="1">
      <x v="2"/>
    </i>
    <i r="1">
      <x v="3"/>
    </i>
    <i>
      <x v="2"/>
    </i>
    <i r="1">
      <x/>
    </i>
    <i r="1">
      <x v="1"/>
    </i>
    <i r="1">
      <x v="2"/>
    </i>
    <i r="1">
      <x v="3"/>
    </i>
    <i>
      <x v="3"/>
    </i>
    <i r="1">
      <x/>
    </i>
    <i r="1">
      <x v="1"/>
    </i>
    <i r="1">
      <x v="2"/>
    </i>
    <i r="1">
      <x v="3"/>
    </i>
    <i>
      <x v="4"/>
    </i>
    <i r="1">
      <x/>
    </i>
    <i r="1">
      <x v="1"/>
    </i>
    <i r="1">
      <x v="2"/>
    </i>
    <i r="1">
      <x v="3"/>
    </i>
    <i t="grand">
      <x/>
    </i>
  </rowItems>
  <colFields count="1">
    <field x="-2"/>
  </colFields>
  <colItems count="3">
    <i>
      <x/>
    </i>
    <i i="1">
      <x v="1"/>
    </i>
    <i i="2">
      <x v="2"/>
    </i>
  </colItems>
  <dataFields count="3">
    <dataField name="Sum of Size" fld="10" baseField="0" baseItem="0"/>
    <dataField name="Sum of Quantity" fld="4" baseField="0" baseItem="0"/>
    <dataField name="Sum of Sales" fld="12" baseField="0" baseItem="0" numFmtId="166"/>
  </dataField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274356-2636-4CA9-BD5B-97938C44875C}"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ustomer Name">
  <location ref="D11:E16" firstHeaderRow="1" firstDataRow="1" firstDataCol="1"/>
  <pivotFields count="4">
    <pivotField dataField="1" subtotalTop="0" showAll="0" defaultSubtotal="0"/>
    <pivotField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5">
    <i>
      <x v="3"/>
    </i>
    <i>
      <x v="2"/>
    </i>
    <i>
      <x v="1"/>
    </i>
    <i>
      <x/>
    </i>
    <i t="grand">
      <x/>
    </i>
  </rowItems>
  <colItems count="1">
    <i/>
  </colItems>
  <dataFields count="1">
    <dataField name="Total Sales" fld="0" baseField="1" baseItem="3"/>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oast Type].&amp;[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ies>
  <pivotTableStyleInfo name="PivotStyleMedium9"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18B17D-6083-4FF4-9711-503FF8BA1E9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ustomer Name">
  <location ref="A11:B14" firstHeaderRow="1" firstDataRow="1" firstDataCol="1"/>
  <pivotFields count="3">
    <pivotField dataField="1" subtotalTop="0" showAll="0" defaultSubtotal="0"/>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v="1"/>
    </i>
    <i>
      <x/>
    </i>
    <i t="grand">
      <x/>
    </i>
  </rowItems>
  <colItems count="1">
    <i/>
  </colItems>
  <dataFields count="1">
    <dataField name="Total Sales" fld="0" baseField="1" baseItem="3"/>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oast Type].&amp;[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ies>
  <pivotTableStyleInfo name="PivotStyleMedium9"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6B965D-EE51-41E7-ADD1-376C68AC56F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D3:I9" firstHeaderRow="1" firstDataRow="2" firstDataCol="1"/>
  <pivotFields count="4">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5">
    <i>
      <x/>
    </i>
    <i>
      <x v="1"/>
    </i>
    <i>
      <x v="2"/>
    </i>
    <i>
      <x v="3"/>
    </i>
    <i t="grand">
      <x/>
    </i>
  </colItems>
  <dataFields count="1">
    <dataField name="Sum of Sales" fld="0" baseField="0" baseItem="0"/>
  </dataFields>
  <chartFormats count="8">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4" format="8" series="1">
      <pivotArea type="data" outline="0" fieldPosition="0">
        <references count="2">
          <reference field="4294967294" count="1" selected="0">
            <x v="0"/>
          </reference>
          <reference field="1" count="1" selected="0">
            <x v="0"/>
          </reference>
        </references>
      </pivotArea>
    </chartFormat>
    <chartFormat chart="4" format="9" series="1">
      <pivotArea type="data" outline="0" fieldPosition="0">
        <references count="2">
          <reference field="4294967294" count="1" selected="0">
            <x v="0"/>
          </reference>
          <reference field="1" count="1" selected="0">
            <x v="1"/>
          </reference>
        </references>
      </pivotArea>
    </chartFormat>
    <chartFormat chart="4" format="10" series="1">
      <pivotArea type="data" outline="0" fieldPosition="0">
        <references count="2">
          <reference field="4294967294" count="1" selected="0">
            <x v="0"/>
          </reference>
          <reference field="1" count="1" selected="0">
            <x v="2"/>
          </reference>
        </references>
      </pivotArea>
    </chartFormat>
    <chartFormat chart="4" format="11" series="1">
      <pivotArea type="data" outline="0" fieldPosition="0">
        <references count="2">
          <reference field="4294967294" count="1" selected="0">
            <x v="0"/>
          </reference>
          <reference field="1" count="1" selected="0">
            <x v="3"/>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oast Type].&amp;[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9" showRowHeaders="1" showColHeaders="1" showRowStripes="0" showColStripes="0" showLastColumn="1"/>
  <rowHierarchiesUsage count="1">
    <rowHierarchyUsage hierarchyUsage="25"/>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F9A1AA-1413-462C-90C8-38F9D726B136}"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A3:B7" firstHeaderRow="1" firstDataRow="1" firstDataCol="1"/>
  <pivotFields count="3">
    <pivotField dataField="1" subtotalTop="0" showAll="0" defaultSubtotal="0"/>
    <pivotField axis="axisRow" allDrilled="1" showAll="0" dataSourceSort="1" defaultAttributeDrillState="1">
      <items count="4">
        <item x="0"/>
        <item x="1"/>
        <item x="2"/>
        <item t="default"/>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Sales" fld="0" baseField="1" baseItem="0"/>
  </dataFields>
  <chartFormats count="5">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4" format="7">
      <pivotArea type="data" outline="0" fieldPosition="0">
        <references count="2">
          <reference field="4294967294" count="1" selected="0">
            <x v="0"/>
          </reference>
          <reference field="1" count="1" selected="0">
            <x v="1"/>
          </reference>
        </references>
      </pivotArea>
    </chartFormat>
    <chartFormat chart="4" format="8">
      <pivotArea type="data" outline="0" fieldPosition="0">
        <references count="2">
          <reference field="4294967294" count="1" selected="0">
            <x v="0"/>
          </reference>
          <reference field="1"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Roast Type].&amp;[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Sales"/>
  </pivotHierarchies>
  <pivotTableStyleInfo name="PivotStyleMedium9"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M$1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D11740-17A2-4796-A965-0DA3841D0C6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1:H14" firstHeaderRow="1" firstDataRow="1" firstDataCol="1"/>
  <pivotFields count="9">
    <pivotField showAll="0"/>
    <pivotField dataField="1" showAll="0"/>
    <pivotField showAll="0"/>
    <pivotField showAll="0"/>
    <pivotField showAll="0"/>
    <pivotField showAll="0">
      <items count="387">
        <item h="1" x="76"/>
        <item h="1" x="206"/>
        <item h="1" x="146"/>
        <item h="1" x="356"/>
        <item h="1" x="120"/>
        <item h="1" x="246"/>
        <item x="322"/>
        <item h="1" x="291"/>
        <item h="1" x="227"/>
        <item h="1" x="97"/>
        <item h="1" x="346"/>
        <item h="1" x="116"/>
        <item h="1" x="259"/>
        <item h="1" x="236"/>
        <item h="1" x="117"/>
        <item h="1" x="295"/>
        <item h="1" x="167"/>
        <item h="1" x="27"/>
        <item h="1" x="84"/>
        <item h="1" x="258"/>
        <item h="1" x="29"/>
        <item h="1" x="328"/>
        <item h="1" x="152"/>
        <item h="1" x="339"/>
        <item h="1" x="163"/>
        <item h="1" x="313"/>
        <item h="1" x="308"/>
        <item h="1" x="108"/>
        <item h="1" x="257"/>
        <item h="1" x="306"/>
        <item h="1" x="256"/>
        <item h="1" x="276"/>
        <item h="1" x="370"/>
        <item h="1" x="241"/>
        <item h="1" x="198"/>
        <item h="1" x="289"/>
        <item h="1" x="169"/>
        <item h="1" x="369"/>
        <item h="1" x="327"/>
        <item h="1" x="80"/>
        <item h="1" x="204"/>
        <item h="1" x="252"/>
        <item h="1" x="341"/>
        <item h="1" x="43"/>
        <item h="1" x="112"/>
        <item h="1" x="221"/>
        <item h="1" x="377"/>
        <item h="1" x="40"/>
        <item h="1" x="189"/>
        <item h="1" x="287"/>
        <item h="1" x="212"/>
        <item h="1" x="321"/>
        <item h="1" x="260"/>
        <item h="1" x="42"/>
        <item h="1" x="133"/>
        <item h="1" x="182"/>
        <item h="1" x="77"/>
        <item h="1" x="382"/>
        <item h="1" x="63"/>
        <item h="1" x="354"/>
        <item h="1" x="16"/>
        <item h="1" x="283"/>
        <item h="1" x="192"/>
        <item h="1" x="312"/>
        <item h="1" x="111"/>
        <item h="1" x="124"/>
        <item h="1" x="187"/>
        <item h="1" x="121"/>
        <item h="1" x="229"/>
        <item h="1" x="374"/>
        <item h="1" x="307"/>
        <item h="1" x="368"/>
        <item h="1" x="314"/>
        <item h="1" x="174"/>
        <item h="1" x="86"/>
        <item h="1" x="32"/>
        <item h="1" x="68"/>
        <item h="1" x="134"/>
        <item h="1" x="225"/>
        <item h="1" x="118"/>
        <item h="1" x="94"/>
        <item h="1" x="249"/>
        <item h="1" x="166"/>
        <item h="1" x="59"/>
        <item h="1" x="240"/>
        <item h="1" x="213"/>
        <item h="1" x="4"/>
        <item h="1" x="165"/>
        <item h="1" x="123"/>
        <item h="1" x="275"/>
        <item h="1" x="18"/>
        <item h="1" x="337"/>
        <item h="1" x="25"/>
        <item h="1" x="316"/>
        <item h="1" x="75"/>
        <item h="1" x="188"/>
        <item h="1" x="66"/>
        <item h="1" x="87"/>
        <item h="1" x="381"/>
        <item h="1" x="270"/>
        <item h="1" x="83"/>
        <item h="1" x="197"/>
        <item h="1" x="125"/>
        <item h="1" x="376"/>
        <item h="1" x="1"/>
        <item h="1" x="292"/>
        <item h="1" x="72"/>
        <item h="1" x="195"/>
        <item h="1" x="6"/>
        <item h="1" x="383"/>
        <item h="1" x="299"/>
        <item h="1" x="183"/>
        <item h="1" x="34"/>
        <item h="1" x="114"/>
        <item h="1" x="138"/>
        <item h="1" x="101"/>
        <item h="1" x="210"/>
        <item h="1" x="73"/>
        <item h="1" x="168"/>
        <item h="1" x="329"/>
        <item h="1" x="217"/>
        <item h="1" x="296"/>
        <item h="1" x="164"/>
        <item h="1" x="126"/>
        <item h="1" x="145"/>
        <item h="1" x="201"/>
        <item h="1" x="89"/>
        <item h="1" x="160"/>
        <item h="1" x="92"/>
        <item h="1" x="273"/>
        <item h="1" x="22"/>
        <item h="1" x="178"/>
        <item h="1" x="103"/>
        <item h="1" x="371"/>
        <item h="1" x="102"/>
        <item h="1" x="261"/>
        <item h="1" x="150"/>
        <item h="1" x="319"/>
        <item h="1" x="266"/>
        <item h="1" x="309"/>
        <item h="1" x="47"/>
        <item h="1" x="222"/>
        <item h="1" x="331"/>
        <item h="1" x="56"/>
        <item h="1" x="62"/>
        <item h="1" x="353"/>
        <item h="1" x="78"/>
        <item h="1" x="378"/>
        <item h="1" x="336"/>
        <item h="1" x="135"/>
        <item h="1" x="340"/>
        <item h="1" x="360"/>
        <item h="1" x="318"/>
        <item h="1" x="30"/>
        <item h="1" x="19"/>
        <item h="1" x="119"/>
        <item h="1" x="363"/>
        <item h="1" x="237"/>
        <item h="1" x="293"/>
        <item h="1" x="323"/>
        <item h="1" x="233"/>
        <item h="1" x="38"/>
        <item h="1" x="158"/>
        <item h="1" x="274"/>
        <item h="1" x="362"/>
        <item h="1" x="107"/>
        <item h="1" x="15"/>
        <item h="1" x="95"/>
        <item h="1" x="300"/>
        <item h="1" x="104"/>
        <item h="1" x="294"/>
        <item h="1" x="342"/>
        <item h="1" x="214"/>
        <item h="1" x="375"/>
        <item h="1" x="208"/>
        <item h="1" x="157"/>
        <item h="1" x="230"/>
        <item h="1" x="250"/>
        <item h="1" x="215"/>
        <item h="1" x="28"/>
        <item h="1" x="131"/>
        <item h="1" x="200"/>
        <item h="1" x="82"/>
        <item h="1" x="251"/>
        <item h="1" x="171"/>
        <item h="1" x="7"/>
        <item h="1" x="96"/>
        <item h="1" x="64"/>
        <item h="1" x="48"/>
        <item h="1" x="193"/>
        <item h="1" x="271"/>
        <item h="1" x="155"/>
        <item h="1" x="180"/>
        <item h="1" x="365"/>
        <item h="1" x="265"/>
        <item h="1" x="211"/>
        <item h="1" x="244"/>
        <item h="1" x="280"/>
        <item h="1" x="136"/>
        <item h="1" x="352"/>
        <item h="1" x="205"/>
        <item h="1" x="235"/>
        <item h="1" x="156"/>
        <item h="1" x="90"/>
        <item h="1" x="199"/>
        <item h="1" x="202"/>
        <item h="1" x="69"/>
        <item h="1" x="33"/>
        <item h="1" x="344"/>
        <item h="1" x="65"/>
        <item h="1" x="297"/>
        <item h="1" x="333"/>
        <item h="1" x="255"/>
        <item h="1" x="248"/>
        <item h="1" x="8"/>
        <item h="1" x="298"/>
        <item h="1" x="191"/>
        <item h="1" x="149"/>
        <item h="1" x="282"/>
        <item h="1" x="334"/>
        <item h="1" x="194"/>
        <item h="1" x="129"/>
        <item h="1" x="106"/>
        <item h="1" x="247"/>
        <item h="1" x="345"/>
        <item h="1" x="301"/>
        <item h="1" x="288"/>
        <item h="1" x="281"/>
        <item h="1" x="142"/>
        <item h="1" x="305"/>
        <item h="1" x="140"/>
        <item h="1" x="350"/>
        <item h="1" x="226"/>
        <item h="1" x="196"/>
        <item h="1" x="303"/>
        <item h="1" x="71"/>
        <item h="1" x="11"/>
        <item h="1" x="272"/>
        <item h="1" x="176"/>
        <item h="1" x="35"/>
        <item h="1" x="361"/>
        <item h="1" x="364"/>
        <item h="1" x="254"/>
        <item h="1" x="343"/>
        <item h="1" x="127"/>
        <item h="1" x="351"/>
        <item h="1" x="70"/>
        <item h="1" x="143"/>
        <item h="1" x="367"/>
        <item h="1" x="317"/>
        <item h="1" x="372"/>
        <item h="1" x="286"/>
        <item h="1" x="58"/>
        <item h="1" x="98"/>
        <item h="1" x="332"/>
        <item h="1" x="139"/>
        <item h="1" x="242"/>
        <item h="1" x="234"/>
        <item h="1" x="349"/>
        <item h="1" x="37"/>
        <item h="1" x="17"/>
        <item h="1" x="60"/>
        <item h="1" x="170"/>
        <item h="1" x="67"/>
        <item h="1" x="100"/>
        <item h="1" x="181"/>
        <item h="1" x="45"/>
        <item h="1" x="85"/>
        <item h="1" x="190"/>
        <item h="1" x="115"/>
        <item h="1" x="74"/>
        <item h="1" x="385"/>
        <item h="1" x="228"/>
        <item h="1" x="39"/>
        <item h="1" x="79"/>
        <item h="1" x="347"/>
        <item h="1" x="358"/>
        <item h="1" x="110"/>
        <item h="1" x="290"/>
        <item h="1" x="154"/>
        <item h="1" x="0"/>
        <item h="1" x="53"/>
        <item h="1" x="23"/>
        <item h="1" x="13"/>
        <item h="1" x="173"/>
        <item h="1" x="302"/>
        <item h="1" x="144"/>
        <item h="1" x="357"/>
        <item h="1" x="93"/>
        <item h="1" x="132"/>
        <item h="1" x="14"/>
        <item h="1" x="109"/>
        <item h="1" x="238"/>
        <item h="1" x="49"/>
        <item h="1" x="20"/>
        <item h="1" x="122"/>
        <item h="1" x="185"/>
        <item h="1" x="379"/>
        <item h="1" x="26"/>
        <item h="1" x="81"/>
        <item h="1" x="224"/>
        <item h="1" x="10"/>
        <item h="1" x="113"/>
        <item h="1" x="41"/>
        <item h="1" x="366"/>
        <item h="1" x="223"/>
        <item h="1" x="161"/>
        <item h="1" x="262"/>
        <item h="1" x="263"/>
        <item h="1" x="278"/>
        <item h="1" x="12"/>
        <item h="1" x="55"/>
        <item h="1" x="359"/>
        <item h="1" x="373"/>
        <item h="1" x="153"/>
        <item h="1" x="310"/>
        <item h="1" x="2"/>
        <item h="1" x="44"/>
        <item h="1" x="245"/>
        <item h="1" x="172"/>
        <item h="1" x="9"/>
        <item h="1" x="264"/>
        <item h="1" x="209"/>
        <item h="1" x="105"/>
        <item h="1" x="355"/>
        <item h="1" x="279"/>
        <item h="1" x="5"/>
        <item h="1" x="268"/>
        <item h="1" x="216"/>
        <item h="1" x="304"/>
        <item h="1" x="186"/>
        <item h="1" x="159"/>
        <item h="1" x="177"/>
        <item h="1" x="220"/>
        <item h="1" x="380"/>
        <item h="1" x="128"/>
        <item h="1" x="147"/>
        <item h="1" x="3"/>
        <item h="1" x="99"/>
        <item h="1" x="148"/>
        <item h="1" x="267"/>
        <item h="1" x="88"/>
        <item h="1" x="338"/>
        <item h="1" x="315"/>
        <item h="1" x="232"/>
        <item h="1" x="175"/>
        <item h="1" x="320"/>
        <item h="1" x="179"/>
        <item h="1" x="325"/>
        <item h="1" x="52"/>
        <item h="1" x="311"/>
        <item h="1" x="50"/>
        <item h="1" x="218"/>
        <item h="1" x="24"/>
        <item h="1" x="51"/>
        <item h="1" x="269"/>
        <item h="1" x="36"/>
        <item h="1" x="184"/>
        <item h="1" x="231"/>
        <item h="1" x="137"/>
        <item h="1" x="91"/>
        <item h="1" x="348"/>
        <item h="1" x="219"/>
        <item h="1" x="31"/>
        <item h="1" x="243"/>
        <item h="1" x="21"/>
        <item h="1" x="61"/>
        <item h="1" x="277"/>
        <item h="1" x="284"/>
        <item h="1" x="141"/>
        <item h="1" x="46"/>
        <item h="1" x="253"/>
        <item h="1" x="203"/>
        <item h="1" x="207"/>
        <item h="1" x="239"/>
        <item h="1" x="130"/>
        <item h="1" x="151"/>
        <item h="1" x="324"/>
        <item h="1" x="162"/>
        <item h="1" x="335"/>
        <item h="1" x="285"/>
        <item h="1" x="384"/>
        <item h="1" x="57"/>
        <item h="1" x="326"/>
        <item h="1" x="330"/>
        <item h="1" x="54"/>
        <item t="default"/>
      </items>
    </pivotField>
    <pivotField showAll="0"/>
    <pivotField showAll="0"/>
    <pivotField axis="axisRow" showAll="0">
      <items count="3">
        <item x="1"/>
        <item x="0"/>
        <item t="default"/>
      </items>
    </pivotField>
  </pivotFields>
  <rowFields count="1">
    <field x="8"/>
  </rowFields>
  <rowItems count="3">
    <i>
      <x/>
    </i>
    <i>
      <x v="1"/>
    </i>
    <i t="grand">
      <x/>
    </i>
  </rowItems>
  <colItems count="1">
    <i/>
  </colItems>
  <dataFields count="1">
    <dataField name="Count of Customer Name" fld="1" subtotal="count" baseField="0" baseItem="0"/>
  </dataField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1" xr10:uid="{0A9442ED-1C89-4D33-9A62-728450D78C94}" sourceName="Customer ID">
  <pivotTables>
    <pivotTable tabId="22" name="PivotTable1"/>
  </pivotTables>
  <data>
    <tabular pivotCacheId="513851277">
      <items count="913">
        <i x="158" s="1"/>
        <i x="775" s="1"/>
        <i x="134" s="1"/>
        <i x="667" s="1"/>
        <i x="175" s="1"/>
        <i x="58" s="1"/>
        <i x="858" s="1"/>
        <i x="748" s="1"/>
        <i x="189" s="1"/>
        <i x="378" s="1"/>
        <i x="201" s="1"/>
        <i x="511" s="1"/>
        <i x="125" s="1"/>
        <i x="6" s="1"/>
        <i x="405" s="1"/>
        <i x="905" s="1"/>
        <i x="53" s="1"/>
        <i x="233" s="1"/>
        <i x="875" s="1"/>
        <i x="539" s="1"/>
        <i x="213" s="1"/>
        <i x="486" s="1"/>
        <i x="301" s="1"/>
        <i x="459" s="1"/>
        <i x="885" s="1"/>
        <i x="39" s="1"/>
        <i x="101" s="1"/>
        <i x="105" s="1"/>
        <i x="22" s="1"/>
        <i x="761" s="1"/>
        <i x="414" s="1"/>
        <i x="228" s="1"/>
        <i x="899" s="1"/>
        <i x="706" s="1"/>
        <i x="33" s="1"/>
        <i x="234" s="1"/>
        <i x="568" s="1"/>
        <i x="556" s="1"/>
        <i x="544" s="1"/>
        <i x="145" s="1"/>
        <i x="242" s="1"/>
        <i x="714" s="1"/>
        <i x="139" s="1"/>
        <i x="225" s="1"/>
        <i x="513" s="1"/>
        <i x="92" s="1"/>
        <i x="454" s="1"/>
        <i x="63" s="1"/>
        <i x="564" s="1"/>
        <i x="571" s="1"/>
        <i x="67" s="1"/>
        <i x="100" s="1"/>
        <i x="790" s="1"/>
        <i x="379" s="1"/>
        <i x="828" s="1"/>
        <i x="795" s="1"/>
        <i x="185" s="1"/>
        <i x="150" s="1"/>
        <i x="270" s="1"/>
        <i x="0" s="1"/>
        <i x="680" s="1"/>
        <i x="772" s="1"/>
        <i x="622" s="1"/>
        <i x="385" s="1"/>
        <i x="289" s="1"/>
        <i x="119" s="1"/>
        <i x="520" s="1"/>
        <i x="304" s="1"/>
        <i x="650" s="1"/>
        <i x="832" s="1"/>
        <i x="652" s="1"/>
        <i x="35" s="1"/>
        <i x="632" s="1"/>
        <i x="403" s="1"/>
        <i x="48" s="1"/>
        <i x="287" s="1"/>
        <i x="788" s="1"/>
        <i x="467" s="1"/>
        <i x="490" s="1"/>
        <i x="489" s="1"/>
        <i x="215" s="1"/>
        <i x="142" s="1"/>
        <i x="2" s="1"/>
        <i x="21" s="1"/>
        <i x="562" s="1"/>
        <i x="688" s="1"/>
        <i x="514" s="1"/>
        <i x="614" s="1"/>
        <i x="13" s="1"/>
        <i x="246" s="1"/>
        <i x="694" s="1"/>
        <i x="47" s="1"/>
        <i x="300" s="1"/>
        <i x="438" s="1"/>
        <i x="446" s="1"/>
        <i x="745" s="1"/>
        <i x="165" s="1"/>
        <i x="819" s="1"/>
        <i x="427" s="1"/>
        <i x="567" s="1"/>
        <i x="336" s="1"/>
        <i x="600" s="1"/>
        <i x="84" s="1"/>
        <i x="256" s="1"/>
        <i x="718" s="1"/>
        <i x="870" s="1"/>
        <i x="721" s="1"/>
        <i x="529" s="1"/>
        <i x="245" s="1"/>
        <i x="178" s="1"/>
        <i x="605" s="1"/>
        <i x="802" s="1"/>
        <i x="97" s="1"/>
        <i x="10" s="1"/>
        <i x="380" s="1"/>
        <i x="657" s="1"/>
        <i x="586" s="1"/>
        <i x="666" s="1"/>
        <i x="321" s="1"/>
        <i x="374" s="1"/>
        <i x="684" s="1"/>
        <i x="440" s="1"/>
        <i x="417" s="1"/>
        <i x="284" s="1"/>
        <i x="351" s="1"/>
        <i x="117" s="1"/>
        <i x="291" s="1"/>
        <i x="293" s="1"/>
        <i x="19" s="1"/>
        <i x="452" s="1"/>
        <i x="627" s="1"/>
        <i x="604" s="1"/>
        <i x="482" s="1"/>
        <i x="137" s="1"/>
        <i x="618" s="1"/>
        <i x="850" s="1"/>
        <i x="608" s="1"/>
        <i x="703" s="1"/>
        <i x="88" s="1"/>
        <i x="774" s="1"/>
        <i x="565" s="1"/>
        <i x="762" s="1"/>
        <i x="62" s="1"/>
        <i x="163" s="1"/>
        <i x="711" s="1"/>
        <i x="330" s="1"/>
        <i x="278" s="1"/>
        <i x="847" s="1"/>
        <i x="634" s="1"/>
        <i x="610" s="1"/>
        <i x="843" s="1"/>
        <i x="625" s="1"/>
        <i x="398" s="1"/>
        <i x="112" s="1"/>
        <i x="664" s="1"/>
        <i x="781" s="1"/>
        <i x="860" s="1"/>
        <i x="384" s="1"/>
        <i x="23" s="1"/>
        <i x="476" s="1"/>
        <i x="34" s="1"/>
        <i x="432" s="1"/>
        <i x="24" s="1"/>
        <i x="902" s="1"/>
        <i x="27" s="1"/>
        <i x="725" s="1"/>
        <i x="852" s="1"/>
        <i x="778" s="1"/>
        <i x="740" s="1"/>
        <i x="602" s="1"/>
        <i x="268" s="1"/>
        <i x="402" s="1"/>
        <i x="487" s="1"/>
        <i x="856" s="1"/>
        <i x="262" s="1"/>
        <i x="388" s="1"/>
        <i x="299" s="1"/>
        <i x="194" s="1"/>
        <i x="689" s="1"/>
        <i x="760" s="1"/>
        <i x="172" s="1"/>
        <i x="686" s="1"/>
        <i x="468" s="1"/>
        <i x="615" s="1"/>
        <i x="266" s="1"/>
        <i x="670" s="1"/>
        <i x="261" s="1"/>
        <i x="822" s="1"/>
        <i x="676" s="1"/>
        <i x="654" s="1"/>
        <i x="294" s="1"/>
        <i x="838" s="1"/>
        <i x="410" s="1"/>
        <i x="350" s="1"/>
        <i x="342" s="1"/>
        <i x="338" s="1"/>
        <i x="146" s="1"/>
        <i x="585" s="1"/>
        <i x="136" s="1"/>
        <i x="7" s="1"/>
        <i x="517" s="1"/>
        <i x="906" s="1"/>
        <i x="290" s="1"/>
        <i x="157" s="1"/>
        <i x="315" s="1"/>
        <i x="799" s="1"/>
        <i x="72" s="1"/>
        <i x="106" s="1"/>
        <i x="90" s="1"/>
        <i x="273" s="1"/>
        <i x="672" s="1"/>
        <i x="501" s="1"/>
        <i x="656" s="1"/>
        <i x="798" s="1"/>
        <i x="176" s="1"/>
        <i x="900" s="1"/>
        <i x="551" s="1"/>
        <i x="464" s="1"/>
        <i x="710" s="1"/>
        <i x="829" s="1"/>
        <i x="814" s="1"/>
        <i x="840" s="1"/>
        <i x="415" s="1"/>
        <i x="359" s="1"/>
        <i x="310" s="1"/>
        <i x="561" s="1"/>
        <i x="57" s="1"/>
        <i x="526" s="1"/>
        <i x="288" s="1"/>
        <i x="759" s="1"/>
        <i x="578" s="1"/>
        <i x="416" s="1"/>
        <i x="204" s="1"/>
        <i x="766" s="1"/>
        <i x="381" s="1"/>
        <i x="573" s="1"/>
        <i x="116" s="1"/>
        <i x="286" s="1"/>
        <i x="582" s="1"/>
        <i x="542" s="1"/>
        <i x="749" s="1"/>
        <i x="66" s="1"/>
        <i x="481" s="1"/>
        <i x="17" s="1"/>
        <i x="324" s="1"/>
        <i x="912" s="1"/>
        <i x="811" s="1"/>
        <i x="793" s="1"/>
        <i x="31" s="1"/>
        <i x="692" s="1"/>
        <i x="792" s="1"/>
        <i x="443" s="1"/>
        <i x="473" s="1"/>
        <i x="887" s="1"/>
        <i x="444" s="1"/>
        <i x="575" s="1"/>
        <i x="765" s="1"/>
        <i x="312" s="1"/>
        <i x="80" s="1"/>
        <i x="76" s="1"/>
        <i x="329" s="1"/>
        <i x="179" s="1"/>
        <i x="755" s="1"/>
        <i x="492" s="1"/>
        <i x="904" s="1"/>
        <i x="882" s="1"/>
        <i x="343" s="1"/>
        <i x="224" s="1"/>
        <i x="890" s="1"/>
        <i x="804" s="1"/>
        <i x="214" s="1"/>
        <i x="235" s="1"/>
        <i x="533" s="1"/>
        <i x="41" s="1"/>
        <i x="590" s="1"/>
        <i x="333" s="1"/>
        <i x="365" s="1"/>
        <i x="161" s="1"/>
        <i x="96" s="1"/>
        <i x="683" s="1"/>
        <i x="546" s="1"/>
        <i x="404" s="1"/>
        <i x="115" s="1"/>
        <i x="712" s="1"/>
        <i x="394" s="1"/>
        <i x="141" s="1"/>
        <i x="839" s="1"/>
        <i x="217" s="1"/>
        <i x="655" s="1"/>
        <i x="222" s="1"/>
        <i x="191" s="1"/>
        <i x="751" s="1"/>
        <i x="98" s="1"/>
        <i x="439" s="1"/>
        <i x="859" s="1"/>
        <i x="523" s="1"/>
        <i x="210" s="1"/>
        <i x="458" s="1"/>
        <i x="707" s="1"/>
        <i x="549" s="1"/>
        <i x="392" s="1"/>
        <i x="192" s="1"/>
        <i x="617" s="1"/>
        <i x="636" s="1"/>
        <i x="577" s="1"/>
        <i x="328" s="1"/>
        <i x="837" s="1"/>
        <i x="880" s="1"/>
        <i x="638" s="1"/>
        <i x="494" s="1"/>
        <i x="642" s="1"/>
        <i x="729" s="1"/>
        <i x="831" s="1"/>
        <i x="742" s="1"/>
        <i x="203" s="1"/>
        <i x="724" s="1"/>
        <i x="277" s="1"/>
        <i x="237" s="1"/>
        <i x="14" s="1"/>
        <i x="437" s="1"/>
        <i x="531" s="1"/>
        <i x="635" s="1" nd="1"/>
        <i x="579" s="1" nd="1"/>
        <i x="94" s="1" nd="1"/>
        <i x="869" s="1" nd="1"/>
        <i x="25" s="1" nd="1"/>
        <i x="195" s="1" nd="1"/>
        <i x="901" s="1" nd="1"/>
        <i x="716" s="1" nd="1"/>
        <i x="574" s="1" nd="1"/>
        <i x="640" s="1" nd="1"/>
        <i x="18" s="1" nd="1"/>
        <i x="264" s="1" nd="1"/>
        <i x="123" s="1" nd="1"/>
        <i x="445" s="1" nd="1"/>
        <i x="38" s="1" nd="1"/>
        <i x="874" s="1" nd="1"/>
        <i x="140" s="1" nd="1"/>
        <i x="236" s="1" nd="1"/>
        <i x="50" s="1" nd="1"/>
        <i x="164" s="1" nd="1"/>
        <i x="619" s="1" nd="1"/>
        <i x="52" s="1" nd="1"/>
        <i x="898" s="1" nd="1"/>
        <i x="491" s="1" nd="1"/>
        <i x="449" s="1" nd="1"/>
        <i x="835" s="1" nd="1"/>
        <i x="371" s="1" nd="1"/>
        <i x="155" s="1" nd="1"/>
        <i x="463" s="1" nd="1"/>
        <i x="323" s="1" nd="1"/>
        <i x="812" s="1" nd="1"/>
        <i x="503" s="1" nd="1"/>
        <i x="893" s="1" nd="1"/>
        <i x="241" s="1" nd="1"/>
        <i x="250" s="1" nd="1"/>
        <i x="130" s="1" nd="1"/>
        <i x="752" s="1" nd="1"/>
        <i x="36" s="1" nd="1"/>
        <i x="360" s="1" nd="1"/>
        <i x="319" s="1" nd="1"/>
        <i x="131" s="1" nd="1"/>
        <i x="187" s="1" nd="1"/>
        <i x="93" s="1" nd="1"/>
        <i x="789" s="1" nd="1"/>
        <i x="719" s="1" nd="1"/>
        <i x="103" s="1" nd="1"/>
        <i x="679" s="1" nd="1"/>
        <i x="279" s="1" nd="1"/>
        <i x="883" s="1" nd="1"/>
        <i x="448" s="1" nd="1"/>
        <i x="49" s="1" nd="1"/>
        <i x="434" s="1" nd="1"/>
        <i x="441" s="1" nd="1"/>
        <i x="506" s="1" nd="1"/>
        <i x="541" s="1" nd="1"/>
        <i x="205" s="1" nd="1"/>
        <i x="484" s="1" nd="1"/>
        <i x="682" s="1" nd="1"/>
        <i x="796" s="1" nd="1"/>
        <i x="367" s="1" nd="1"/>
        <i x="651" s="1" nd="1"/>
        <i x="218" s="1" nd="1"/>
        <i x="209" s="1" nd="1"/>
        <i x="699" s="1" nd="1"/>
        <i x="769" s="1" nd="1"/>
        <i x="376" s="1" nd="1"/>
        <i x="845" s="1" nd="1"/>
        <i x="70" s="1" nd="1"/>
        <i x="601" s="1" nd="1"/>
        <i x="254" s="1" nd="1"/>
        <i x="754" s="1" nd="1"/>
        <i x="314" s="1" nd="1"/>
        <i x="390" s="1" nd="1"/>
        <i x="771" s="1" nd="1"/>
        <i x="776" s="1" nd="1"/>
        <i x="572" s="1" nd="1"/>
        <i x="849" s="1" nd="1"/>
        <i x="641" s="1" nd="1"/>
        <i x="545" s="1" nd="1"/>
        <i x="208" s="1" nd="1"/>
        <i x="87" s="1" nd="1"/>
        <i x="32" s="1" nd="1"/>
        <i x="401" s="1" nd="1"/>
        <i x="26" s="1" nd="1"/>
        <i x="59" s="1" nd="1"/>
        <i x="862" s="1" nd="1"/>
        <i x="383" s="1" nd="1"/>
        <i x="227" s="1" nd="1"/>
        <i x="576" s="1" nd="1"/>
        <i x="470" s="1" nd="1"/>
        <i x="872" s="1" nd="1"/>
        <i x="147" s="1" nd="1"/>
        <i x="868" s="1" nd="1"/>
        <i x="739" s="1" nd="1"/>
        <i x="43" s="1" nd="1"/>
        <i x="424" s="1" nd="1"/>
        <i x="630" s="1" nd="1"/>
        <i x="395" s="1" nd="1"/>
        <i x="257" s="1" nd="1"/>
        <i x="421" s="1" nd="1"/>
        <i x="285" s="1" nd="1"/>
        <i x="347" s="1" nd="1"/>
        <i x="361" s="1" nd="1"/>
        <i x="570" s="1" nd="1"/>
        <i x="583" s="1" nd="1"/>
        <i x="85" s="1" nd="1"/>
        <i x="808" s="1" nd="1"/>
        <i x="559" s="1" nd="1"/>
        <i x="488" s="1" nd="1"/>
        <i x="519" s="1" nd="1"/>
        <i x="648" s="1" nd="1"/>
        <i x="581" s="1" nd="1"/>
        <i x="386" s="1" nd="1"/>
        <i x="709" s="1" nd="1"/>
        <i x="741" s="1" nd="1"/>
        <i x="563" s="1" nd="1"/>
        <i x="801" s="1" nd="1"/>
        <i x="174" s="1" nd="1"/>
        <i x="803" s="1" nd="1"/>
        <i x="109" s="1" nd="1"/>
        <i x="674" s="1" nd="1"/>
        <i x="566" s="1" nd="1"/>
        <i x="807" s="1" nd="1"/>
        <i x="232" s="1" nd="1"/>
        <i x="720" s="1" nd="1"/>
        <i x="1" s="1" nd="1"/>
        <i x="5" s="1" nd="1"/>
        <i x="276" s="1" nd="1"/>
        <i x="731" s="1" nd="1"/>
        <i x="806" s="1" nd="1"/>
        <i x="357" s="1" nd="1"/>
        <i x="436" s="1" nd="1"/>
        <i x="102" s="1" nd="1"/>
        <i x="537" s="1" nd="1"/>
        <i x="331" s="1" nd="1"/>
        <i x="603" s="1" nd="1"/>
        <i x="426" s="1" nd="1"/>
        <i x="425" s="1" nd="1"/>
        <i x="767" s="1" nd="1"/>
        <i x="879" s="1" nd="1"/>
        <i x="442" s="1" nd="1"/>
        <i x="596" s="1" nd="1"/>
        <i x="190" s="1" nd="1"/>
        <i x="30" s="1" nd="1"/>
        <i x="671" s="1" nd="1"/>
        <i x="696" s="1" nd="1"/>
        <i x="685" s="1" nd="1"/>
        <i x="643" s="1" nd="1"/>
        <i x="251" s="1" nd="1"/>
        <i x="785" s="1" nd="1"/>
        <i x="469" s="1" nd="1"/>
        <i x="51" s="1" nd="1"/>
        <i x="74" s="1" nd="1"/>
        <i x="532" s="1" nd="1"/>
        <i x="637" s="1" nd="1"/>
        <i x="200" s="1" nd="1"/>
        <i x="691" s="1" nd="1"/>
        <i x="525" s="1" nd="1"/>
        <i x="888" s="1" nd="1"/>
        <i x="258" s="1" nd="1"/>
        <i x="613" s="1" nd="1"/>
        <i x="678" s="1" nd="1"/>
        <i x="854" s="1" nd="1"/>
        <i x="69" s="1" nd="1"/>
        <i x="895" s="1" nd="1"/>
        <i x="177" s="1" nd="1"/>
        <i x="364" s="1" nd="1"/>
        <i x="89" s="1" nd="1"/>
        <i x="587" s="1" nd="1"/>
        <i x="569" s="1" nd="1"/>
        <i x="735" s="1" nd="1"/>
        <i x="732" s="1" nd="1"/>
        <i x="611" s="1" nd="1"/>
        <i x="354" s="1" nd="1"/>
        <i x="78" s="1" nd="1"/>
        <i x="538" s="1" nd="1"/>
        <i x="79" s="1" nd="1"/>
        <i x="340" s="1" nd="1"/>
        <i x="499" s="1" nd="1"/>
        <i x="349" s="1" nd="1"/>
        <i x="498" s="1" nd="1"/>
        <i x="786" s="1" nd="1"/>
        <i x="219" s="1" nd="1"/>
        <i x="339" s="1" nd="1"/>
        <i x="399" s="1" nd="1"/>
        <i x="221" s="1" nd="1"/>
        <i x="60" s="1" nd="1"/>
        <i x="455" s="1" nd="1"/>
        <i x="282" s="1" nd="1"/>
        <i x="717" s="1" nd="1"/>
        <i x="844" s="1" nd="1"/>
        <i x="647" s="1" nd="1"/>
        <i x="851" s="1" nd="1"/>
        <i x="821" s="1" nd="1"/>
        <i x="243" s="1" nd="1"/>
        <i x="592" s="1" nd="1"/>
        <i x="867" s="1" nd="1"/>
        <i x="199" s="1" nd="1"/>
        <i x="332" s="1" nd="1"/>
        <i x="863" s="1" nd="1"/>
        <i x="42" s="1" nd="1"/>
        <i x="846" s="1" nd="1"/>
        <i x="248" s="1" nd="1"/>
        <i x="259" s="1" nd="1"/>
        <i x="318" s="1" nd="1"/>
        <i x="298" s="1" nd="1"/>
        <i x="188" s="1" nd="1"/>
        <i x="783" s="1" nd="1"/>
        <i x="202" s="1" nd="1"/>
        <i x="909" s="1" nd="1"/>
        <i x="159" s="1" nd="1"/>
        <i x="535" s="1" nd="1"/>
        <i x="167" s="1" nd="1"/>
        <i x="763" s="1" nd="1"/>
        <i x="138" s="1" nd="1"/>
        <i x="28" s="1" nd="1"/>
        <i x="83" s="1" nd="1"/>
        <i x="645" s="1" nd="1"/>
        <i x="11" s="1" nd="1"/>
        <i x="557" s="1" nd="1"/>
        <i x="534" s="1" nd="1"/>
        <i x="135" s="1" nd="1"/>
        <i x="591" s="1" nd="1"/>
        <i x="833" s="1" nd="1"/>
        <i x="746" s="1" nd="1"/>
        <i x="747" s="1" nd="1"/>
        <i x="876" s="1" nd="1"/>
        <i x="693" s="1" nd="1"/>
        <i x="226" s="1" nd="1"/>
        <i x="553" s="1" nd="1"/>
        <i x="362" s="1" nd="1"/>
        <i x="428" s="1" nd="1"/>
        <i x="910" s="1" nd="1"/>
        <i x="528" s="1" nd="1"/>
        <i x="306" s="1" nd="1"/>
        <i x="356" s="1" nd="1"/>
        <i x="479" s="1" nd="1"/>
        <i x="255" s="1" nd="1"/>
        <i x="391" s="1" nd="1"/>
        <i x="698" s="1" nd="1"/>
        <i x="372" s="1" nd="1"/>
        <i x="830" s="1" nd="1"/>
        <i x="335" s="1" nd="1"/>
        <i x="855" s="1" nd="1"/>
        <i x="373" s="1" nd="1"/>
        <i x="316" s="1" nd="1"/>
        <i x="29" s="1" nd="1"/>
        <i x="45" s="1" nd="1"/>
        <i x="95" s="1" nd="1"/>
        <i x="595" s="1" nd="1"/>
        <i x="269" s="1" nd="1"/>
        <i x="697" s="1" nd="1"/>
        <i x="584" s="1" nd="1"/>
        <i x="238" s="1" nd="1"/>
        <i x="377" s="1" nd="1"/>
        <i x="891" s="1" nd="1"/>
        <i x="456" s="1" nd="1"/>
        <i x="662" s="1" nd="1"/>
        <i x="727" s="1" nd="1"/>
        <i x="784" s="1" nd="1"/>
        <i x="121" s="1" nd="1"/>
        <i x="295" s="1" nd="1"/>
        <i x="206" s="1" nd="1"/>
        <i x="223" s="1" nd="1"/>
        <i x="453" s="1" nd="1"/>
        <i x="400" s="1" nd="1"/>
        <i x="355" s="1" nd="1"/>
        <i x="886" s="1" nd="1"/>
        <i x="497" s="1" nd="1"/>
        <i x="352" s="1" nd="1"/>
        <i x="220" s="1" nd="1"/>
        <i x="737" s="1" nd="1"/>
        <i x="252" s="1" nd="1"/>
        <i x="9" s="1" nd="1"/>
        <i x="773" s="1" nd="1"/>
        <i x="621" s="1" nd="1"/>
        <i x="107" s="1" nd="1"/>
        <i x="271" s="1" nd="1"/>
        <i x="878" s="1" nd="1"/>
        <i x="675" s="1" nd="1"/>
        <i x="419" s="1" nd="1"/>
        <i x="461" s="1" nd="1"/>
        <i x="757" s="1" nd="1"/>
        <i x="413" s="1" nd="1"/>
        <i x="668" s="1" nd="1"/>
        <i x="738" s="1" nd="1"/>
        <i x="815" s="1" nd="1"/>
        <i x="162" s="1" nd="1"/>
        <i x="265" s="1" nd="1"/>
        <i x="547" s="1" nd="1"/>
        <i x="826" s="1" nd="1"/>
        <i x="154" s="1" nd="1"/>
        <i x="588" s="1" nd="1"/>
        <i x="861" s="1" nd="1"/>
        <i x="633" s="1" nd="1"/>
        <i x="296" s="1" nd="1"/>
        <i x="247" s="1" nd="1"/>
        <i x="620" s="1" nd="1"/>
        <i x="478" s="1" nd="1"/>
        <i x="249" s="1" nd="1"/>
        <i x="756" s="1" nd="1"/>
        <i x="550" s="1" nd="1"/>
        <i x="758" s="1" nd="1"/>
        <i x="797" s="1" nd="1"/>
        <i x="543" s="1" nd="1"/>
        <i x="460" s="1" nd="1"/>
        <i x="40" s="1" nd="1"/>
        <i x="813" s="1" nd="1"/>
        <i x="73" s="1" nd="1"/>
        <i x="118" s="1" nd="1"/>
        <i x="397" s="1" nd="1"/>
        <i x="897" s="1" nd="1"/>
        <i x="884" s="1" nd="1"/>
        <i x="594" s="1" nd="1"/>
        <i x="99" s="1" nd="1"/>
        <i x="677" s="1" nd="1"/>
        <i x="363" s="1" nd="1"/>
        <i x="842" s="1" nd="1"/>
        <i x="151" s="1" nd="1"/>
        <i x="702" s="1" nd="1"/>
        <i x="607" s="1" nd="1"/>
        <i x="715" s="1" nd="1"/>
        <i x="211" s="1" nd="1"/>
        <i x="143" s="1" nd="1"/>
        <i x="889" s="1" nd="1"/>
        <i x="16" s="1" nd="1"/>
        <i x="505" s="1" nd="1"/>
        <i x="522" s="1" nd="1"/>
        <i x="126" s="1" nd="1"/>
        <i x="54" s="1" nd="1"/>
        <i x="274" s="1" nd="1"/>
        <i x="447" s="1" nd="1"/>
        <i x="240" s="1" nd="1"/>
        <i x="530" s="1" nd="1"/>
        <i x="516" s="1" nd="1"/>
        <i x="156" s="1" nd="1"/>
        <i x="346" s="1" nd="1"/>
        <i x="368" s="1" nd="1"/>
        <i x="779" s="1" nd="1"/>
        <i x="280" s="1" nd="1"/>
        <i x="764" s="1" nd="1"/>
        <i x="418" s="1" nd="1"/>
        <i x="665" s="1" nd="1"/>
        <i x="462" s="1" nd="1"/>
        <i x="420" s="1" nd="1"/>
        <i x="344" s="1" nd="1"/>
        <i x="366" s="1" nd="1"/>
        <i x="728" s="1" nd="1"/>
        <i x="370" s="1" nd="1"/>
        <i x="628" s="1" nd="1"/>
        <i x="646" s="1" nd="1"/>
        <i x="113" s="1" nd="1"/>
        <i x="345" s="1" nd="1"/>
        <i x="111" s="1" nd="1"/>
        <i x="15" s="1" nd="1"/>
        <i x="429" s="1" nd="1"/>
        <i x="548" s="1" nd="1"/>
        <i x="275" s="1" nd="1"/>
        <i x="281" s="1" nd="1"/>
        <i x="736" s="1" nd="1"/>
        <i x="730" s="1" nd="1"/>
        <i x="865" s="1" nd="1"/>
        <i x="626" s="1" nd="1"/>
        <i x="303" s="1" nd="1"/>
        <i x="308" s="1" nd="1"/>
        <i x="334" s="1" nd="1"/>
        <i x="472" s="1" nd="1"/>
        <i x="524" s="1" nd="1"/>
        <i x="337" s="1" nd="1"/>
        <i x="599" s="1" nd="1"/>
        <i x="184" s="1" nd="1"/>
        <i x="589" s="1" nd="1"/>
        <i x="911" s="1" nd="1"/>
        <i x="4" s="1" nd="1"/>
        <i x="56" s="1" nd="1"/>
        <i x="810" s="1" nd="1"/>
        <i x="483" s="1" nd="1"/>
        <i x="267" s="1" nd="1"/>
        <i x="108" s="1" nd="1"/>
        <i x="704" s="1" nd="1"/>
        <i x="649" s="1" nd="1"/>
        <i x="186" s="1" nd="1"/>
        <i x="170" s="1" nd="1"/>
        <i x="493" s="1" nd="1"/>
        <i x="183" s="1" nd="1"/>
        <i x="272" s="1" nd="1"/>
        <i x="423" s="1" nd="1"/>
        <i x="466" s="1" nd="1"/>
        <i x="393" s="1" nd="1"/>
        <i x="658" s="1" nd="1"/>
        <i x="496" s="1" nd="1"/>
        <i x="128" s="1" nd="1"/>
        <i x="780" s="1" nd="1"/>
        <i x="132" s="1" nd="1"/>
        <i x="408" s="1" nd="1"/>
        <i x="866" s="1" nd="1"/>
        <i x="81" s="1" nd="1"/>
        <i x="451" s="1" nd="1"/>
        <i x="133" s="1" nd="1"/>
        <i x="787" s="1" nd="1"/>
        <i x="841" s="1" nd="1"/>
        <i x="873" s="1" nd="1"/>
        <i x="881" s="1" nd="1"/>
        <i x="695" s="1" nd="1"/>
        <i x="659" s="1" nd="1"/>
        <i x="864" s="1" nd="1"/>
        <i x="358" s="1" nd="1"/>
        <i x="65" s="1" nd="1"/>
        <i x="197" s="1" nd="1"/>
        <i x="64" s="1" nd="1"/>
        <i x="554" s="1" nd="1"/>
        <i x="320" s="1" nd="1"/>
        <i x="907" s="1" nd="1"/>
        <i x="409" s="1" nd="1"/>
        <i x="477" s="1" nd="1"/>
        <i x="653" s="1" nd="1"/>
        <i x="598" s="1" nd="1"/>
        <i x="435" s="1" nd="1"/>
        <i x="597" s="1" nd="1"/>
        <i x="433" s="1" nd="1"/>
        <i x="521" s="1" nd="1"/>
        <i x="422" s="1" nd="1"/>
        <i x="387" s="1" nd="1"/>
        <i x="149" s="1" nd="1"/>
        <i x="624" s="1" nd="1"/>
        <i x="723" s="1" nd="1"/>
        <i x="495" s="1" nd="1"/>
        <i x="37" s="1" nd="1"/>
        <i x="502" s="1" nd="1"/>
        <i x="457" s="1" nd="1"/>
        <i x="148" s="1" nd="1"/>
        <i x="507" s="1" nd="1"/>
        <i x="500" s="1" nd="1"/>
        <i x="348" s="1" nd="1"/>
        <i x="834" s="1" nd="1"/>
        <i x="777" s="1" nd="1"/>
        <i x="644" s="1" nd="1"/>
        <i x="375" s="1" nd="1"/>
        <i x="722" s="1" nd="1"/>
        <i x="144" s="1" nd="1"/>
        <i x="169" s="1" nd="1"/>
        <i x="823" s="1" nd="1"/>
        <i x="510" s="1" nd="1"/>
        <i x="871" s="1" nd="1"/>
        <i x="8" s="1" nd="1"/>
        <i x="407" s="1" nd="1"/>
        <i x="181" s="1" nd="1"/>
        <i x="700" s="1" nd="1"/>
        <i x="46" s="1" nd="1"/>
        <i x="75" s="1" nd="1"/>
        <i x="253" s="1" nd="1"/>
        <i x="824" s="1" nd="1"/>
        <i x="313" s="1" nd="1"/>
        <i x="687" s="1" nd="1"/>
        <i x="705" s="1" nd="1"/>
        <i x="412" s="1" nd="1"/>
        <i x="61" s="1" nd="1"/>
        <i x="518" s="1" nd="1"/>
        <i x="431" s="1" nd="1"/>
        <i x="669" s="1" nd="1"/>
        <i x="877" s="1" nd="1"/>
        <i x="908" s="1" nd="1"/>
        <i x="369" s="1" nd="1"/>
        <i x="244" s="1" nd="1"/>
        <i x="325" s="1" nd="1"/>
        <i x="744" s="1" nd="1"/>
        <i x="612" s="1" nd="1"/>
        <i x="216" s="1" nd="1"/>
        <i x="231" s="1" nd="1"/>
        <i x="260" s="1" nd="1"/>
        <i x="55" s="1" nd="1"/>
        <i x="305" s="1" nd="1"/>
        <i x="661" s="1" nd="1"/>
        <i x="239" s="1" nd="1"/>
        <i x="198" s="1" nd="1"/>
        <i x="173" s="1" nd="1"/>
        <i x="207" s="1" nd="1"/>
        <i x="734" s="1" nd="1"/>
        <i x="465" s="1" nd="1"/>
        <i x="68" s="1" nd="1"/>
        <i x="353" s="1" nd="1"/>
        <i x="91" s="1" nd="1"/>
        <i x="122" s="1" nd="1"/>
        <i x="809" s="1" nd="1"/>
        <i x="552" s="1" nd="1"/>
        <i x="512" s="1" nd="1"/>
        <i x="475" s="1" nd="1"/>
        <i x="326" s="1" nd="1"/>
        <i x="297" s="1" nd="1"/>
        <i x="322" s="1" nd="1"/>
        <i x="708" s="1" nd="1"/>
        <i x="110" s="1" nd="1"/>
        <i x="753" s="1" nd="1"/>
        <i x="292" s="1" nd="1"/>
        <i x="196" s="1" nd="1"/>
        <i x="903" s="1" nd="1"/>
        <i x="480" s="1" nd="1"/>
        <i x="623" s="1" nd="1"/>
        <i x="673" s="1" nd="1"/>
        <i x="817" s="1" nd="1"/>
        <i x="193" s="1" nd="1"/>
        <i x="171" s="1" nd="1"/>
        <i x="794" s="1" nd="1"/>
        <i x="733" s="1" nd="1"/>
        <i x="71" s="1" nd="1"/>
        <i x="168" s="1" nd="1"/>
        <i x="3" s="1" nd="1"/>
        <i x="857" s="1" nd="1"/>
        <i x="515" s="1" nd="1"/>
        <i x="382" s="1" nd="1"/>
        <i x="853" s="1" nd="1"/>
        <i x="283" s="1" nd="1"/>
        <i x="182" s="1" nd="1"/>
        <i x="124" s="1" nd="1"/>
        <i x="743" s="1" nd="1"/>
        <i x="504" s="1" nd="1"/>
        <i x="791" s="1" nd="1"/>
        <i x="82" s="1" nd="1"/>
        <i x="609" s="1" nd="1"/>
        <i x="770" s="1" nd="1"/>
        <i x="782" s="1" nd="1"/>
        <i x="120" s="1" nd="1"/>
        <i x="540" s="1" nd="1"/>
        <i x="212" s="1" nd="1"/>
        <i x="411" s="1" nd="1"/>
        <i x="180" s="1" nd="1"/>
        <i x="86" s="1" nd="1"/>
        <i x="836" s="1" nd="1"/>
        <i x="713" s="1" nd="1"/>
        <i x="114" s="1" nd="1"/>
        <i x="509" s="1" nd="1"/>
        <i x="629" s="1" nd="1"/>
        <i x="127" s="1" nd="1"/>
        <i x="681" s="1" nd="1"/>
        <i x="690" s="1" nd="1"/>
        <i x="560" s="1" nd="1"/>
        <i x="805" s="1" nd="1"/>
        <i x="558" s="1" nd="1"/>
        <i x="129" s="1" nd="1"/>
        <i x="317" s="1" nd="1"/>
        <i x="820" s="1" nd="1"/>
        <i x="44" s="1" nd="1"/>
        <i x="536" s="1" nd="1"/>
        <i x="77" s="1" nd="1"/>
        <i x="701" s="1" nd="1"/>
        <i x="816" s="1" nd="1"/>
        <i x="166" s="1" nd="1"/>
        <i x="527" s="1" nd="1"/>
        <i x="894" s="1" nd="1"/>
        <i x="639" s="1" nd="1"/>
        <i x="389" s="1" nd="1"/>
        <i x="485" s="1" nd="1"/>
        <i x="471" s="1" nd="1"/>
        <i x="104" s="1" nd="1"/>
        <i x="508" s="1" nd="1"/>
        <i x="450" s="1" nd="1"/>
        <i x="406" s="1" nd="1"/>
        <i x="229" s="1" nd="1"/>
        <i x="606" s="1" nd="1"/>
        <i x="818" s="1" nd="1"/>
        <i x="663" s="1" nd="1"/>
        <i x="341" s="1" nd="1"/>
        <i x="160" s="1" nd="1"/>
        <i x="311" s="1" nd="1"/>
        <i x="848" s="1" nd="1"/>
        <i x="20" s="1" nd="1"/>
        <i x="12" s="1" nd="1"/>
        <i x="825" s="1" nd="1"/>
        <i x="263" s="1" nd="1"/>
        <i x="580" s="1" nd="1"/>
        <i x="768" s="1" nd="1"/>
        <i x="892" s="1" nd="1"/>
        <i x="302" s="1" nd="1"/>
        <i x="750" s="1" nd="1"/>
        <i x="153" s="1" nd="1"/>
        <i x="309" s="1" nd="1"/>
        <i x="800" s="1" nd="1"/>
        <i x="616" s="1" nd="1"/>
        <i x="230" s="1" nd="1"/>
        <i x="307" s="1" nd="1"/>
        <i x="660" s="1" nd="1"/>
        <i x="152" s="1" nd="1"/>
        <i x="631" s="1" nd="1"/>
        <i x="896" s="1" nd="1"/>
        <i x="593" s="1" nd="1"/>
        <i x="726" s="1" nd="1"/>
        <i x="474" s="1" nd="1"/>
        <i x="396" s="1" nd="1"/>
        <i x="827" s="1" nd="1"/>
        <i x="327" s="1" nd="1"/>
        <i x="430" s="1" nd="1"/>
        <i x="55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1" xr10:uid="{579C0024-7474-4DDD-AFE0-3027C2172BB6}" sourceName="Roast Type">
  <pivotTables>
    <pivotTable tabId="22" name="PivotTable1"/>
  </pivotTables>
  <data>
    <tabular pivotCacheId="513851277">
      <items count="3">
        <i x="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 xr10:uid="{1F243FA6-B4D4-4DF3-968B-021674325C99}" sourceName="[Range].[Roast Type]">
  <pivotTables>
    <pivotTable tabId="27" name="PivotTable5"/>
    <pivotTable tabId="27" name="PivotTable4"/>
    <pivotTable tabId="27" name="PivotTable6"/>
    <pivotTable tabId="27" name="PivotTable7"/>
  </pivotTables>
  <data>
    <olap pivotCacheId="1108027086">
      <levels count="2">
        <level uniqueName="[Range].[Roast Type].[(All)]" sourceCaption="(All)" count="0"/>
        <level uniqueName="[Range].[Roast Type].[Roast Type]" sourceCaption="Roast Type" count="3">
          <ranges>
            <range startItem="0">
              <i n="[Range].[Roast Type].&amp;[D]" c="D"/>
              <i n="[Range].[Roast Type].&amp;[L]" c="L"/>
              <i n="[Range].[Roast Type].&amp;[M]" c="M"/>
            </range>
          </ranges>
        </level>
      </levels>
      <selections count="1">
        <selection n="[Range].[Roast Type].&amp;[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ID 1" xr10:uid="{8B03AAED-FE44-43AA-AF67-5BC1193ACC5E}" cache="Slicer_Customer_ID1" caption="Customer ID" startItem="9" rowHeight="241300"/>
  <slicer name="Roast Type 1" xr10:uid="{694BCB2E-FFB9-4E7D-B59C-F6CD6445AEED}" cache="Slicer_Roast_Type1" caption="Roas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ast Type" xr10:uid="{8ECA1BE1-9055-4CCE-B4A7-43CCF5235094}" cache="Slicer_Roast_Type" caption="Roast Typ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812F2-AF43-4046-84DB-6070ECB68D48}" name="Table1" displayName="Table1" ref="A1:L1001" totalsRowShown="0" headerRowDxfId="15">
  <autoFilter ref="A1:L1001" xr:uid="{05F812F2-AF43-4046-84DB-6070ECB68D48}"/>
  <tableColumns count="12">
    <tableColumn id="1" xr3:uid="{142CB73A-6D83-4D05-BE76-94750E841784}" name="Order ID" dataDxfId="14"/>
    <tableColumn id="2" xr3:uid="{57066454-C2E0-4CFD-AF3C-A4908A7CCD14}" name="Order Date" dataDxfId="13"/>
    <tableColumn id="3" xr3:uid="{CF113E08-BC01-47A0-B045-C0658F6623CF}" name="Customer ID" dataDxfId="12"/>
    <tableColumn id="4" xr3:uid="{6A128337-3239-4138-A401-CDE0664BF3E6}" name="Product ID"/>
    <tableColumn id="5" xr3:uid="{5F812F91-FAAC-433E-B2FB-310322009F2D}" name="Quantity" dataDxfId="11"/>
    <tableColumn id="6" xr3:uid="{987B5FD3-193E-4635-A73F-6BB73348866F}" name="Customer Name" dataDxfId="10">
      <calculatedColumnFormula>customers!B2</calculatedColumnFormula>
    </tableColumn>
    <tableColumn id="7" xr3:uid="{CE552ECB-F845-4BD6-85B3-CBB0C9414881}" name="Email" dataDxfId="9">
      <calculatedColumnFormula>customers!C2</calculatedColumnFormula>
    </tableColumn>
    <tableColumn id="8" xr3:uid="{654D8007-A914-4B2E-8A69-81603D75C7BB}" name="Country" dataDxfId="8">
      <calculatedColumnFormula>customers!G2</calculatedColumnFormula>
    </tableColumn>
    <tableColumn id="9" xr3:uid="{84C3C959-AC4C-47F2-832E-78716ACDCCA9}" name="Coffee Type" dataDxfId="7">
      <calculatedColumnFormula array="1">_xlfn.IFS(LEFT(D2,1)="L","Lib",LEFT(D2,1)="A","Ara",LEFT(D2,1)="R","Rob",LEFT(D2,1)="E","Exc")</calculatedColumnFormula>
    </tableColumn>
    <tableColumn id="10" xr3:uid="{144886C5-1CF8-41A9-A52D-D1206064FE6F}" name="Roast Type" dataDxfId="6">
      <calculatedColumnFormula>VLOOKUP(Table1[[#This Row],[Product ID]],products!A$2:G$49,3,FALSE)</calculatedColumnFormula>
    </tableColumn>
    <tableColumn id="11" xr3:uid="{6CC9BBBA-5A2C-4EF0-B174-0262433EB51E}" name="Size" dataDxfId="5">
      <calculatedColumnFormula>VLOOKUP(Table1[[#This Row],[Product ID]],products!A$2:G$49,4,FALSE)</calculatedColumnFormula>
    </tableColumn>
    <tableColumn id="12" xr3:uid="{953734EC-35B9-44E3-BC9C-3852D96EB07B}" name="Unit Price" dataDxfId="4">
      <calculatedColumnFormula>VLOOKUP(Table1[[#This Row],[Product ID]],products!A$2:G$49,5,FALSE)</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52B7EB-B666-4DFA-A763-FDA9B03C8948}" name="Table2" displayName="Table2" ref="M1:M1002" totalsRowCount="1" headerRowDxfId="3" dataDxfId="2">
  <autoFilter ref="M1:M1001" xr:uid="{2F52B7EB-B666-4DFA-A763-FDA9B03C8948}"/>
  <tableColumns count="1">
    <tableColumn id="1" xr3:uid="{E45C12B1-5C86-4F3F-85E7-B2257E30F220}" name="Sales" dataDxfId="1" totalsRowDxfId="0">
      <calculatedColumnFormula>E2*K2*Table1[[#This Row],[Unit Price]]</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64999-07DD-4D54-9B19-CDDBC2169D55}">
  <dimension ref="A3:D24"/>
  <sheetViews>
    <sheetView topLeftCell="A2" workbookViewId="0">
      <selection activeCell="C7" sqref="C7"/>
    </sheetView>
  </sheetViews>
  <sheetFormatPr defaultRowHeight="14.5" x14ac:dyDescent="0.35"/>
  <cols>
    <col min="1" max="1" width="12.36328125" bestFit="1" customWidth="1"/>
    <col min="2" max="2" width="10.26953125" bestFit="1" customWidth="1"/>
    <col min="3" max="3" width="14.54296875" bestFit="1" customWidth="1"/>
    <col min="4" max="4" width="11.26953125" bestFit="1" customWidth="1"/>
  </cols>
  <sheetData>
    <row r="3" spans="1:4" x14ac:dyDescent="0.35">
      <c r="A3" s="3" t="s">
        <v>6196</v>
      </c>
      <c r="B3" t="s">
        <v>6199</v>
      </c>
      <c r="C3" t="s">
        <v>6198</v>
      </c>
      <c r="D3" t="s">
        <v>6200</v>
      </c>
    </row>
    <row r="4" spans="1:4" x14ac:dyDescent="0.35">
      <c r="A4" s="4" t="s">
        <v>6218</v>
      </c>
      <c r="B4">
        <v>86.1</v>
      </c>
      <c r="C4">
        <v>319</v>
      </c>
      <c r="D4" s="8">
        <v>6100.4790000000003</v>
      </c>
    </row>
    <row r="5" spans="1:4" x14ac:dyDescent="0.35">
      <c r="A5" s="7" t="s">
        <v>6193</v>
      </c>
      <c r="B5">
        <v>24.8</v>
      </c>
      <c r="C5">
        <v>95</v>
      </c>
      <c r="D5" s="8">
        <v>2118.9375</v>
      </c>
    </row>
    <row r="6" spans="1:4" x14ac:dyDescent="0.35">
      <c r="A6" s="7" t="s">
        <v>6194</v>
      </c>
      <c r="B6">
        <v>18.999999999999996</v>
      </c>
      <c r="C6">
        <v>59</v>
      </c>
      <c r="D6" s="8">
        <v>1286.8625</v>
      </c>
    </row>
    <row r="7" spans="1:4" x14ac:dyDescent="0.35">
      <c r="A7" s="7" t="s">
        <v>6195</v>
      </c>
      <c r="B7">
        <v>22.399999999999995</v>
      </c>
      <c r="C7">
        <v>73</v>
      </c>
      <c r="D7" s="8">
        <v>1688.2365000000002</v>
      </c>
    </row>
    <row r="8" spans="1:4" x14ac:dyDescent="0.35">
      <c r="A8" s="7" t="s">
        <v>6192</v>
      </c>
      <c r="B8">
        <v>19.899999999999999</v>
      </c>
      <c r="C8">
        <v>92</v>
      </c>
      <c r="D8" s="8">
        <v>1006.4425000000001</v>
      </c>
    </row>
    <row r="9" spans="1:4" x14ac:dyDescent="0.35">
      <c r="A9" s="4" t="s">
        <v>6215</v>
      </c>
      <c r="B9">
        <v>100.8</v>
      </c>
      <c r="C9">
        <v>305</v>
      </c>
      <c r="D9" s="8">
        <v>6452.5854999999992</v>
      </c>
    </row>
    <row r="10" spans="1:4" x14ac:dyDescent="0.35">
      <c r="A10" s="7" t="s">
        <v>6193</v>
      </c>
      <c r="B10">
        <v>35.4</v>
      </c>
      <c r="C10">
        <v>110</v>
      </c>
      <c r="D10" s="8">
        <v>2728.1249999999995</v>
      </c>
    </row>
    <row r="11" spans="1:4" x14ac:dyDescent="0.35">
      <c r="A11" s="7" t="s">
        <v>6194</v>
      </c>
      <c r="B11">
        <v>31.6</v>
      </c>
      <c r="C11">
        <v>76</v>
      </c>
      <c r="D11" s="8">
        <v>2141.9749999999999</v>
      </c>
    </row>
    <row r="12" spans="1:4" x14ac:dyDescent="0.35">
      <c r="A12" s="7" t="s">
        <v>6195</v>
      </c>
      <c r="B12">
        <v>13.999999999999998</v>
      </c>
      <c r="C12">
        <v>53</v>
      </c>
      <c r="D12" s="8">
        <v>490.77149999999995</v>
      </c>
    </row>
    <row r="13" spans="1:4" x14ac:dyDescent="0.35">
      <c r="A13" s="7" t="s">
        <v>6192</v>
      </c>
      <c r="B13">
        <v>19.799999999999997</v>
      </c>
      <c r="C13">
        <v>66</v>
      </c>
      <c r="D13" s="8">
        <v>1091.7139999999997</v>
      </c>
    </row>
    <row r="14" spans="1:4" x14ac:dyDescent="0.35">
      <c r="A14" s="4" t="s">
        <v>6216</v>
      </c>
      <c r="B14">
        <v>102.19999999999999</v>
      </c>
      <c r="C14">
        <v>382</v>
      </c>
      <c r="D14" s="8">
        <v>6736.5554999999995</v>
      </c>
    </row>
    <row r="15" spans="1:4" x14ac:dyDescent="0.35">
      <c r="A15" s="7" t="s">
        <v>6193</v>
      </c>
      <c r="B15">
        <v>36.099999999999994</v>
      </c>
      <c r="C15">
        <v>112</v>
      </c>
      <c r="D15" s="8">
        <v>2200.8374999999996</v>
      </c>
    </row>
    <row r="16" spans="1:4" x14ac:dyDescent="0.35">
      <c r="A16" s="7" t="s">
        <v>6194</v>
      </c>
      <c r="B16">
        <v>29.099999999999998</v>
      </c>
      <c r="C16">
        <v>107</v>
      </c>
      <c r="D16" s="8">
        <v>2239.3249999999998</v>
      </c>
    </row>
    <row r="17" spans="1:4" x14ac:dyDescent="0.35">
      <c r="A17" s="7" t="s">
        <v>6195</v>
      </c>
      <c r="B17">
        <v>19.099999999999998</v>
      </c>
      <c r="C17">
        <v>104</v>
      </c>
      <c r="D17" s="8">
        <v>1118.3130000000001</v>
      </c>
    </row>
    <row r="18" spans="1:4" x14ac:dyDescent="0.35">
      <c r="A18" s="7" t="s">
        <v>6192</v>
      </c>
      <c r="B18">
        <v>17.899999999999999</v>
      </c>
      <c r="C18">
        <v>59</v>
      </c>
      <c r="D18" s="8">
        <v>1178.0799999999997</v>
      </c>
    </row>
    <row r="19" spans="1:4" x14ac:dyDescent="0.35">
      <c r="A19" s="4" t="s">
        <v>6217</v>
      </c>
      <c r="B19">
        <v>60.5</v>
      </c>
      <c r="C19">
        <v>159</v>
      </c>
      <c r="D19" s="8">
        <v>4225.9039999999995</v>
      </c>
    </row>
    <row r="20" spans="1:4" x14ac:dyDescent="0.35">
      <c r="A20" s="7" t="s">
        <v>6193</v>
      </c>
      <c r="B20">
        <v>17.2</v>
      </c>
      <c r="C20">
        <v>41</v>
      </c>
      <c r="D20" s="8">
        <v>696.03749999999991</v>
      </c>
    </row>
    <row r="21" spans="1:4" x14ac:dyDescent="0.35">
      <c r="A21" s="7" t="s">
        <v>6194</v>
      </c>
      <c r="B21">
        <v>14.7</v>
      </c>
      <c r="C21">
        <v>31</v>
      </c>
      <c r="D21" s="8">
        <v>1098.7624999999998</v>
      </c>
    </row>
    <row r="22" spans="1:4" x14ac:dyDescent="0.35">
      <c r="A22" s="7" t="s">
        <v>6195</v>
      </c>
      <c r="B22">
        <v>13.8</v>
      </c>
      <c r="C22">
        <v>38</v>
      </c>
      <c r="D22" s="8">
        <v>1529.9324999999999</v>
      </c>
    </row>
    <row r="23" spans="1:4" x14ac:dyDescent="0.35">
      <c r="A23" s="7" t="s">
        <v>6192</v>
      </c>
      <c r="B23">
        <v>14.799999999999999</v>
      </c>
      <c r="C23">
        <v>49</v>
      </c>
      <c r="D23" s="8">
        <v>901.17150000000004</v>
      </c>
    </row>
    <row r="24" spans="1:4" x14ac:dyDescent="0.35">
      <c r="A24" s="4" t="s">
        <v>6197</v>
      </c>
      <c r="B24">
        <v>349.59999999999997</v>
      </c>
      <c r="C24">
        <v>1165</v>
      </c>
      <c r="D24" s="8">
        <v>23515.523999999998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9FD14-D2A8-4945-9898-D34CF6CDAC0E}">
  <dimension ref="F1:H2"/>
  <sheetViews>
    <sheetView showGridLines="0" topLeftCell="A4" workbookViewId="0">
      <selection activeCell="R22" sqref="R22"/>
    </sheetView>
  </sheetViews>
  <sheetFormatPr defaultRowHeight="14.5" x14ac:dyDescent="0.35"/>
  <sheetData>
    <row r="1" spans="6:8" ht="15" thickBot="1" x14ac:dyDescent="0.4"/>
    <row r="2" spans="6:8" ht="19" thickBot="1" x14ac:dyDescent="0.5">
      <c r="F2" s="10" t="s">
        <v>6219</v>
      </c>
      <c r="G2" s="11"/>
      <c r="H2" s="12"/>
    </row>
  </sheetData>
  <mergeCells count="1">
    <mergeCell ref="F2:H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A558C-DE43-4DCD-81AD-25ABCC664DE9}">
  <dimension ref="A3:I16"/>
  <sheetViews>
    <sheetView workbookViewId="0">
      <selection activeCell="D3" sqref="D3:I9"/>
    </sheetView>
  </sheetViews>
  <sheetFormatPr defaultRowHeight="14.5" x14ac:dyDescent="0.35"/>
  <cols>
    <col min="1" max="1" width="16.7265625" bestFit="1" customWidth="1"/>
    <col min="2" max="2" width="9.7265625" bestFit="1" customWidth="1"/>
    <col min="4" max="4" width="16.7265625" bestFit="1" customWidth="1"/>
    <col min="5" max="5" width="9.7265625" bestFit="1" customWidth="1"/>
    <col min="6" max="8" width="9.81640625" bestFit="1" customWidth="1"/>
    <col min="9" max="9" width="10.7265625" bestFit="1" customWidth="1"/>
  </cols>
  <sheetData>
    <row r="3" spans="1:9" x14ac:dyDescent="0.35">
      <c r="A3" s="3" t="s">
        <v>7</v>
      </c>
      <c r="B3" t="s">
        <v>6221</v>
      </c>
      <c r="D3" s="3" t="s">
        <v>6200</v>
      </c>
      <c r="E3" s="3" t="s">
        <v>6220</v>
      </c>
    </row>
    <row r="4" spans="1:9" x14ac:dyDescent="0.35">
      <c r="A4" s="4" t="s">
        <v>318</v>
      </c>
      <c r="B4">
        <v>4261.7835000000014</v>
      </c>
      <c r="D4" s="3" t="s">
        <v>6222</v>
      </c>
      <c r="E4" t="s">
        <v>6193</v>
      </c>
      <c r="F4" t="s">
        <v>6194</v>
      </c>
      <c r="G4" t="s">
        <v>6195</v>
      </c>
      <c r="H4" t="s">
        <v>6192</v>
      </c>
      <c r="I4" t="s">
        <v>6197</v>
      </c>
    </row>
    <row r="5" spans="1:9" x14ac:dyDescent="0.35">
      <c r="A5" s="4" t="s">
        <v>28</v>
      </c>
      <c r="B5">
        <v>1686.8419999999996</v>
      </c>
      <c r="D5" s="4" t="s">
        <v>6218</v>
      </c>
      <c r="E5">
        <v>808.33799999999997</v>
      </c>
      <c r="F5">
        <v>977.46750000000009</v>
      </c>
      <c r="G5">
        <v>1440.1694999999997</v>
      </c>
      <c r="H5">
        <v>1194.7354999999995</v>
      </c>
      <c r="I5">
        <v>4420.7104999999983</v>
      </c>
    </row>
    <row r="6" spans="1:9" x14ac:dyDescent="0.35">
      <c r="A6" s="4" t="s">
        <v>19</v>
      </c>
      <c r="B6">
        <v>16709.402500000011</v>
      </c>
      <c r="D6" s="4" t="s">
        <v>6215</v>
      </c>
      <c r="E6">
        <v>1671.6</v>
      </c>
      <c r="F6">
        <v>2388.8114999999998</v>
      </c>
      <c r="G6">
        <v>2259.5160000000001</v>
      </c>
      <c r="H6">
        <v>1116.4229999999993</v>
      </c>
      <c r="I6">
        <v>7436.3505000000005</v>
      </c>
    </row>
    <row r="7" spans="1:9" x14ac:dyDescent="0.35">
      <c r="A7" s="4" t="s">
        <v>6197</v>
      </c>
      <c r="B7">
        <v>22658.028000000017</v>
      </c>
      <c r="D7" s="4" t="s">
        <v>6216</v>
      </c>
      <c r="E7">
        <v>2149.8965000000003</v>
      </c>
      <c r="F7">
        <v>1932.0930000000001</v>
      </c>
      <c r="G7">
        <v>2303.9344999999998</v>
      </c>
      <c r="H7">
        <v>843.00049999999987</v>
      </c>
      <c r="I7">
        <v>7228.9245000000019</v>
      </c>
    </row>
    <row r="8" spans="1:9" x14ac:dyDescent="0.35">
      <c r="D8" s="4" t="s">
        <v>6217</v>
      </c>
      <c r="E8">
        <v>529.43950000000007</v>
      </c>
      <c r="F8">
        <v>392.68799999999999</v>
      </c>
      <c r="G8">
        <v>1285.9349999999999</v>
      </c>
      <c r="H8">
        <v>1363.9799999999998</v>
      </c>
      <c r="I8">
        <v>3572.0425</v>
      </c>
    </row>
    <row r="9" spans="1:9" x14ac:dyDescent="0.35">
      <c r="D9" s="4" t="s">
        <v>6197</v>
      </c>
      <c r="E9">
        <v>5159.2739999999985</v>
      </c>
      <c r="F9">
        <v>5691.06</v>
      </c>
      <c r="G9">
        <v>7289.5550000000021</v>
      </c>
      <c r="H9">
        <v>4518.139000000001</v>
      </c>
      <c r="I9">
        <v>22658.028000000017</v>
      </c>
    </row>
    <row r="11" spans="1:9" x14ac:dyDescent="0.35">
      <c r="A11" s="3" t="s">
        <v>4</v>
      </c>
      <c r="B11" t="s">
        <v>6221</v>
      </c>
      <c r="D11" s="3" t="s">
        <v>4</v>
      </c>
      <c r="E11" t="s">
        <v>6221</v>
      </c>
      <c r="G11" s="3" t="s">
        <v>6196</v>
      </c>
      <c r="H11" t="s">
        <v>6223</v>
      </c>
    </row>
    <row r="12" spans="1:9" x14ac:dyDescent="0.35">
      <c r="A12" s="4" t="s">
        <v>1268</v>
      </c>
      <c r="B12">
        <v>48.6</v>
      </c>
      <c r="D12" s="4" t="s">
        <v>6168</v>
      </c>
      <c r="E12">
        <v>4348.1500000000005</v>
      </c>
      <c r="G12" s="4" t="s">
        <v>6191</v>
      </c>
      <c r="H12">
        <v>513</v>
      </c>
    </row>
    <row r="13" spans="1:9" x14ac:dyDescent="0.35">
      <c r="A13" s="4" t="s">
        <v>728</v>
      </c>
      <c r="B13">
        <v>1.611</v>
      </c>
      <c r="D13" s="4" t="s">
        <v>6147</v>
      </c>
      <c r="E13">
        <v>487.54999999999995</v>
      </c>
      <c r="G13" s="4" t="s">
        <v>6190</v>
      </c>
      <c r="H13">
        <v>487</v>
      </c>
    </row>
    <row r="14" spans="1:9" x14ac:dyDescent="0.35">
      <c r="A14" s="4" t="s">
        <v>6197</v>
      </c>
      <c r="B14">
        <v>50.210999999999999</v>
      </c>
      <c r="D14" s="4" t="s">
        <v>6158</v>
      </c>
      <c r="E14">
        <v>265.66500000000008</v>
      </c>
      <c r="G14" s="4" t="s">
        <v>6197</v>
      </c>
      <c r="H14">
        <v>1000</v>
      </c>
    </row>
    <row r="15" spans="1:9" x14ac:dyDescent="0.35">
      <c r="D15" s="4" t="s">
        <v>6154</v>
      </c>
      <c r="E15">
        <v>57.908999999999999</v>
      </c>
    </row>
    <row r="16" spans="1:9" x14ac:dyDescent="0.35">
      <c r="D16" s="4" t="s">
        <v>6197</v>
      </c>
      <c r="E16">
        <v>5159.2739999999985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R1002"/>
  <sheetViews>
    <sheetView tabSelected="1" topLeftCell="E1" zoomScale="115" zoomScaleNormal="115" workbookViewId="0">
      <selection activeCell="G10" sqref="G10"/>
    </sheetView>
  </sheetViews>
  <sheetFormatPr defaultRowHeight="14.5" x14ac:dyDescent="0.35"/>
  <cols>
    <col min="1" max="1" width="16.54296875" bestFit="1" customWidth="1"/>
    <col min="2" max="2" width="11.81640625" bestFit="1" customWidth="1"/>
    <col min="3" max="3" width="17.453125" bestFit="1" customWidth="1"/>
    <col min="4" max="4" width="11.08984375" customWidth="1"/>
    <col min="5" max="5" width="9.6328125" customWidth="1"/>
    <col min="6" max="6" width="22.1796875" bestFit="1" customWidth="1"/>
    <col min="7" max="7" width="23" customWidth="1"/>
    <col min="8" max="8" width="13.453125" customWidth="1"/>
    <col min="9" max="9" width="12.26953125" customWidth="1"/>
    <col min="10" max="10" width="11.453125" customWidth="1"/>
    <col min="11" max="11" width="7.08984375" customWidth="1"/>
    <col min="12" max="12" width="10.453125" customWidth="1"/>
    <col min="13" max="13" width="10" customWidth="1"/>
  </cols>
  <sheetData>
    <row r="1" spans="1:18" x14ac:dyDescent="0.35">
      <c r="A1" s="2" t="s">
        <v>0</v>
      </c>
      <c r="B1" s="2" t="s">
        <v>1</v>
      </c>
      <c r="C1" s="2" t="s">
        <v>3</v>
      </c>
      <c r="D1" s="2" t="s">
        <v>11</v>
      </c>
      <c r="E1" s="2" t="s">
        <v>14</v>
      </c>
      <c r="F1" s="2" t="s">
        <v>4</v>
      </c>
      <c r="G1" s="2" t="s">
        <v>2</v>
      </c>
      <c r="H1" s="2" t="s">
        <v>7</v>
      </c>
      <c r="I1" s="2" t="s">
        <v>9</v>
      </c>
      <c r="J1" s="2" t="s">
        <v>10</v>
      </c>
      <c r="K1" s="2" t="s">
        <v>12</v>
      </c>
      <c r="L1" s="2" t="s">
        <v>13</v>
      </c>
      <c r="M1" s="2" t="s">
        <v>15</v>
      </c>
      <c r="P1" t="s">
        <v>6201</v>
      </c>
    </row>
    <row r="2" spans="1:18" x14ac:dyDescent="0.35">
      <c r="A2" s="2" t="s">
        <v>490</v>
      </c>
      <c r="B2" s="5">
        <v>43713</v>
      </c>
      <c r="C2" s="2" t="s">
        <v>491</v>
      </c>
      <c r="D2" t="s">
        <v>6138</v>
      </c>
      <c r="E2" s="2">
        <v>2</v>
      </c>
      <c r="F2" s="2" t="str">
        <f>customers!B2</f>
        <v>Aloisia Allner</v>
      </c>
      <c r="G2" s="2" t="str">
        <f>customers!C2</f>
        <v>aallner0@lulu.com</v>
      </c>
      <c r="H2" s="2" t="str">
        <f>customers!G2</f>
        <v>United States</v>
      </c>
      <c r="I2" t="str" cm="1">
        <f t="array" ref="I2">_xlfn.IFS(LEFT(D2,1)="L","Lib",LEFT(D2,1)="A","Ara",LEFT(D2,1)="R","Rob",LEFT(D2,1)="E","Exc")</f>
        <v>Rob</v>
      </c>
      <c r="J2" t="str">
        <f>VLOOKUP(Table1[[#This Row],[Product ID]],products!A$2:G$49,3,FALSE)</f>
        <v>M</v>
      </c>
      <c r="K2">
        <f>VLOOKUP(Table1[[#This Row],[Product ID]],products!A$2:G$49,4,FALSE)</f>
        <v>1</v>
      </c>
      <c r="L2" s="8">
        <f>VLOOKUP(Table1[[#This Row],[Product ID]],products!A$2:G$49,5,FALSE)</f>
        <v>9.9499999999999993</v>
      </c>
      <c r="M2" s="9">
        <f>E2*K2*Table1[[#This Row],[Unit Price]]</f>
        <v>19.899999999999999</v>
      </c>
    </row>
    <row r="3" spans="1:18" x14ac:dyDescent="0.35">
      <c r="A3" s="2" t="s">
        <v>490</v>
      </c>
      <c r="B3" s="5">
        <v>43713</v>
      </c>
      <c r="C3" s="2" t="s">
        <v>491</v>
      </c>
      <c r="D3" t="s">
        <v>6139</v>
      </c>
      <c r="E3" s="2">
        <v>5</v>
      </c>
      <c r="F3" s="2" t="str">
        <f>customers!B3</f>
        <v>Piotr Bote</v>
      </c>
      <c r="G3" s="2" t="str">
        <f>customers!C3</f>
        <v>pbote1@yelp.com</v>
      </c>
      <c r="H3" s="2" t="str">
        <f>customers!G3</f>
        <v>Ireland</v>
      </c>
      <c r="I3" t="str" cm="1">
        <f t="array" ref="I3">_xlfn.IFS(LEFT(D3,1)="L","Lib",LEFT(D3,1)="A","Ara",LEFT(D3,1)="R","Rob",LEFT(D3,1)="E","Exc")</f>
        <v>Exc</v>
      </c>
      <c r="J3" t="str">
        <f>VLOOKUP(Table1[[#This Row],[Product ID]],products!A$2:G$49,3,FALSE)</f>
        <v>M</v>
      </c>
      <c r="K3">
        <f>VLOOKUP(Table1[[#This Row],[Product ID]],products!A$2:G$49,4,FALSE)</f>
        <v>0.5</v>
      </c>
      <c r="L3" s="8">
        <f>VLOOKUP(Table1[[#This Row],[Product ID]],products!A$2:G$49,5,FALSE)</f>
        <v>8.25</v>
      </c>
      <c r="M3" s="9">
        <f>E3*K3*Table1[[#This Row],[Unit Price]]</f>
        <v>20.625</v>
      </c>
      <c r="P3" s="6" t="s">
        <v>6202</v>
      </c>
      <c r="Q3" s="6"/>
      <c r="R3" s="6"/>
    </row>
    <row r="4" spans="1:18" x14ac:dyDescent="0.35">
      <c r="A4" s="2" t="s">
        <v>501</v>
      </c>
      <c r="B4" s="5">
        <v>44364</v>
      </c>
      <c r="C4" s="2" t="s">
        <v>502</v>
      </c>
      <c r="D4" t="s">
        <v>6140</v>
      </c>
      <c r="E4" s="2">
        <v>1</v>
      </c>
      <c r="F4" s="2" t="str">
        <f>customers!B4</f>
        <v>Jami Redholes</v>
      </c>
      <c r="G4" s="2" t="str">
        <f>customers!C4</f>
        <v>jredholes2@tmall.com</v>
      </c>
      <c r="H4" s="2" t="str">
        <f>customers!G4</f>
        <v>United States</v>
      </c>
      <c r="I4" t="str" cm="1">
        <f t="array" ref="I4">_xlfn.IFS(LEFT(D4,1)="L","Lib",LEFT(D4,1)="A","Ara",LEFT(D4,1)="R","Rob",LEFT(D4,1)="E","Exc")</f>
        <v>Ara</v>
      </c>
      <c r="J4" t="str">
        <f>VLOOKUP(Table1[[#This Row],[Product ID]],products!A$2:G$49,3,FALSE)</f>
        <v>L</v>
      </c>
      <c r="K4">
        <f>VLOOKUP(Table1[[#This Row],[Product ID]],products!A$2:G$49,4,FALSE)</f>
        <v>1</v>
      </c>
      <c r="L4" s="8">
        <f>VLOOKUP(Table1[[#This Row],[Product ID]],products!A$2:G$49,5,FALSE)</f>
        <v>12.95</v>
      </c>
      <c r="M4" s="9">
        <f>E4*K4*Table1[[#This Row],[Unit Price]]</f>
        <v>12.95</v>
      </c>
      <c r="P4" s="6" t="s">
        <v>6203</v>
      </c>
      <c r="Q4" s="6"/>
      <c r="R4" s="6"/>
    </row>
    <row r="5" spans="1:18" x14ac:dyDescent="0.35">
      <c r="A5" s="2" t="s">
        <v>512</v>
      </c>
      <c r="B5" s="5">
        <v>44392</v>
      </c>
      <c r="C5" s="2" t="s">
        <v>513</v>
      </c>
      <c r="D5" t="s">
        <v>6141</v>
      </c>
      <c r="E5" s="2">
        <v>2</v>
      </c>
      <c r="F5" s="2" t="str">
        <f>customers!B5</f>
        <v>Dene Azema</v>
      </c>
      <c r="G5" s="2" t="str">
        <f>customers!C5</f>
        <v>dazema3@facebook.com</v>
      </c>
      <c r="H5" s="2" t="str">
        <f>customers!G5</f>
        <v>United States</v>
      </c>
      <c r="I5" t="str" cm="1">
        <f t="array" ref="I5">_xlfn.IFS(LEFT(D5,1)="L","Lib",LEFT(D5,1)="A","Ara",LEFT(D5,1)="R","Rob",LEFT(D5,1)="E","Exc")</f>
        <v>Exc</v>
      </c>
      <c r="J5" t="str">
        <f>VLOOKUP(Table1[[#This Row],[Product ID]],products!A$2:G$49,3,FALSE)</f>
        <v>M</v>
      </c>
      <c r="K5">
        <f>VLOOKUP(Table1[[#This Row],[Product ID]],products!A$2:G$49,4,FALSE)</f>
        <v>1</v>
      </c>
      <c r="L5" s="8">
        <f>VLOOKUP(Table1[[#This Row],[Product ID]],products!A$2:G$49,5,FALSE)</f>
        <v>13.75</v>
      </c>
      <c r="M5" s="9">
        <f>E5*K5*Table1[[#This Row],[Unit Price]]</f>
        <v>27.5</v>
      </c>
      <c r="P5" s="6" t="s">
        <v>6204</v>
      </c>
      <c r="Q5" s="6"/>
      <c r="R5" s="6"/>
    </row>
    <row r="6" spans="1:18" x14ac:dyDescent="0.35">
      <c r="A6" s="2" t="s">
        <v>512</v>
      </c>
      <c r="B6" s="5">
        <v>44392</v>
      </c>
      <c r="C6" s="2" t="s">
        <v>513</v>
      </c>
      <c r="D6" t="s">
        <v>6142</v>
      </c>
      <c r="E6" s="2">
        <v>2</v>
      </c>
      <c r="F6" s="2" t="str">
        <f>customers!B6</f>
        <v>Christoffer O' Shea</v>
      </c>
      <c r="G6" s="2">
        <f>customers!C6</f>
        <v>0</v>
      </c>
      <c r="H6" s="2" t="str">
        <f>customers!G6</f>
        <v>Ireland</v>
      </c>
      <c r="I6" t="str" cm="1">
        <f t="array" ref="I6">_xlfn.IFS(LEFT(D6,1)="L","Lib",LEFT(D6,1)="A","Ara",LEFT(D6,1)="R","Rob",LEFT(D6,1)="E","Exc")</f>
        <v>Rob</v>
      </c>
      <c r="J6" t="str">
        <f>VLOOKUP(Table1[[#This Row],[Product ID]],products!A$2:G$49,3,FALSE)</f>
        <v>L</v>
      </c>
      <c r="K6">
        <f>VLOOKUP(Table1[[#This Row],[Product ID]],products!A$2:G$49,4,FALSE)</f>
        <v>2.5</v>
      </c>
      <c r="L6" s="8">
        <f>VLOOKUP(Table1[[#This Row],[Product ID]],products!A$2:G$49,5,FALSE)</f>
        <v>27.484999999999996</v>
      </c>
      <c r="M6" s="9">
        <f>E6*K6*Table1[[#This Row],[Unit Price]]</f>
        <v>137.42499999999998</v>
      </c>
      <c r="P6" s="6" t="s">
        <v>6205</v>
      </c>
      <c r="Q6" s="6"/>
      <c r="R6" s="6"/>
    </row>
    <row r="7" spans="1:18" x14ac:dyDescent="0.35">
      <c r="A7" s="2" t="s">
        <v>519</v>
      </c>
      <c r="B7" s="5">
        <v>44412</v>
      </c>
      <c r="C7" s="2" t="s">
        <v>520</v>
      </c>
      <c r="D7" t="s">
        <v>6143</v>
      </c>
      <c r="E7" s="2">
        <v>3</v>
      </c>
      <c r="F7" s="2" t="str">
        <f>customers!B7</f>
        <v>Beryle Cottier</v>
      </c>
      <c r="G7" s="2">
        <f>customers!C7</f>
        <v>0</v>
      </c>
      <c r="H7" s="2" t="str">
        <f>customers!G7</f>
        <v>United States</v>
      </c>
      <c r="I7" t="str" cm="1">
        <f t="array" ref="I7">_xlfn.IFS(LEFT(D7,1)="L","Lib",LEFT(D7,1)="A","Ara",LEFT(D7,1)="R","Rob",LEFT(D7,1)="E","Exc")</f>
        <v>Lib</v>
      </c>
      <c r="J7" t="str">
        <f>VLOOKUP(Table1[[#This Row],[Product ID]],products!A$2:G$49,3,FALSE)</f>
        <v>D</v>
      </c>
      <c r="K7">
        <f>VLOOKUP(Table1[[#This Row],[Product ID]],products!A$2:G$49,4,FALSE)</f>
        <v>1</v>
      </c>
      <c r="L7" s="8">
        <f>VLOOKUP(Table1[[#This Row],[Product ID]],products!A$2:G$49,5,FALSE)</f>
        <v>12.95</v>
      </c>
      <c r="M7" s="9">
        <f>E7*K7*Table1[[#This Row],[Unit Price]]</f>
        <v>38.849999999999994</v>
      </c>
      <c r="P7" s="6" t="s">
        <v>6206</v>
      </c>
      <c r="Q7" s="6"/>
      <c r="R7" s="6"/>
    </row>
    <row r="8" spans="1:18" x14ac:dyDescent="0.35">
      <c r="A8" s="2" t="s">
        <v>524</v>
      </c>
      <c r="B8" s="5">
        <v>44582</v>
      </c>
      <c r="C8" s="2" t="s">
        <v>525</v>
      </c>
      <c r="D8" t="s">
        <v>6144</v>
      </c>
      <c r="E8" s="2">
        <v>3</v>
      </c>
      <c r="F8" s="2" t="str">
        <f>customers!B8</f>
        <v>Shaylynn Lobe</v>
      </c>
      <c r="G8" s="2" t="str">
        <f>customers!C8</f>
        <v>slobe6@nifty.com</v>
      </c>
      <c r="H8" s="2" t="str">
        <f>customers!G8</f>
        <v>United States</v>
      </c>
      <c r="I8" t="str" cm="1">
        <f t="array" ref="I8">_xlfn.IFS(LEFT(D8,1)="L","Lib",LEFT(D8,1)="A","Ara",LEFT(D8,1)="R","Rob",LEFT(D8,1)="E","Exc")</f>
        <v>Exc</v>
      </c>
      <c r="J8" t="str">
        <f>VLOOKUP(Table1[[#This Row],[Product ID]],products!A$2:G$49,3,FALSE)</f>
        <v>D</v>
      </c>
      <c r="K8">
        <f>VLOOKUP(Table1[[#This Row],[Product ID]],products!A$2:G$49,4,FALSE)</f>
        <v>0.5</v>
      </c>
      <c r="L8" s="8">
        <f>VLOOKUP(Table1[[#This Row],[Product ID]],products!A$2:G$49,5,FALSE)</f>
        <v>7.29</v>
      </c>
      <c r="M8" s="9">
        <f>E8*K8*Table1[[#This Row],[Unit Price]]</f>
        <v>10.935</v>
      </c>
      <c r="P8" s="6" t="s">
        <v>6207</v>
      </c>
      <c r="Q8" s="6"/>
      <c r="R8" s="6"/>
    </row>
    <row r="9" spans="1:18" x14ac:dyDescent="0.35">
      <c r="A9" s="2" t="s">
        <v>530</v>
      </c>
      <c r="B9" s="5">
        <v>44701</v>
      </c>
      <c r="C9" s="2" t="s">
        <v>531</v>
      </c>
      <c r="D9" t="s">
        <v>6145</v>
      </c>
      <c r="E9" s="2">
        <v>1</v>
      </c>
      <c r="F9" s="2" t="str">
        <f>customers!B9</f>
        <v>Melvin Wharfe</v>
      </c>
      <c r="G9" s="2">
        <f>customers!C9</f>
        <v>0</v>
      </c>
      <c r="H9" s="2" t="str">
        <f>customers!G9</f>
        <v>Ireland</v>
      </c>
      <c r="I9" t="str" cm="1">
        <f t="array" ref="I9">_xlfn.IFS(LEFT(D9,1)="L","Lib",LEFT(D9,1)="A","Ara",LEFT(D9,1)="R","Rob",LEFT(D9,1)="E","Exc")</f>
        <v>Lib</v>
      </c>
      <c r="J9" t="str">
        <f>VLOOKUP(Table1[[#This Row],[Product ID]],products!A$2:G$49,3,FALSE)</f>
        <v>L</v>
      </c>
      <c r="K9">
        <f>VLOOKUP(Table1[[#This Row],[Product ID]],products!A$2:G$49,4,FALSE)</f>
        <v>0.2</v>
      </c>
      <c r="L9" s="8">
        <f>VLOOKUP(Table1[[#This Row],[Product ID]],products!A$2:G$49,5,FALSE)</f>
        <v>4.7549999999999999</v>
      </c>
      <c r="M9" s="9">
        <f>E9*K9*Table1[[#This Row],[Unit Price]]</f>
        <v>0.95100000000000007</v>
      </c>
      <c r="P9" s="6" t="s">
        <v>6208</v>
      </c>
      <c r="Q9" s="6"/>
      <c r="R9" s="6"/>
    </row>
    <row r="10" spans="1:18" x14ac:dyDescent="0.35">
      <c r="A10" s="2" t="s">
        <v>535</v>
      </c>
      <c r="B10" s="5">
        <v>43467</v>
      </c>
      <c r="C10" s="2" t="s">
        <v>536</v>
      </c>
      <c r="D10" t="s">
        <v>6146</v>
      </c>
      <c r="E10" s="2">
        <v>3</v>
      </c>
      <c r="F10" s="2" t="str">
        <f>customers!B10</f>
        <v>Guthrey Petracci</v>
      </c>
      <c r="G10" s="2" t="str">
        <f>customers!C10</f>
        <v>gpetracci8@livejournal.com</v>
      </c>
      <c r="H10" s="2" t="str">
        <f>customers!G10</f>
        <v>United States</v>
      </c>
      <c r="I10" t="str" cm="1">
        <f t="array" ref="I10">_xlfn.IFS(LEFT(D10,1)="L","Lib",LEFT(D10,1)="A","Ara",LEFT(D10,1)="R","Rob",LEFT(D10,1)="E","Exc")</f>
        <v>Rob</v>
      </c>
      <c r="J10" t="str">
        <f>VLOOKUP(Table1[[#This Row],[Product ID]],products!A$2:G$49,3,FALSE)</f>
        <v>M</v>
      </c>
      <c r="K10">
        <f>VLOOKUP(Table1[[#This Row],[Product ID]],products!A$2:G$49,4,FALSE)</f>
        <v>0.5</v>
      </c>
      <c r="L10" s="8">
        <f>VLOOKUP(Table1[[#This Row],[Product ID]],products!A$2:G$49,5,FALSE)</f>
        <v>5.97</v>
      </c>
      <c r="M10" s="9">
        <f>E10*K10*Table1[[#This Row],[Unit Price]]</f>
        <v>8.9550000000000001</v>
      </c>
      <c r="P10" s="6" t="s">
        <v>6209</v>
      </c>
      <c r="Q10" s="6"/>
      <c r="R10" s="6"/>
    </row>
    <row r="11" spans="1:18" x14ac:dyDescent="0.35">
      <c r="A11" s="2" t="s">
        <v>541</v>
      </c>
      <c r="B11" s="5">
        <v>43713</v>
      </c>
      <c r="C11" s="2" t="s">
        <v>542</v>
      </c>
      <c r="D11" t="s">
        <v>6146</v>
      </c>
      <c r="E11" s="2">
        <v>1</v>
      </c>
      <c r="F11" s="2" t="str">
        <f>customers!B11</f>
        <v>Rodger Raven</v>
      </c>
      <c r="G11" s="2" t="str">
        <f>customers!C11</f>
        <v>rraven9@ed.gov</v>
      </c>
      <c r="H11" s="2" t="str">
        <f>customers!G11</f>
        <v>United States</v>
      </c>
      <c r="I11" t="str" cm="1">
        <f t="array" ref="I11">_xlfn.IFS(LEFT(D11,1)="L","Lib",LEFT(D11,1)="A","Ara",LEFT(D11,1)="R","Rob",LEFT(D11,1)="E","Exc")</f>
        <v>Rob</v>
      </c>
      <c r="J11" t="str">
        <f>VLOOKUP(Table1[[#This Row],[Product ID]],products!A$2:G$49,3,FALSE)</f>
        <v>M</v>
      </c>
      <c r="K11">
        <f>VLOOKUP(Table1[[#This Row],[Product ID]],products!A$2:G$49,4,FALSE)</f>
        <v>0.5</v>
      </c>
      <c r="L11" s="8">
        <f>VLOOKUP(Table1[[#This Row],[Product ID]],products!A$2:G$49,5,FALSE)</f>
        <v>5.97</v>
      </c>
      <c r="M11" s="9">
        <f>E11*K11*Table1[[#This Row],[Unit Price]]</f>
        <v>2.9849999999999999</v>
      </c>
      <c r="P11" t="s">
        <v>6210</v>
      </c>
    </row>
    <row r="12" spans="1:18" x14ac:dyDescent="0.35">
      <c r="A12" s="2" t="s">
        <v>547</v>
      </c>
      <c r="B12" s="5">
        <v>44263</v>
      </c>
      <c r="C12" s="2" t="s">
        <v>548</v>
      </c>
      <c r="D12" t="s">
        <v>6147</v>
      </c>
      <c r="E12" s="2">
        <v>4</v>
      </c>
      <c r="F12" s="2" t="str">
        <f>customers!B12</f>
        <v>Ferrell Ferber</v>
      </c>
      <c r="G12" s="2" t="str">
        <f>customers!C12</f>
        <v>fferbera@businesswire.com</v>
      </c>
      <c r="H12" s="2" t="str">
        <f>customers!G12</f>
        <v>United States</v>
      </c>
      <c r="I12" t="str" cm="1">
        <f t="array" ref="I12">_xlfn.IFS(LEFT(D12,1)="L","Lib",LEFT(D12,1)="A","Ara",LEFT(D12,1)="R","Rob",LEFT(D12,1)="E","Exc")</f>
        <v>Ara</v>
      </c>
      <c r="J12" t="str">
        <f>VLOOKUP(Table1[[#This Row],[Product ID]],products!A$2:G$49,3,FALSE)</f>
        <v>D</v>
      </c>
      <c r="K12">
        <f>VLOOKUP(Table1[[#This Row],[Product ID]],products!A$2:G$49,4,FALSE)</f>
        <v>1</v>
      </c>
      <c r="L12" s="8">
        <f>VLOOKUP(Table1[[#This Row],[Product ID]],products!A$2:G$49,5,FALSE)</f>
        <v>9.9499999999999993</v>
      </c>
      <c r="M12" s="9">
        <f>E12*K12*Table1[[#This Row],[Unit Price]]</f>
        <v>39.799999999999997</v>
      </c>
      <c r="P12" t="s">
        <v>6211</v>
      </c>
    </row>
    <row r="13" spans="1:18" x14ac:dyDescent="0.35">
      <c r="A13" s="2" t="s">
        <v>553</v>
      </c>
      <c r="B13" s="5">
        <v>44132</v>
      </c>
      <c r="C13" s="2" t="s">
        <v>554</v>
      </c>
      <c r="D13" t="s">
        <v>6148</v>
      </c>
      <c r="E13" s="2">
        <v>5</v>
      </c>
      <c r="F13" s="2" t="str">
        <f>customers!B13</f>
        <v>Duky Phizackerly</v>
      </c>
      <c r="G13" s="2" t="str">
        <f>customers!C13</f>
        <v>dphizackerlyb@utexas.edu</v>
      </c>
      <c r="H13" s="2" t="str">
        <f>customers!G13</f>
        <v>United States</v>
      </c>
      <c r="I13" t="str" cm="1">
        <f t="array" ref="I13">_xlfn.IFS(LEFT(D13,1)="L","Lib",LEFT(D13,1)="A","Ara",LEFT(D13,1)="R","Rob",LEFT(D13,1)="E","Exc")</f>
        <v>Exc</v>
      </c>
      <c r="J13" t="str">
        <f>VLOOKUP(Table1[[#This Row],[Product ID]],products!A$2:G$49,3,FALSE)</f>
        <v>L</v>
      </c>
      <c r="K13">
        <f>VLOOKUP(Table1[[#This Row],[Product ID]],products!A$2:G$49,4,FALSE)</f>
        <v>2.5</v>
      </c>
      <c r="L13" s="8">
        <f>VLOOKUP(Table1[[#This Row],[Product ID]],products!A$2:G$49,5,FALSE)</f>
        <v>34.154999999999994</v>
      </c>
      <c r="M13" s="9">
        <f>E13*K13*Table1[[#This Row],[Unit Price]]</f>
        <v>426.93749999999994</v>
      </c>
      <c r="P13" t="s">
        <v>6212</v>
      </c>
    </row>
    <row r="14" spans="1:18" x14ac:dyDescent="0.35">
      <c r="A14" s="2" t="s">
        <v>559</v>
      </c>
      <c r="B14" s="5">
        <v>44744</v>
      </c>
      <c r="C14" s="2" t="s">
        <v>560</v>
      </c>
      <c r="D14" t="s">
        <v>6138</v>
      </c>
      <c r="E14" s="2">
        <v>5</v>
      </c>
      <c r="F14" s="2" t="str">
        <f>customers!B14</f>
        <v>Rosaleen Scholar</v>
      </c>
      <c r="G14" s="2" t="str">
        <f>customers!C14</f>
        <v>rscholarc@nyu.edu</v>
      </c>
      <c r="H14" s="2" t="str">
        <f>customers!G14</f>
        <v>United States</v>
      </c>
      <c r="I14" t="str" cm="1">
        <f t="array" ref="I14">_xlfn.IFS(LEFT(D14,1)="L","Lib",LEFT(D14,1)="A","Ara",LEFT(D14,1)="R","Rob",LEFT(D14,1)="E","Exc")</f>
        <v>Rob</v>
      </c>
      <c r="J14" t="str">
        <f>VLOOKUP(Table1[[#This Row],[Product ID]],products!A$2:G$49,3,FALSE)</f>
        <v>M</v>
      </c>
      <c r="K14">
        <f>VLOOKUP(Table1[[#This Row],[Product ID]],products!A$2:G$49,4,FALSE)</f>
        <v>1</v>
      </c>
      <c r="L14" s="8">
        <f>VLOOKUP(Table1[[#This Row],[Product ID]],products!A$2:G$49,5,FALSE)</f>
        <v>9.9499999999999993</v>
      </c>
      <c r="M14" s="9">
        <f>E14*K14*Table1[[#This Row],[Unit Price]]</f>
        <v>49.75</v>
      </c>
      <c r="P14" t="s">
        <v>6213</v>
      </c>
    </row>
    <row r="15" spans="1:18" x14ac:dyDescent="0.35">
      <c r="A15" s="2" t="s">
        <v>565</v>
      </c>
      <c r="B15" s="5">
        <v>43973</v>
      </c>
      <c r="C15" s="2" t="s">
        <v>566</v>
      </c>
      <c r="D15" t="s">
        <v>6149</v>
      </c>
      <c r="E15" s="2">
        <v>2</v>
      </c>
      <c r="F15" s="2" t="str">
        <f>customers!B15</f>
        <v>Terence Vanyutin</v>
      </c>
      <c r="G15" s="2" t="str">
        <f>customers!C15</f>
        <v>tvanyutind@wix.com</v>
      </c>
      <c r="H15" s="2" t="str">
        <f>customers!G15</f>
        <v>United States</v>
      </c>
      <c r="I15" t="str" cm="1">
        <f t="array" ref="I15">_xlfn.IFS(LEFT(D15,1)="L","Lib",LEFT(D15,1)="A","Ara",LEFT(D15,1)="R","Rob",LEFT(D15,1)="E","Exc")</f>
        <v>Rob</v>
      </c>
      <c r="J15" t="str">
        <f>VLOOKUP(Table1[[#This Row],[Product ID]],products!A$2:G$49,3,FALSE)</f>
        <v>D</v>
      </c>
      <c r="K15">
        <f>VLOOKUP(Table1[[#This Row],[Product ID]],products!A$2:G$49,4,FALSE)</f>
        <v>2.5</v>
      </c>
      <c r="L15" s="8">
        <f>VLOOKUP(Table1[[#This Row],[Product ID]],products!A$2:G$49,5,FALSE)</f>
        <v>20.584999999999997</v>
      </c>
      <c r="M15" s="9">
        <f>E15*K15*Table1[[#This Row],[Unit Price]]</f>
        <v>102.92499999999998</v>
      </c>
      <c r="P15" t="s">
        <v>6214</v>
      </c>
    </row>
    <row r="16" spans="1:18" x14ac:dyDescent="0.35">
      <c r="A16" s="2" t="s">
        <v>570</v>
      </c>
      <c r="B16" s="5">
        <v>44656</v>
      </c>
      <c r="C16" s="2" t="s">
        <v>571</v>
      </c>
      <c r="D16" t="s">
        <v>6150</v>
      </c>
      <c r="E16" s="2">
        <v>3</v>
      </c>
      <c r="F16" s="2" t="str">
        <f>customers!B16</f>
        <v>Patrice Trobe</v>
      </c>
      <c r="G16" s="2" t="str">
        <f>customers!C16</f>
        <v>ptrobee@wunderground.com</v>
      </c>
      <c r="H16" s="2" t="str">
        <f>customers!G16</f>
        <v>United States</v>
      </c>
      <c r="I16" t="str" cm="1">
        <f t="array" ref="I16">_xlfn.IFS(LEFT(D16,1)="L","Lib",LEFT(D16,1)="A","Ara",LEFT(D16,1)="R","Rob",LEFT(D16,1)="E","Exc")</f>
        <v>Lib</v>
      </c>
      <c r="J16" t="str">
        <f>VLOOKUP(Table1[[#This Row],[Product ID]],products!A$2:G$49,3,FALSE)</f>
        <v>D</v>
      </c>
      <c r="K16">
        <f>VLOOKUP(Table1[[#This Row],[Product ID]],products!A$2:G$49,4,FALSE)</f>
        <v>0.2</v>
      </c>
      <c r="L16" s="8">
        <f>VLOOKUP(Table1[[#This Row],[Product ID]],products!A$2:G$49,5,FALSE)</f>
        <v>3.8849999999999998</v>
      </c>
      <c r="M16" s="9">
        <f>E16*K16*Table1[[#This Row],[Unit Price]]</f>
        <v>2.3310000000000004</v>
      </c>
    </row>
    <row r="17" spans="1:13" x14ac:dyDescent="0.35">
      <c r="A17" s="2" t="s">
        <v>576</v>
      </c>
      <c r="B17" s="5">
        <v>44719</v>
      </c>
      <c r="C17" s="2" t="s">
        <v>577</v>
      </c>
      <c r="D17" t="s">
        <v>6151</v>
      </c>
      <c r="E17" s="2">
        <v>5</v>
      </c>
      <c r="F17" s="2" t="str">
        <f>customers!B17</f>
        <v>Llywellyn Oscroft</v>
      </c>
      <c r="G17" s="2" t="str">
        <f>customers!C17</f>
        <v>loscroftf@ebay.co.uk</v>
      </c>
      <c r="H17" s="2" t="str">
        <f>customers!G17</f>
        <v>United States</v>
      </c>
      <c r="I17" t="str" cm="1">
        <f t="array" ref="I17">_xlfn.IFS(LEFT(D17,1)="L","Lib",LEFT(D17,1)="A","Ara",LEFT(D17,1)="R","Rob",LEFT(D17,1)="E","Exc")</f>
        <v>Rob</v>
      </c>
      <c r="J17" t="str">
        <f>VLOOKUP(Table1[[#This Row],[Product ID]],products!A$2:G$49,3,FALSE)</f>
        <v>M</v>
      </c>
      <c r="K17">
        <f>VLOOKUP(Table1[[#This Row],[Product ID]],products!A$2:G$49,4,FALSE)</f>
        <v>2.5</v>
      </c>
      <c r="L17" s="8">
        <f>VLOOKUP(Table1[[#This Row],[Product ID]],products!A$2:G$49,5,FALSE)</f>
        <v>22.884999999999998</v>
      </c>
      <c r="M17" s="9">
        <f>E17*K17*Table1[[#This Row],[Unit Price]]</f>
        <v>286.0625</v>
      </c>
    </row>
    <row r="18" spans="1:13" x14ac:dyDescent="0.35">
      <c r="A18" s="2" t="s">
        <v>581</v>
      </c>
      <c r="B18" s="5">
        <v>43544</v>
      </c>
      <c r="C18" s="2" t="s">
        <v>582</v>
      </c>
      <c r="D18" t="s">
        <v>6152</v>
      </c>
      <c r="E18" s="2">
        <v>6</v>
      </c>
      <c r="F18" s="2" t="str">
        <f>customers!B18</f>
        <v>Minni Alabaster</v>
      </c>
      <c r="G18" s="2" t="str">
        <f>customers!C18</f>
        <v>malabasterg@hexun.com</v>
      </c>
      <c r="H18" s="2" t="str">
        <f>customers!G18</f>
        <v>United States</v>
      </c>
      <c r="I18" t="str" cm="1">
        <f t="array" ref="I18">_xlfn.IFS(LEFT(D18,1)="L","Lib",LEFT(D18,1)="A","Ara",LEFT(D18,1)="R","Rob",LEFT(D18,1)="E","Exc")</f>
        <v>Ara</v>
      </c>
      <c r="J18" t="str">
        <f>VLOOKUP(Table1[[#This Row],[Product ID]],products!A$2:G$49,3,FALSE)</f>
        <v>M</v>
      </c>
      <c r="K18">
        <f>VLOOKUP(Table1[[#This Row],[Product ID]],products!A$2:G$49,4,FALSE)</f>
        <v>0.2</v>
      </c>
      <c r="L18" s="8">
        <f>VLOOKUP(Table1[[#This Row],[Product ID]],products!A$2:G$49,5,FALSE)</f>
        <v>3.375</v>
      </c>
      <c r="M18" s="9">
        <f>E18*K18*Table1[[#This Row],[Unit Price]]</f>
        <v>4.0500000000000007</v>
      </c>
    </row>
    <row r="19" spans="1:13" x14ac:dyDescent="0.35">
      <c r="A19" s="2" t="s">
        <v>587</v>
      </c>
      <c r="B19" s="5">
        <v>43757</v>
      </c>
      <c r="C19" s="2" t="s">
        <v>588</v>
      </c>
      <c r="D19" t="s">
        <v>6140</v>
      </c>
      <c r="E19" s="2">
        <v>6</v>
      </c>
      <c r="F19" s="2" t="str">
        <f>customers!B19</f>
        <v>Rhianon Broxup</v>
      </c>
      <c r="G19" s="2" t="str">
        <f>customers!C19</f>
        <v>rbroxuph@jimdo.com</v>
      </c>
      <c r="H19" s="2" t="str">
        <f>customers!G19</f>
        <v>United States</v>
      </c>
      <c r="I19" t="str" cm="1">
        <f t="array" ref="I19">_xlfn.IFS(LEFT(D19,1)="L","Lib",LEFT(D19,1)="A","Ara",LEFT(D19,1)="R","Rob",LEFT(D19,1)="E","Exc")</f>
        <v>Ara</v>
      </c>
      <c r="J19" t="str">
        <f>VLOOKUP(Table1[[#This Row],[Product ID]],products!A$2:G$49,3,FALSE)</f>
        <v>L</v>
      </c>
      <c r="K19">
        <f>VLOOKUP(Table1[[#This Row],[Product ID]],products!A$2:G$49,4,FALSE)</f>
        <v>1</v>
      </c>
      <c r="L19" s="8">
        <f>VLOOKUP(Table1[[#This Row],[Product ID]],products!A$2:G$49,5,FALSE)</f>
        <v>12.95</v>
      </c>
      <c r="M19" s="9">
        <f>E19*K19*Table1[[#This Row],[Unit Price]]</f>
        <v>77.699999999999989</v>
      </c>
    </row>
    <row r="20" spans="1:13" x14ac:dyDescent="0.35">
      <c r="A20" s="2" t="s">
        <v>593</v>
      </c>
      <c r="B20" s="5">
        <v>43629</v>
      </c>
      <c r="C20" s="2" t="s">
        <v>594</v>
      </c>
      <c r="D20" t="s">
        <v>6149</v>
      </c>
      <c r="E20" s="2">
        <v>4</v>
      </c>
      <c r="F20" s="2" t="str">
        <f>customers!B20</f>
        <v>Pall Redford</v>
      </c>
      <c r="G20" s="2" t="str">
        <f>customers!C20</f>
        <v>predfordi@ow.ly</v>
      </c>
      <c r="H20" s="2" t="str">
        <f>customers!G20</f>
        <v>Ireland</v>
      </c>
      <c r="I20" t="str" cm="1">
        <f t="array" ref="I20">_xlfn.IFS(LEFT(D20,1)="L","Lib",LEFT(D20,1)="A","Ara",LEFT(D20,1)="R","Rob",LEFT(D20,1)="E","Exc")</f>
        <v>Rob</v>
      </c>
      <c r="J20" t="str">
        <f>VLOOKUP(Table1[[#This Row],[Product ID]],products!A$2:G$49,3,FALSE)</f>
        <v>D</v>
      </c>
      <c r="K20">
        <f>VLOOKUP(Table1[[#This Row],[Product ID]],products!A$2:G$49,4,FALSE)</f>
        <v>2.5</v>
      </c>
      <c r="L20" s="8">
        <f>VLOOKUP(Table1[[#This Row],[Product ID]],products!A$2:G$49,5,FALSE)</f>
        <v>20.584999999999997</v>
      </c>
      <c r="M20" s="9">
        <f>E20*K20*Table1[[#This Row],[Unit Price]]</f>
        <v>205.84999999999997</v>
      </c>
    </row>
    <row r="21" spans="1:13" x14ac:dyDescent="0.35">
      <c r="A21" s="2" t="s">
        <v>598</v>
      </c>
      <c r="B21" s="5">
        <v>44169</v>
      </c>
      <c r="C21" s="2" t="s">
        <v>599</v>
      </c>
      <c r="D21" t="s">
        <v>6152</v>
      </c>
      <c r="E21" s="2">
        <v>5</v>
      </c>
      <c r="F21" s="2" t="str">
        <f>customers!B21</f>
        <v>Aurea Corradino</v>
      </c>
      <c r="G21" s="2" t="str">
        <f>customers!C21</f>
        <v>acorradinoj@harvard.edu</v>
      </c>
      <c r="H21" s="2" t="str">
        <f>customers!G21</f>
        <v>United States</v>
      </c>
      <c r="I21" t="str" cm="1">
        <f t="array" ref="I21">_xlfn.IFS(LEFT(D21,1)="L","Lib",LEFT(D21,1)="A","Ara",LEFT(D21,1)="R","Rob",LEFT(D21,1)="E","Exc")</f>
        <v>Ara</v>
      </c>
      <c r="J21" t="str">
        <f>VLOOKUP(Table1[[#This Row],[Product ID]],products!A$2:G$49,3,FALSE)</f>
        <v>M</v>
      </c>
      <c r="K21">
        <f>VLOOKUP(Table1[[#This Row],[Product ID]],products!A$2:G$49,4,FALSE)</f>
        <v>0.2</v>
      </c>
      <c r="L21" s="8">
        <f>VLOOKUP(Table1[[#This Row],[Product ID]],products!A$2:G$49,5,FALSE)</f>
        <v>3.375</v>
      </c>
      <c r="M21" s="9">
        <f>E21*K21*Table1[[#This Row],[Unit Price]]</f>
        <v>3.375</v>
      </c>
    </row>
    <row r="22" spans="1:13" x14ac:dyDescent="0.35">
      <c r="A22" s="2" t="s">
        <v>598</v>
      </c>
      <c r="B22" s="5">
        <v>44169</v>
      </c>
      <c r="C22" s="2" t="s">
        <v>599</v>
      </c>
      <c r="D22" t="s">
        <v>6153</v>
      </c>
      <c r="E22" s="2">
        <v>4</v>
      </c>
      <c r="F22" s="2" t="str">
        <f>customers!B22</f>
        <v>Kendal Scardefield</v>
      </c>
      <c r="G22" s="2">
        <f>customers!C22</f>
        <v>0</v>
      </c>
      <c r="H22" s="2" t="str">
        <f>customers!G22</f>
        <v>Ireland</v>
      </c>
      <c r="I22" t="str" cm="1">
        <f t="array" ref="I22">_xlfn.IFS(LEFT(D22,1)="L","Lib",LEFT(D22,1)="A","Ara",LEFT(D22,1)="R","Rob",LEFT(D22,1)="E","Exc")</f>
        <v>Exc</v>
      </c>
      <c r="J22" t="str">
        <f>VLOOKUP(Table1[[#This Row],[Product ID]],products!A$2:G$49,3,FALSE)</f>
        <v>D</v>
      </c>
      <c r="K22">
        <f>VLOOKUP(Table1[[#This Row],[Product ID]],products!A$2:G$49,4,FALSE)</f>
        <v>0.2</v>
      </c>
      <c r="L22" s="8">
        <f>VLOOKUP(Table1[[#This Row],[Product ID]],products!A$2:G$49,5,FALSE)</f>
        <v>3.645</v>
      </c>
      <c r="M22" s="9">
        <f>E22*K22*Table1[[#This Row],[Unit Price]]</f>
        <v>2.9160000000000004</v>
      </c>
    </row>
    <row r="23" spans="1:13" x14ac:dyDescent="0.35">
      <c r="A23" s="2" t="s">
        <v>608</v>
      </c>
      <c r="B23" s="5">
        <v>44169</v>
      </c>
      <c r="C23" s="2" t="s">
        <v>609</v>
      </c>
      <c r="D23" t="s">
        <v>6154</v>
      </c>
      <c r="E23" s="2">
        <v>6</v>
      </c>
      <c r="F23" s="2" t="str">
        <f>customers!B23</f>
        <v>Avrit Davidowsky</v>
      </c>
      <c r="G23" s="2" t="str">
        <f>customers!C23</f>
        <v>adavidowskyl@netvibes.com</v>
      </c>
      <c r="H23" s="2" t="str">
        <f>customers!G23</f>
        <v>United States</v>
      </c>
      <c r="I23" t="str" cm="1">
        <f t="array" ref="I23">_xlfn.IFS(LEFT(D23,1)="L","Lib",LEFT(D23,1)="A","Ara",LEFT(D23,1)="R","Rob",LEFT(D23,1)="E","Exc")</f>
        <v>Ara</v>
      </c>
      <c r="J23" t="str">
        <f>VLOOKUP(Table1[[#This Row],[Product ID]],products!A$2:G$49,3,FALSE)</f>
        <v>D</v>
      </c>
      <c r="K23">
        <f>VLOOKUP(Table1[[#This Row],[Product ID]],products!A$2:G$49,4,FALSE)</f>
        <v>0.2</v>
      </c>
      <c r="L23" s="8">
        <f>VLOOKUP(Table1[[#This Row],[Product ID]],products!A$2:G$49,5,FALSE)</f>
        <v>2.9849999999999999</v>
      </c>
      <c r="M23" s="9">
        <f>E23*K23*Table1[[#This Row],[Unit Price]]</f>
        <v>3.5820000000000003</v>
      </c>
    </row>
    <row r="24" spans="1:13" x14ac:dyDescent="0.35">
      <c r="A24" s="2" t="s">
        <v>614</v>
      </c>
      <c r="B24" s="5">
        <v>44218</v>
      </c>
      <c r="C24" s="2" t="s">
        <v>615</v>
      </c>
      <c r="D24" t="s">
        <v>6151</v>
      </c>
      <c r="E24" s="2">
        <v>4</v>
      </c>
      <c r="F24" s="2" t="str">
        <f>customers!B24</f>
        <v>Annabel Antuk</v>
      </c>
      <c r="G24" s="2" t="str">
        <f>customers!C24</f>
        <v>aantukm@kickstarter.com</v>
      </c>
      <c r="H24" s="2" t="str">
        <f>customers!G24</f>
        <v>United States</v>
      </c>
      <c r="I24" t="str" cm="1">
        <f t="array" ref="I24">_xlfn.IFS(LEFT(D24,1)="L","Lib",LEFT(D24,1)="A","Ara",LEFT(D24,1)="R","Rob",LEFT(D24,1)="E","Exc")</f>
        <v>Rob</v>
      </c>
      <c r="J24" t="str">
        <f>VLOOKUP(Table1[[#This Row],[Product ID]],products!A$2:G$49,3,FALSE)</f>
        <v>M</v>
      </c>
      <c r="K24">
        <f>VLOOKUP(Table1[[#This Row],[Product ID]],products!A$2:G$49,4,FALSE)</f>
        <v>2.5</v>
      </c>
      <c r="L24" s="8">
        <f>VLOOKUP(Table1[[#This Row],[Product ID]],products!A$2:G$49,5,FALSE)</f>
        <v>22.884999999999998</v>
      </c>
      <c r="M24" s="9">
        <f>E24*K24*Table1[[#This Row],[Unit Price]]</f>
        <v>228.84999999999997</v>
      </c>
    </row>
    <row r="25" spans="1:13" x14ac:dyDescent="0.35">
      <c r="A25" s="2" t="s">
        <v>620</v>
      </c>
      <c r="B25" s="5">
        <v>44603</v>
      </c>
      <c r="C25" s="2" t="s">
        <v>621</v>
      </c>
      <c r="D25" t="s">
        <v>6154</v>
      </c>
      <c r="E25" s="2">
        <v>4</v>
      </c>
      <c r="F25" s="2" t="str">
        <f>customers!B25</f>
        <v>Iorgo Kleinert</v>
      </c>
      <c r="G25" s="2" t="str">
        <f>customers!C25</f>
        <v>ikleinertn@timesonline.co.uk</v>
      </c>
      <c r="H25" s="2" t="str">
        <f>customers!G25</f>
        <v>United States</v>
      </c>
      <c r="I25" t="str" cm="1">
        <f t="array" ref="I25">_xlfn.IFS(LEFT(D25,1)="L","Lib",LEFT(D25,1)="A","Ara",LEFT(D25,1)="R","Rob",LEFT(D25,1)="E","Exc")</f>
        <v>Ara</v>
      </c>
      <c r="J25" t="str">
        <f>VLOOKUP(Table1[[#This Row],[Product ID]],products!A$2:G$49,3,FALSE)</f>
        <v>D</v>
      </c>
      <c r="K25">
        <f>VLOOKUP(Table1[[#This Row],[Product ID]],products!A$2:G$49,4,FALSE)</f>
        <v>0.2</v>
      </c>
      <c r="L25" s="8">
        <f>VLOOKUP(Table1[[#This Row],[Product ID]],products!A$2:G$49,5,FALSE)</f>
        <v>2.9849999999999999</v>
      </c>
      <c r="M25" s="9">
        <f>E25*K25*Table1[[#This Row],[Unit Price]]</f>
        <v>2.3879999999999999</v>
      </c>
    </row>
    <row r="26" spans="1:13" x14ac:dyDescent="0.35">
      <c r="A26" s="2" t="s">
        <v>626</v>
      </c>
      <c r="B26" s="5">
        <v>44454</v>
      </c>
      <c r="C26" s="2" t="s">
        <v>627</v>
      </c>
      <c r="D26" t="s">
        <v>6155</v>
      </c>
      <c r="E26" s="2">
        <v>1</v>
      </c>
      <c r="F26" s="2" t="str">
        <f>customers!B26</f>
        <v>Chrisy Blofeld</v>
      </c>
      <c r="G26" s="2" t="str">
        <f>customers!C26</f>
        <v>cblofeldo@amazon.co.uk</v>
      </c>
      <c r="H26" s="2" t="str">
        <f>customers!G26</f>
        <v>United States</v>
      </c>
      <c r="I26" t="str" cm="1">
        <f t="array" ref="I26">_xlfn.IFS(LEFT(D26,1)="L","Lib",LEFT(D26,1)="A","Ara",LEFT(D26,1)="R","Rob",LEFT(D26,1)="E","Exc")</f>
        <v>Ara</v>
      </c>
      <c r="J26" t="str">
        <f>VLOOKUP(Table1[[#This Row],[Product ID]],products!A$2:G$49,3,FALSE)</f>
        <v>M</v>
      </c>
      <c r="K26">
        <f>VLOOKUP(Table1[[#This Row],[Product ID]],products!A$2:G$49,4,FALSE)</f>
        <v>1</v>
      </c>
      <c r="L26" s="8">
        <f>VLOOKUP(Table1[[#This Row],[Product ID]],products!A$2:G$49,5,FALSE)</f>
        <v>11.25</v>
      </c>
      <c r="M26" s="9">
        <f>E26*K26*Table1[[#This Row],[Unit Price]]</f>
        <v>11.25</v>
      </c>
    </row>
    <row r="27" spans="1:13" x14ac:dyDescent="0.35">
      <c r="A27" s="2" t="s">
        <v>632</v>
      </c>
      <c r="B27" s="5">
        <v>44128</v>
      </c>
      <c r="C27" s="2" t="s">
        <v>633</v>
      </c>
      <c r="D27" t="s">
        <v>6156</v>
      </c>
      <c r="E27" s="2">
        <v>3</v>
      </c>
      <c r="F27" s="2" t="str">
        <f>customers!B27</f>
        <v>Culley Farris</v>
      </c>
      <c r="G27" s="2">
        <f>customers!C27</f>
        <v>0</v>
      </c>
      <c r="H27" s="2" t="str">
        <f>customers!G27</f>
        <v>United States</v>
      </c>
      <c r="I27" t="str" cm="1">
        <f t="array" ref="I27">_xlfn.IFS(LEFT(D27,1)="L","Lib",LEFT(D27,1)="A","Ara",LEFT(D27,1)="R","Rob",LEFT(D27,1)="E","Exc")</f>
        <v>Exc</v>
      </c>
      <c r="J27" t="str">
        <f>VLOOKUP(Table1[[#This Row],[Product ID]],products!A$2:G$49,3,FALSE)</f>
        <v>M</v>
      </c>
      <c r="K27">
        <f>VLOOKUP(Table1[[#This Row],[Product ID]],products!A$2:G$49,4,FALSE)</f>
        <v>0.2</v>
      </c>
      <c r="L27" s="8">
        <f>VLOOKUP(Table1[[#This Row],[Product ID]],products!A$2:G$49,5,FALSE)</f>
        <v>4.125</v>
      </c>
      <c r="M27" s="9">
        <f>E27*K27*Table1[[#This Row],[Unit Price]]</f>
        <v>2.4750000000000005</v>
      </c>
    </row>
    <row r="28" spans="1:13" x14ac:dyDescent="0.35">
      <c r="A28" s="2" t="s">
        <v>637</v>
      </c>
      <c r="B28" s="5">
        <v>43516</v>
      </c>
      <c r="C28" s="2" t="s">
        <v>638</v>
      </c>
      <c r="D28" t="s">
        <v>6157</v>
      </c>
      <c r="E28" s="2">
        <v>4</v>
      </c>
      <c r="F28" s="2" t="str">
        <f>customers!B28</f>
        <v>Selene Shales</v>
      </c>
      <c r="G28" s="2" t="str">
        <f>customers!C28</f>
        <v>sshalesq@umich.edu</v>
      </c>
      <c r="H28" s="2" t="str">
        <f>customers!G28</f>
        <v>United States</v>
      </c>
      <c r="I28" t="str" cm="1">
        <f t="array" ref="I28">_xlfn.IFS(LEFT(D28,1)="L","Lib",LEFT(D28,1)="A","Ara",LEFT(D28,1)="R","Rob",LEFT(D28,1)="E","Exc")</f>
        <v>Ara</v>
      </c>
      <c r="J28" t="str">
        <f>VLOOKUP(Table1[[#This Row],[Product ID]],products!A$2:G$49,3,FALSE)</f>
        <v>M</v>
      </c>
      <c r="K28">
        <f>VLOOKUP(Table1[[#This Row],[Product ID]],products!A$2:G$49,4,FALSE)</f>
        <v>0.5</v>
      </c>
      <c r="L28" s="8">
        <f>VLOOKUP(Table1[[#This Row],[Product ID]],products!A$2:G$49,5,FALSE)</f>
        <v>6.75</v>
      </c>
      <c r="M28" s="9">
        <f>E28*K28*Table1[[#This Row],[Unit Price]]</f>
        <v>13.5</v>
      </c>
    </row>
    <row r="29" spans="1:13" x14ac:dyDescent="0.35">
      <c r="A29" s="2" t="s">
        <v>643</v>
      </c>
      <c r="B29" s="5">
        <v>43746</v>
      </c>
      <c r="C29" s="2" t="s">
        <v>644</v>
      </c>
      <c r="D29" t="s">
        <v>6152</v>
      </c>
      <c r="E29" s="2">
        <v>5</v>
      </c>
      <c r="F29" s="2" t="str">
        <f>customers!B29</f>
        <v>Vivie Danneil</v>
      </c>
      <c r="G29" s="2" t="str">
        <f>customers!C29</f>
        <v>vdanneilr@mtv.com</v>
      </c>
      <c r="H29" s="2" t="str">
        <f>customers!G29</f>
        <v>Ireland</v>
      </c>
      <c r="I29" t="str" cm="1">
        <f t="array" ref="I29">_xlfn.IFS(LEFT(D29,1)="L","Lib",LEFT(D29,1)="A","Ara",LEFT(D29,1)="R","Rob",LEFT(D29,1)="E","Exc")</f>
        <v>Ara</v>
      </c>
      <c r="J29" t="str">
        <f>VLOOKUP(Table1[[#This Row],[Product ID]],products!A$2:G$49,3,FALSE)</f>
        <v>M</v>
      </c>
      <c r="K29">
        <f>VLOOKUP(Table1[[#This Row],[Product ID]],products!A$2:G$49,4,FALSE)</f>
        <v>0.2</v>
      </c>
      <c r="L29" s="8">
        <f>VLOOKUP(Table1[[#This Row],[Product ID]],products!A$2:G$49,5,FALSE)</f>
        <v>3.375</v>
      </c>
      <c r="M29" s="9">
        <f>E29*K29*Table1[[#This Row],[Unit Price]]</f>
        <v>3.375</v>
      </c>
    </row>
    <row r="30" spans="1:13" x14ac:dyDescent="0.35">
      <c r="A30" s="2" t="s">
        <v>649</v>
      </c>
      <c r="B30" s="5">
        <v>44775</v>
      </c>
      <c r="C30" s="2" t="s">
        <v>650</v>
      </c>
      <c r="D30" t="s">
        <v>6158</v>
      </c>
      <c r="E30" s="2">
        <v>3</v>
      </c>
      <c r="F30" s="2" t="str">
        <f>customers!B30</f>
        <v>Theresita Newbury</v>
      </c>
      <c r="G30" s="2" t="str">
        <f>customers!C30</f>
        <v>tnewburys@usda.gov</v>
      </c>
      <c r="H30" s="2" t="str">
        <f>customers!G30</f>
        <v>Ireland</v>
      </c>
      <c r="I30" t="str" cm="1">
        <f t="array" ref="I30">_xlfn.IFS(LEFT(D30,1)="L","Lib",LEFT(D30,1)="A","Ara",LEFT(D30,1)="R","Rob",LEFT(D30,1)="E","Exc")</f>
        <v>Ara</v>
      </c>
      <c r="J30" t="str">
        <f>VLOOKUP(Table1[[#This Row],[Product ID]],products!A$2:G$49,3,FALSE)</f>
        <v>D</v>
      </c>
      <c r="K30">
        <f>VLOOKUP(Table1[[#This Row],[Product ID]],products!A$2:G$49,4,FALSE)</f>
        <v>0.5</v>
      </c>
      <c r="L30" s="8">
        <f>VLOOKUP(Table1[[#This Row],[Product ID]],products!A$2:G$49,5,FALSE)</f>
        <v>5.97</v>
      </c>
      <c r="M30" s="9">
        <f>E30*K30*Table1[[#This Row],[Unit Price]]</f>
        <v>8.9550000000000001</v>
      </c>
    </row>
    <row r="31" spans="1:13" x14ac:dyDescent="0.35">
      <c r="A31" s="2" t="s">
        <v>655</v>
      </c>
      <c r="B31" s="5">
        <v>43516</v>
      </c>
      <c r="C31" s="2" t="s">
        <v>656</v>
      </c>
      <c r="D31" t="s">
        <v>6147</v>
      </c>
      <c r="E31" s="2">
        <v>4</v>
      </c>
      <c r="F31" s="2" t="str">
        <f>customers!B31</f>
        <v>Mozelle Calcutt</v>
      </c>
      <c r="G31" s="2" t="str">
        <f>customers!C31</f>
        <v>mcalcuttt@baidu.com</v>
      </c>
      <c r="H31" s="2" t="str">
        <f>customers!G31</f>
        <v>Ireland</v>
      </c>
      <c r="I31" t="str" cm="1">
        <f t="array" ref="I31">_xlfn.IFS(LEFT(D31,1)="L","Lib",LEFT(D31,1)="A","Ara",LEFT(D31,1)="R","Rob",LEFT(D31,1)="E","Exc")</f>
        <v>Ara</v>
      </c>
      <c r="J31" t="str">
        <f>VLOOKUP(Table1[[#This Row],[Product ID]],products!A$2:G$49,3,FALSE)</f>
        <v>D</v>
      </c>
      <c r="K31">
        <f>VLOOKUP(Table1[[#This Row],[Product ID]],products!A$2:G$49,4,FALSE)</f>
        <v>1</v>
      </c>
      <c r="L31" s="8">
        <f>VLOOKUP(Table1[[#This Row],[Product ID]],products!A$2:G$49,5,FALSE)</f>
        <v>9.9499999999999993</v>
      </c>
      <c r="M31" s="9">
        <f>E31*K31*Table1[[#This Row],[Unit Price]]</f>
        <v>39.799999999999997</v>
      </c>
    </row>
    <row r="32" spans="1:13" x14ac:dyDescent="0.35">
      <c r="A32" s="2" t="s">
        <v>661</v>
      </c>
      <c r="B32" s="5">
        <v>44464</v>
      </c>
      <c r="C32" s="2" t="s">
        <v>662</v>
      </c>
      <c r="D32" t="s">
        <v>6159</v>
      </c>
      <c r="E32" s="2">
        <v>5</v>
      </c>
      <c r="F32" s="2" t="str">
        <f>customers!B32</f>
        <v>Adrian Swaine</v>
      </c>
      <c r="G32" s="2">
        <f>customers!C32</f>
        <v>0</v>
      </c>
      <c r="H32" s="2" t="str">
        <f>customers!G32</f>
        <v>United States</v>
      </c>
      <c r="I32" t="str" cm="1">
        <f t="array" ref="I32">_xlfn.IFS(LEFT(D32,1)="L","Lib",LEFT(D32,1)="A","Ara",LEFT(D32,1)="R","Rob",LEFT(D32,1)="E","Exc")</f>
        <v>Lib</v>
      </c>
      <c r="J32" t="str">
        <f>VLOOKUP(Table1[[#This Row],[Product ID]],products!A$2:G$49,3,FALSE)</f>
        <v>M</v>
      </c>
      <c r="K32">
        <f>VLOOKUP(Table1[[#This Row],[Product ID]],products!A$2:G$49,4,FALSE)</f>
        <v>0.2</v>
      </c>
      <c r="L32" s="8">
        <f>VLOOKUP(Table1[[#This Row],[Product ID]],products!A$2:G$49,5,FALSE)</f>
        <v>4.3650000000000002</v>
      </c>
      <c r="M32" s="9">
        <f>E32*K32*Table1[[#This Row],[Unit Price]]</f>
        <v>4.3650000000000002</v>
      </c>
    </row>
    <row r="33" spans="1:13" x14ac:dyDescent="0.35">
      <c r="A33" s="2" t="s">
        <v>661</v>
      </c>
      <c r="B33" s="5">
        <v>44464</v>
      </c>
      <c r="C33" s="2" t="s">
        <v>662</v>
      </c>
      <c r="D33" t="s">
        <v>6158</v>
      </c>
      <c r="E33" s="2">
        <v>6</v>
      </c>
      <c r="F33" s="2" t="str">
        <f>customers!B33</f>
        <v>Ray Leivesley</v>
      </c>
      <c r="G33" s="2" t="str">
        <f>customers!C33</f>
        <v>rleivesleyv@canalblog.com</v>
      </c>
      <c r="H33" s="2" t="str">
        <f>customers!G33</f>
        <v>United States</v>
      </c>
      <c r="I33" t="str" cm="1">
        <f t="array" ref="I33">_xlfn.IFS(LEFT(D33,1)="L","Lib",LEFT(D33,1)="A","Ara",LEFT(D33,1)="R","Rob",LEFT(D33,1)="E","Exc")</f>
        <v>Ara</v>
      </c>
      <c r="J33" t="str">
        <f>VLOOKUP(Table1[[#This Row],[Product ID]],products!A$2:G$49,3,FALSE)</f>
        <v>D</v>
      </c>
      <c r="K33">
        <f>VLOOKUP(Table1[[#This Row],[Product ID]],products!A$2:G$49,4,FALSE)</f>
        <v>0.5</v>
      </c>
      <c r="L33" s="8">
        <f>VLOOKUP(Table1[[#This Row],[Product ID]],products!A$2:G$49,5,FALSE)</f>
        <v>5.97</v>
      </c>
      <c r="M33" s="9">
        <f>E33*K33*Table1[[#This Row],[Unit Price]]</f>
        <v>17.91</v>
      </c>
    </row>
    <row r="34" spans="1:13" x14ac:dyDescent="0.35">
      <c r="A34" s="2" t="s">
        <v>661</v>
      </c>
      <c r="B34" s="5">
        <v>44464</v>
      </c>
      <c r="C34" s="2" t="s">
        <v>662</v>
      </c>
      <c r="D34" t="s">
        <v>6160</v>
      </c>
      <c r="E34" s="2">
        <v>6</v>
      </c>
      <c r="F34" s="2" t="str">
        <f>customers!B34</f>
        <v>Nelly Basezzi</v>
      </c>
      <c r="G34" s="2" t="str">
        <f>customers!C34</f>
        <v>nbasezziw@webeden.co.uk</v>
      </c>
      <c r="H34" s="2" t="str">
        <f>customers!G34</f>
        <v>Ireland</v>
      </c>
      <c r="I34" t="str" cm="1">
        <f t="array" ref="I34">_xlfn.IFS(LEFT(D34,1)="L","Lib",LEFT(D34,1)="A","Ara",LEFT(D34,1)="R","Rob",LEFT(D34,1)="E","Exc")</f>
        <v>Lib</v>
      </c>
      <c r="J34" t="str">
        <f>VLOOKUP(Table1[[#This Row],[Product ID]],products!A$2:G$49,3,FALSE)</f>
        <v>M</v>
      </c>
      <c r="K34">
        <f>VLOOKUP(Table1[[#This Row],[Product ID]],products!A$2:G$49,4,FALSE)</f>
        <v>0.5</v>
      </c>
      <c r="L34" s="8">
        <f>VLOOKUP(Table1[[#This Row],[Product ID]],products!A$2:G$49,5,FALSE)</f>
        <v>8.73</v>
      </c>
      <c r="M34" s="9">
        <f>E34*K34*Table1[[#This Row],[Unit Price]]</f>
        <v>26.19</v>
      </c>
    </row>
    <row r="35" spans="1:13" x14ac:dyDescent="0.35">
      <c r="A35" s="2" t="s">
        <v>676</v>
      </c>
      <c r="B35" s="5">
        <v>44394</v>
      </c>
      <c r="C35" s="2" t="s">
        <v>677</v>
      </c>
      <c r="D35" t="s">
        <v>6145</v>
      </c>
      <c r="E35" s="2">
        <v>5</v>
      </c>
      <c r="F35" s="2" t="str">
        <f>customers!B35</f>
        <v>Gallard Gatheral</v>
      </c>
      <c r="G35" s="2" t="str">
        <f>customers!C35</f>
        <v>ggatheralx@123-reg.co.uk</v>
      </c>
      <c r="H35" s="2" t="str">
        <f>customers!G35</f>
        <v>United States</v>
      </c>
      <c r="I35" t="str" cm="1">
        <f t="array" ref="I35">_xlfn.IFS(LEFT(D35,1)="L","Lib",LEFT(D35,1)="A","Ara",LEFT(D35,1)="R","Rob",LEFT(D35,1)="E","Exc")</f>
        <v>Lib</v>
      </c>
      <c r="J35" t="str">
        <f>VLOOKUP(Table1[[#This Row],[Product ID]],products!A$2:G$49,3,FALSE)</f>
        <v>L</v>
      </c>
      <c r="K35">
        <f>VLOOKUP(Table1[[#This Row],[Product ID]],products!A$2:G$49,4,FALSE)</f>
        <v>0.2</v>
      </c>
      <c r="L35" s="8">
        <f>VLOOKUP(Table1[[#This Row],[Product ID]],products!A$2:G$49,5,FALSE)</f>
        <v>4.7549999999999999</v>
      </c>
      <c r="M35" s="9">
        <f>E35*K35*Table1[[#This Row],[Unit Price]]</f>
        <v>4.7549999999999999</v>
      </c>
    </row>
    <row r="36" spans="1:13" x14ac:dyDescent="0.35">
      <c r="A36" s="2" t="s">
        <v>681</v>
      </c>
      <c r="B36" s="5">
        <v>44011</v>
      </c>
      <c r="C36" s="2" t="s">
        <v>682</v>
      </c>
      <c r="D36" t="s">
        <v>6161</v>
      </c>
      <c r="E36" s="2">
        <v>6</v>
      </c>
      <c r="F36" s="2" t="str">
        <f>customers!B36</f>
        <v>Una Welberry</v>
      </c>
      <c r="G36" s="2" t="str">
        <f>customers!C36</f>
        <v>uwelberryy@ebay.co.uk</v>
      </c>
      <c r="H36" s="2" t="str">
        <f>customers!G36</f>
        <v>United Kingdom</v>
      </c>
      <c r="I36" t="str" cm="1">
        <f t="array" ref="I36">_xlfn.IFS(LEFT(D36,1)="L","Lib",LEFT(D36,1)="A","Ara",LEFT(D36,1)="R","Rob",LEFT(D36,1)="E","Exc")</f>
        <v>Lib</v>
      </c>
      <c r="J36" t="str">
        <f>VLOOKUP(Table1[[#This Row],[Product ID]],products!A$2:G$49,3,FALSE)</f>
        <v>L</v>
      </c>
      <c r="K36">
        <f>VLOOKUP(Table1[[#This Row],[Product ID]],products!A$2:G$49,4,FALSE)</f>
        <v>0.5</v>
      </c>
      <c r="L36" s="8">
        <f>VLOOKUP(Table1[[#This Row],[Product ID]],products!A$2:G$49,5,FALSE)</f>
        <v>9.51</v>
      </c>
      <c r="M36" s="9">
        <f>E36*K36*Table1[[#This Row],[Unit Price]]</f>
        <v>28.53</v>
      </c>
    </row>
    <row r="37" spans="1:13" x14ac:dyDescent="0.35">
      <c r="A37" s="2" t="s">
        <v>687</v>
      </c>
      <c r="B37" s="5">
        <v>44348</v>
      </c>
      <c r="C37" s="2" t="s">
        <v>688</v>
      </c>
      <c r="D37" t="s">
        <v>6158</v>
      </c>
      <c r="E37" s="2">
        <v>6</v>
      </c>
      <c r="F37" s="2" t="str">
        <f>customers!B37</f>
        <v>Faber Eilhart</v>
      </c>
      <c r="G37" s="2" t="str">
        <f>customers!C37</f>
        <v>feilhartz@who.int</v>
      </c>
      <c r="H37" s="2" t="str">
        <f>customers!G37</f>
        <v>United States</v>
      </c>
      <c r="I37" t="str" cm="1">
        <f t="array" ref="I37">_xlfn.IFS(LEFT(D37,1)="L","Lib",LEFT(D37,1)="A","Ara",LEFT(D37,1)="R","Rob",LEFT(D37,1)="E","Exc")</f>
        <v>Ara</v>
      </c>
      <c r="J37" t="str">
        <f>VLOOKUP(Table1[[#This Row],[Product ID]],products!A$2:G$49,3,FALSE)</f>
        <v>D</v>
      </c>
      <c r="K37">
        <f>VLOOKUP(Table1[[#This Row],[Product ID]],products!A$2:G$49,4,FALSE)</f>
        <v>0.5</v>
      </c>
      <c r="L37" s="8">
        <f>VLOOKUP(Table1[[#This Row],[Product ID]],products!A$2:G$49,5,FALSE)</f>
        <v>5.97</v>
      </c>
      <c r="M37" s="9">
        <f>E37*K37*Table1[[#This Row],[Unit Price]]</f>
        <v>17.91</v>
      </c>
    </row>
    <row r="38" spans="1:13" x14ac:dyDescent="0.35">
      <c r="A38" s="2" t="s">
        <v>693</v>
      </c>
      <c r="B38" s="5">
        <v>44233</v>
      </c>
      <c r="C38" s="2" t="s">
        <v>694</v>
      </c>
      <c r="D38" t="s">
        <v>6159</v>
      </c>
      <c r="E38" s="2">
        <v>2</v>
      </c>
      <c r="F38" s="2" t="str">
        <f>customers!B38</f>
        <v>Zorina Ponting</v>
      </c>
      <c r="G38" s="2" t="str">
        <f>customers!C38</f>
        <v>zponting10@altervista.org</v>
      </c>
      <c r="H38" s="2" t="str">
        <f>customers!G38</f>
        <v>United States</v>
      </c>
      <c r="I38" t="str" cm="1">
        <f t="array" ref="I38">_xlfn.IFS(LEFT(D38,1)="L","Lib",LEFT(D38,1)="A","Ara",LEFT(D38,1)="R","Rob",LEFT(D38,1)="E","Exc")</f>
        <v>Lib</v>
      </c>
      <c r="J38" t="str">
        <f>VLOOKUP(Table1[[#This Row],[Product ID]],products!A$2:G$49,3,FALSE)</f>
        <v>M</v>
      </c>
      <c r="K38">
        <f>VLOOKUP(Table1[[#This Row],[Product ID]],products!A$2:G$49,4,FALSE)</f>
        <v>0.2</v>
      </c>
      <c r="L38" s="8">
        <f>VLOOKUP(Table1[[#This Row],[Product ID]],products!A$2:G$49,5,FALSE)</f>
        <v>4.3650000000000002</v>
      </c>
      <c r="M38" s="9">
        <f>E38*K38*Table1[[#This Row],[Unit Price]]</f>
        <v>1.7460000000000002</v>
      </c>
    </row>
    <row r="39" spans="1:13" x14ac:dyDescent="0.35">
      <c r="A39" s="2" t="s">
        <v>699</v>
      </c>
      <c r="B39" s="5">
        <v>43580</v>
      </c>
      <c r="C39" s="2" t="s">
        <v>700</v>
      </c>
      <c r="D39" t="s">
        <v>6161</v>
      </c>
      <c r="E39" s="2">
        <v>3</v>
      </c>
      <c r="F39" s="2" t="str">
        <f>customers!B39</f>
        <v>Silvio Strase</v>
      </c>
      <c r="G39" s="2" t="str">
        <f>customers!C39</f>
        <v>sstrase11@booking.com</v>
      </c>
      <c r="H39" s="2" t="str">
        <f>customers!G39</f>
        <v>United States</v>
      </c>
      <c r="I39" t="str" cm="1">
        <f t="array" ref="I39">_xlfn.IFS(LEFT(D39,1)="L","Lib",LEFT(D39,1)="A","Ara",LEFT(D39,1)="R","Rob",LEFT(D39,1)="E","Exc")</f>
        <v>Lib</v>
      </c>
      <c r="J39" t="str">
        <f>VLOOKUP(Table1[[#This Row],[Product ID]],products!A$2:G$49,3,FALSE)</f>
        <v>L</v>
      </c>
      <c r="K39">
        <f>VLOOKUP(Table1[[#This Row],[Product ID]],products!A$2:G$49,4,FALSE)</f>
        <v>0.5</v>
      </c>
      <c r="L39" s="8">
        <f>VLOOKUP(Table1[[#This Row],[Product ID]],products!A$2:G$49,5,FALSE)</f>
        <v>9.51</v>
      </c>
      <c r="M39" s="9">
        <f>E39*K39*Table1[[#This Row],[Unit Price]]</f>
        <v>14.265000000000001</v>
      </c>
    </row>
    <row r="40" spans="1:13" x14ac:dyDescent="0.35">
      <c r="A40" s="2" t="s">
        <v>705</v>
      </c>
      <c r="B40" s="5">
        <v>43946</v>
      </c>
      <c r="C40" s="2" t="s">
        <v>706</v>
      </c>
      <c r="D40" t="s">
        <v>6151</v>
      </c>
      <c r="E40" s="2">
        <v>5</v>
      </c>
      <c r="F40" s="2" t="str">
        <f>customers!B40</f>
        <v>Dorie de la Tremoille</v>
      </c>
      <c r="G40" s="2" t="str">
        <f>customers!C40</f>
        <v>dde12@unesco.org</v>
      </c>
      <c r="H40" s="2" t="str">
        <f>customers!G40</f>
        <v>United States</v>
      </c>
      <c r="I40" t="str" cm="1">
        <f t="array" ref="I40">_xlfn.IFS(LEFT(D40,1)="L","Lib",LEFT(D40,1)="A","Ara",LEFT(D40,1)="R","Rob",LEFT(D40,1)="E","Exc")</f>
        <v>Rob</v>
      </c>
      <c r="J40" t="str">
        <f>VLOOKUP(Table1[[#This Row],[Product ID]],products!A$2:G$49,3,FALSE)</f>
        <v>M</v>
      </c>
      <c r="K40">
        <f>VLOOKUP(Table1[[#This Row],[Product ID]],products!A$2:G$49,4,FALSE)</f>
        <v>2.5</v>
      </c>
      <c r="L40" s="8">
        <f>VLOOKUP(Table1[[#This Row],[Product ID]],products!A$2:G$49,5,FALSE)</f>
        <v>22.884999999999998</v>
      </c>
      <c r="M40" s="9">
        <f>E40*K40*Table1[[#This Row],[Unit Price]]</f>
        <v>286.0625</v>
      </c>
    </row>
    <row r="41" spans="1:13" x14ac:dyDescent="0.35">
      <c r="A41" s="2" t="s">
        <v>711</v>
      </c>
      <c r="B41" s="5">
        <v>44524</v>
      </c>
      <c r="C41" s="2" t="s">
        <v>712</v>
      </c>
      <c r="D41" t="s">
        <v>6138</v>
      </c>
      <c r="E41" s="2">
        <v>6</v>
      </c>
      <c r="F41" s="2" t="str">
        <f>customers!B41</f>
        <v>Hy Zanetto</v>
      </c>
      <c r="G41" s="2">
        <f>customers!C41</f>
        <v>0</v>
      </c>
      <c r="H41" s="2" t="str">
        <f>customers!G41</f>
        <v>United States</v>
      </c>
      <c r="I41" t="str" cm="1">
        <f t="array" ref="I41">_xlfn.IFS(LEFT(D41,1)="L","Lib",LEFT(D41,1)="A","Ara",LEFT(D41,1)="R","Rob",LEFT(D41,1)="E","Exc")</f>
        <v>Rob</v>
      </c>
      <c r="J41" t="str">
        <f>VLOOKUP(Table1[[#This Row],[Product ID]],products!A$2:G$49,3,FALSE)</f>
        <v>M</v>
      </c>
      <c r="K41">
        <f>VLOOKUP(Table1[[#This Row],[Product ID]],products!A$2:G$49,4,FALSE)</f>
        <v>1</v>
      </c>
      <c r="L41" s="8">
        <f>VLOOKUP(Table1[[#This Row],[Product ID]],products!A$2:G$49,5,FALSE)</f>
        <v>9.9499999999999993</v>
      </c>
      <c r="M41" s="9">
        <f>E41*K41*Table1[[#This Row],[Unit Price]]</f>
        <v>59.699999999999996</v>
      </c>
    </row>
    <row r="42" spans="1:13" x14ac:dyDescent="0.35">
      <c r="A42" s="2" t="s">
        <v>715</v>
      </c>
      <c r="B42" s="5">
        <v>44305</v>
      </c>
      <c r="C42" s="2" t="s">
        <v>716</v>
      </c>
      <c r="D42" t="s">
        <v>6162</v>
      </c>
      <c r="E42" s="2">
        <v>3</v>
      </c>
      <c r="F42" s="2" t="str">
        <f>customers!B42</f>
        <v>Jessica McNess</v>
      </c>
      <c r="G42" s="2">
        <f>customers!C42</f>
        <v>0</v>
      </c>
      <c r="H42" s="2" t="str">
        <f>customers!G42</f>
        <v>United States</v>
      </c>
      <c r="I42" t="str" cm="1">
        <f t="array" ref="I42">_xlfn.IFS(LEFT(D42,1)="L","Lib",LEFT(D42,1)="A","Ara",LEFT(D42,1)="R","Rob",LEFT(D42,1)="E","Exc")</f>
        <v>Lib</v>
      </c>
      <c r="J42" t="str">
        <f>VLOOKUP(Table1[[#This Row],[Product ID]],products!A$2:G$49,3,FALSE)</f>
        <v>M</v>
      </c>
      <c r="K42">
        <f>VLOOKUP(Table1[[#This Row],[Product ID]],products!A$2:G$49,4,FALSE)</f>
        <v>1</v>
      </c>
      <c r="L42" s="8">
        <f>VLOOKUP(Table1[[#This Row],[Product ID]],products!A$2:G$49,5,FALSE)</f>
        <v>14.55</v>
      </c>
      <c r="M42" s="9">
        <f>E42*K42*Table1[[#This Row],[Unit Price]]</f>
        <v>43.650000000000006</v>
      </c>
    </row>
    <row r="43" spans="1:13" x14ac:dyDescent="0.35">
      <c r="A43" s="2" t="s">
        <v>720</v>
      </c>
      <c r="B43" s="5">
        <v>44749</v>
      </c>
      <c r="C43" s="2" t="s">
        <v>721</v>
      </c>
      <c r="D43" t="s">
        <v>6153</v>
      </c>
      <c r="E43" s="2">
        <v>2</v>
      </c>
      <c r="F43" s="2" t="str">
        <f>customers!B43</f>
        <v>Lorenzo Yeoland</v>
      </c>
      <c r="G43" s="2" t="str">
        <f>customers!C43</f>
        <v>lyeoland15@pbs.org</v>
      </c>
      <c r="H43" s="2" t="str">
        <f>customers!G43</f>
        <v>United States</v>
      </c>
      <c r="I43" t="str" cm="1">
        <f t="array" ref="I43">_xlfn.IFS(LEFT(D43,1)="L","Lib",LEFT(D43,1)="A","Ara",LEFT(D43,1)="R","Rob",LEFT(D43,1)="E","Exc")</f>
        <v>Exc</v>
      </c>
      <c r="J43" t="str">
        <f>VLOOKUP(Table1[[#This Row],[Product ID]],products!A$2:G$49,3,FALSE)</f>
        <v>D</v>
      </c>
      <c r="K43">
        <f>VLOOKUP(Table1[[#This Row],[Product ID]],products!A$2:G$49,4,FALSE)</f>
        <v>0.2</v>
      </c>
      <c r="L43" s="8">
        <f>VLOOKUP(Table1[[#This Row],[Product ID]],products!A$2:G$49,5,FALSE)</f>
        <v>3.645</v>
      </c>
      <c r="M43" s="9">
        <f>E43*K43*Table1[[#This Row],[Unit Price]]</f>
        <v>1.4580000000000002</v>
      </c>
    </row>
    <row r="44" spans="1:13" x14ac:dyDescent="0.35">
      <c r="A44" s="2" t="s">
        <v>726</v>
      </c>
      <c r="B44" s="5">
        <v>43607</v>
      </c>
      <c r="C44" s="2" t="s">
        <v>727</v>
      </c>
      <c r="D44" t="s">
        <v>6163</v>
      </c>
      <c r="E44" s="2">
        <v>3</v>
      </c>
      <c r="F44" s="2" t="str">
        <f>customers!B44</f>
        <v>Abigail Tolworthy</v>
      </c>
      <c r="G44" s="2" t="str">
        <f>customers!C44</f>
        <v>atolworthy16@toplist.cz</v>
      </c>
      <c r="H44" s="2" t="str">
        <f>customers!G44</f>
        <v>United States</v>
      </c>
      <c r="I44" t="str" cm="1">
        <f t="array" ref="I44">_xlfn.IFS(LEFT(D44,1)="L","Lib",LEFT(D44,1)="A","Ara",LEFT(D44,1)="R","Rob",LEFT(D44,1)="E","Exc")</f>
        <v>Rob</v>
      </c>
      <c r="J44" t="str">
        <f>VLOOKUP(Table1[[#This Row],[Product ID]],products!A$2:G$49,3,FALSE)</f>
        <v>D</v>
      </c>
      <c r="K44">
        <f>VLOOKUP(Table1[[#This Row],[Product ID]],products!A$2:G$49,4,FALSE)</f>
        <v>0.2</v>
      </c>
      <c r="L44" s="8">
        <f>VLOOKUP(Table1[[#This Row],[Product ID]],products!A$2:G$49,5,FALSE)</f>
        <v>2.6849999999999996</v>
      </c>
      <c r="M44" s="9">
        <f>E44*K44*Table1[[#This Row],[Unit Price]]</f>
        <v>1.611</v>
      </c>
    </row>
    <row r="45" spans="1:13" x14ac:dyDescent="0.35">
      <c r="A45" s="2" t="s">
        <v>733</v>
      </c>
      <c r="B45" s="5">
        <v>44473</v>
      </c>
      <c r="C45" s="2" t="s">
        <v>734</v>
      </c>
      <c r="D45" t="s">
        <v>6164</v>
      </c>
      <c r="E45" s="2">
        <v>2</v>
      </c>
      <c r="F45" s="2" t="str">
        <f>customers!B45</f>
        <v>Maurie Bartol</v>
      </c>
      <c r="G45" s="2">
        <f>customers!C45</f>
        <v>0</v>
      </c>
      <c r="H45" s="2" t="str">
        <f>customers!G45</f>
        <v>United States</v>
      </c>
      <c r="I45" t="str" cm="1">
        <f t="array" ref="I45">_xlfn.IFS(LEFT(D45,1)="L","Lib",LEFT(D45,1)="A","Ara",LEFT(D45,1)="R","Rob",LEFT(D45,1)="E","Exc")</f>
        <v>Lib</v>
      </c>
      <c r="J45" t="str">
        <f>VLOOKUP(Table1[[#This Row],[Product ID]],products!A$2:G$49,3,FALSE)</f>
        <v>L</v>
      </c>
      <c r="K45">
        <f>VLOOKUP(Table1[[#This Row],[Product ID]],products!A$2:G$49,4,FALSE)</f>
        <v>2.5</v>
      </c>
      <c r="L45" s="8">
        <f>VLOOKUP(Table1[[#This Row],[Product ID]],products!A$2:G$49,5,FALSE)</f>
        <v>36.454999999999998</v>
      </c>
      <c r="M45" s="9">
        <f>E45*K45*Table1[[#This Row],[Unit Price]]</f>
        <v>182.27499999999998</v>
      </c>
    </row>
    <row r="46" spans="1:13" x14ac:dyDescent="0.35">
      <c r="A46" s="2" t="s">
        <v>738</v>
      </c>
      <c r="B46" s="5">
        <v>43932</v>
      </c>
      <c r="C46" s="2" t="s">
        <v>739</v>
      </c>
      <c r="D46" t="s">
        <v>6139</v>
      </c>
      <c r="E46" s="2">
        <v>2</v>
      </c>
      <c r="F46" s="2" t="str">
        <f>customers!B46</f>
        <v>Olag Baudassi</v>
      </c>
      <c r="G46" s="2" t="str">
        <f>customers!C46</f>
        <v>obaudassi18@seesaa.net</v>
      </c>
      <c r="H46" s="2" t="str">
        <f>customers!G46</f>
        <v>United States</v>
      </c>
      <c r="I46" t="str" cm="1">
        <f t="array" ref="I46">_xlfn.IFS(LEFT(D46,1)="L","Lib",LEFT(D46,1)="A","Ara",LEFT(D46,1)="R","Rob",LEFT(D46,1)="E","Exc")</f>
        <v>Exc</v>
      </c>
      <c r="J46" t="str">
        <f>VLOOKUP(Table1[[#This Row],[Product ID]],products!A$2:G$49,3,FALSE)</f>
        <v>M</v>
      </c>
      <c r="K46">
        <f>VLOOKUP(Table1[[#This Row],[Product ID]],products!A$2:G$49,4,FALSE)</f>
        <v>0.5</v>
      </c>
      <c r="L46" s="8">
        <f>VLOOKUP(Table1[[#This Row],[Product ID]],products!A$2:G$49,5,FALSE)</f>
        <v>8.25</v>
      </c>
      <c r="M46" s="9">
        <f>E46*K46*Table1[[#This Row],[Unit Price]]</f>
        <v>8.25</v>
      </c>
    </row>
    <row r="47" spans="1:13" x14ac:dyDescent="0.35">
      <c r="A47" s="2" t="s">
        <v>744</v>
      </c>
      <c r="B47" s="5">
        <v>44592</v>
      </c>
      <c r="C47" s="2" t="s">
        <v>745</v>
      </c>
      <c r="D47" t="s">
        <v>6165</v>
      </c>
      <c r="E47" s="2">
        <v>6</v>
      </c>
      <c r="F47" s="2" t="str">
        <f>customers!B47</f>
        <v>Petey Kingsbury</v>
      </c>
      <c r="G47" s="2" t="str">
        <f>customers!C47</f>
        <v>pkingsbury19@comcast.net</v>
      </c>
      <c r="H47" s="2" t="str">
        <f>customers!G47</f>
        <v>United States</v>
      </c>
      <c r="I47" t="str" cm="1">
        <f t="array" ref="I47">_xlfn.IFS(LEFT(D47,1)="L","Lib",LEFT(D47,1)="A","Ara",LEFT(D47,1)="R","Rob",LEFT(D47,1)="E","Exc")</f>
        <v>Lib</v>
      </c>
      <c r="J47" t="str">
        <f>VLOOKUP(Table1[[#This Row],[Product ID]],products!A$2:G$49,3,FALSE)</f>
        <v>D</v>
      </c>
      <c r="K47">
        <f>VLOOKUP(Table1[[#This Row],[Product ID]],products!A$2:G$49,4,FALSE)</f>
        <v>2.5</v>
      </c>
      <c r="L47" s="8">
        <f>VLOOKUP(Table1[[#This Row],[Product ID]],products!A$2:G$49,5,FALSE)</f>
        <v>29.784999999999997</v>
      </c>
      <c r="M47" s="9">
        <f>E47*K47*Table1[[#This Row],[Unit Price]]</f>
        <v>446.77499999999998</v>
      </c>
    </row>
    <row r="48" spans="1:13" x14ac:dyDescent="0.35">
      <c r="A48" s="2" t="s">
        <v>750</v>
      </c>
      <c r="B48" s="5">
        <v>43776</v>
      </c>
      <c r="C48" s="2" t="s">
        <v>751</v>
      </c>
      <c r="D48" t="s">
        <v>6166</v>
      </c>
      <c r="E48" s="2">
        <v>2</v>
      </c>
      <c r="F48" s="2" t="str">
        <f>customers!B48</f>
        <v>Donna Baskeyfied</v>
      </c>
      <c r="G48" s="2">
        <f>customers!C48</f>
        <v>0</v>
      </c>
      <c r="H48" s="2" t="str">
        <f>customers!G48</f>
        <v>United States</v>
      </c>
      <c r="I48" t="str" cm="1">
        <f t="array" ref="I48">_xlfn.IFS(LEFT(D48,1)="L","Lib",LEFT(D48,1)="A","Ara",LEFT(D48,1)="R","Rob",LEFT(D48,1)="E","Exc")</f>
        <v>Exc</v>
      </c>
      <c r="J48" t="str">
        <f>VLOOKUP(Table1[[#This Row],[Product ID]],products!A$2:G$49,3,FALSE)</f>
        <v>M</v>
      </c>
      <c r="K48">
        <f>VLOOKUP(Table1[[#This Row],[Product ID]],products!A$2:G$49,4,FALSE)</f>
        <v>2.5</v>
      </c>
      <c r="L48" s="8">
        <f>VLOOKUP(Table1[[#This Row],[Product ID]],products!A$2:G$49,5,FALSE)</f>
        <v>31.624999999999996</v>
      </c>
      <c r="M48" s="9">
        <f>E48*K48*Table1[[#This Row],[Unit Price]]</f>
        <v>158.12499999999997</v>
      </c>
    </row>
    <row r="49" spans="1:13" x14ac:dyDescent="0.35">
      <c r="A49" s="2" t="s">
        <v>755</v>
      </c>
      <c r="B49" s="5">
        <v>43644</v>
      </c>
      <c r="C49" s="2" t="s">
        <v>756</v>
      </c>
      <c r="D49" t="s">
        <v>6167</v>
      </c>
      <c r="E49" s="2">
        <v>2</v>
      </c>
      <c r="F49" s="2" t="str">
        <f>customers!B49</f>
        <v>Arda Curley</v>
      </c>
      <c r="G49" s="2" t="str">
        <f>customers!C49</f>
        <v>acurley1b@hao123.com</v>
      </c>
      <c r="H49" s="2" t="str">
        <f>customers!G49</f>
        <v>United States</v>
      </c>
      <c r="I49" t="str" cm="1">
        <f t="array" ref="I49">_xlfn.IFS(LEFT(D49,1)="L","Lib",LEFT(D49,1)="A","Ara",LEFT(D49,1)="R","Rob",LEFT(D49,1)="E","Exc")</f>
        <v>Ara</v>
      </c>
      <c r="J49" t="str">
        <f>VLOOKUP(Table1[[#This Row],[Product ID]],products!A$2:G$49,3,FALSE)</f>
        <v>L</v>
      </c>
      <c r="K49">
        <f>VLOOKUP(Table1[[#This Row],[Product ID]],products!A$2:G$49,4,FALSE)</f>
        <v>0.2</v>
      </c>
      <c r="L49" s="8">
        <f>VLOOKUP(Table1[[#This Row],[Product ID]],products!A$2:G$49,5,FALSE)</f>
        <v>3.8849999999999998</v>
      </c>
      <c r="M49" s="9">
        <f>E49*K49*Table1[[#This Row],[Unit Price]]</f>
        <v>1.554</v>
      </c>
    </row>
    <row r="50" spans="1:13" x14ac:dyDescent="0.35">
      <c r="A50" s="2" t="s">
        <v>761</v>
      </c>
      <c r="B50" s="5">
        <v>44085</v>
      </c>
      <c r="C50" s="2" t="s">
        <v>762</v>
      </c>
      <c r="D50" t="s">
        <v>6168</v>
      </c>
      <c r="E50" s="2">
        <v>4</v>
      </c>
      <c r="F50" s="2" t="str">
        <f>customers!B50</f>
        <v>Raynor McGilvary</v>
      </c>
      <c r="G50" s="2" t="str">
        <f>customers!C50</f>
        <v>rmcgilvary1c@tamu.edu</v>
      </c>
      <c r="H50" s="2" t="str">
        <f>customers!G50</f>
        <v>United States</v>
      </c>
      <c r="I50" t="str" cm="1">
        <f t="array" ref="I50">_xlfn.IFS(LEFT(D50,1)="L","Lib",LEFT(D50,1)="A","Ara",LEFT(D50,1)="R","Rob",LEFT(D50,1)="E","Exc")</f>
        <v>Ara</v>
      </c>
      <c r="J50" t="str">
        <f>VLOOKUP(Table1[[#This Row],[Product ID]],products!A$2:G$49,3,FALSE)</f>
        <v>D</v>
      </c>
      <c r="K50">
        <f>VLOOKUP(Table1[[#This Row],[Product ID]],products!A$2:G$49,4,FALSE)</f>
        <v>2.5</v>
      </c>
      <c r="L50" s="8">
        <f>VLOOKUP(Table1[[#This Row],[Product ID]],products!A$2:G$49,5,FALSE)</f>
        <v>22.884999999999998</v>
      </c>
      <c r="M50" s="9">
        <f>E50*K50*Table1[[#This Row],[Unit Price]]</f>
        <v>228.84999999999997</v>
      </c>
    </row>
    <row r="51" spans="1:13" x14ac:dyDescent="0.35">
      <c r="A51" s="2" t="s">
        <v>766</v>
      </c>
      <c r="B51" s="5">
        <v>44790</v>
      </c>
      <c r="C51" s="2" t="s">
        <v>767</v>
      </c>
      <c r="D51" t="s">
        <v>6140</v>
      </c>
      <c r="E51" s="2">
        <v>3</v>
      </c>
      <c r="F51" s="2" t="str">
        <f>customers!B51</f>
        <v>Isis Pikett</v>
      </c>
      <c r="G51" s="2" t="str">
        <f>customers!C51</f>
        <v>ipikett1d@xinhuanet.com</v>
      </c>
      <c r="H51" s="2" t="str">
        <f>customers!G51</f>
        <v>United States</v>
      </c>
      <c r="I51" t="str" cm="1">
        <f t="array" ref="I51">_xlfn.IFS(LEFT(D51,1)="L","Lib",LEFT(D51,1)="A","Ara",LEFT(D51,1)="R","Rob",LEFT(D51,1)="E","Exc")</f>
        <v>Ara</v>
      </c>
      <c r="J51" t="str">
        <f>VLOOKUP(Table1[[#This Row],[Product ID]],products!A$2:G$49,3,FALSE)</f>
        <v>L</v>
      </c>
      <c r="K51">
        <f>VLOOKUP(Table1[[#This Row],[Product ID]],products!A$2:G$49,4,FALSE)</f>
        <v>1</v>
      </c>
      <c r="L51" s="8">
        <f>VLOOKUP(Table1[[#This Row],[Product ID]],products!A$2:G$49,5,FALSE)</f>
        <v>12.95</v>
      </c>
      <c r="M51" s="9">
        <f>E51*K51*Table1[[#This Row],[Unit Price]]</f>
        <v>38.849999999999994</v>
      </c>
    </row>
    <row r="52" spans="1:13" x14ac:dyDescent="0.35">
      <c r="A52" s="2" t="s">
        <v>772</v>
      </c>
      <c r="B52" s="5">
        <v>44792</v>
      </c>
      <c r="C52" s="2" t="s">
        <v>773</v>
      </c>
      <c r="D52" t="s">
        <v>6169</v>
      </c>
      <c r="E52" s="2">
        <v>2</v>
      </c>
      <c r="F52" s="2" t="str">
        <f>customers!B52</f>
        <v>Inger Bouldon</v>
      </c>
      <c r="G52" s="2" t="str">
        <f>customers!C52</f>
        <v>ibouldon1e@gizmodo.com</v>
      </c>
      <c r="H52" s="2" t="str">
        <f>customers!G52</f>
        <v>United States</v>
      </c>
      <c r="I52" t="str" cm="1">
        <f t="array" ref="I52">_xlfn.IFS(LEFT(D52,1)="L","Lib",LEFT(D52,1)="A","Ara",LEFT(D52,1)="R","Rob",LEFT(D52,1)="E","Exc")</f>
        <v>Lib</v>
      </c>
      <c r="J52" t="str">
        <f>VLOOKUP(Table1[[#This Row],[Product ID]],products!A$2:G$49,3,FALSE)</f>
        <v>D</v>
      </c>
      <c r="K52">
        <f>VLOOKUP(Table1[[#This Row],[Product ID]],products!A$2:G$49,4,FALSE)</f>
        <v>0.5</v>
      </c>
      <c r="L52" s="8">
        <f>VLOOKUP(Table1[[#This Row],[Product ID]],products!A$2:G$49,5,FALSE)</f>
        <v>7.77</v>
      </c>
      <c r="M52" s="9">
        <f>E52*K52*Table1[[#This Row],[Unit Price]]</f>
        <v>7.77</v>
      </c>
    </row>
    <row r="53" spans="1:13" x14ac:dyDescent="0.35">
      <c r="A53" s="2" t="s">
        <v>778</v>
      </c>
      <c r="B53" s="5">
        <v>43600</v>
      </c>
      <c r="C53" s="2" t="s">
        <v>779</v>
      </c>
      <c r="D53" t="s">
        <v>6164</v>
      </c>
      <c r="E53" s="2">
        <v>4</v>
      </c>
      <c r="F53" s="2" t="str">
        <f>customers!B53</f>
        <v>Karry Flanders</v>
      </c>
      <c r="G53" s="2" t="str">
        <f>customers!C53</f>
        <v>kflanders1f@over-blog.com</v>
      </c>
      <c r="H53" s="2" t="str">
        <f>customers!G53</f>
        <v>Ireland</v>
      </c>
      <c r="I53" t="str" cm="1">
        <f t="array" ref="I53">_xlfn.IFS(LEFT(D53,1)="L","Lib",LEFT(D53,1)="A","Ara",LEFT(D53,1)="R","Rob",LEFT(D53,1)="E","Exc")</f>
        <v>Lib</v>
      </c>
      <c r="J53" t="str">
        <f>VLOOKUP(Table1[[#This Row],[Product ID]],products!A$2:G$49,3,FALSE)</f>
        <v>L</v>
      </c>
      <c r="K53">
        <f>VLOOKUP(Table1[[#This Row],[Product ID]],products!A$2:G$49,4,FALSE)</f>
        <v>2.5</v>
      </c>
      <c r="L53" s="8">
        <f>VLOOKUP(Table1[[#This Row],[Product ID]],products!A$2:G$49,5,FALSE)</f>
        <v>36.454999999999998</v>
      </c>
      <c r="M53" s="9">
        <f>E53*K53*Table1[[#This Row],[Unit Price]]</f>
        <v>364.54999999999995</v>
      </c>
    </row>
    <row r="54" spans="1:13" x14ac:dyDescent="0.35">
      <c r="A54" s="2" t="s">
        <v>784</v>
      </c>
      <c r="B54" s="5">
        <v>43719</v>
      </c>
      <c r="C54" s="2" t="s">
        <v>785</v>
      </c>
      <c r="D54" t="s">
        <v>6146</v>
      </c>
      <c r="E54" s="2">
        <v>5</v>
      </c>
      <c r="F54" s="2" t="str">
        <f>customers!B54</f>
        <v>Hartley Mattioli</v>
      </c>
      <c r="G54" s="2" t="str">
        <f>customers!C54</f>
        <v>hmattioli1g@webmd.com</v>
      </c>
      <c r="H54" s="2" t="str">
        <f>customers!G54</f>
        <v>United Kingdom</v>
      </c>
      <c r="I54" t="str" cm="1">
        <f t="array" ref="I54">_xlfn.IFS(LEFT(D54,1)="L","Lib",LEFT(D54,1)="A","Ara",LEFT(D54,1)="R","Rob",LEFT(D54,1)="E","Exc")</f>
        <v>Rob</v>
      </c>
      <c r="J54" t="str">
        <f>VLOOKUP(Table1[[#This Row],[Product ID]],products!A$2:G$49,3,FALSE)</f>
        <v>M</v>
      </c>
      <c r="K54">
        <f>VLOOKUP(Table1[[#This Row],[Product ID]],products!A$2:G$49,4,FALSE)</f>
        <v>0.5</v>
      </c>
      <c r="L54" s="8">
        <f>VLOOKUP(Table1[[#This Row],[Product ID]],products!A$2:G$49,5,FALSE)</f>
        <v>5.97</v>
      </c>
      <c r="M54" s="9">
        <f>E54*K54*Table1[[#This Row],[Unit Price]]</f>
        <v>14.924999999999999</v>
      </c>
    </row>
    <row r="55" spans="1:13" x14ac:dyDescent="0.35">
      <c r="A55" s="2" t="s">
        <v>784</v>
      </c>
      <c r="B55" s="5">
        <v>43719</v>
      </c>
      <c r="C55" s="2" t="s">
        <v>785</v>
      </c>
      <c r="D55" t="s">
        <v>6164</v>
      </c>
      <c r="E55" s="2">
        <v>2</v>
      </c>
      <c r="F55" s="2" t="str">
        <f>customers!B55</f>
        <v>Horatio Rubberts</v>
      </c>
      <c r="G55" s="2" t="str">
        <f>customers!C55</f>
        <v>hrubberts1h@google.com.hk</v>
      </c>
      <c r="H55" s="2" t="str">
        <f>customers!G55</f>
        <v>United States</v>
      </c>
      <c r="I55" t="str" cm="1">
        <f t="array" ref="I55">_xlfn.IFS(LEFT(D55,1)="L","Lib",LEFT(D55,1)="A","Ara",LEFT(D55,1)="R","Rob",LEFT(D55,1)="E","Exc")</f>
        <v>Lib</v>
      </c>
      <c r="J55" t="str">
        <f>VLOOKUP(Table1[[#This Row],[Product ID]],products!A$2:G$49,3,FALSE)</f>
        <v>L</v>
      </c>
      <c r="K55">
        <f>VLOOKUP(Table1[[#This Row],[Product ID]],products!A$2:G$49,4,FALSE)</f>
        <v>2.5</v>
      </c>
      <c r="L55" s="8">
        <f>VLOOKUP(Table1[[#This Row],[Product ID]],products!A$2:G$49,5,FALSE)</f>
        <v>36.454999999999998</v>
      </c>
      <c r="M55" s="9">
        <f>E55*K55*Table1[[#This Row],[Unit Price]]</f>
        <v>182.27499999999998</v>
      </c>
    </row>
    <row r="56" spans="1:13" x14ac:dyDescent="0.35">
      <c r="A56" s="2" t="s">
        <v>794</v>
      </c>
      <c r="B56" s="5">
        <v>44271</v>
      </c>
      <c r="C56" s="2" t="s">
        <v>795</v>
      </c>
      <c r="D56" t="s">
        <v>6162</v>
      </c>
      <c r="E56" s="2">
        <v>5</v>
      </c>
      <c r="F56" s="2" t="str">
        <f>customers!B56</f>
        <v>Archambault Gillard</v>
      </c>
      <c r="G56" s="2" t="str">
        <f>customers!C56</f>
        <v>agillard1i@issuu.com</v>
      </c>
      <c r="H56" s="2" t="str">
        <f>customers!G56</f>
        <v>United States</v>
      </c>
      <c r="I56" t="str" cm="1">
        <f t="array" ref="I56">_xlfn.IFS(LEFT(D56,1)="L","Lib",LEFT(D56,1)="A","Ara",LEFT(D56,1)="R","Rob",LEFT(D56,1)="E","Exc")</f>
        <v>Lib</v>
      </c>
      <c r="J56" t="str">
        <f>VLOOKUP(Table1[[#This Row],[Product ID]],products!A$2:G$49,3,FALSE)</f>
        <v>M</v>
      </c>
      <c r="K56">
        <f>VLOOKUP(Table1[[#This Row],[Product ID]],products!A$2:G$49,4,FALSE)</f>
        <v>1</v>
      </c>
      <c r="L56" s="8">
        <f>VLOOKUP(Table1[[#This Row],[Product ID]],products!A$2:G$49,5,FALSE)</f>
        <v>14.55</v>
      </c>
      <c r="M56" s="9">
        <f>E56*K56*Table1[[#This Row],[Unit Price]]</f>
        <v>72.75</v>
      </c>
    </row>
    <row r="57" spans="1:13" x14ac:dyDescent="0.35">
      <c r="A57" s="2" t="s">
        <v>800</v>
      </c>
      <c r="B57" s="5">
        <v>44168</v>
      </c>
      <c r="C57" s="2" t="s">
        <v>801</v>
      </c>
      <c r="D57" t="s">
        <v>6170</v>
      </c>
      <c r="E57" s="2">
        <v>3</v>
      </c>
      <c r="F57" s="2" t="str">
        <f>customers!B57</f>
        <v>Salomo Cushworth</v>
      </c>
      <c r="G57" s="2">
        <f>customers!C57</f>
        <v>0</v>
      </c>
      <c r="H57" s="2" t="str">
        <f>customers!G57</f>
        <v>United States</v>
      </c>
      <c r="I57" t="str" cm="1">
        <f t="array" ref="I57">_xlfn.IFS(LEFT(D57,1)="L","Lib",LEFT(D57,1)="A","Ara",LEFT(D57,1)="R","Rob",LEFT(D57,1)="E","Exc")</f>
        <v>Lib</v>
      </c>
      <c r="J57" t="str">
        <f>VLOOKUP(Table1[[#This Row],[Product ID]],products!A$2:G$49,3,FALSE)</f>
        <v>L</v>
      </c>
      <c r="K57">
        <f>VLOOKUP(Table1[[#This Row],[Product ID]],products!A$2:G$49,4,FALSE)</f>
        <v>1</v>
      </c>
      <c r="L57" s="8">
        <f>VLOOKUP(Table1[[#This Row],[Product ID]],products!A$2:G$49,5,FALSE)</f>
        <v>15.85</v>
      </c>
      <c r="M57" s="9">
        <f>E57*K57*Table1[[#This Row],[Unit Price]]</f>
        <v>47.55</v>
      </c>
    </row>
    <row r="58" spans="1:13" x14ac:dyDescent="0.35">
      <c r="A58" s="2" t="s">
        <v>805</v>
      </c>
      <c r="B58" s="5">
        <v>43857</v>
      </c>
      <c r="C58" s="2" t="s">
        <v>806</v>
      </c>
      <c r="D58" t="s">
        <v>6153</v>
      </c>
      <c r="E58" s="2">
        <v>3</v>
      </c>
      <c r="F58" s="2" t="str">
        <f>customers!B58</f>
        <v>Theda Grizard</v>
      </c>
      <c r="G58" s="2" t="str">
        <f>customers!C58</f>
        <v>tgrizard1k@odnoklassniki.ru</v>
      </c>
      <c r="H58" s="2" t="str">
        <f>customers!G58</f>
        <v>United States</v>
      </c>
      <c r="I58" t="str" cm="1">
        <f t="array" ref="I58">_xlfn.IFS(LEFT(D58,1)="L","Lib",LEFT(D58,1)="A","Ara",LEFT(D58,1)="R","Rob",LEFT(D58,1)="E","Exc")</f>
        <v>Exc</v>
      </c>
      <c r="J58" t="str">
        <f>VLOOKUP(Table1[[#This Row],[Product ID]],products!A$2:G$49,3,FALSE)</f>
        <v>D</v>
      </c>
      <c r="K58">
        <f>VLOOKUP(Table1[[#This Row],[Product ID]],products!A$2:G$49,4,FALSE)</f>
        <v>0.2</v>
      </c>
      <c r="L58" s="8">
        <f>VLOOKUP(Table1[[#This Row],[Product ID]],products!A$2:G$49,5,FALSE)</f>
        <v>3.645</v>
      </c>
      <c r="M58" s="9">
        <f>E58*K58*Table1[[#This Row],[Unit Price]]</f>
        <v>2.1870000000000003</v>
      </c>
    </row>
    <row r="59" spans="1:13" x14ac:dyDescent="0.35">
      <c r="A59" s="2" t="s">
        <v>811</v>
      </c>
      <c r="B59" s="5">
        <v>44759</v>
      </c>
      <c r="C59" s="2" t="s">
        <v>812</v>
      </c>
      <c r="D59" t="s">
        <v>6171</v>
      </c>
      <c r="E59" s="2">
        <v>4</v>
      </c>
      <c r="F59" s="2" t="str">
        <f>customers!B59</f>
        <v>Rozele Relton</v>
      </c>
      <c r="G59" s="2" t="str">
        <f>customers!C59</f>
        <v>rrelton1l@stanford.edu</v>
      </c>
      <c r="H59" s="2" t="str">
        <f>customers!G59</f>
        <v>United States</v>
      </c>
      <c r="I59" t="str" cm="1">
        <f t="array" ref="I59">_xlfn.IFS(LEFT(D59,1)="L","Lib",LEFT(D59,1)="A","Ara",LEFT(D59,1)="R","Rob",LEFT(D59,1)="E","Exc")</f>
        <v>Exc</v>
      </c>
      <c r="J59" t="str">
        <f>VLOOKUP(Table1[[#This Row],[Product ID]],products!A$2:G$49,3,FALSE)</f>
        <v>L</v>
      </c>
      <c r="K59">
        <f>VLOOKUP(Table1[[#This Row],[Product ID]],products!A$2:G$49,4,FALSE)</f>
        <v>1</v>
      </c>
      <c r="L59" s="8">
        <f>VLOOKUP(Table1[[#This Row],[Product ID]],products!A$2:G$49,5,FALSE)</f>
        <v>14.85</v>
      </c>
      <c r="M59" s="9">
        <f>E59*K59*Table1[[#This Row],[Unit Price]]</f>
        <v>59.4</v>
      </c>
    </row>
    <row r="60" spans="1:13" x14ac:dyDescent="0.35">
      <c r="A60" s="2" t="s">
        <v>817</v>
      </c>
      <c r="B60" s="5">
        <v>44624</v>
      </c>
      <c r="C60" s="2" t="s">
        <v>818</v>
      </c>
      <c r="D60" t="s">
        <v>6165</v>
      </c>
      <c r="E60" s="2">
        <v>3</v>
      </c>
      <c r="F60" s="2" t="str">
        <f>customers!B60</f>
        <v>Willa Rolling</v>
      </c>
      <c r="G60" s="2">
        <f>customers!C60</f>
        <v>0</v>
      </c>
      <c r="H60" s="2" t="str">
        <f>customers!G60</f>
        <v>United States</v>
      </c>
      <c r="I60" t="str" cm="1">
        <f t="array" ref="I60">_xlfn.IFS(LEFT(D60,1)="L","Lib",LEFT(D60,1)="A","Ara",LEFT(D60,1)="R","Rob",LEFT(D60,1)="E","Exc")</f>
        <v>Lib</v>
      </c>
      <c r="J60" t="str">
        <f>VLOOKUP(Table1[[#This Row],[Product ID]],products!A$2:G$49,3,FALSE)</f>
        <v>D</v>
      </c>
      <c r="K60">
        <f>VLOOKUP(Table1[[#This Row],[Product ID]],products!A$2:G$49,4,FALSE)</f>
        <v>2.5</v>
      </c>
      <c r="L60" s="8">
        <f>VLOOKUP(Table1[[#This Row],[Product ID]],products!A$2:G$49,5,FALSE)</f>
        <v>29.784999999999997</v>
      </c>
      <c r="M60" s="9">
        <f>E60*K60*Table1[[#This Row],[Unit Price]]</f>
        <v>223.38749999999999</v>
      </c>
    </row>
    <row r="61" spans="1:13" x14ac:dyDescent="0.35">
      <c r="A61" s="2" t="s">
        <v>822</v>
      </c>
      <c r="B61" s="5">
        <v>44537</v>
      </c>
      <c r="C61" s="2" t="s">
        <v>823</v>
      </c>
      <c r="D61" t="s">
        <v>6160</v>
      </c>
      <c r="E61" s="2">
        <v>3</v>
      </c>
      <c r="F61" s="2" t="str">
        <f>customers!B61</f>
        <v>Stanislaus Gilroy</v>
      </c>
      <c r="G61" s="2" t="str">
        <f>customers!C61</f>
        <v>sgilroy1n@eepurl.com</v>
      </c>
      <c r="H61" s="2" t="str">
        <f>customers!G61</f>
        <v>United States</v>
      </c>
      <c r="I61" t="str" cm="1">
        <f t="array" ref="I61">_xlfn.IFS(LEFT(D61,1)="L","Lib",LEFT(D61,1)="A","Ara",LEFT(D61,1)="R","Rob",LEFT(D61,1)="E","Exc")</f>
        <v>Lib</v>
      </c>
      <c r="J61" t="str">
        <f>VLOOKUP(Table1[[#This Row],[Product ID]],products!A$2:G$49,3,FALSE)</f>
        <v>M</v>
      </c>
      <c r="K61">
        <f>VLOOKUP(Table1[[#This Row],[Product ID]],products!A$2:G$49,4,FALSE)</f>
        <v>0.5</v>
      </c>
      <c r="L61" s="8">
        <f>VLOOKUP(Table1[[#This Row],[Product ID]],products!A$2:G$49,5,FALSE)</f>
        <v>8.73</v>
      </c>
      <c r="M61" s="9">
        <f>E61*K61*Table1[[#This Row],[Unit Price]]</f>
        <v>13.095000000000001</v>
      </c>
    </row>
    <row r="62" spans="1:13" x14ac:dyDescent="0.35">
      <c r="A62" s="2" t="s">
        <v>827</v>
      </c>
      <c r="B62" s="5">
        <v>44252</v>
      </c>
      <c r="C62" s="2" t="s">
        <v>828</v>
      </c>
      <c r="D62" t="s">
        <v>6168</v>
      </c>
      <c r="E62" s="2">
        <v>5</v>
      </c>
      <c r="F62" s="2" t="str">
        <f>customers!B62</f>
        <v>Correy Cottingham</v>
      </c>
      <c r="G62" s="2" t="str">
        <f>customers!C62</f>
        <v>ccottingham1o@wikipedia.org</v>
      </c>
      <c r="H62" s="2" t="str">
        <f>customers!G62</f>
        <v>United States</v>
      </c>
      <c r="I62" t="str" cm="1">
        <f t="array" ref="I62">_xlfn.IFS(LEFT(D62,1)="L","Lib",LEFT(D62,1)="A","Ara",LEFT(D62,1)="R","Rob",LEFT(D62,1)="E","Exc")</f>
        <v>Ara</v>
      </c>
      <c r="J62" t="str">
        <f>VLOOKUP(Table1[[#This Row],[Product ID]],products!A$2:G$49,3,FALSE)</f>
        <v>D</v>
      </c>
      <c r="K62">
        <f>VLOOKUP(Table1[[#This Row],[Product ID]],products!A$2:G$49,4,FALSE)</f>
        <v>2.5</v>
      </c>
      <c r="L62" s="8">
        <f>VLOOKUP(Table1[[#This Row],[Product ID]],products!A$2:G$49,5,FALSE)</f>
        <v>22.884999999999998</v>
      </c>
      <c r="M62" s="9">
        <f>E62*K62*Table1[[#This Row],[Unit Price]]</f>
        <v>286.0625</v>
      </c>
    </row>
    <row r="63" spans="1:13" x14ac:dyDescent="0.35">
      <c r="A63" s="2" t="s">
        <v>833</v>
      </c>
      <c r="B63" s="5">
        <v>43521</v>
      </c>
      <c r="C63" s="2" t="s">
        <v>834</v>
      </c>
      <c r="D63" t="s">
        <v>6172</v>
      </c>
      <c r="E63" s="2">
        <v>5</v>
      </c>
      <c r="F63" s="2" t="str">
        <f>customers!B63</f>
        <v>Pammi Endacott</v>
      </c>
      <c r="G63" s="2">
        <f>customers!C63</f>
        <v>0</v>
      </c>
      <c r="H63" s="2" t="str">
        <f>customers!G63</f>
        <v>United Kingdom</v>
      </c>
      <c r="I63" t="str" cm="1">
        <f t="array" ref="I63">_xlfn.IFS(LEFT(D63,1)="L","Lib",LEFT(D63,1)="A","Ara",LEFT(D63,1)="R","Rob",LEFT(D63,1)="E","Exc")</f>
        <v>Rob</v>
      </c>
      <c r="J63" t="str">
        <f>VLOOKUP(Table1[[#This Row],[Product ID]],products!A$2:G$49,3,FALSE)</f>
        <v>D</v>
      </c>
      <c r="K63">
        <f>VLOOKUP(Table1[[#This Row],[Product ID]],products!A$2:G$49,4,FALSE)</f>
        <v>0.5</v>
      </c>
      <c r="L63" s="8">
        <f>VLOOKUP(Table1[[#This Row],[Product ID]],products!A$2:G$49,5,FALSE)</f>
        <v>5.3699999999999992</v>
      </c>
      <c r="M63" s="9">
        <f>E63*K63*Table1[[#This Row],[Unit Price]]</f>
        <v>13.424999999999997</v>
      </c>
    </row>
    <row r="64" spans="1:13" x14ac:dyDescent="0.35">
      <c r="A64" s="2" t="s">
        <v>838</v>
      </c>
      <c r="B64" s="5">
        <v>43505</v>
      </c>
      <c r="C64" s="2" t="s">
        <v>839</v>
      </c>
      <c r="D64" t="s">
        <v>6145</v>
      </c>
      <c r="E64" s="2">
        <v>5</v>
      </c>
      <c r="F64" s="2" t="str">
        <f>customers!B64</f>
        <v>Nona Linklater</v>
      </c>
      <c r="G64" s="2">
        <f>customers!C64</f>
        <v>0</v>
      </c>
      <c r="H64" s="2" t="str">
        <f>customers!G64</f>
        <v>United States</v>
      </c>
      <c r="I64" t="str" cm="1">
        <f t="array" ref="I64">_xlfn.IFS(LEFT(D64,1)="L","Lib",LEFT(D64,1)="A","Ara",LEFT(D64,1)="R","Rob",LEFT(D64,1)="E","Exc")</f>
        <v>Lib</v>
      </c>
      <c r="J64" t="str">
        <f>VLOOKUP(Table1[[#This Row],[Product ID]],products!A$2:G$49,3,FALSE)</f>
        <v>L</v>
      </c>
      <c r="K64">
        <f>VLOOKUP(Table1[[#This Row],[Product ID]],products!A$2:G$49,4,FALSE)</f>
        <v>0.2</v>
      </c>
      <c r="L64" s="8">
        <f>VLOOKUP(Table1[[#This Row],[Product ID]],products!A$2:G$49,5,FALSE)</f>
        <v>4.7549999999999999</v>
      </c>
      <c r="M64" s="9">
        <f>E64*K64*Table1[[#This Row],[Unit Price]]</f>
        <v>4.7549999999999999</v>
      </c>
    </row>
    <row r="65" spans="1:13" x14ac:dyDescent="0.35">
      <c r="A65" s="2" t="s">
        <v>843</v>
      </c>
      <c r="B65" s="5">
        <v>43868</v>
      </c>
      <c r="C65" s="2" t="s">
        <v>844</v>
      </c>
      <c r="D65" t="s">
        <v>6157</v>
      </c>
      <c r="E65" s="2">
        <v>1</v>
      </c>
      <c r="F65" s="2" t="str">
        <f>customers!B65</f>
        <v>Annadiane Dykes</v>
      </c>
      <c r="G65" s="2" t="str">
        <f>customers!C65</f>
        <v>adykes1r@eventbrite.com</v>
      </c>
      <c r="H65" s="2" t="str">
        <f>customers!G65</f>
        <v>United States</v>
      </c>
      <c r="I65" t="str" cm="1">
        <f t="array" ref="I65">_xlfn.IFS(LEFT(D65,1)="L","Lib",LEFT(D65,1)="A","Ara",LEFT(D65,1)="R","Rob",LEFT(D65,1)="E","Exc")</f>
        <v>Ara</v>
      </c>
      <c r="J65" t="str">
        <f>VLOOKUP(Table1[[#This Row],[Product ID]],products!A$2:G$49,3,FALSE)</f>
        <v>M</v>
      </c>
      <c r="K65">
        <f>VLOOKUP(Table1[[#This Row],[Product ID]],products!A$2:G$49,4,FALSE)</f>
        <v>0.5</v>
      </c>
      <c r="L65" s="8">
        <f>VLOOKUP(Table1[[#This Row],[Product ID]],products!A$2:G$49,5,FALSE)</f>
        <v>6.75</v>
      </c>
      <c r="M65" s="9">
        <f>E65*K65*Table1[[#This Row],[Unit Price]]</f>
        <v>3.375</v>
      </c>
    </row>
    <row r="66" spans="1:13" x14ac:dyDescent="0.35">
      <c r="A66" s="2" t="s">
        <v>849</v>
      </c>
      <c r="B66" s="5">
        <v>43913</v>
      </c>
      <c r="C66" s="2" t="s">
        <v>850</v>
      </c>
      <c r="D66" t="s">
        <v>6146</v>
      </c>
      <c r="E66" s="2">
        <v>6</v>
      </c>
      <c r="F66" s="2" t="str">
        <f>customers!B66</f>
        <v>Felecia Dodgson</v>
      </c>
      <c r="G66" s="2">
        <f>customers!C66</f>
        <v>0</v>
      </c>
      <c r="H66" s="2" t="str">
        <f>customers!G66</f>
        <v>United States</v>
      </c>
      <c r="I66" t="str" cm="1">
        <f t="array" ref="I66">_xlfn.IFS(LEFT(D66,1)="L","Lib",LEFT(D66,1)="A","Ara",LEFT(D66,1)="R","Rob",LEFT(D66,1)="E","Exc")</f>
        <v>Rob</v>
      </c>
      <c r="J66" t="str">
        <f>VLOOKUP(Table1[[#This Row],[Product ID]],products!A$2:G$49,3,FALSE)</f>
        <v>M</v>
      </c>
      <c r="K66">
        <f>VLOOKUP(Table1[[#This Row],[Product ID]],products!A$2:G$49,4,FALSE)</f>
        <v>0.5</v>
      </c>
      <c r="L66" s="8">
        <f>VLOOKUP(Table1[[#This Row],[Product ID]],products!A$2:G$49,5,FALSE)</f>
        <v>5.97</v>
      </c>
      <c r="M66" s="9">
        <f>E66*K66*Table1[[#This Row],[Unit Price]]</f>
        <v>17.91</v>
      </c>
    </row>
    <row r="67" spans="1:13" x14ac:dyDescent="0.35">
      <c r="A67" s="2" t="s">
        <v>854</v>
      </c>
      <c r="B67" s="5">
        <v>44626</v>
      </c>
      <c r="C67" s="2" t="s">
        <v>855</v>
      </c>
      <c r="D67" t="s">
        <v>6149</v>
      </c>
      <c r="E67" s="2">
        <v>4</v>
      </c>
      <c r="F67" s="2" t="str">
        <f>customers!B67</f>
        <v>Angelia Cockrem</v>
      </c>
      <c r="G67" s="2" t="str">
        <f>customers!C67</f>
        <v>acockrem1t@engadget.com</v>
      </c>
      <c r="H67" s="2" t="str">
        <f>customers!G67</f>
        <v>United States</v>
      </c>
      <c r="I67" t="str" cm="1">
        <f t="array" ref="I67">_xlfn.IFS(LEFT(D67,1)="L","Lib",LEFT(D67,1)="A","Ara",LEFT(D67,1)="R","Rob",LEFT(D67,1)="E","Exc")</f>
        <v>Rob</v>
      </c>
      <c r="J67" t="str">
        <f>VLOOKUP(Table1[[#This Row],[Product ID]],products!A$2:G$49,3,FALSE)</f>
        <v>D</v>
      </c>
      <c r="K67">
        <f>VLOOKUP(Table1[[#This Row],[Product ID]],products!A$2:G$49,4,FALSE)</f>
        <v>2.5</v>
      </c>
      <c r="L67" s="8">
        <f>VLOOKUP(Table1[[#This Row],[Product ID]],products!A$2:G$49,5,FALSE)</f>
        <v>20.584999999999997</v>
      </c>
      <c r="M67" s="9">
        <f>E67*K67*Table1[[#This Row],[Unit Price]]</f>
        <v>205.84999999999997</v>
      </c>
    </row>
    <row r="68" spans="1:13" x14ac:dyDescent="0.35">
      <c r="A68" s="2" t="s">
        <v>860</v>
      </c>
      <c r="B68" s="5">
        <v>44666</v>
      </c>
      <c r="C68" s="2" t="s">
        <v>861</v>
      </c>
      <c r="D68" t="s">
        <v>6173</v>
      </c>
      <c r="E68" s="2">
        <v>1</v>
      </c>
      <c r="F68" s="2" t="str">
        <f>customers!B68</f>
        <v>Belvia Umpleby</v>
      </c>
      <c r="G68" s="2" t="str">
        <f>customers!C68</f>
        <v>bumpleby1u@soundcloud.com</v>
      </c>
      <c r="H68" s="2" t="str">
        <f>customers!G68</f>
        <v>United States</v>
      </c>
      <c r="I68" t="str" cm="1">
        <f t="array" ref="I68">_xlfn.IFS(LEFT(D68,1)="L","Lib",LEFT(D68,1)="A","Ara",LEFT(D68,1)="R","Rob",LEFT(D68,1)="E","Exc")</f>
        <v>Rob</v>
      </c>
      <c r="J68" t="str">
        <f>VLOOKUP(Table1[[#This Row],[Product ID]],products!A$2:G$49,3,FALSE)</f>
        <v>L</v>
      </c>
      <c r="K68">
        <f>VLOOKUP(Table1[[#This Row],[Product ID]],products!A$2:G$49,4,FALSE)</f>
        <v>0.5</v>
      </c>
      <c r="L68" s="8">
        <f>VLOOKUP(Table1[[#This Row],[Product ID]],products!A$2:G$49,5,FALSE)</f>
        <v>7.169999999999999</v>
      </c>
      <c r="M68" s="9">
        <f>E68*K68*Table1[[#This Row],[Unit Price]]</f>
        <v>3.5849999999999995</v>
      </c>
    </row>
    <row r="69" spans="1:13" x14ac:dyDescent="0.35">
      <c r="A69" s="2" t="s">
        <v>866</v>
      </c>
      <c r="B69" s="5">
        <v>44519</v>
      </c>
      <c r="C69" s="2" t="s">
        <v>867</v>
      </c>
      <c r="D69" t="s">
        <v>6145</v>
      </c>
      <c r="E69" s="2">
        <v>2</v>
      </c>
      <c r="F69" s="2" t="str">
        <f>customers!B69</f>
        <v>Nat Saleway</v>
      </c>
      <c r="G69" s="2" t="str">
        <f>customers!C69</f>
        <v>nsaleway1v@dedecms.com</v>
      </c>
      <c r="H69" s="2" t="str">
        <f>customers!G69</f>
        <v>United States</v>
      </c>
      <c r="I69" t="str" cm="1">
        <f t="array" ref="I69">_xlfn.IFS(LEFT(D69,1)="L","Lib",LEFT(D69,1)="A","Ara",LEFT(D69,1)="R","Rob",LEFT(D69,1)="E","Exc")</f>
        <v>Lib</v>
      </c>
      <c r="J69" t="str">
        <f>VLOOKUP(Table1[[#This Row],[Product ID]],products!A$2:G$49,3,FALSE)</f>
        <v>L</v>
      </c>
      <c r="K69">
        <f>VLOOKUP(Table1[[#This Row],[Product ID]],products!A$2:G$49,4,FALSE)</f>
        <v>0.2</v>
      </c>
      <c r="L69" s="8">
        <f>VLOOKUP(Table1[[#This Row],[Product ID]],products!A$2:G$49,5,FALSE)</f>
        <v>4.7549999999999999</v>
      </c>
      <c r="M69" s="9">
        <f>E69*K69*Table1[[#This Row],[Unit Price]]</f>
        <v>1.9020000000000001</v>
      </c>
    </row>
    <row r="70" spans="1:13" x14ac:dyDescent="0.35">
      <c r="A70" s="2" t="s">
        <v>872</v>
      </c>
      <c r="B70" s="5">
        <v>43754</v>
      </c>
      <c r="C70" s="2" t="s">
        <v>873</v>
      </c>
      <c r="D70" t="s">
        <v>6174</v>
      </c>
      <c r="E70" s="2">
        <v>1</v>
      </c>
      <c r="F70" s="2" t="str">
        <f>customers!B70</f>
        <v>Hayward Goulter</v>
      </c>
      <c r="G70" s="2" t="str">
        <f>customers!C70</f>
        <v>hgoulter1w@abc.net.au</v>
      </c>
      <c r="H70" s="2" t="str">
        <f>customers!G70</f>
        <v>United States</v>
      </c>
      <c r="I70" t="str" cm="1">
        <f t="array" ref="I70">_xlfn.IFS(LEFT(D70,1)="L","Lib",LEFT(D70,1)="A","Ara",LEFT(D70,1)="R","Rob",LEFT(D70,1)="E","Exc")</f>
        <v>Rob</v>
      </c>
      <c r="J70" t="str">
        <f>VLOOKUP(Table1[[#This Row],[Product ID]],products!A$2:G$49,3,FALSE)</f>
        <v>M</v>
      </c>
      <c r="K70">
        <f>VLOOKUP(Table1[[#This Row],[Product ID]],products!A$2:G$49,4,FALSE)</f>
        <v>0.2</v>
      </c>
      <c r="L70" s="8">
        <f>VLOOKUP(Table1[[#This Row],[Product ID]],products!A$2:G$49,5,FALSE)</f>
        <v>2.9849999999999999</v>
      </c>
      <c r="M70" s="9">
        <f>E70*K70*Table1[[#This Row],[Unit Price]]</f>
        <v>0.59699999999999998</v>
      </c>
    </row>
    <row r="71" spans="1:13" x14ac:dyDescent="0.35">
      <c r="A71" s="2" t="s">
        <v>878</v>
      </c>
      <c r="B71" s="5">
        <v>43795</v>
      </c>
      <c r="C71" s="2" t="s">
        <v>879</v>
      </c>
      <c r="D71" t="s">
        <v>6138</v>
      </c>
      <c r="E71" s="2">
        <v>6</v>
      </c>
      <c r="F71" s="2" t="str">
        <f>customers!B71</f>
        <v>Gay Rizzello</v>
      </c>
      <c r="G71" s="2" t="str">
        <f>customers!C71</f>
        <v>grizzello1x@symantec.com</v>
      </c>
      <c r="H71" s="2" t="str">
        <f>customers!G71</f>
        <v>United Kingdom</v>
      </c>
      <c r="I71" t="str" cm="1">
        <f t="array" ref="I71">_xlfn.IFS(LEFT(D71,1)="L","Lib",LEFT(D71,1)="A","Ara",LEFT(D71,1)="R","Rob",LEFT(D71,1)="E","Exc")</f>
        <v>Rob</v>
      </c>
      <c r="J71" t="str">
        <f>VLOOKUP(Table1[[#This Row],[Product ID]],products!A$2:G$49,3,FALSE)</f>
        <v>M</v>
      </c>
      <c r="K71">
        <f>VLOOKUP(Table1[[#This Row],[Product ID]],products!A$2:G$49,4,FALSE)</f>
        <v>1</v>
      </c>
      <c r="L71" s="8">
        <f>VLOOKUP(Table1[[#This Row],[Product ID]],products!A$2:G$49,5,FALSE)</f>
        <v>9.9499999999999993</v>
      </c>
      <c r="M71" s="9">
        <f>E71*K71*Table1[[#This Row],[Unit Price]]</f>
        <v>59.699999999999996</v>
      </c>
    </row>
    <row r="72" spans="1:13" x14ac:dyDescent="0.35">
      <c r="A72" s="2" t="s">
        <v>885</v>
      </c>
      <c r="B72" s="5">
        <v>43646</v>
      </c>
      <c r="C72" s="2" t="s">
        <v>886</v>
      </c>
      <c r="D72" t="s">
        <v>6148</v>
      </c>
      <c r="E72" s="2">
        <v>4</v>
      </c>
      <c r="F72" s="2" t="str">
        <f>customers!B72</f>
        <v>Shannon List</v>
      </c>
      <c r="G72" s="2" t="str">
        <f>customers!C72</f>
        <v>slist1y@mapquest.com</v>
      </c>
      <c r="H72" s="2" t="str">
        <f>customers!G72</f>
        <v>United States</v>
      </c>
      <c r="I72" t="str" cm="1">
        <f t="array" ref="I72">_xlfn.IFS(LEFT(D72,1)="L","Lib",LEFT(D72,1)="A","Ara",LEFT(D72,1)="R","Rob",LEFT(D72,1)="E","Exc")</f>
        <v>Exc</v>
      </c>
      <c r="J72" t="str">
        <f>VLOOKUP(Table1[[#This Row],[Product ID]],products!A$2:G$49,3,FALSE)</f>
        <v>L</v>
      </c>
      <c r="K72">
        <f>VLOOKUP(Table1[[#This Row],[Product ID]],products!A$2:G$49,4,FALSE)</f>
        <v>2.5</v>
      </c>
      <c r="L72" s="8">
        <f>VLOOKUP(Table1[[#This Row],[Product ID]],products!A$2:G$49,5,FALSE)</f>
        <v>34.154999999999994</v>
      </c>
      <c r="M72" s="9">
        <f>E72*K72*Table1[[#This Row],[Unit Price]]</f>
        <v>341.54999999999995</v>
      </c>
    </row>
    <row r="73" spans="1:13" x14ac:dyDescent="0.35">
      <c r="A73" s="2" t="s">
        <v>891</v>
      </c>
      <c r="B73" s="5">
        <v>44200</v>
      </c>
      <c r="C73" s="2" t="s">
        <v>892</v>
      </c>
      <c r="D73" t="s">
        <v>6145</v>
      </c>
      <c r="E73" s="2">
        <v>2</v>
      </c>
      <c r="F73" s="2" t="str">
        <f>customers!B73</f>
        <v>Shirlene Edmondson</v>
      </c>
      <c r="G73" s="2" t="str">
        <f>customers!C73</f>
        <v>sedmondson1z@theguardian.com</v>
      </c>
      <c r="H73" s="2" t="str">
        <f>customers!G73</f>
        <v>Ireland</v>
      </c>
      <c r="I73" t="str" cm="1">
        <f t="array" ref="I73">_xlfn.IFS(LEFT(D73,1)="L","Lib",LEFT(D73,1)="A","Ara",LEFT(D73,1)="R","Rob",LEFT(D73,1)="E","Exc")</f>
        <v>Lib</v>
      </c>
      <c r="J73" t="str">
        <f>VLOOKUP(Table1[[#This Row],[Product ID]],products!A$2:G$49,3,FALSE)</f>
        <v>L</v>
      </c>
      <c r="K73">
        <f>VLOOKUP(Table1[[#This Row],[Product ID]],products!A$2:G$49,4,FALSE)</f>
        <v>0.2</v>
      </c>
      <c r="L73" s="8">
        <f>VLOOKUP(Table1[[#This Row],[Product ID]],products!A$2:G$49,5,FALSE)</f>
        <v>4.7549999999999999</v>
      </c>
      <c r="M73" s="9">
        <f>E73*K73*Table1[[#This Row],[Unit Price]]</f>
        <v>1.9020000000000001</v>
      </c>
    </row>
    <row r="74" spans="1:13" x14ac:dyDescent="0.35">
      <c r="A74" s="2" t="s">
        <v>897</v>
      </c>
      <c r="B74" s="5">
        <v>44131</v>
      </c>
      <c r="C74" s="2" t="s">
        <v>898</v>
      </c>
      <c r="D74" t="s">
        <v>6175</v>
      </c>
      <c r="E74" s="2">
        <v>3</v>
      </c>
      <c r="F74" s="2" t="str">
        <f>customers!B74</f>
        <v>Aurlie McCarl</v>
      </c>
      <c r="G74" s="2">
        <f>customers!C74</f>
        <v>0</v>
      </c>
      <c r="H74" s="2" t="str">
        <f>customers!G74</f>
        <v>United States</v>
      </c>
      <c r="I74" t="str" cm="1">
        <f t="array" ref="I74">_xlfn.IFS(LEFT(D74,1)="L","Lib",LEFT(D74,1)="A","Ara",LEFT(D74,1)="R","Rob",LEFT(D74,1)="E","Exc")</f>
        <v>Ara</v>
      </c>
      <c r="J74" t="str">
        <f>VLOOKUP(Table1[[#This Row],[Product ID]],products!A$2:G$49,3,FALSE)</f>
        <v>M</v>
      </c>
      <c r="K74">
        <f>VLOOKUP(Table1[[#This Row],[Product ID]],products!A$2:G$49,4,FALSE)</f>
        <v>2.5</v>
      </c>
      <c r="L74" s="8">
        <f>VLOOKUP(Table1[[#This Row],[Product ID]],products!A$2:G$49,5,FALSE)</f>
        <v>25.874999999999996</v>
      </c>
      <c r="M74" s="9">
        <f>E74*K74*Table1[[#This Row],[Unit Price]]</f>
        <v>194.06249999999997</v>
      </c>
    </row>
    <row r="75" spans="1:13" x14ac:dyDescent="0.35">
      <c r="A75" s="2" t="s">
        <v>902</v>
      </c>
      <c r="B75" s="5">
        <v>44362</v>
      </c>
      <c r="C75" s="2" t="s">
        <v>903</v>
      </c>
      <c r="D75" t="s">
        <v>6159</v>
      </c>
      <c r="E75" s="2">
        <v>5</v>
      </c>
      <c r="F75" s="2" t="str">
        <f>customers!B75</f>
        <v>Alikee Carryer</v>
      </c>
      <c r="G75" s="2">
        <f>customers!C75</f>
        <v>0</v>
      </c>
      <c r="H75" s="2" t="str">
        <f>customers!G75</f>
        <v>United States</v>
      </c>
      <c r="I75" t="str" cm="1">
        <f t="array" ref="I75">_xlfn.IFS(LEFT(D75,1)="L","Lib",LEFT(D75,1)="A","Ara",LEFT(D75,1)="R","Rob",LEFT(D75,1)="E","Exc")</f>
        <v>Lib</v>
      </c>
      <c r="J75" t="str">
        <f>VLOOKUP(Table1[[#This Row],[Product ID]],products!A$2:G$49,3,FALSE)</f>
        <v>M</v>
      </c>
      <c r="K75">
        <f>VLOOKUP(Table1[[#This Row],[Product ID]],products!A$2:G$49,4,FALSE)</f>
        <v>0.2</v>
      </c>
      <c r="L75" s="8">
        <f>VLOOKUP(Table1[[#This Row],[Product ID]],products!A$2:G$49,5,FALSE)</f>
        <v>4.3650000000000002</v>
      </c>
      <c r="M75" s="9">
        <f>E75*K75*Table1[[#This Row],[Unit Price]]</f>
        <v>4.3650000000000002</v>
      </c>
    </row>
    <row r="76" spans="1:13" x14ac:dyDescent="0.35">
      <c r="A76" s="2" t="s">
        <v>907</v>
      </c>
      <c r="B76" s="5">
        <v>44396</v>
      </c>
      <c r="C76" s="2" t="s">
        <v>908</v>
      </c>
      <c r="D76" t="s">
        <v>6176</v>
      </c>
      <c r="E76" s="2">
        <v>2</v>
      </c>
      <c r="F76" s="2" t="str">
        <f>customers!B76</f>
        <v>Jennifer Rangall</v>
      </c>
      <c r="G76" s="2" t="str">
        <f>customers!C76</f>
        <v>jrangall22@newsvine.com</v>
      </c>
      <c r="H76" s="2" t="str">
        <f>customers!G76</f>
        <v>United States</v>
      </c>
      <c r="I76" t="str" cm="1">
        <f t="array" ref="I76">_xlfn.IFS(LEFT(D76,1)="L","Lib",LEFT(D76,1)="A","Ara",LEFT(D76,1)="R","Rob",LEFT(D76,1)="E","Exc")</f>
        <v>Exc</v>
      </c>
      <c r="J76" t="str">
        <f>VLOOKUP(Table1[[#This Row],[Product ID]],products!A$2:G$49,3,FALSE)</f>
        <v>L</v>
      </c>
      <c r="K76">
        <f>VLOOKUP(Table1[[#This Row],[Product ID]],products!A$2:G$49,4,FALSE)</f>
        <v>0.5</v>
      </c>
      <c r="L76" s="8">
        <f>VLOOKUP(Table1[[#This Row],[Product ID]],products!A$2:G$49,5,FALSE)</f>
        <v>8.91</v>
      </c>
      <c r="M76" s="9">
        <f>E76*K76*Table1[[#This Row],[Unit Price]]</f>
        <v>8.91</v>
      </c>
    </row>
    <row r="77" spans="1:13" x14ac:dyDescent="0.35">
      <c r="A77" s="2" t="s">
        <v>913</v>
      </c>
      <c r="B77" s="5">
        <v>44400</v>
      </c>
      <c r="C77" s="2" t="s">
        <v>914</v>
      </c>
      <c r="D77" t="s">
        <v>6177</v>
      </c>
      <c r="E77" s="2">
        <v>6</v>
      </c>
      <c r="F77" s="2" t="str">
        <f>customers!B77</f>
        <v>Kipper Boorn</v>
      </c>
      <c r="G77" s="2" t="str">
        <f>customers!C77</f>
        <v>kboorn23@ezinearticles.com</v>
      </c>
      <c r="H77" s="2" t="str">
        <f>customers!G77</f>
        <v>Ireland</v>
      </c>
      <c r="I77" t="str" cm="1">
        <f t="array" ref="I77">_xlfn.IFS(LEFT(D77,1)="L","Lib",LEFT(D77,1)="A","Ara",LEFT(D77,1)="R","Rob",LEFT(D77,1)="E","Exc")</f>
        <v>Rob</v>
      </c>
      <c r="J77" t="str">
        <f>VLOOKUP(Table1[[#This Row],[Product ID]],products!A$2:G$49,3,FALSE)</f>
        <v>D</v>
      </c>
      <c r="K77">
        <f>VLOOKUP(Table1[[#This Row],[Product ID]],products!A$2:G$49,4,FALSE)</f>
        <v>1</v>
      </c>
      <c r="L77" s="8">
        <f>VLOOKUP(Table1[[#This Row],[Product ID]],products!A$2:G$49,5,FALSE)</f>
        <v>8.9499999999999993</v>
      </c>
      <c r="M77" s="9">
        <f>E77*K77*Table1[[#This Row],[Unit Price]]</f>
        <v>53.699999999999996</v>
      </c>
    </row>
    <row r="78" spans="1:13" x14ac:dyDescent="0.35">
      <c r="A78" s="2" t="s">
        <v>919</v>
      </c>
      <c r="B78" s="5">
        <v>43855</v>
      </c>
      <c r="C78" s="2" t="s">
        <v>920</v>
      </c>
      <c r="D78" t="s">
        <v>6178</v>
      </c>
      <c r="E78" s="2">
        <v>1</v>
      </c>
      <c r="F78" s="2" t="str">
        <f>customers!B78</f>
        <v>Melania Beadle</v>
      </c>
      <c r="G78" s="2">
        <f>customers!C78</f>
        <v>0</v>
      </c>
      <c r="H78" s="2" t="str">
        <f>customers!G78</f>
        <v>Ireland</v>
      </c>
      <c r="I78" t="str" cm="1">
        <f t="array" ref="I78">_xlfn.IFS(LEFT(D78,1)="L","Lib",LEFT(D78,1)="A","Ara",LEFT(D78,1)="R","Rob",LEFT(D78,1)="E","Exc")</f>
        <v>Rob</v>
      </c>
      <c r="J78" t="str">
        <f>VLOOKUP(Table1[[#This Row],[Product ID]],products!A$2:G$49,3,FALSE)</f>
        <v>L</v>
      </c>
      <c r="K78">
        <f>VLOOKUP(Table1[[#This Row],[Product ID]],products!A$2:G$49,4,FALSE)</f>
        <v>0.2</v>
      </c>
      <c r="L78" s="8">
        <f>VLOOKUP(Table1[[#This Row],[Product ID]],products!A$2:G$49,5,FALSE)</f>
        <v>3.5849999999999995</v>
      </c>
      <c r="M78" s="9">
        <f>E78*K78*Table1[[#This Row],[Unit Price]]</f>
        <v>0.71699999999999997</v>
      </c>
    </row>
    <row r="79" spans="1:13" x14ac:dyDescent="0.35">
      <c r="A79" s="2" t="s">
        <v>924</v>
      </c>
      <c r="B79" s="5">
        <v>43594</v>
      </c>
      <c r="C79" s="2" t="s">
        <v>925</v>
      </c>
      <c r="D79" t="s">
        <v>6153</v>
      </c>
      <c r="E79" s="2">
        <v>2</v>
      </c>
      <c r="F79" s="2" t="str">
        <f>customers!B79</f>
        <v>Colene Elgey</v>
      </c>
      <c r="G79" s="2" t="str">
        <f>customers!C79</f>
        <v>celgey25@webs.com</v>
      </c>
      <c r="H79" s="2" t="str">
        <f>customers!G79</f>
        <v>United States</v>
      </c>
      <c r="I79" t="str" cm="1">
        <f t="array" ref="I79">_xlfn.IFS(LEFT(D79,1)="L","Lib",LEFT(D79,1)="A","Ara",LEFT(D79,1)="R","Rob",LEFT(D79,1)="E","Exc")</f>
        <v>Exc</v>
      </c>
      <c r="J79" t="str">
        <f>VLOOKUP(Table1[[#This Row],[Product ID]],products!A$2:G$49,3,FALSE)</f>
        <v>D</v>
      </c>
      <c r="K79">
        <f>VLOOKUP(Table1[[#This Row],[Product ID]],products!A$2:G$49,4,FALSE)</f>
        <v>0.2</v>
      </c>
      <c r="L79" s="8">
        <f>VLOOKUP(Table1[[#This Row],[Product ID]],products!A$2:G$49,5,FALSE)</f>
        <v>3.645</v>
      </c>
      <c r="M79" s="9">
        <f>E79*K79*Table1[[#This Row],[Unit Price]]</f>
        <v>1.4580000000000002</v>
      </c>
    </row>
    <row r="80" spans="1:13" x14ac:dyDescent="0.35">
      <c r="A80" s="2" t="s">
        <v>930</v>
      </c>
      <c r="B80" s="5">
        <v>43920</v>
      </c>
      <c r="C80" s="2" t="s">
        <v>931</v>
      </c>
      <c r="D80" t="s">
        <v>6157</v>
      </c>
      <c r="E80" s="2">
        <v>6</v>
      </c>
      <c r="F80" s="2" t="str">
        <f>customers!B80</f>
        <v>Lothaire Mizzi</v>
      </c>
      <c r="G80" s="2" t="str">
        <f>customers!C80</f>
        <v>lmizzi26@rakuten.co.jp</v>
      </c>
      <c r="H80" s="2" t="str">
        <f>customers!G80</f>
        <v>United States</v>
      </c>
      <c r="I80" t="str" cm="1">
        <f t="array" ref="I80">_xlfn.IFS(LEFT(D80,1)="L","Lib",LEFT(D80,1)="A","Ara",LEFT(D80,1)="R","Rob",LEFT(D80,1)="E","Exc")</f>
        <v>Ara</v>
      </c>
      <c r="J80" t="str">
        <f>VLOOKUP(Table1[[#This Row],[Product ID]],products!A$2:G$49,3,FALSE)</f>
        <v>M</v>
      </c>
      <c r="K80">
        <f>VLOOKUP(Table1[[#This Row],[Product ID]],products!A$2:G$49,4,FALSE)</f>
        <v>0.5</v>
      </c>
      <c r="L80" s="8">
        <f>VLOOKUP(Table1[[#This Row],[Product ID]],products!A$2:G$49,5,FALSE)</f>
        <v>6.75</v>
      </c>
      <c r="M80" s="9">
        <f>E80*K80*Table1[[#This Row],[Unit Price]]</f>
        <v>20.25</v>
      </c>
    </row>
    <row r="81" spans="1:13" x14ac:dyDescent="0.35">
      <c r="A81" s="2" t="s">
        <v>936</v>
      </c>
      <c r="B81" s="5">
        <v>44633</v>
      </c>
      <c r="C81" s="2" t="s">
        <v>937</v>
      </c>
      <c r="D81" t="s">
        <v>6179</v>
      </c>
      <c r="E81" s="2">
        <v>4</v>
      </c>
      <c r="F81" s="2" t="str">
        <f>customers!B81</f>
        <v>Cletis Giacomazzo</v>
      </c>
      <c r="G81" s="2" t="str">
        <f>customers!C81</f>
        <v>cgiacomazzo27@jigsy.com</v>
      </c>
      <c r="H81" s="2" t="str">
        <f>customers!G81</f>
        <v>United States</v>
      </c>
      <c r="I81" t="str" cm="1">
        <f t="array" ref="I81">_xlfn.IFS(LEFT(D81,1)="L","Lib",LEFT(D81,1)="A","Ara",LEFT(D81,1)="R","Rob",LEFT(D81,1)="E","Exc")</f>
        <v>Rob</v>
      </c>
      <c r="J81" t="str">
        <f>VLOOKUP(Table1[[#This Row],[Product ID]],products!A$2:G$49,3,FALSE)</f>
        <v>L</v>
      </c>
      <c r="K81">
        <f>VLOOKUP(Table1[[#This Row],[Product ID]],products!A$2:G$49,4,FALSE)</f>
        <v>1</v>
      </c>
      <c r="L81" s="8">
        <f>VLOOKUP(Table1[[#This Row],[Product ID]],products!A$2:G$49,5,FALSE)</f>
        <v>11.95</v>
      </c>
      <c r="M81" s="9">
        <f>E81*K81*Table1[[#This Row],[Unit Price]]</f>
        <v>47.8</v>
      </c>
    </row>
    <row r="82" spans="1:13" x14ac:dyDescent="0.35">
      <c r="A82" s="2" t="s">
        <v>942</v>
      </c>
      <c r="B82" s="5">
        <v>43572</v>
      </c>
      <c r="C82" s="2" t="s">
        <v>943</v>
      </c>
      <c r="D82" t="s">
        <v>6180</v>
      </c>
      <c r="E82" s="2">
        <v>5</v>
      </c>
      <c r="F82" s="2" t="str">
        <f>customers!B82</f>
        <v>Ami Arnow</v>
      </c>
      <c r="G82" s="2" t="str">
        <f>customers!C82</f>
        <v>aarnow28@arizona.edu</v>
      </c>
      <c r="H82" s="2" t="str">
        <f>customers!G82</f>
        <v>United States</v>
      </c>
      <c r="I82" t="str" cm="1">
        <f t="array" ref="I82">_xlfn.IFS(LEFT(D82,1)="L","Lib",LEFT(D82,1)="A","Ara",LEFT(D82,1)="R","Rob",LEFT(D82,1)="E","Exc")</f>
        <v>Ara</v>
      </c>
      <c r="J82" t="str">
        <f>VLOOKUP(Table1[[#This Row],[Product ID]],products!A$2:G$49,3,FALSE)</f>
        <v>L</v>
      </c>
      <c r="K82">
        <f>VLOOKUP(Table1[[#This Row],[Product ID]],products!A$2:G$49,4,FALSE)</f>
        <v>0.5</v>
      </c>
      <c r="L82" s="8">
        <f>VLOOKUP(Table1[[#This Row],[Product ID]],products!A$2:G$49,5,FALSE)</f>
        <v>7.77</v>
      </c>
      <c r="M82" s="9">
        <f>E82*K82*Table1[[#This Row],[Unit Price]]</f>
        <v>19.424999999999997</v>
      </c>
    </row>
    <row r="83" spans="1:13" x14ac:dyDescent="0.35">
      <c r="A83" s="2" t="s">
        <v>948</v>
      </c>
      <c r="B83" s="5">
        <v>43763</v>
      </c>
      <c r="C83" s="2" t="s">
        <v>949</v>
      </c>
      <c r="D83" t="s">
        <v>6164</v>
      </c>
      <c r="E83" s="2">
        <v>3</v>
      </c>
      <c r="F83" s="2" t="str">
        <f>customers!B83</f>
        <v>Sheppard Yann</v>
      </c>
      <c r="G83" s="2" t="str">
        <f>customers!C83</f>
        <v>syann29@senate.gov</v>
      </c>
      <c r="H83" s="2" t="str">
        <f>customers!G83</f>
        <v>United States</v>
      </c>
      <c r="I83" t="str" cm="1">
        <f t="array" ref="I83">_xlfn.IFS(LEFT(D83,1)="L","Lib",LEFT(D83,1)="A","Ara",LEFT(D83,1)="R","Rob",LEFT(D83,1)="E","Exc")</f>
        <v>Lib</v>
      </c>
      <c r="J83" t="str">
        <f>VLOOKUP(Table1[[#This Row],[Product ID]],products!A$2:G$49,3,FALSE)</f>
        <v>L</v>
      </c>
      <c r="K83">
        <f>VLOOKUP(Table1[[#This Row],[Product ID]],products!A$2:G$49,4,FALSE)</f>
        <v>2.5</v>
      </c>
      <c r="L83" s="8">
        <f>VLOOKUP(Table1[[#This Row],[Product ID]],products!A$2:G$49,5,FALSE)</f>
        <v>36.454999999999998</v>
      </c>
      <c r="M83" s="9">
        <f>E83*K83*Table1[[#This Row],[Unit Price]]</f>
        <v>273.41249999999997</v>
      </c>
    </row>
    <row r="84" spans="1:13" x14ac:dyDescent="0.35">
      <c r="A84" s="2" t="s">
        <v>954</v>
      </c>
      <c r="B84" s="5">
        <v>43721</v>
      </c>
      <c r="C84" s="2" t="s">
        <v>955</v>
      </c>
      <c r="D84" t="s">
        <v>6181</v>
      </c>
      <c r="E84" s="2">
        <v>3</v>
      </c>
      <c r="F84" s="2" t="str">
        <f>customers!B84</f>
        <v>Bunny Naulls</v>
      </c>
      <c r="G84" s="2" t="str">
        <f>customers!C84</f>
        <v>bnaulls2a@tiny.cc</v>
      </c>
      <c r="H84" s="2" t="str">
        <f>customers!G84</f>
        <v>Ireland</v>
      </c>
      <c r="I84" t="str" cm="1">
        <f t="array" ref="I84">_xlfn.IFS(LEFT(D84,1)="L","Lib",LEFT(D84,1)="A","Ara",LEFT(D84,1)="R","Rob",LEFT(D84,1)="E","Exc")</f>
        <v>Lib</v>
      </c>
      <c r="J84" t="str">
        <f>VLOOKUP(Table1[[#This Row],[Product ID]],products!A$2:G$49,3,FALSE)</f>
        <v>M</v>
      </c>
      <c r="K84">
        <f>VLOOKUP(Table1[[#This Row],[Product ID]],products!A$2:G$49,4,FALSE)</f>
        <v>2.5</v>
      </c>
      <c r="L84" s="8">
        <f>VLOOKUP(Table1[[#This Row],[Product ID]],products!A$2:G$49,5,FALSE)</f>
        <v>33.464999999999996</v>
      </c>
      <c r="M84" s="9">
        <f>E84*K84*Table1[[#This Row],[Unit Price]]</f>
        <v>250.98749999999998</v>
      </c>
    </row>
    <row r="85" spans="1:13" x14ac:dyDescent="0.35">
      <c r="A85" s="2" t="s">
        <v>960</v>
      </c>
      <c r="B85" s="5">
        <v>43933</v>
      </c>
      <c r="C85" s="2" t="s">
        <v>961</v>
      </c>
      <c r="D85" t="s">
        <v>6149</v>
      </c>
      <c r="E85" s="2">
        <v>4</v>
      </c>
      <c r="F85" s="2" t="str">
        <f>customers!B85</f>
        <v>Hally Lorait</v>
      </c>
      <c r="G85" s="2">
        <f>customers!C85</f>
        <v>0</v>
      </c>
      <c r="H85" s="2" t="str">
        <f>customers!G85</f>
        <v>United States</v>
      </c>
      <c r="I85" t="str" cm="1">
        <f t="array" ref="I85">_xlfn.IFS(LEFT(D85,1)="L","Lib",LEFT(D85,1)="A","Ara",LEFT(D85,1)="R","Rob",LEFT(D85,1)="E","Exc")</f>
        <v>Rob</v>
      </c>
      <c r="J85" t="str">
        <f>VLOOKUP(Table1[[#This Row],[Product ID]],products!A$2:G$49,3,FALSE)</f>
        <v>D</v>
      </c>
      <c r="K85">
        <f>VLOOKUP(Table1[[#This Row],[Product ID]],products!A$2:G$49,4,FALSE)</f>
        <v>2.5</v>
      </c>
      <c r="L85" s="8">
        <f>VLOOKUP(Table1[[#This Row],[Product ID]],products!A$2:G$49,5,FALSE)</f>
        <v>20.584999999999997</v>
      </c>
      <c r="M85" s="9">
        <f>E85*K85*Table1[[#This Row],[Unit Price]]</f>
        <v>205.84999999999997</v>
      </c>
    </row>
    <row r="86" spans="1:13" x14ac:dyDescent="0.35">
      <c r="A86" s="2" t="s">
        <v>965</v>
      </c>
      <c r="B86" s="5">
        <v>43783</v>
      </c>
      <c r="C86" s="2" t="s">
        <v>966</v>
      </c>
      <c r="D86" t="s">
        <v>6161</v>
      </c>
      <c r="E86" s="2">
        <v>1</v>
      </c>
      <c r="F86" s="2" t="str">
        <f>customers!B86</f>
        <v>Zaccaria Sherewood</v>
      </c>
      <c r="G86" s="2" t="str">
        <f>customers!C86</f>
        <v>zsherewood2c@apache.org</v>
      </c>
      <c r="H86" s="2" t="str">
        <f>customers!G86</f>
        <v>United States</v>
      </c>
      <c r="I86" t="str" cm="1">
        <f t="array" ref="I86">_xlfn.IFS(LEFT(D86,1)="L","Lib",LEFT(D86,1)="A","Ara",LEFT(D86,1)="R","Rob",LEFT(D86,1)="E","Exc")</f>
        <v>Lib</v>
      </c>
      <c r="J86" t="str">
        <f>VLOOKUP(Table1[[#This Row],[Product ID]],products!A$2:G$49,3,FALSE)</f>
        <v>L</v>
      </c>
      <c r="K86">
        <f>VLOOKUP(Table1[[#This Row],[Product ID]],products!A$2:G$49,4,FALSE)</f>
        <v>0.5</v>
      </c>
      <c r="L86" s="8">
        <f>VLOOKUP(Table1[[#This Row],[Product ID]],products!A$2:G$49,5,FALSE)</f>
        <v>9.51</v>
      </c>
      <c r="M86" s="9">
        <f>E86*K86*Table1[[#This Row],[Unit Price]]</f>
        <v>4.7549999999999999</v>
      </c>
    </row>
    <row r="87" spans="1:13" x14ac:dyDescent="0.35">
      <c r="A87" s="2" t="s">
        <v>971</v>
      </c>
      <c r="B87" s="5">
        <v>43664</v>
      </c>
      <c r="C87" s="2" t="s">
        <v>972</v>
      </c>
      <c r="D87" t="s">
        <v>6182</v>
      </c>
      <c r="E87" s="2">
        <v>3</v>
      </c>
      <c r="F87" s="2" t="str">
        <f>customers!B87</f>
        <v>Jeffrey Dufaire</v>
      </c>
      <c r="G87" s="2" t="str">
        <f>customers!C87</f>
        <v>jdufaire2d@fc2.com</v>
      </c>
      <c r="H87" s="2" t="str">
        <f>customers!G87</f>
        <v>United States</v>
      </c>
      <c r="I87" t="str" cm="1">
        <f t="array" ref="I87">_xlfn.IFS(LEFT(D87,1)="L","Lib",LEFT(D87,1)="A","Ara",LEFT(D87,1)="R","Rob",LEFT(D87,1)="E","Exc")</f>
        <v>Ara</v>
      </c>
      <c r="J87" t="str">
        <f>VLOOKUP(Table1[[#This Row],[Product ID]],products!A$2:G$49,3,FALSE)</f>
        <v>L</v>
      </c>
      <c r="K87">
        <f>VLOOKUP(Table1[[#This Row],[Product ID]],products!A$2:G$49,4,FALSE)</f>
        <v>2.5</v>
      </c>
      <c r="L87" s="8">
        <f>VLOOKUP(Table1[[#This Row],[Product ID]],products!A$2:G$49,5,FALSE)</f>
        <v>29.784999999999997</v>
      </c>
      <c r="M87" s="9">
        <f>E87*K87*Table1[[#This Row],[Unit Price]]</f>
        <v>223.38749999999999</v>
      </c>
    </row>
    <row r="88" spans="1:13" x14ac:dyDescent="0.35">
      <c r="A88" s="2" t="s">
        <v>971</v>
      </c>
      <c r="B88" s="5">
        <v>43664</v>
      </c>
      <c r="C88" s="2" t="s">
        <v>972</v>
      </c>
      <c r="D88" t="s">
        <v>6154</v>
      </c>
      <c r="E88" s="2">
        <v>4</v>
      </c>
      <c r="F88" s="2" t="str">
        <f>customers!B88</f>
        <v>Blancha McAmish</v>
      </c>
      <c r="G88" s="2" t="str">
        <f>customers!C88</f>
        <v>bmcamish2e@tripadvisor.com</v>
      </c>
      <c r="H88" s="2" t="str">
        <f>customers!G88</f>
        <v>United States</v>
      </c>
      <c r="I88" t="str" cm="1">
        <f t="array" ref="I88">_xlfn.IFS(LEFT(D88,1)="L","Lib",LEFT(D88,1)="A","Ara",LEFT(D88,1)="R","Rob",LEFT(D88,1)="E","Exc")</f>
        <v>Ara</v>
      </c>
      <c r="J88" t="str">
        <f>VLOOKUP(Table1[[#This Row],[Product ID]],products!A$2:G$49,3,FALSE)</f>
        <v>D</v>
      </c>
      <c r="K88">
        <f>VLOOKUP(Table1[[#This Row],[Product ID]],products!A$2:G$49,4,FALSE)</f>
        <v>0.2</v>
      </c>
      <c r="L88" s="8">
        <f>VLOOKUP(Table1[[#This Row],[Product ID]],products!A$2:G$49,5,FALSE)</f>
        <v>2.9849999999999999</v>
      </c>
      <c r="M88" s="9">
        <f>E88*K88*Table1[[#This Row],[Unit Price]]</f>
        <v>2.3879999999999999</v>
      </c>
    </row>
    <row r="89" spans="1:13" x14ac:dyDescent="0.35">
      <c r="A89" s="2" t="s">
        <v>980</v>
      </c>
      <c r="B89" s="5">
        <v>44289</v>
      </c>
      <c r="C89" s="2" t="s">
        <v>981</v>
      </c>
      <c r="D89" t="s">
        <v>6155</v>
      </c>
      <c r="E89" s="2">
        <v>3</v>
      </c>
      <c r="F89" s="2" t="str">
        <f>customers!B89</f>
        <v>Beitris Keaveney</v>
      </c>
      <c r="G89" s="2" t="str">
        <f>customers!C89</f>
        <v>bkeaveney2f@netlog.com</v>
      </c>
      <c r="H89" s="2" t="str">
        <f>customers!G89</f>
        <v>United States</v>
      </c>
      <c r="I89" t="str" cm="1">
        <f t="array" ref="I89">_xlfn.IFS(LEFT(D89,1)="L","Lib",LEFT(D89,1)="A","Ara",LEFT(D89,1)="R","Rob",LEFT(D89,1)="E","Exc")</f>
        <v>Ara</v>
      </c>
      <c r="J89" t="str">
        <f>VLOOKUP(Table1[[#This Row],[Product ID]],products!A$2:G$49,3,FALSE)</f>
        <v>M</v>
      </c>
      <c r="K89">
        <f>VLOOKUP(Table1[[#This Row],[Product ID]],products!A$2:G$49,4,FALSE)</f>
        <v>1</v>
      </c>
      <c r="L89" s="8">
        <f>VLOOKUP(Table1[[#This Row],[Product ID]],products!A$2:G$49,5,FALSE)</f>
        <v>11.25</v>
      </c>
      <c r="M89" s="9">
        <f>E89*K89*Table1[[#This Row],[Unit Price]]</f>
        <v>33.75</v>
      </c>
    </row>
    <row r="90" spans="1:13" x14ac:dyDescent="0.35">
      <c r="A90" s="2" t="s">
        <v>985</v>
      </c>
      <c r="B90" s="5">
        <v>44284</v>
      </c>
      <c r="C90" s="2" t="s">
        <v>986</v>
      </c>
      <c r="D90" t="s">
        <v>6179</v>
      </c>
      <c r="E90" s="2">
        <v>3</v>
      </c>
      <c r="F90" s="2" t="str">
        <f>customers!B90</f>
        <v>Elna Grise</v>
      </c>
      <c r="G90" s="2" t="str">
        <f>customers!C90</f>
        <v>egrise2g@cargocollective.com</v>
      </c>
      <c r="H90" s="2" t="str">
        <f>customers!G90</f>
        <v>United States</v>
      </c>
      <c r="I90" t="str" cm="1">
        <f t="array" ref="I90">_xlfn.IFS(LEFT(D90,1)="L","Lib",LEFT(D90,1)="A","Ara",LEFT(D90,1)="R","Rob",LEFT(D90,1)="E","Exc")</f>
        <v>Rob</v>
      </c>
      <c r="J90" t="str">
        <f>VLOOKUP(Table1[[#This Row],[Product ID]],products!A$2:G$49,3,FALSE)</f>
        <v>L</v>
      </c>
      <c r="K90">
        <f>VLOOKUP(Table1[[#This Row],[Product ID]],products!A$2:G$49,4,FALSE)</f>
        <v>1</v>
      </c>
      <c r="L90" s="8">
        <f>VLOOKUP(Table1[[#This Row],[Product ID]],products!A$2:G$49,5,FALSE)</f>
        <v>11.95</v>
      </c>
      <c r="M90" s="9">
        <f>E90*K90*Table1[[#This Row],[Unit Price]]</f>
        <v>35.849999999999994</v>
      </c>
    </row>
    <row r="91" spans="1:13" x14ac:dyDescent="0.35">
      <c r="A91" s="2" t="s">
        <v>990</v>
      </c>
      <c r="B91" s="5">
        <v>44545</v>
      </c>
      <c r="C91" s="2" t="s">
        <v>991</v>
      </c>
      <c r="D91" t="s">
        <v>6140</v>
      </c>
      <c r="E91" s="2">
        <v>6</v>
      </c>
      <c r="F91" s="2" t="str">
        <f>customers!B91</f>
        <v>Torie Gottelier</v>
      </c>
      <c r="G91" s="2" t="str">
        <f>customers!C91</f>
        <v>tgottelier2h@vistaprint.com</v>
      </c>
      <c r="H91" s="2" t="str">
        <f>customers!G91</f>
        <v>United States</v>
      </c>
      <c r="I91" t="str" cm="1">
        <f t="array" ref="I91">_xlfn.IFS(LEFT(D91,1)="L","Lib",LEFT(D91,1)="A","Ara",LEFT(D91,1)="R","Rob",LEFT(D91,1)="E","Exc")</f>
        <v>Ara</v>
      </c>
      <c r="J91" t="str">
        <f>VLOOKUP(Table1[[#This Row],[Product ID]],products!A$2:G$49,3,FALSE)</f>
        <v>L</v>
      </c>
      <c r="K91">
        <f>VLOOKUP(Table1[[#This Row],[Product ID]],products!A$2:G$49,4,FALSE)</f>
        <v>1</v>
      </c>
      <c r="L91" s="8">
        <f>VLOOKUP(Table1[[#This Row],[Product ID]],products!A$2:G$49,5,FALSE)</f>
        <v>12.95</v>
      </c>
      <c r="M91" s="9">
        <f>E91*K91*Table1[[#This Row],[Unit Price]]</f>
        <v>77.699999999999989</v>
      </c>
    </row>
    <row r="92" spans="1:13" x14ac:dyDescent="0.35">
      <c r="A92" s="2" t="s">
        <v>996</v>
      </c>
      <c r="B92" s="5">
        <v>43971</v>
      </c>
      <c r="C92" s="2" t="s">
        <v>997</v>
      </c>
      <c r="D92" t="s">
        <v>6140</v>
      </c>
      <c r="E92" s="2">
        <v>4</v>
      </c>
      <c r="F92" s="2" t="str">
        <f>customers!B92</f>
        <v>Loydie Langlais</v>
      </c>
      <c r="G92" s="2">
        <f>customers!C92</f>
        <v>0</v>
      </c>
      <c r="H92" s="2" t="str">
        <f>customers!G92</f>
        <v>Ireland</v>
      </c>
      <c r="I92" t="str" cm="1">
        <f t="array" ref="I92">_xlfn.IFS(LEFT(D92,1)="L","Lib",LEFT(D92,1)="A","Ara",LEFT(D92,1)="R","Rob",LEFT(D92,1)="E","Exc")</f>
        <v>Ara</v>
      </c>
      <c r="J92" t="str">
        <f>VLOOKUP(Table1[[#This Row],[Product ID]],products!A$2:G$49,3,FALSE)</f>
        <v>L</v>
      </c>
      <c r="K92">
        <f>VLOOKUP(Table1[[#This Row],[Product ID]],products!A$2:G$49,4,FALSE)</f>
        <v>1</v>
      </c>
      <c r="L92" s="8">
        <f>VLOOKUP(Table1[[#This Row],[Product ID]],products!A$2:G$49,5,FALSE)</f>
        <v>12.95</v>
      </c>
      <c r="M92" s="9">
        <f>E92*K92*Table1[[#This Row],[Unit Price]]</f>
        <v>51.8</v>
      </c>
    </row>
    <row r="93" spans="1:13" x14ac:dyDescent="0.35">
      <c r="A93" s="2" t="s">
        <v>1001</v>
      </c>
      <c r="B93" s="5">
        <v>44137</v>
      </c>
      <c r="C93" s="2" t="s">
        <v>1002</v>
      </c>
      <c r="D93" t="s">
        <v>6175</v>
      </c>
      <c r="E93" s="2">
        <v>4</v>
      </c>
      <c r="F93" s="2" t="str">
        <f>customers!B93</f>
        <v>Adham Greenhead</v>
      </c>
      <c r="G93" s="2" t="str">
        <f>customers!C93</f>
        <v>agreenhead2j@dailymail.co.uk</v>
      </c>
      <c r="H93" s="2" t="str">
        <f>customers!G93</f>
        <v>United States</v>
      </c>
      <c r="I93" t="str" cm="1">
        <f t="array" ref="I93">_xlfn.IFS(LEFT(D93,1)="L","Lib",LEFT(D93,1)="A","Ara",LEFT(D93,1)="R","Rob",LEFT(D93,1)="E","Exc")</f>
        <v>Ara</v>
      </c>
      <c r="J93" t="str">
        <f>VLOOKUP(Table1[[#This Row],[Product ID]],products!A$2:G$49,3,FALSE)</f>
        <v>M</v>
      </c>
      <c r="K93">
        <f>VLOOKUP(Table1[[#This Row],[Product ID]],products!A$2:G$49,4,FALSE)</f>
        <v>2.5</v>
      </c>
      <c r="L93" s="8">
        <f>VLOOKUP(Table1[[#This Row],[Product ID]],products!A$2:G$49,5,FALSE)</f>
        <v>25.874999999999996</v>
      </c>
      <c r="M93" s="9">
        <f>E93*K93*Table1[[#This Row],[Unit Price]]</f>
        <v>258.74999999999994</v>
      </c>
    </row>
    <row r="94" spans="1:13" x14ac:dyDescent="0.35">
      <c r="A94" s="2" t="s">
        <v>1007</v>
      </c>
      <c r="B94" s="5">
        <v>44037</v>
      </c>
      <c r="C94" s="2" t="s">
        <v>1008</v>
      </c>
      <c r="D94" t="s">
        <v>6171</v>
      </c>
      <c r="E94" s="2">
        <v>3</v>
      </c>
      <c r="F94" s="2" t="str">
        <f>customers!B94</f>
        <v>Hamish MacSherry</v>
      </c>
      <c r="G94" s="2">
        <f>customers!C94</f>
        <v>0</v>
      </c>
      <c r="H94" s="2" t="str">
        <f>customers!G94</f>
        <v>United States</v>
      </c>
      <c r="I94" t="str" cm="1">
        <f t="array" ref="I94">_xlfn.IFS(LEFT(D94,1)="L","Lib",LEFT(D94,1)="A","Ara",LEFT(D94,1)="R","Rob",LEFT(D94,1)="E","Exc")</f>
        <v>Exc</v>
      </c>
      <c r="J94" t="str">
        <f>VLOOKUP(Table1[[#This Row],[Product ID]],products!A$2:G$49,3,FALSE)</f>
        <v>L</v>
      </c>
      <c r="K94">
        <f>VLOOKUP(Table1[[#This Row],[Product ID]],products!A$2:G$49,4,FALSE)</f>
        <v>1</v>
      </c>
      <c r="L94" s="8">
        <f>VLOOKUP(Table1[[#This Row],[Product ID]],products!A$2:G$49,5,FALSE)</f>
        <v>14.85</v>
      </c>
      <c r="M94" s="9">
        <f>E94*K94*Table1[[#This Row],[Unit Price]]</f>
        <v>44.55</v>
      </c>
    </row>
    <row r="95" spans="1:13" x14ac:dyDescent="0.35">
      <c r="A95" s="2" t="s">
        <v>1012</v>
      </c>
      <c r="B95" s="5">
        <v>43538</v>
      </c>
      <c r="C95" s="2" t="s">
        <v>1013</v>
      </c>
      <c r="D95" t="s">
        <v>6176</v>
      </c>
      <c r="E95" s="2">
        <v>4</v>
      </c>
      <c r="F95" s="2" t="str">
        <f>customers!B95</f>
        <v>Else Langcaster</v>
      </c>
      <c r="G95" s="2" t="str">
        <f>customers!C95</f>
        <v>elangcaster2l@spotify.com</v>
      </c>
      <c r="H95" s="2" t="str">
        <f>customers!G95</f>
        <v>United Kingdom</v>
      </c>
      <c r="I95" t="str" cm="1">
        <f t="array" ref="I95">_xlfn.IFS(LEFT(D95,1)="L","Lib",LEFT(D95,1)="A","Ara",LEFT(D95,1)="R","Rob",LEFT(D95,1)="E","Exc")</f>
        <v>Exc</v>
      </c>
      <c r="J95" t="str">
        <f>VLOOKUP(Table1[[#This Row],[Product ID]],products!A$2:G$49,3,FALSE)</f>
        <v>L</v>
      </c>
      <c r="K95">
        <f>VLOOKUP(Table1[[#This Row],[Product ID]],products!A$2:G$49,4,FALSE)</f>
        <v>0.5</v>
      </c>
      <c r="L95" s="8">
        <f>VLOOKUP(Table1[[#This Row],[Product ID]],products!A$2:G$49,5,FALSE)</f>
        <v>8.91</v>
      </c>
      <c r="M95" s="9">
        <f>E95*K95*Table1[[#This Row],[Unit Price]]</f>
        <v>17.82</v>
      </c>
    </row>
    <row r="96" spans="1:13" x14ac:dyDescent="0.35">
      <c r="A96" s="2" t="s">
        <v>1018</v>
      </c>
      <c r="B96" s="5">
        <v>44014</v>
      </c>
      <c r="C96" s="2" t="s">
        <v>1019</v>
      </c>
      <c r="D96" t="s">
        <v>6154</v>
      </c>
      <c r="E96" s="2">
        <v>6</v>
      </c>
      <c r="F96" s="2" t="str">
        <f>customers!B96</f>
        <v>Rudy Farquharson</v>
      </c>
      <c r="G96" s="2">
        <f>customers!C96</f>
        <v>0</v>
      </c>
      <c r="H96" s="2" t="str">
        <f>customers!G96</f>
        <v>Ireland</v>
      </c>
      <c r="I96" t="str" cm="1">
        <f t="array" ref="I96">_xlfn.IFS(LEFT(D96,1)="L","Lib",LEFT(D96,1)="A","Ara",LEFT(D96,1)="R","Rob",LEFT(D96,1)="E","Exc")</f>
        <v>Ara</v>
      </c>
      <c r="J96" t="str">
        <f>VLOOKUP(Table1[[#This Row],[Product ID]],products!A$2:G$49,3,FALSE)</f>
        <v>D</v>
      </c>
      <c r="K96">
        <f>VLOOKUP(Table1[[#This Row],[Product ID]],products!A$2:G$49,4,FALSE)</f>
        <v>0.2</v>
      </c>
      <c r="L96" s="8">
        <f>VLOOKUP(Table1[[#This Row],[Product ID]],products!A$2:G$49,5,FALSE)</f>
        <v>2.9849999999999999</v>
      </c>
      <c r="M96" s="9">
        <f>E96*K96*Table1[[#This Row],[Unit Price]]</f>
        <v>3.5820000000000003</v>
      </c>
    </row>
    <row r="97" spans="1:13" x14ac:dyDescent="0.35">
      <c r="A97" s="2" t="s">
        <v>1022</v>
      </c>
      <c r="B97" s="5">
        <v>43816</v>
      </c>
      <c r="C97" s="2" t="s">
        <v>1023</v>
      </c>
      <c r="D97" t="s">
        <v>6175</v>
      </c>
      <c r="E97" s="2">
        <v>6</v>
      </c>
      <c r="F97" s="2" t="str">
        <f>customers!B97</f>
        <v>Norene Magauran</v>
      </c>
      <c r="G97" s="2" t="str">
        <f>customers!C97</f>
        <v>nmagauran2n@51.la</v>
      </c>
      <c r="H97" s="2" t="str">
        <f>customers!G97</f>
        <v>United States</v>
      </c>
      <c r="I97" t="str" cm="1">
        <f t="array" ref="I97">_xlfn.IFS(LEFT(D97,1)="L","Lib",LEFT(D97,1)="A","Ara",LEFT(D97,1)="R","Rob",LEFT(D97,1)="E","Exc")</f>
        <v>Ara</v>
      </c>
      <c r="J97" t="str">
        <f>VLOOKUP(Table1[[#This Row],[Product ID]],products!A$2:G$49,3,FALSE)</f>
        <v>M</v>
      </c>
      <c r="K97">
        <f>VLOOKUP(Table1[[#This Row],[Product ID]],products!A$2:G$49,4,FALSE)</f>
        <v>2.5</v>
      </c>
      <c r="L97" s="8">
        <f>VLOOKUP(Table1[[#This Row],[Product ID]],products!A$2:G$49,5,FALSE)</f>
        <v>25.874999999999996</v>
      </c>
      <c r="M97" s="9">
        <f>E97*K97*Table1[[#This Row],[Unit Price]]</f>
        <v>388.12499999999994</v>
      </c>
    </row>
    <row r="98" spans="1:13" x14ac:dyDescent="0.35">
      <c r="A98" s="2" t="s">
        <v>1027</v>
      </c>
      <c r="B98" s="5">
        <v>44171</v>
      </c>
      <c r="C98" s="2" t="s">
        <v>1028</v>
      </c>
      <c r="D98" t="s">
        <v>6154</v>
      </c>
      <c r="E98" s="2">
        <v>2</v>
      </c>
      <c r="F98" s="2" t="str">
        <f>customers!B98</f>
        <v>Vicki Kirdsch</v>
      </c>
      <c r="G98" s="2" t="str">
        <f>customers!C98</f>
        <v>vkirdsch2o@google.fr</v>
      </c>
      <c r="H98" s="2" t="str">
        <f>customers!G98</f>
        <v>United States</v>
      </c>
      <c r="I98" t="str" cm="1">
        <f t="array" ref="I98">_xlfn.IFS(LEFT(D98,1)="L","Lib",LEFT(D98,1)="A","Ara",LEFT(D98,1)="R","Rob",LEFT(D98,1)="E","Exc")</f>
        <v>Ara</v>
      </c>
      <c r="J98" t="str">
        <f>VLOOKUP(Table1[[#This Row],[Product ID]],products!A$2:G$49,3,FALSE)</f>
        <v>D</v>
      </c>
      <c r="K98">
        <f>VLOOKUP(Table1[[#This Row],[Product ID]],products!A$2:G$49,4,FALSE)</f>
        <v>0.2</v>
      </c>
      <c r="L98" s="8">
        <f>VLOOKUP(Table1[[#This Row],[Product ID]],products!A$2:G$49,5,FALSE)</f>
        <v>2.9849999999999999</v>
      </c>
      <c r="M98" s="9">
        <f>E98*K98*Table1[[#This Row],[Unit Price]]</f>
        <v>1.194</v>
      </c>
    </row>
    <row r="99" spans="1:13" x14ac:dyDescent="0.35">
      <c r="A99" s="2" t="s">
        <v>1032</v>
      </c>
      <c r="B99" s="5">
        <v>44259</v>
      </c>
      <c r="C99" s="2" t="s">
        <v>1033</v>
      </c>
      <c r="D99" t="s">
        <v>6157</v>
      </c>
      <c r="E99" s="2">
        <v>2</v>
      </c>
      <c r="F99" s="2" t="str">
        <f>customers!B99</f>
        <v>Ilysa Whapple</v>
      </c>
      <c r="G99" s="2" t="str">
        <f>customers!C99</f>
        <v>iwhapple2p@com.com</v>
      </c>
      <c r="H99" s="2" t="str">
        <f>customers!G99</f>
        <v>United States</v>
      </c>
      <c r="I99" t="str" cm="1">
        <f t="array" ref="I99">_xlfn.IFS(LEFT(D99,1)="L","Lib",LEFT(D99,1)="A","Ara",LEFT(D99,1)="R","Rob",LEFT(D99,1)="E","Exc")</f>
        <v>Ara</v>
      </c>
      <c r="J99" t="str">
        <f>VLOOKUP(Table1[[#This Row],[Product ID]],products!A$2:G$49,3,FALSE)</f>
        <v>M</v>
      </c>
      <c r="K99">
        <f>VLOOKUP(Table1[[#This Row],[Product ID]],products!A$2:G$49,4,FALSE)</f>
        <v>0.5</v>
      </c>
      <c r="L99" s="8">
        <f>VLOOKUP(Table1[[#This Row],[Product ID]],products!A$2:G$49,5,FALSE)</f>
        <v>6.75</v>
      </c>
      <c r="M99" s="9">
        <f>E99*K99*Table1[[#This Row],[Unit Price]]</f>
        <v>6.75</v>
      </c>
    </row>
    <row r="100" spans="1:13" x14ac:dyDescent="0.35">
      <c r="A100" s="2" t="s">
        <v>1038</v>
      </c>
      <c r="B100" s="5">
        <v>44394</v>
      </c>
      <c r="C100" s="2" t="s">
        <v>1039</v>
      </c>
      <c r="D100" t="s">
        <v>6154</v>
      </c>
      <c r="E100" s="2">
        <v>1</v>
      </c>
      <c r="F100" s="2" t="str">
        <f>customers!B100</f>
        <v>Ruy Cancellieri</v>
      </c>
      <c r="G100" s="2">
        <f>customers!C100</f>
        <v>0</v>
      </c>
      <c r="H100" s="2" t="str">
        <f>customers!G100</f>
        <v>Ireland</v>
      </c>
      <c r="I100" t="str" cm="1">
        <f t="array" ref="I100">_xlfn.IFS(LEFT(D100,1)="L","Lib",LEFT(D100,1)="A","Ara",LEFT(D100,1)="R","Rob",LEFT(D100,1)="E","Exc")</f>
        <v>Ara</v>
      </c>
      <c r="J100" t="str">
        <f>VLOOKUP(Table1[[#This Row],[Product ID]],products!A$2:G$49,3,FALSE)</f>
        <v>D</v>
      </c>
      <c r="K100">
        <f>VLOOKUP(Table1[[#This Row],[Product ID]],products!A$2:G$49,4,FALSE)</f>
        <v>0.2</v>
      </c>
      <c r="L100" s="8">
        <f>VLOOKUP(Table1[[#This Row],[Product ID]],products!A$2:G$49,5,FALSE)</f>
        <v>2.9849999999999999</v>
      </c>
      <c r="M100" s="9">
        <f>E100*K100*Table1[[#This Row],[Unit Price]]</f>
        <v>0.59699999999999998</v>
      </c>
    </row>
    <row r="101" spans="1:13" x14ac:dyDescent="0.35">
      <c r="A101" s="2" t="s">
        <v>1043</v>
      </c>
      <c r="B101" s="5">
        <v>44139</v>
      </c>
      <c r="C101" s="2" t="s">
        <v>1044</v>
      </c>
      <c r="D101" t="s">
        <v>6159</v>
      </c>
      <c r="E101" s="2">
        <v>3</v>
      </c>
      <c r="F101" s="2" t="str">
        <f>customers!B101</f>
        <v>Aube Follett</v>
      </c>
      <c r="G101" s="2">
        <f>customers!C101</f>
        <v>0</v>
      </c>
      <c r="H101" s="2" t="str">
        <f>customers!G101</f>
        <v>United States</v>
      </c>
      <c r="I101" t="str" cm="1">
        <f t="array" ref="I101">_xlfn.IFS(LEFT(D101,1)="L","Lib",LEFT(D101,1)="A","Ara",LEFT(D101,1)="R","Rob",LEFT(D101,1)="E","Exc")</f>
        <v>Lib</v>
      </c>
      <c r="J101" t="str">
        <f>VLOOKUP(Table1[[#This Row],[Product ID]],products!A$2:G$49,3,FALSE)</f>
        <v>M</v>
      </c>
      <c r="K101">
        <f>VLOOKUP(Table1[[#This Row],[Product ID]],products!A$2:G$49,4,FALSE)</f>
        <v>0.2</v>
      </c>
      <c r="L101" s="8">
        <f>VLOOKUP(Table1[[#This Row],[Product ID]],products!A$2:G$49,5,FALSE)</f>
        <v>4.3650000000000002</v>
      </c>
      <c r="M101" s="9">
        <f>E101*K101*Table1[[#This Row],[Unit Price]]</f>
        <v>2.6190000000000007</v>
      </c>
    </row>
    <row r="102" spans="1:13" x14ac:dyDescent="0.35">
      <c r="A102" s="2" t="s">
        <v>1048</v>
      </c>
      <c r="B102" s="5">
        <v>44291</v>
      </c>
      <c r="C102" s="2" t="s">
        <v>1049</v>
      </c>
      <c r="D102" t="s">
        <v>6167</v>
      </c>
      <c r="E102" s="2">
        <v>2</v>
      </c>
      <c r="F102" s="2" t="str">
        <f>customers!B102</f>
        <v>Rudiger Di Bartolomeo</v>
      </c>
      <c r="G102" s="2">
        <f>customers!C102</f>
        <v>0</v>
      </c>
      <c r="H102" s="2" t="str">
        <f>customers!G102</f>
        <v>United States</v>
      </c>
      <c r="I102" t="str" cm="1">
        <f t="array" ref="I102">_xlfn.IFS(LEFT(D102,1)="L","Lib",LEFT(D102,1)="A","Ara",LEFT(D102,1)="R","Rob",LEFT(D102,1)="E","Exc")</f>
        <v>Ara</v>
      </c>
      <c r="J102" t="str">
        <f>VLOOKUP(Table1[[#This Row],[Product ID]],products!A$2:G$49,3,FALSE)</f>
        <v>L</v>
      </c>
      <c r="K102">
        <f>VLOOKUP(Table1[[#This Row],[Product ID]],products!A$2:G$49,4,FALSE)</f>
        <v>0.2</v>
      </c>
      <c r="L102" s="8">
        <f>VLOOKUP(Table1[[#This Row],[Product ID]],products!A$2:G$49,5,FALSE)</f>
        <v>3.8849999999999998</v>
      </c>
      <c r="M102" s="9">
        <f>E102*K102*Table1[[#This Row],[Unit Price]]</f>
        <v>1.554</v>
      </c>
    </row>
    <row r="103" spans="1:13" x14ac:dyDescent="0.35">
      <c r="A103" s="2" t="s">
        <v>1053</v>
      </c>
      <c r="B103" s="5">
        <v>43891</v>
      </c>
      <c r="C103" s="2" t="s">
        <v>1054</v>
      </c>
      <c r="D103" t="s">
        <v>6165</v>
      </c>
      <c r="E103" s="2">
        <v>5</v>
      </c>
      <c r="F103" s="2" t="str">
        <f>customers!B103</f>
        <v>Nickey Youles</v>
      </c>
      <c r="G103" s="2" t="str">
        <f>customers!C103</f>
        <v>nyoules2t@reference.com</v>
      </c>
      <c r="H103" s="2" t="str">
        <f>customers!G103</f>
        <v>Ireland</v>
      </c>
      <c r="I103" t="str" cm="1">
        <f t="array" ref="I103">_xlfn.IFS(LEFT(D103,1)="L","Lib",LEFT(D103,1)="A","Ara",LEFT(D103,1)="R","Rob",LEFT(D103,1)="E","Exc")</f>
        <v>Lib</v>
      </c>
      <c r="J103" t="str">
        <f>VLOOKUP(Table1[[#This Row],[Product ID]],products!A$2:G$49,3,FALSE)</f>
        <v>D</v>
      </c>
      <c r="K103">
        <f>VLOOKUP(Table1[[#This Row],[Product ID]],products!A$2:G$49,4,FALSE)</f>
        <v>2.5</v>
      </c>
      <c r="L103" s="8">
        <f>VLOOKUP(Table1[[#This Row],[Product ID]],products!A$2:G$49,5,FALSE)</f>
        <v>29.784999999999997</v>
      </c>
      <c r="M103" s="9">
        <f>E103*K103*Table1[[#This Row],[Unit Price]]</f>
        <v>372.31249999999994</v>
      </c>
    </row>
    <row r="104" spans="1:13" x14ac:dyDescent="0.35">
      <c r="A104" s="2" t="s">
        <v>1059</v>
      </c>
      <c r="B104" s="5">
        <v>44488</v>
      </c>
      <c r="C104" s="2" t="s">
        <v>1060</v>
      </c>
      <c r="D104" t="s">
        <v>6143</v>
      </c>
      <c r="E104" s="2">
        <v>3</v>
      </c>
      <c r="F104" s="2" t="str">
        <f>customers!B104</f>
        <v>Dyanna Aizikovitz</v>
      </c>
      <c r="G104" s="2" t="str">
        <f>customers!C104</f>
        <v>daizikovitz2u@answers.com</v>
      </c>
      <c r="H104" s="2" t="str">
        <f>customers!G104</f>
        <v>Ireland</v>
      </c>
      <c r="I104" t="str" cm="1">
        <f t="array" ref="I104">_xlfn.IFS(LEFT(D104,1)="L","Lib",LEFT(D104,1)="A","Ara",LEFT(D104,1)="R","Rob",LEFT(D104,1)="E","Exc")</f>
        <v>Lib</v>
      </c>
      <c r="J104" t="str">
        <f>VLOOKUP(Table1[[#This Row],[Product ID]],products!A$2:G$49,3,FALSE)</f>
        <v>D</v>
      </c>
      <c r="K104">
        <f>VLOOKUP(Table1[[#This Row],[Product ID]],products!A$2:G$49,4,FALSE)</f>
        <v>1</v>
      </c>
      <c r="L104" s="8">
        <f>VLOOKUP(Table1[[#This Row],[Product ID]],products!A$2:G$49,5,FALSE)</f>
        <v>12.95</v>
      </c>
      <c r="M104" s="9">
        <f>E104*K104*Table1[[#This Row],[Unit Price]]</f>
        <v>38.849999999999994</v>
      </c>
    </row>
    <row r="105" spans="1:13" x14ac:dyDescent="0.35">
      <c r="A105" s="2" t="s">
        <v>1065</v>
      </c>
      <c r="B105" s="5">
        <v>44750</v>
      </c>
      <c r="C105" s="2" t="s">
        <v>1066</v>
      </c>
      <c r="D105" t="s">
        <v>6174</v>
      </c>
      <c r="E105" s="2">
        <v>4</v>
      </c>
      <c r="F105" s="2" t="str">
        <f>customers!B105</f>
        <v>Bram Revel</v>
      </c>
      <c r="G105" s="2" t="str">
        <f>customers!C105</f>
        <v>brevel2v@fastcompany.com</v>
      </c>
      <c r="H105" s="2" t="str">
        <f>customers!G105</f>
        <v>United States</v>
      </c>
      <c r="I105" t="str" cm="1">
        <f t="array" ref="I105">_xlfn.IFS(LEFT(D105,1)="L","Lib",LEFT(D105,1)="A","Ara",LEFT(D105,1)="R","Rob",LEFT(D105,1)="E","Exc")</f>
        <v>Rob</v>
      </c>
      <c r="J105" t="str">
        <f>VLOOKUP(Table1[[#This Row],[Product ID]],products!A$2:G$49,3,FALSE)</f>
        <v>M</v>
      </c>
      <c r="K105">
        <f>VLOOKUP(Table1[[#This Row],[Product ID]],products!A$2:G$49,4,FALSE)</f>
        <v>0.2</v>
      </c>
      <c r="L105" s="8">
        <f>VLOOKUP(Table1[[#This Row],[Product ID]],products!A$2:G$49,5,FALSE)</f>
        <v>2.9849999999999999</v>
      </c>
      <c r="M105" s="9">
        <f>E105*K105*Table1[[#This Row],[Unit Price]]</f>
        <v>2.3879999999999999</v>
      </c>
    </row>
    <row r="106" spans="1:13" x14ac:dyDescent="0.35">
      <c r="A106" s="2" t="s">
        <v>1071</v>
      </c>
      <c r="B106" s="5">
        <v>43694</v>
      </c>
      <c r="C106" s="2" t="s">
        <v>1072</v>
      </c>
      <c r="D106" t="s">
        <v>6162</v>
      </c>
      <c r="E106" s="2">
        <v>6</v>
      </c>
      <c r="F106" s="2" t="str">
        <f>customers!B106</f>
        <v>Emiline Priddis</v>
      </c>
      <c r="G106" s="2" t="str">
        <f>customers!C106</f>
        <v>epriddis2w@nationalgeographic.com</v>
      </c>
      <c r="H106" s="2" t="str">
        <f>customers!G106</f>
        <v>United States</v>
      </c>
      <c r="I106" t="str" cm="1">
        <f t="array" ref="I106">_xlfn.IFS(LEFT(D106,1)="L","Lib",LEFT(D106,1)="A","Ara",LEFT(D106,1)="R","Rob",LEFT(D106,1)="E","Exc")</f>
        <v>Lib</v>
      </c>
      <c r="J106" t="str">
        <f>VLOOKUP(Table1[[#This Row],[Product ID]],products!A$2:G$49,3,FALSE)</f>
        <v>M</v>
      </c>
      <c r="K106">
        <f>VLOOKUP(Table1[[#This Row],[Product ID]],products!A$2:G$49,4,FALSE)</f>
        <v>1</v>
      </c>
      <c r="L106" s="8">
        <f>VLOOKUP(Table1[[#This Row],[Product ID]],products!A$2:G$49,5,FALSE)</f>
        <v>14.55</v>
      </c>
      <c r="M106" s="9">
        <f>E106*K106*Table1[[#This Row],[Unit Price]]</f>
        <v>87.300000000000011</v>
      </c>
    </row>
    <row r="107" spans="1:13" x14ac:dyDescent="0.35">
      <c r="A107" s="2" t="s">
        <v>1077</v>
      </c>
      <c r="B107" s="5">
        <v>43982</v>
      </c>
      <c r="C107" s="2" t="s">
        <v>1078</v>
      </c>
      <c r="D107" t="s">
        <v>6157</v>
      </c>
      <c r="E107" s="2">
        <v>6</v>
      </c>
      <c r="F107" s="2" t="str">
        <f>customers!B107</f>
        <v>Queenie Veel</v>
      </c>
      <c r="G107" s="2" t="str">
        <f>customers!C107</f>
        <v>qveel2x@jugem.jp</v>
      </c>
      <c r="H107" s="2" t="str">
        <f>customers!G107</f>
        <v>United States</v>
      </c>
      <c r="I107" t="str" cm="1">
        <f t="array" ref="I107">_xlfn.IFS(LEFT(D107,1)="L","Lib",LEFT(D107,1)="A","Ara",LEFT(D107,1)="R","Rob",LEFT(D107,1)="E","Exc")</f>
        <v>Ara</v>
      </c>
      <c r="J107" t="str">
        <f>VLOOKUP(Table1[[#This Row],[Product ID]],products!A$2:G$49,3,FALSE)</f>
        <v>M</v>
      </c>
      <c r="K107">
        <f>VLOOKUP(Table1[[#This Row],[Product ID]],products!A$2:G$49,4,FALSE)</f>
        <v>0.5</v>
      </c>
      <c r="L107" s="8">
        <f>VLOOKUP(Table1[[#This Row],[Product ID]],products!A$2:G$49,5,FALSE)</f>
        <v>6.75</v>
      </c>
      <c r="M107" s="9">
        <f>E107*K107*Table1[[#This Row],[Unit Price]]</f>
        <v>20.25</v>
      </c>
    </row>
    <row r="108" spans="1:13" x14ac:dyDescent="0.35">
      <c r="A108" s="2" t="s">
        <v>1083</v>
      </c>
      <c r="B108" s="5">
        <v>43956</v>
      </c>
      <c r="C108" s="2" t="s">
        <v>1084</v>
      </c>
      <c r="D108" t="s">
        <v>6183</v>
      </c>
      <c r="E108" s="2">
        <v>2</v>
      </c>
      <c r="F108" s="2" t="str">
        <f>customers!B108</f>
        <v>Lind Conyers</v>
      </c>
      <c r="G108" s="2" t="str">
        <f>customers!C108</f>
        <v>lconyers2y@twitter.com</v>
      </c>
      <c r="H108" s="2" t="str">
        <f>customers!G108</f>
        <v>United States</v>
      </c>
      <c r="I108" t="str" cm="1">
        <f t="array" ref="I108">_xlfn.IFS(LEFT(D108,1)="L","Lib",LEFT(D108,1)="A","Ara",LEFT(D108,1)="R","Rob",LEFT(D108,1)="E","Exc")</f>
        <v>Exc</v>
      </c>
      <c r="J108" t="str">
        <f>VLOOKUP(Table1[[#This Row],[Product ID]],products!A$2:G$49,3,FALSE)</f>
        <v>D</v>
      </c>
      <c r="K108">
        <f>VLOOKUP(Table1[[#This Row],[Product ID]],products!A$2:G$49,4,FALSE)</f>
        <v>1</v>
      </c>
      <c r="L108" s="8">
        <f>VLOOKUP(Table1[[#This Row],[Product ID]],products!A$2:G$49,5,FALSE)</f>
        <v>12.15</v>
      </c>
      <c r="M108" s="9">
        <f>E108*K108*Table1[[#This Row],[Unit Price]]</f>
        <v>24.3</v>
      </c>
    </row>
    <row r="109" spans="1:13" x14ac:dyDescent="0.35">
      <c r="A109" s="2" t="s">
        <v>1089</v>
      </c>
      <c r="B109" s="5">
        <v>43569</v>
      </c>
      <c r="C109" s="2" t="s">
        <v>1090</v>
      </c>
      <c r="D109" t="s">
        <v>6146</v>
      </c>
      <c r="E109" s="2">
        <v>3</v>
      </c>
      <c r="F109" s="2" t="str">
        <f>customers!B109</f>
        <v>Pen Wye</v>
      </c>
      <c r="G109" s="2" t="str">
        <f>customers!C109</f>
        <v>pwye2z@dagondesign.com</v>
      </c>
      <c r="H109" s="2" t="str">
        <f>customers!G109</f>
        <v>United States</v>
      </c>
      <c r="I109" t="str" cm="1">
        <f t="array" ref="I109">_xlfn.IFS(LEFT(D109,1)="L","Lib",LEFT(D109,1)="A","Ara",LEFT(D109,1)="R","Rob",LEFT(D109,1)="E","Exc")</f>
        <v>Rob</v>
      </c>
      <c r="J109" t="str">
        <f>VLOOKUP(Table1[[#This Row],[Product ID]],products!A$2:G$49,3,FALSE)</f>
        <v>M</v>
      </c>
      <c r="K109">
        <f>VLOOKUP(Table1[[#This Row],[Product ID]],products!A$2:G$49,4,FALSE)</f>
        <v>0.5</v>
      </c>
      <c r="L109" s="8">
        <f>VLOOKUP(Table1[[#This Row],[Product ID]],products!A$2:G$49,5,FALSE)</f>
        <v>5.97</v>
      </c>
      <c r="M109" s="9">
        <f>E109*K109*Table1[[#This Row],[Unit Price]]</f>
        <v>8.9550000000000001</v>
      </c>
    </row>
    <row r="110" spans="1:13" x14ac:dyDescent="0.35">
      <c r="A110" s="2" t="s">
        <v>1095</v>
      </c>
      <c r="B110" s="5">
        <v>44041</v>
      </c>
      <c r="C110" s="2" t="s">
        <v>1096</v>
      </c>
      <c r="D110" t="s">
        <v>6157</v>
      </c>
      <c r="E110" s="2">
        <v>4</v>
      </c>
      <c r="F110" s="2" t="str">
        <f>customers!B110</f>
        <v>Isahella Hagland</v>
      </c>
      <c r="G110" s="2">
        <f>customers!C110</f>
        <v>0</v>
      </c>
      <c r="H110" s="2" t="str">
        <f>customers!G110</f>
        <v>United States</v>
      </c>
      <c r="I110" t="str" cm="1">
        <f t="array" ref="I110">_xlfn.IFS(LEFT(D110,1)="L","Lib",LEFT(D110,1)="A","Ara",LEFT(D110,1)="R","Rob",LEFT(D110,1)="E","Exc")</f>
        <v>Ara</v>
      </c>
      <c r="J110" t="str">
        <f>VLOOKUP(Table1[[#This Row],[Product ID]],products!A$2:G$49,3,FALSE)</f>
        <v>M</v>
      </c>
      <c r="K110">
        <f>VLOOKUP(Table1[[#This Row],[Product ID]],products!A$2:G$49,4,FALSE)</f>
        <v>0.5</v>
      </c>
      <c r="L110" s="8">
        <f>VLOOKUP(Table1[[#This Row],[Product ID]],products!A$2:G$49,5,FALSE)</f>
        <v>6.75</v>
      </c>
      <c r="M110" s="9">
        <f>E110*K110*Table1[[#This Row],[Unit Price]]</f>
        <v>13.5</v>
      </c>
    </row>
    <row r="111" spans="1:13" x14ac:dyDescent="0.35">
      <c r="A111" s="2" t="s">
        <v>1100</v>
      </c>
      <c r="B111" s="5">
        <v>43811</v>
      </c>
      <c r="C111" s="2" t="s">
        <v>1101</v>
      </c>
      <c r="D111" t="s">
        <v>6169</v>
      </c>
      <c r="E111" s="2">
        <v>1</v>
      </c>
      <c r="F111" s="2" t="str">
        <f>customers!B111</f>
        <v>Terry Sheryn</v>
      </c>
      <c r="G111" s="2" t="str">
        <f>customers!C111</f>
        <v>tsheryn31@mtv.com</v>
      </c>
      <c r="H111" s="2" t="str">
        <f>customers!G111</f>
        <v>United States</v>
      </c>
      <c r="I111" t="str" cm="1">
        <f t="array" ref="I111">_xlfn.IFS(LEFT(D111,1)="L","Lib",LEFT(D111,1)="A","Ara",LEFT(D111,1)="R","Rob",LEFT(D111,1)="E","Exc")</f>
        <v>Lib</v>
      </c>
      <c r="J111" t="str">
        <f>VLOOKUP(Table1[[#This Row],[Product ID]],products!A$2:G$49,3,FALSE)</f>
        <v>D</v>
      </c>
      <c r="K111">
        <f>VLOOKUP(Table1[[#This Row],[Product ID]],products!A$2:G$49,4,FALSE)</f>
        <v>0.5</v>
      </c>
      <c r="L111" s="8">
        <f>VLOOKUP(Table1[[#This Row],[Product ID]],products!A$2:G$49,5,FALSE)</f>
        <v>7.77</v>
      </c>
      <c r="M111" s="9">
        <f>E111*K111*Table1[[#This Row],[Unit Price]]</f>
        <v>3.8849999999999998</v>
      </c>
    </row>
    <row r="112" spans="1:13" x14ac:dyDescent="0.35">
      <c r="A112" s="2" t="s">
        <v>1106</v>
      </c>
      <c r="B112" s="5">
        <v>44727</v>
      </c>
      <c r="C112" s="2" t="s">
        <v>1107</v>
      </c>
      <c r="D112" t="s">
        <v>6184</v>
      </c>
      <c r="E112" s="2">
        <v>3</v>
      </c>
      <c r="F112" s="2" t="str">
        <f>customers!B112</f>
        <v>Marie-jeanne Redgrave</v>
      </c>
      <c r="G112" s="2" t="str">
        <f>customers!C112</f>
        <v>mredgrave32@cargocollective.com</v>
      </c>
      <c r="H112" s="2" t="str">
        <f>customers!G112</f>
        <v>United States</v>
      </c>
      <c r="I112" t="str" cm="1">
        <f t="array" ref="I112">_xlfn.IFS(LEFT(D112,1)="L","Lib",LEFT(D112,1)="A","Ara",LEFT(D112,1)="R","Rob",LEFT(D112,1)="E","Exc")</f>
        <v>Exc</v>
      </c>
      <c r="J112" t="str">
        <f>VLOOKUP(Table1[[#This Row],[Product ID]],products!A$2:G$49,3,FALSE)</f>
        <v>L</v>
      </c>
      <c r="K112">
        <f>VLOOKUP(Table1[[#This Row],[Product ID]],products!A$2:G$49,4,FALSE)</f>
        <v>0.2</v>
      </c>
      <c r="L112" s="8">
        <f>VLOOKUP(Table1[[#This Row],[Product ID]],products!A$2:G$49,5,FALSE)</f>
        <v>4.4550000000000001</v>
      </c>
      <c r="M112" s="9">
        <f>E112*K112*Table1[[#This Row],[Unit Price]]</f>
        <v>2.6730000000000005</v>
      </c>
    </row>
    <row r="113" spans="1:13" x14ac:dyDescent="0.35">
      <c r="A113" s="2" t="s">
        <v>1112</v>
      </c>
      <c r="B113" s="5">
        <v>43642</v>
      </c>
      <c r="C113" s="2" t="s">
        <v>1113</v>
      </c>
      <c r="D113" t="s">
        <v>6172</v>
      </c>
      <c r="E113" s="2">
        <v>5</v>
      </c>
      <c r="F113" s="2" t="str">
        <f>customers!B113</f>
        <v>Betty Fominov</v>
      </c>
      <c r="G113" s="2" t="str">
        <f>customers!C113</f>
        <v>bfominov33@yale.edu</v>
      </c>
      <c r="H113" s="2" t="str">
        <f>customers!G113</f>
        <v>United States</v>
      </c>
      <c r="I113" t="str" cm="1">
        <f t="array" ref="I113">_xlfn.IFS(LEFT(D113,1)="L","Lib",LEFT(D113,1)="A","Ara",LEFT(D113,1)="R","Rob",LEFT(D113,1)="E","Exc")</f>
        <v>Rob</v>
      </c>
      <c r="J113" t="str">
        <f>VLOOKUP(Table1[[#This Row],[Product ID]],products!A$2:G$49,3,FALSE)</f>
        <v>D</v>
      </c>
      <c r="K113">
        <f>VLOOKUP(Table1[[#This Row],[Product ID]],products!A$2:G$49,4,FALSE)</f>
        <v>0.5</v>
      </c>
      <c r="L113" s="8">
        <f>VLOOKUP(Table1[[#This Row],[Product ID]],products!A$2:G$49,5,FALSE)</f>
        <v>5.3699999999999992</v>
      </c>
      <c r="M113" s="9">
        <f>E113*K113*Table1[[#This Row],[Unit Price]]</f>
        <v>13.424999999999997</v>
      </c>
    </row>
    <row r="114" spans="1:13" x14ac:dyDescent="0.35">
      <c r="A114" s="2" t="s">
        <v>1117</v>
      </c>
      <c r="B114" s="5">
        <v>44481</v>
      </c>
      <c r="C114" s="2" t="s">
        <v>1118</v>
      </c>
      <c r="D114" t="s">
        <v>6155</v>
      </c>
      <c r="E114" s="2">
        <v>1</v>
      </c>
      <c r="F114" s="2" t="str">
        <f>customers!B114</f>
        <v>Shawnee Critchlow</v>
      </c>
      <c r="G114" s="2" t="str">
        <f>customers!C114</f>
        <v>scritchlow34@un.org</v>
      </c>
      <c r="H114" s="2" t="str">
        <f>customers!G114</f>
        <v>United States</v>
      </c>
      <c r="I114" t="str" cm="1">
        <f t="array" ref="I114">_xlfn.IFS(LEFT(D114,1)="L","Lib",LEFT(D114,1)="A","Ara",LEFT(D114,1)="R","Rob",LEFT(D114,1)="E","Exc")</f>
        <v>Ara</v>
      </c>
      <c r="J114" t="str">
        <f>VLOOKUP(Table1[[#This Row],[Product ID]],products!A$2:G$49,3,FALSE)</f>
        <v>M</v>
      </c>
      <c r="K114">
        <f>VLOOKUP(Table1[[#This Row],[Product ID]],products!A$2:G$49,4,FALSE)</f>
        <v>1</v>
      </c>
      <c r="L114" s="8">
        <f>VLOOKUP(Table1[[#This Row],[Product ID]],products!A$2:G$49,5,FALSE)</f>
        <v>11.25</v>
      </c>
      <c r="M114" s="9">
        <f>E114*K114*Table1[[#This Row],[Unit Price]]</f>
        <v>11.25</v>
      </c>
    </row>
    <row r="115" spans="1:13" x14ac:dyDescent="0.35">
      <c r="A115" s="2" t="s">
        <v>1123</v>
      </c>
      <c r="B115" s="5">
        <v>43556</v>
      </c>
      <c r="C115" s="2" t="s">
        <v>1124</v>
      </c>
      <c r="D115" t="s">
        <v>6162</v>
      </c>
      <c r="E115" s="2">
        <v>1</v>
      </c>
      <c r="F115" s="2" t="str">
        <f>customers!B115</f>
        <v>Merrel Steptow</v>
      </c>
      <c r="G115" s="2" t="str">
        <f>customers!C115</f>
        <v>msteptow35@earthlink.net</v>
      </c>
      <c r="H115" s="2" t="str">
        <f>customers!G115</f>
        <v>Ireland</v>
      </c>
      <c r="I115" t="str" cm="1">
        <f t="array" ref="I115">_xlfn.IFS(LEFT(D115,1)="L","Lib",LEFT(D115,1)="A","Ara",LEFT(D115,1)="R","Rob",LEFT(D115,1)="E","Exc")</f>
        <v>Lib</v>
      </c>
      <c r="J115" t="str">
        <f>VLOOKUP(Table1[[#This Row],[Product ID]],products!A$2:G$49,3,FALSE)</f>
        <v>M</v>
      </c>
      <c r="K115">
        <f>VLOOKUP(Table1[[#This Row],[Product ID]],products!A$2:G$49,4,FALSE)</f>
        <v>1</v>
      </c>
      <c r="L115" s="8">
        <f>VLOOKUP(Table1[[#This Row],[Product ID]],products!A$2:G$49,5,FALSE)</f>
        <v>14.55</v>
      </c>
      <c r="M115" s="9">
        <f>E115*K115*Table1[[#This Row],[Unit Price]]</f>
        <v>14.55</v>
      </c>
    </row>
    <row r="116" spans="1:13" x14ac:dyDescent="0.35">
      <c r="A116" s="2" t="s">
        <v>1129</v>
      </c>
      <c r="B116" s="5">
        <v>44265</v>
      </c>
      <c r="C116" s="2" t="s">
        <v>1130</v>
      </c>
      <c r="D116" t="s">
        <v>6178</v>
      </c>
      <c r="E116" s="2">
        <v>4</v>
      </c>
      <c r="F116" s="2" t="str">
        <f>customers!B116</f>
        <v>Carmina Hubbuck</v>
      </c>
      <c r="G116" s="2">
        <f>customers!C116</f>
        <v>0</v>
      </c>
      <c r="H116" s="2" t="str">
        <f>customers!G116</f>
        <v>United States</v>
      </c>
      <c r="I116" t="str" cm="1">
        <f t="array" ref="I116">_xlfn.IFS(LEFT(D116,1)="L","Lib",LEFT(D116,1)="A","Ara",LEFT(D116,1)="R","Rob",LEFT(D116,1)="E","Exc")</f>
        <v>Rob</v>
      </c>
      <c r="J116" t="str">
        <f>VLOOKUP(Table1[[#This Row],[Product ID]],products!A$2:G$49,3,FALSE)</f>
        <v>L</v>
      </c>
      <c r="K116">
        <f>VLOOKUP(Table1[[#This Row],[Product ID]],products!A$2:G$49,4,FALSE)</f>
        <v>0.2</v>
      </c>
      <c r="L116" s="8">
        <f>VLOOKUP(Table1[[#This Row],[Product ID]],products!A$2:G$49,5,FALSE)</f>
        <v>3.5849999999999995</v>
      </c>
      <c r="M116" s="9">
        <f>E116*K116*Table1[[#This Row],[Unit Price]]</f>
        <v>2.8679999999999999</v>
      </c>
    </row>
    <row r="117" spans="1:13" x14ac:dyDescent="0.35">
      <c r="A117" s="2" t="s">
        <v>1134</v>
      </c>
      <c r="B117" s="5">
        <v>43693</v>
      </c>
      <c r="C117" s="2" t="s">
        <v>1135</v>
      </c>
      <c r="D117" t="s">
        <v>6170</v>
      </c>
      <c r="E117" s="2">
        <v>1</v>
      </c>
      <c r="F117" s="2" t="str">
        <f>customers!B117</f>
        <v>Ingeberg Mulliner</v>
      </c>
      <c r="G117" s="2" t="str">
        <f>customers!C117</f>
        <v>imulliner37@pinterest.com</v>
      </c>
      <c r="H117" s="2" t="str">
        <f>customers!G117</f>
        <v>United Kingdom</v>
      </c>
      <c r="I117" t="str" cm="1">
        <f t="array" ref="I117">_xlfn.IFS(LEFT(D117,1)="L","Lib",LEFT(D117,1)="A","Ara",LEFT(D117,1)="R","Rob",LEFT(D117,1)="E","Exc")</f>
        <v>Lib</v>
      </c>
      <c r="J117" t="str">
        <f>VLOOKUP(Table1[[#This Row],[Product ID]],products!A$2:G$49,3,FALSE)</f>
        <v>L</v>
      </c>
      <c r="K117">
        <f>VLOOKUP(Table1[[#This Row],[Product ID]],products!A$2:G$49,4,FALSE)</f>
        <v>1</v>
      </c>
      <c r="L117" s="8">
        <f>VLOOKUP(Table1[[#This Row],[Product ID]],products!A$2:G$49,5,FALSE)</f>
        <v>15.85</v>
      </c>
      <c r="M117" s="9">
        <f>E117*K117*Table1[[#This Row],[Unit Price]]</f>
        <v>15.85</v>
      </c>
    </row>
    <row r="118" spans="1:13" x14ac:dyDescent="0.35">
      <c r="A118" s="2" t="s">
        <v>1140</v>
      </c>
      <c r="B118" s="5">
        <v>44054</v>
      </c>
      <c r="C118" s="2" t="s">
        <v>1141</v>
      </c>
      <c r="D118" t="s">
        <v>6145</v>
      </c>
      <c r="E118" s="2">
        <v>4</v>
      </c>
      <c r="F118" s="2" t="str">
        <f>customers!B118</f>
        <v>Geneva Standley</v>
      </c>
      <c r="G118" s="2" t="str">
        <f>customers!C118</f>
        <v>gstandley38@dion.ne.jp</v>
      </c>
      <c r="H118" s="2" t="str">
        <f>customers!G118</f>
        <v>Ireland</v>
      </c>
      <c r="I118" t="str" cm="1">
        <f t="array" ref="I118">_xlfn.IFS(LEFT(D118,1)="L","Lib",LEFT(D118,1)="A","Ara",LEFT(D118,1)="R","Rob",LEFT(D118,1)="E","Exc")</f>
        <v>Lib</v>
      </c>
      <c r="J118" t="str">
        <f>VLOOKUP(Table1[[#This Row],[Product ID]],products!A$2:G$49,3,FALSE)</f>
        <v>L</v>
      </c>
      <c r="K118">
        <f>VLOOKUP(Table1[[#This Row],[Product ID]],products!A$2:G$49,4,FALSE)</f>
        <v>0.2</v>
      </c>
      <c r="L118" s="8">
        <f>VLOOKUP(Table1[[#This Row],[Product ID]],products!A$2:G$49,5,FALSE)</f>
        <v>4.7549999999999999</v>
      </c>
      <c r="M118" s="9">
        <f>E118*K118*Table1[[#This Row],[Unit Price]]</f>
        <v>3.8040000000000003</v>
      </c>
    </row>
    <row r="119" spans="1:13" x14ac:dyDescent="0.35">
      <c r="A119" s="2" t="s">
        <v>1146</v>
      </c>
      <c r="B119" s="5">
        <v>44656</v>
      </c>
      <c r="C119" s="2" t="s">
        <v>1147</v>
      </c>
      <c r="D119" t="s">
        <v>6161</v>
      </c>
      <c r="E119" s="2">
        <v>4</v>
      </c>
      <c r="F119" s="2" t="str">
        <f>customers!B119</f>
        <v>Brook Drage</v>
      </c>
      <c r="G119" s="2" t="str">
        <f>customers!C119</f>
        <v>bdrage39@youku.com</v>
      </c>
      <c r="H119" s="2" t="str">
        <f>customers!G119</f>
        <v>United States</v>
      </c>
      <c r="I119" t="str" cm="1">
        <f t="array" ref="I119">_xlfn.IFS(LEFT(D119,1)="L","Lib",LEFT(D119,1)="A","Ara",LEFT(D119,1)="R","Rob",LEFT(D119,1)="E","Exc")</f>
        <v>Lib</v>
      </c>
      <c r="J119" t="str">
        <f>VLOOKUP(Table1[[#This Row],[Product ID]],products!A$2:G$49,3,FALSE)</f>
        <v>L</v>
      </c>
      <c r="K119">
        <f>VLOOKUP(Table1[[#This Row],[Product ID]],products!A$2:G$49,4,FALSE)</f>
        <v>0.5</v>
      </c>
      <c r="L119" s="8">
        <f>VLOOKUP(Table1[[#This Row],[Product ID]],products!A$2:G$49,5,FALSE)</f>
        <v>9.51</v>
      </c>
      <c r="M119" s="9">
        <f>E119*K119*Table1[[#This Row],[Unit Price]]</f>
        <v>19.02</v>
      </c>
    </row>
    <row r="120" spans="1:13" x14ac:dyDescent="0.35">
      <c r="A120" s="2" t="s">
        <v>1152</v>
      </c>
      <c r="B120" s="5">
        <v>43760</v>
      </c>
      <c r="C120" s="2" t="s">
        <v>1153</v>
      </c>
      <c r="D120" t="s">
        <v>6144</v>
      </c>
      <c r="E120" s="2">
        <v>3</v>
      </c>
      <c r="F120" s="2" t="str">
        <f>customers!B120</f>
        <v>Muffin Yallop</v>
      </c>
      <c r="G120" s="2" t="str">
        <f>customers!C120</f>
        <v>myallop3a@fema.gov</v>
      </c>
      <c r="H120" s="2" t="str">
        <f>customers!G120</f>
        <v>United States</v>
      </c>
      <c r="I120" t="str" cm="1">
        <f t="array" ref="I120">_xlfn.IFS(LEFT(D120,1)="L","Lib",LEFT(D120,1)="A","Ara",LEFT(D120,1)="R","Rob",LEFT(D120,1)="E","Exc")</f>
        <v>Exc</v>
      </c>
      <c r="J120" t="str">
        <f>VLOOKUP(Table1[[#This Row],[Product ID]],products!A$2:G$49,3,FALSE)</f>
        <v>D</v>
      </c>
      <c r="K120">
        <f>VLOOKUP(Table1[[#This Row],[Product ID]],products!A$2:G$49,4,FALSE)</f>
        <v>0.5</v>
      </c>
      <c r="L120" s="8">
        <f>VLOOKUP(Table1[[#This Row],[Product ID]],products!A$2:G$49,5,FALSE)</f>
        <v>7.29</v>
      </c>
      <c r="M120" s="9">
        <f>E120*K120*Table1[[#This Row],[Unit Price]]</f>
        <v>10.935</v>
      </c>
    </row>
    <row r="121" spans="1:13" x14ac:dyDescent="0.35">
      <c r="A121" s="2" t="s">
        <v>1158</v>
      </c>
      <c r="B121" s="5">
        <v>44471</v>
      </c>
      <c r="C121" s="2" t="s">
        <v>1159</v>
      </c>
      <c r="D121" t="s">
        <v>6156</v>
      </c>
      <c r="E121" s="2">
        <v>1</v>
      </c>
      <c r="F121" s="2" t="str">
        <f>customers!B121</f>
        <v>Cordi Switsur</v>
      </c>
      <c r="G121" s="2" t="str">
        <f>customers!C121</f>
        <v>cswitsur3b@chronoengine.com</v>
      </c>
      <c r="H121" s="2" t="str">
        <f>customers!G121</f>
        <v>United States</v>
      </c>
      <c r="I121" t="str" cm="1">
        <f t="array" ref="I121">_xlfn.IFS(LEFT(D121,1)="L","Lib",LEFT(D121,1)="A","Ara",LEFT(D121,1)="R","Rob",LEFT(D121,1)="E","Exc")</f>
        <v>Exc</v>
      </c>
      <c r="J121" t="str">
        <f>VLOOKUP(Table1[[#This Row],[Product ID]],products!A$2:G$49,3,FALSE)</f>
        <v>M</v>
      </c>
      <c r="K121">
        <f>VLOOKUP(Table1[[#This Row],[Product ID]],products!A$2:G$49,4,FALSE)</f>
        <v>0.2</v>
      </c>
      <c r="L121" s="8">
        <f>VLOOKUP(Table1[[#This Row],[Product ID]],products!A$2:G$49,5,FALSE)</f>
        <v>4.125</v>
      </c>
      <c r="M121" s="9">
        <f>E121*K121*Table1[[#This Row],[Unit Price]]</f>
        <v>0.82500000000000007</v>
      </c>
    </row>
    <row r="122" spans="1:13" x14ac:dyDescent="0.35">
      <c r="A122" s="2" t="s">
        <v>1158</v>
      </c>
      <c r="B122" s="5">
        <v>44471</v>
      </c>
      <c r="C122" s="2" t="s">
        <v>1159</v>
      </c>
      <c r="D122" t="s">
        <v>6167</v>
      </c>
      <c r="E122" s="2">
        <v>1</v>
      </c>
      <c r="F122" s="2" t="str">
        <f>customers!B122</f>
        <v>Ezri Hows</v>
      </c>
      <c r="G122" s="2" t="str">
        <f>customers!C122</f>
        <v>ehows3c@devhub.com</v>
      </c>
      <c r="H122" s="2" t="str">
        <f>customers!G122</f>
        <v>United States</v>
      </c>
      <c r="I122" t="str" cm="1">
        <f t="array" ref="I122">_xlfn.IFS(LEFT(D122,1)="L","Lib",LEFT(D122,1)="A","Ara",LEFT(D122,1)="R","Rob",LEFT(D122,1)="E","Exc")</f>
        <v>Ara</v>
      </c>
      <c r="J122" t="str">
        <f>VLOOKUP(Table1[[#This Row],[Product ID]],products!A$2:G$49,3,FALSE)</f>
        <v>L</v>
      </c>
      <c r="K122">
        <f>VLOOKUP(Table1[[#This Row],[Product ID]],products!A$2:G$49,4,FALSE)</f>
        <v>0.2</v>
      </c>
      <c r="L122" s="8">
        <f>VLOOKUP(Table1[[#This Row],[Product ID]],products!A$2:G$49,5,FALSE)</f>
        <v>3.8849999999999998</v>
      </c>
      <c r="M122" s="9">
        <f>E122*K122*Table1[[#This Row],[Unit Price]]</f>
        <v>0.77700000000000002</v>
      </c>
    </row>
    <row r="123" spans="1:13" x14ac:dyDescent="0.35">
      <c r="A123" s="2" t="s">
        <v>1158</v>
      </c>
      <c r="B123" s="5">
        <v>44471</v>
      </c>
      <c r="C123" s="2" t="s">
        <v>1159</v>
      </c>
      <c r="D123" t="s">
        <v>6141</v>
      </c>
      <c r="E123" s="2">
        <v>5</v>
      </c>
      <c r="F123" s="2" t="str">
        <f>customers!B123</f>
        <v>Sylas Becaris</v>
      </c>
      <c r="G123" s="2" t="str">
        <f>customers!C123</f>
        <v>sbecaris3d@google.ru</v>
      </c>
      <c r="H123" s="2" t="str">
        <f>customers!G123</f>
        <v>United States</v>
      </c>
      <c r="I123" t="str" cm="1">
        <f t="array" ref="I123">_xlfn.IFS(LEFT(D123,1)="L","Lib",LEFT(D123,1)="A","Ara",LEFT(D123,1)="R","Rob",LEFT(D123,1)="E","Exc")</f>
        <v>Exc</v>
      </c>
      <c r="J123" t="str">
        <f>VLOOKUP(Table1[[#This Row],[Product ID]],products!A$2:G$49,3,FALSE)</f>
        <v>M</v>
      </c>
      <c r="K123">
        <f>VLOOKUP(Table1[[#This Row],[Product ID]],products!A$2:G$49,4,FALSE)</f>
        <v>1</v>
      </c>
      <c r="L123" s="8">
        <f>VLOOKUP(Table1[[#This Row],[Product ID]],products!A$2:G$49,5,FALSE)</f>
        <v>13.75</v>
      </c>
      <c r="M123" s="9">
        <f>E123*K123*Table1[[#This Row],[Unit Price]]</f>
        <v>68.75</v>
      </c>
    </row>
    <row r="124" spans="1:13" x14ac:dyDescent="0.35">
      <c r="A124" s="2" t="s">
        <v>1174</v>
      </c>
      <c r="B124" s="5">
        <v>44268</v>
      </c>
      <c r="C124" s="2" t="s">
        <v>1175</v>
      </c>
      <c r="D124" t="s">
        <v>6158</v>
      </c>
      <c r="E124" s="2">
        <v>4</v>
      </c>
      <c r="F124" s="2" t="str">
        <f>customers!B124</f>
        <v>Mahala Ludwell</v>
      </c>
      <c r="G124" s="2" t="str">
        <f>customers!C124</f>
        <v>mludwell3e@blogger.com</v>
      </c>
      <c r="H124" s="2" t="str">
        <f>customers!G124</f>
        <v>United States</v>
      </c>
      <c r="I124" t="str" cm="1">
        <f t="array" ref="I124">_xlfn.IFS(LEFT(D124,1)="L","Lib",LEFT(D124,1)="A","Ara",LEFT(D124,1)="R","Rob",LEFT(D124,1)="E","Exc")</f>
        <v>Ara</v>
      </c>
      <c r="J124" t="str">
        <f>VLOOKUP(Table1[[#This Row],[Product ID]],products!A$2:G$49,3,FALSE)</f>
        <v>D</v>
      </c>
      <c r="K124">
        <f>VLOOKUP(Table1[[#This Row],[Product ID]],products!A$2:G$49,4,FALSE)</f>
        <v>0.5</v>
      </c>
      <c r="L124" s="8">
        <f>VLOOKUP(Table1[[#This Row],[Product ID]],products!A$2:G$49,5,FALSE)</f>
        <v>5.97</v>
      </c>
      <c r="M124" s="9">
        <f>E124*K124*Table1[[#This Row],[Unit Price]]</f>
        <v>11.94</v>
      </c>
    </row>
    <row r="125" spans="1:13" x14ac:dyDescent="0.35">
      <c r="A125" s="2" t="s">
        <v>1180</v>
      </c>
      <c r="B125" s="5">
        <v>44724</v>
      </c>
      <c r="C125" s="2" t="s">
        <v>1181</v>
      </c>
      <c r="D125" t="s">
        <v>6164</v>
      </c>
      <c r="E125" s="2">
        <v>4</v>
      </c>
      <c r="F125" s="2" t="str">
        <f>customers!B125</f>
        <v>Doll Beauchamp</v>
      </c>
      <c r="G125" s="2" t="str">
        <f>customers!C125</f>
        <v>dbeauchamp3f@usda.gov</v>
      </c>
      <c r="H125" s="2" t="str">
        <f>customers!G125</f>
        <v>United States</v>
      </c>
      <c r="I125" t="str" cm="1">
        <f t="array" ref="I125">_xlfn.IFS(LEFT(D125,1)="L","Lib",LEFT(D125,1)="A","Ara",LEFT(D125,1)="R","Rob",LEFT(D125,1)="E","Exc")</f>
        <v>Lib</v>
      </c>
      <c r="J125" t="str">
        <f>VLOOKUP(Table1[[#This Row],[Product ID]],products!A$2:G$49,3,FALSE)</f>
        <v>L</v>
      </c>
      <c r="K125">
        <f>VLOOKUP(Table1[[#This Row],[Product ID]],products!A$2:G$49,4,FALSE)</f>
        <v>2.5</v>
      </c>
      <c r="L125" s="8">
        <f>VLOOKUP(Table1[[#This Row],[Product ID]],products!A$2:G$49,5,FALSE)</f>
        <v>36.454999999999998</v>
      </c>
      <c r="M125" s="9">
        <f>E125*K125*Table1[[#This Row],[Unit Price]]</f>
        <v>364.54999999999995</v>
      </c>
    </row>
    <row r="126" spans="1:13" x14ac:dyDescent="0.35">
      <c r="A126" s="2" t="s">
        <v>1186</v>
      </c>
      <c r="B126" s="5">
        <v>43582</v>
      </c>
      <c r="C126" s="2" t="s">
        <v>1187</v>
      </c>
      <c r="D126" t="s">
        <v>6159</v>
      </c>
      <c r="E126" s="2">
        <v>5</v>
      </c>
      <c r="F126" s="2" t="str">
        <f>customers!B126</f>
        <v>Stanford Rodliff</v>
      </c>
      <c r="G126" s="2" t="str">
        <f>customers!C126</f>
        <v>srodliff3g@ted.com</v>
      </c>
      <c r="H126" s="2" t="str">
        <f>customers!G126</f>
        <v>United States</v>
      </c>
      <c r="I126" t="str" cm="1">
        <f t="array" ref="I126">_xlfn.IFS(LEFT(D126,1)="L","Lib",LEFT(D126,1)="A","Ara",LEFT(D126,1)="R","Rob",LEFT(D126,1)="E","Exc")</f>
        <v>Lib</v>
      </c>
      <c r="J126" t="str">
        <f>VLOOKUP(Table1[[#This Row],[Product ID]],products!A$2:G$49,3,FALSE)</f>
        <v>M</v>
      </c>
      <c r="K126">
        <f>VLOOKUP(Table1[[#This Row],[Product ID]],products!A$2:G$49,4,FALSE)</f>
        <v>0.2</v>
      </c>
      <c r="L126" s="8">
        <f>VLOOKUP(Table1[[#This Row],[Product ID]],products!A$2:G$49,5,FALSE)</f>
        <v>4.3650000000000002</v>
      </c>
      <c r="M126" s="9">
        <f>E126*K126*Table1[[#This Row],[Unit Price]]</f>
        <v>4.3650000000000002</v>
      </c>
    </row>
    <row r="127" spans="1:13" x14ac:dyDescent="0.35">
      <c r="A127" s="2" t="s">
        <v>1192</v>
      </c>
      <c r="B127" s="5">
        <v>43608</v>
      </c>
      <c r="C127" s="2" t="s">
        <v>1193</v>
      </c>
      <c r="D127" t="s">
        <v>6160</v>
      </c>
      <c r="E127" s="2">
        <v>3</v>
      </c>
      <c r="F127" s="2" t="str">
        <f>customers!B127</f>
        <v>Stevana Woodham</v>
      </c>
      <c r="G127" s="2" t="str">
        <f>customers!C127</f>
        <v>swoodham3h@businesswire.com</v>
      </c>
      <c r="H127" s="2" t="str">
        <f>customers!G127</f>
        <v>Ireland</v>
      </c>
      <c r="I127" t="str" cm="1">
        <f t="array" ref="I127">_xlfn.IFS(LEFT(D127,1)="L","Lib",LEFT(D127,1)="A","Ara",LEFT(D127,1)="R","Rob",LEFT(D127,1)="E","Exc")</f>
        <v>Lib</v>
      </c>
      <c r="J127" t="str">
        <f>VLOOKUP(Table1[[#This Row],[Product ID]],products!A$2:G$49,3,FALSE)</f>
        <v>M</v>
      </c>
      <c r="K127">
        <f>VLOOKUP(Table1[[#This Row],[Product ID]],products!A$2:G$49,4,FALSE)</f>
        <v>0.5</v>
      </c>
      <c r="L127" s="8">
        <f>VLOOKUP(Table1[[#This Row],[Product ID]],products!A$2:G$49,5,FALSE)</f>
        <v>8.73</v>
      </c>
      <c r="M127" s="9">
        <f>E127*K127*Table1[[#This Row],[Unit Price]]</f>
        <v>13.095000000000001</v>
      </c>
    </row>
    <row r="128" spans="1:13" x14ac:dyDescent="0.35">
      <c r="A128" s="2" t="s">
        <v>1198</v>
      </c>
      <c r="B128" s="5">
        <v>44026</v>
      </c>
      <c r="C128" s="2" t="s">
        <v>1199</v>
      </c>
      <c r="D128" t="s">
        <v>6155</v>
      </c>
      <c r="E128" s="2">
        <v>1</v>
      </c>
      <c r="F128" s="2" t="str">
        <f>customers!B128</f>
        <v>Hewet Synnot</v>
      </c>
      <c r="G128" s="2" t="str">
        <f>customers!C128</f>
        <v>hsynnot3i@about.com</v>
      </c>
      <c r="H128" s="2" t="str">
        <f>customers!G128</f>
        <v>United States</v>
      </c>
      <c r="I128" t="str" cm="1">
        <f t="array" ref="I128">_xlfn.IFS(LEFT(D128,1)="L","Lib",LEFT(D128,1)="A","Ara",LEFT(D128,1)="R","Rob",LEFT(D128,1)="E","Exc")</f>
        <v>Ara</v>
      </c>
      <c r="J128" t="str">
        <f>VLOOKUP(Table1[[#This Row],[Product ID]],products!A$2:G$49,3,FALSE)</f>
        <v>M</v>
      </c>
      <c r="K128">
        <f>VLOOKUP(Table1[[#This Row],[Product ID]],products!A$2:G$49,4,FALSE)</f>
        <v>1</v>
      </c>
      <c r="L128" s="8">
        <f>VLOOKUP(Table1[[#This Row],[Product ID]],products!A$2:G$49,5,FALSE)</f>
        <v>11.25</v>
      </c>
      <c r="M128" s="9">
        <f>E128*K128*Table1[[#This Row],[Unit Price]]</f>
        <v>11.25</v>
      </c>
    </row>
    <row r="129" spans="1:13" x14ac:dyDescent="0.35">
      <c r="A129" s="2" t="s">
        <v>1204</v>
      </c>
      <c r="B129" s="5">
        <v>44510</v>
      </c>
      <c r="C129" s="2" t="s">
        <v>1205</v>
      </c>
      <c r="D129" t="s">
        <v>6143</v>
      </c>
      <c r="E129" s="2">
        <v>6</v>
      </c>
      <c r="F129" s="2" t="str">
        <f>customers!B129</f>
        <v>Raleigh Lepere</v>
      </c>
      <c r="G129" s="2" t="str">
        <f>customers!C129</f>
        <v>rlepere3j@shop-pro.jp</v>
      </c>
      <c r="H129" s="2" t="str">
        <f>customers!G129</f>
        <v>Ireland</v>
      </c>
      <c r="I129" t="str" cm="1">
        <f t="array" ref="I129">_xlfn.IFS(LEFT(D129,1)="L","Lib",LEFT(D129,1)="A","Ara",LEFT(D129,1)="R","Rob",LEFT(D129,1)="E","Exc")</f>
        <v>Lib</v>
      </c>
      <c r="J129" t="str">
        <f>VLOOKUP(Table1[[#This Row],[Product ID]],products!A$2:G$49,3,FALSE)</f>
        <v>D</v>
      </c>
      <c r="K129">
        <f>VLOOKUP(Table1[[#This Row],[Product ID]],products!A$2:G$49,4,FALSE)</f>
        <v>1</v>
      </c>
      <c r="L129" s="8">
        <f>VLOOKUP(Table1[[#This Row],[Product ID]],products!A$2:G$49,5,FALSE)</f>
        <v>12.95</v>
      </c>
      <c r="M129" s="9">
        <f>E129*K129*Table1[[#This Row],[Unit Price]]</f>
        <v>77.699999999999989</v>
      </c>
    </row>
    <row r="130" spans="1:13" x14ac:dyDescent="0.35">
      <c r="A130" s="2" t="s">
        <v>1210</v>
      </c>
      <c r="B130" s="5">
        <v>44439</v>
      </c>
      <c r="C130" s="2" t="s">
        <v>1211</v>
      </c>
      <c r="D130" t="s">
        <v>6157</v>
      </c>
      <c r="E130" s="2">
        <v>1</v>
      </c>
      <c r="F130" s="2" t="str">
        <f>customers!B130</f>
        <v>Timofei Woofinden</v>
      </c>
      <c r="G130" s="2" t="str">
        <f>customers!C130</f>
        <v>twoofinden3k@businesswire.com</v>
      </c>
      <c r="H130" s="2" t="str">
        <f>customers!G130</f>
        <v>United States</v>
      </c>
      <c r="I130" t="str" cm="1">
        <f t="array" ref="I130">_xlfn.IFS(LEFT(D130,1)="L","Lib",LEFT(D130,1)="A","Ara",LEFT(D130,1)="R","Rob",LEFT(D130,1)="E","Exc")</f>
        <v>Ara</v>
      </c>
      <c r="J130" t="str">
        <f>VLOOKUP(Table1[[#This Row],[Product ID]],products!A$2:G$49,3,FALSE)</f>
        <v>M</v>
      </c>
      <c r="K130">
        <f>VLOOKUP(Table1[[#This Row],[Product ID]],products!A$2:G$49,4,FALSE)</f>
        <v>0.5</v>
      </c>
      <c r="L130" s="8">
        <f>VLOOKUP(Table1[[#This Row],[Product ID]],products!A$2:G$49,5,FALSE)</f>
        <v>6.75</v>
      </c>
      <c r="M130" s="9">
        <f>E130*K130*Table1[[#This Row],[Unit Price]]</f>
        <v>3.375</v>
      </c>
    </row>
    <row r="131" spans="1:13" x14ac:dyDescent="0.35">
      <c r="A131" s="2" t="s">
        <v>1216</v>
      </c>
      <c r="B131" s="5">
        <v>43652</v>
      </c>
      <c r="C131" s="2" t="s">
        <v>1217</v>
      </c>
      <c r="D131" t="s">
        <v>6183</v>
      </c>
      <c r="E131" s="2">
        <v>1</v>
      </c>
      <c r="F131" s="2" t="str">
        <f>customers!B131</f>
        <v>Evelina Dacca</v>
      </c>
      <c r="G131" s="2" t="str">
        <f>customers!C131</f>
        <v>edacca3l@google.pl</v>
      </c>
      <c r="H131" s="2" t="str">
        <f>customers!G131</f>
        <v>United States</v>
      </c>
      <c r="I131" t="str" cm="1">
        <f t="array" ref="I131">_xlfn.IFS(LEFT(D131,1)="L","Lib",LEFT(D131,1)="A","Ara",LEFT(D131,1)="R","Rob",LEFT(D131,1)="E","Exc")</f>
        <v>Exc</v>
      </c>
      <c r="J131" t="str">
        <f>VLOOKUP(Table1[[#This Row],[Product ID]],products!A$2:G$49,3,FALSE)</f>
        <v>D</v>
      </c>
      <c r="K131">
        <f>VLOOKUP(Table1[[#This Row],[Product ID]],products!A$2:G$49,4,FALSE)</f>
        <v>1</v>
      </c>
      <c r="L131" s="8">
        <f>VLOOKUP(Table1[[#This Row],[Product ID]],products!A$2:G$49,5,FALSE)</f>
        <v>12.15</v>
      </c>
      <c r="M131" s="9">
        <f>E131*K131*Table1[[#This Row],[Unit Price]]</f>
        <v>12.15</v>
      </c>
    </row>
    <row r="132" spans="1:13" x14ac:dyDescent="0.35">
      <c r="A132" s="2" t="s">
        <v>1222</v>
      </c>
      <c r="B132" s="5">
        <v>44624</v>
      </c>
      <c r="C132" s="2" t="s">
        <v>1223</v>
      </c>
      <c r="D132" t="s">
        <v>6182</v>
      </c>
      <c r="E132" s="2">
        <v>5</v>
      </c>
      <c r="F132" s="2" t="str">
        <f>customers!B132</f>
        <v>Bidget Tremellier</v>
      </c>
      <c r="G132" s="2">
        <f>customers!C132</f>
        <v>0</v>
      </c>
      <c r="H132" s="2" t="str">
        <f>customers!G132</f>
        <v>Ireland</v>
      </c>
      <c r="I132" t="str" cm="1">
        <f t="array" ref="I132">_xlfn.IFS(LEFT(D132,1)="L","Lib",LEFT(D132,1)="A","Ara",LEFT(D132,1)="R","Rob",LEFT(D132,1)="E","Exc")</f>
        <v>Ara</v>
      </c>
      <c r="J132" t="str">
        <f>VLOOKUP(Table1[[#This Row],[Product ID]],products!A$2:G$49,3,FALSE)</f>
        <v>L</v>
      </c>
      <c r="K132">
        <f>VLOOKUP(Table1[[#This Row],[Product ID]],products!A$2:G$49,4,FALSE)</f>
        <v>2.5</v>
      </c>
      <c r="L132" s="8">
        <f>VLOOKUP(Table1[[#This Row],[Product ID]],products!A$2:G$49,5,FALSE)</f>
        <v>29.784999999999997</v>
      </c>
      <c r="M132" s="9">
        <f>E132*K132*Table1[[#This Row],[Unit Price]]</f>
        <v>372.31249999999994</v>
      </c>
    </row>
    <row r="133" spans="1:13" x14ac:dyDescent="0.35">
      <c r="A133" s="2" t="s">
        <v>1227</v>
      </c>
      <c r="B133" s="5">
        <v>44196</v>
      </c>
      <c r="C133" s="2" t="s">
        <v>1228</v>
      </c>
      <c r="D133" t="s">
        <v>6144</v>
      </c>
      <c r="E133" s="2">
        <v>2</v>
      </c>
      <c r="F133" s="2" t="str">
        <f>customers!B133</f>
        <v>Bobinette Hindsberg</v>
      </c>
      <c r="G133" s="2" t="str">
        <f>customers!C133</f>
        <v>bhindsberg3n@blogs.com</v>
      </c>
      <c r="H133" s="2" t="str">
        <f>customers!G133</f>
        <v>United States</v>
      </c>
      <c r="I133" t="str" cm="1">
        <f t="array" ref="I133">_xlfn.IFS(LEFT(D133,1)="L","Lib",LEFT(D133,1)="A","Ara",LEFT(D133,1)="R","Rob",LEFT(D133,1)="E","Exc")</f>
        <v>Exc</v>
      </c>
      <c r="J133" t="str">
        <f>VLOOKUP(Table1[[#This Row],[Product ID]],products!A$2:G$49,3,FALSE)</f>
        <v>D</v>
      </c>
      <c r="K133">
        <f>VLOOKUP(Table1[[#This Row],[Product ID]],products!A$2:G$49,4,FALSE)</f>
        <v>0.5</v>
      </c>
      <c r="L133" s="8">
        <f>VLOOKUP(Table1[[#This Row],[Product ID]],products!A$2:G$49,5,FALSE)</f>
        <v>7.29</v>
      </c>
      <c r="M133" s="9">
        <f>E133*K133*Table1[[#This Row],[Unit Price]]</f>
        <v>7.29</v>
      </c>
    </row>
    <row r="134" spans="1:13" x14ac:dyDescent="0.35">
      <c r="A134" s="2" t="s">
        <v>1233</v>
      </c>
      <c r="B134" s="5">
        <v>44043</v>
      </c>
      <c r="C134" s="2" t="s">
        <v>1234</v>
      </c>
      <c r="D134" t="s">
        <v>6182</v>
      </c>
      <c r="E134" s="2">
        <v>5</v>
      </c>
      <c r="F134" s="2" t="str">
        <f>customers!B134</f>
        <v>Osbert Robins</v>
      </c>
      <c r="G134" s="2" t="str">
        <f>customers!C134</f>
        <v>orobins3o@salon.com</v>
      </c>
      <c r="H134" s="2" t="str">
        <f>customers!G134</f>
        <v>United States</v>
      </c>
      <c r="I134" t="str" cm="1">
        <f t="array" ref="I134">_xlfn.IFS(LEFT(D134,1)="L","Lib",LEFT(D134,1)="A","Ara",LEFT(D134,1)="R","Rob",LEFT(D134,1)="E","Exc")</f>
        <v>Ara</v>
      </c>
      <c r="J134" t="str">
        <f>VLOOKUP(Table1[[#This Row],[Product ID]],products!A$2:G$49,3,FALSE)</f>
        <v>L</v>
      </c>
      <c r="K134">
        <f>VLOOKUP(Table1[[#This Row],[Product ID]],products!A$2:G$49,4,FALSE)</f>
        <v>2.5</v>
      </c>
      <c r="L134" s="8">
        <f>VLOOKUP(Table1[[#This Row],[Product ID]],products!A$2:G$49,5,FALSE)</f>
        <v>29.784999999999997</v>
      </c>
      <c r="M134" s="9">
        <f>E134*K134*Table1[[#This Row],[Unit Price]]</f>
        <v>372.31249999999994</v>
      </c>
    </row>
    <row r="135" spans="1:13" x14ac:dyDescent="0.35">
      <c r="A135" s="2" t="s">
        <v>1239</v>
      </c>
      <c r="B135" s="5">
        <v>44340</v>
      </c>
      <c r="C135" s="2" t="s">
        <v>1240</v>
      </c>
      <c r="D135" t="s">
        <v>6143</v>
      </c>
      <c r="E135" s="2">
        <v>1</v>
      </c>
      <c r="F135" s="2" t="str">
        <f>customers!B135</f>
        <v>Othello Syseland</v>
      </c>
      <c r="G135" s="2" t="str">
        <f>customers!C135</f>
        <v>osyseland3p@independent.co.uk</v>
      </c>
      <c r="H135" s="2" t="str">
        <f>customers!G135</f>
        <v>United States</v>
      </c>
      <c r="I135" t="str" cm="1">
        <f t="array" ref="I135">_xlfn.IFS(LEFT(D135,1)="L","Lib",LEFT(D135,1)="A","Ara",LEFT(D135,1)="R","Rob",LEFT(D135,1)="E","Exc")</f>
        <v>Lib</v>
      </c>
      <c r="J135" t="str">
        <f>VLOOKUP(Table1[[#This Row],[Product ID]],products!A$2:G$49,3,FALSE)</f>
        <v>D</v>
      </c>
      <c r="K135">
        <f>VLOOKUP(Table1[[#This Row],[Product ID]],products!A$2:G$49,4,FALSE)</f>
        <v>1</v>
      </c>
      <c r="L135" s="8">
        <f>VLOOKUP(Table1[[#This Row],[Product ID]],products!A$2:G$49,5,FALSE)</f>
        <v>12.95</v>
      </c>
      <c r="M135" s="9">
        <f>E135*K135*Table1[[#This Row],[Unit Price]]</f>
        <v>12.95</v>
      </c>
    </row>
    <row r="136" spans="1:13" x14ac:dyDescent="0.35">
      <c r="A136" s="2" t="s">
        <v>1245</v>
      </c>
      <c r="B136" s="5">
        <v>44758</v>
      </c>
      <c r="C136" s="2" t="s">
        <v>1246</v>
      </c>
      <c r="D136" t="s">
        <v>6166</v>
      </c>
      <c r="E136" s="2">
        <v>3</v>
      </c>
      <c r="F136" s="2" t="str">
        <f>customers!B136</f>
        <v>Ewell Hanby</v>
      </c>
      <c r="G136" s="2">
        <f>customers!C136</f>
        <v>0</v>
      </c>
      <c r="H136" s="2" t="str">
        <f>customers!G136</f>
        <v>United States</v>
      </c>
      <c r="I136" t="str" cm="1">
        <f t="array" ref="I136">_xlfn.IFS(LEFT(D136,1)="L","Lib",LEFT(D136,1)="A","Ara",LEFT(D136,1)="R","Rob",LEFT(D136,1)="E","Exc")</f>
        <v>Exc</v>
      </c>
      <c r="J136" t="str">
        <f>VLOOKUP(Table1[[#This Row],[Product ID]],products!A$2:G$49,3,FALSE)</f>
        <v>M</v>
      </c>
      <c r="K136">
        <f>VLOOKUP(Table1[[#This Row],[Product ID]],products!A$2:G$49,4,FALSE)</f>
        <v>2.5</v>
      </c>
      <c r="L136" s="8">
        <f>VLOOKUP(Table1[[#This Row],[Product ID]],products!A$2:G$49,5,FALSE)</f>
        <v>31.624999999999996</v>
      </c>
      <c r="M136" s="9">
        <f>E136*K136*Table1[[#This Row],[Unit Price]]</f>
        <v>237.18749999999997</v>
      </c>
    </row>
    <row r="137" spans="1:13" x14ac:dyDescent="0.35">
      <c r="A137" s="2" t="s">
        <v>1249</v>
      </c>
      <c r="B137" s="5">
        <v>44232</v>
      </c>
      <c r="C137" s="2" t="s">
        <v>976</v>
      </c>
      <c r="D137" t="s">
        <v>6180</v>
      </c>
      <c r="E137" s="2">
        <v>5</v>
      </c>
      <c r="F137" s="2" t="str">
        <f>customers!B137</f>
        <v>Chalmers Havenhand</v>
      </c>
      <c r="G137" s="2" t="str">
        <f>customers!C137</f>
        <v>chavenhand3r@1688.com</v>
      </c>
      <c r="H137" s="2" t="str">
        <f>customers!G137</f>
        <v>Ireland</v>
      </c>
      <c r="I137" t="str" cm="1">
        <f t="array" ref="I137">_xlfn.IFS(LEFT(D137,1)="L","Lib",LEFT(D137,1)="A","Ara",LEFT(D137,1)="R","Rob",LEFT(D137,1)="E","Exc")</f>
        <v>Ara</v>
      </c>
      <c r="J137" t="str">
        <f>VLOOKUP(Table1[[#This Row],[Product ID]],products!A$2:G$49,3,FALSE)</f>
        <v>L</v>
      </c>
      <c r="K137">
        <f>VLOOKUP(Table1[[#This Row],[Product ID]],products!A$2:G$49,4,FALSE)</f>
        <v>0.5</v>
      </c>
      <c r="L137" s="8">
        <f>VLOOKUP(Table1[[#This Row],[Product ID]],products!A$2:G$49,5,FALSE)</f>
        <v>7.77</v>
      </c>
      <c r="M137" s="9">
        <f>E137*K137*Table1[[#This Row],[Unit Price]]</f>
        <v>19.424999999999997</v>
      </c>
    </row>
    <row r="138" spans="1:13" x14ac:dyDescent="0.35">
      <c r="A138" s="2" t="s">
        <v>1255</v>
      </c>
      <c r="B138" s="5">
        <v>44406</v>
      </c>
      <c r="C138" s="2" t="s">
        <v>1256</v>
      </c>
      <c r="D138" t="s">
        <v>6154</v>
      </c>
      <c r="E138" s="2">
        <v>4</v>
      </c>
      <c r="F138" s="2" t="str">
        <f>customers!B138</f>
        <v>Lowell Keenleyside</v>
      </c>
      <c r="G138" s="2" t="str">
        <f>customers!C138</f>
        <v>lkeenleyside3s@topsy.com</v>
      </c>
      <c r="H138" s="2" t="str">
        <f>customers!G138</f>
        <v>United States</v>
      </c>
      <c r="I138" t="str" cm="1">
        <f t="array" ref="I138">_xlfn.IFS(LEFT(D138,1)="L","Lib",LEFT(D138,1)="A","Ara",LEFT(D138,1)="R","Rob",LEFT(D138,1)="E","Exc")</f>
        <v>Ara</v>
      </c>
      <c r="J138" t="str">
        <f>VLOOKUP(Table1[[#This Row],[Product ID]],products!A$2:G$49,3,FALSE)</f>
        <v>D</v>
      </c>
      <c r="K138">
        <f>VLOOKUP(Table1[[#This Row],[Product ID]],products!A$2:G$49,4,FALSE)</f>
        <v>0.2</v>
      </c>
      <c r="L138" s="8">
        <f>VLOOKUP(Table1[[#This Row],[Product ID]],products!A$2:G$49,5,FALSE)</f>
        <v>2.9849999999999999</v>
      </c>
      <c r="M138" s="9">
        <f>E138*K138*Table1[[#This Row],[Unit Price]]</f>
        <v>2.3879999999999999</v>
      </c>
    </row>
    <row r="139" spans="1:13" x14ac:dyDescent="0.35">
      <c r="A139" s="2" t="s">
        <v>1261</v>
      </c>
      <c r="B139" s="5">
        <v>44637</v>
      </c>
      <c r="C139" s="2" t="s">
        <v>1262</v>
      </c>
      <c r="D139" t="s">
        <v>6148</v>
      </c>
      <c r="E139" s="2">
        <v>3</v>
      </c>
      <c r="F139" s="2" t="str">
        <f>customers!B139</f>
        <v>Elonore Joliffe</v>
      </c>
      <c r="G139" s="2">
        <f>customers!C139</f>
        <v>0</v>
      </c>
      <c r="H139" s="2" t="str">
        <f>customers!G139</f>
        <v>Ireland</v>
      </c>
      <c r="I139" t="str" cm="1">
        <f t="array" ref="I139">_xlfn.IFS(LEFT(D139,1)="L","Lib",LEFT(D139,1)="A","Ara",LEFT(D139,1)="R","Rob",LEFT(D139,1)="E","Exc")</f>
        <v>Exc</v>
      </c>
      <c r="J139" t="str">
        <f>VLOOKUP(Table1[[#This Row],[Product ID]],products!A$2:G$49,3,FALSE)</f>
        <v>L</v>
      </c>
      <c r="K139">
        <f>VLOOKUP(Table1[[#This Row],[Product ID]],products!A$2:G$49,4,FALSE)</f>
        <v>2.5</v>
      </c>
      <c r="L139" s="8">
        <f>VLOOKUP(Table1[[#This Row],[Product ID]],products!A$2:G$49,5,FALSE)</f>
        <v>34.154999999999994</v>
      </c>
      <c r="M139" s="9">
        <f>E139*K139*Table1[[#This Row],[Unit Price]]</f>
        <v>256.16249999999997</v>
      </c>
    </row>
    <row r="140" spans="1:13" x14ac:dyDescent="0.35">
      <c r="A140" s="2" t="s">
        <v>1266</v>
      </c>
      <c r="B140" s="5">
        <v>44238</v>
      </c>
      <c r="C140" s="2" t="s">
        <v>1267</v>
      </c>
      <c r="D140" t="s">
        <v>6183</v>
      </c>
      <c r="E140" s="2">
        <v>4</v>
      </c>
      <c r="F140" s="2" t="str">
        <f>customers!B140</f>
        <v>Abraham Coleman</v>
      </c>
      <c r="G140" s="2">
        <f>customers!C140</f>
        <v>0</v>
      </c>
      <c r="H140" s="2" t="str">
        <f>customers!G140</f>
        <v>United States</v>
      </c>
      <c r="I140" t="str" cm="1">
        <f t="array" ref="I140">_xlfn.IFS(LEFT(D140,1)="L","Lib",LEFT(D140,1)="A","Ara",LEFT(D140,1)="R","Rob",LEFT(D140,1)="E","Exc")</f>
        <v>Exc</v>
      </c>
      <c r="J140" t="str">
        <f>VLOOKUP(Table1[[#This Row],[Product ID]],products!A$2:G$49,3,FALSE)</f>
        <v>D</v>
      </c>
      <c r="K140">
        <f>VLOOKUP(Table1[[#This Row],[Product ID]],products!A$2:G$49,4,FALSE)</f>
        <v>1</v>
      </c>
      <c r="L140" s="8">
        <f>VLOOKUP(Table1[[#This Row],[Product ID]],products!A$2:G$49,5,FALSE)</f>
        <v>12.15</v>
      </c>
      <c r="M140" s="9">
        <f>E140*K140*Table1[[#This Row],[Unit Price]]</f>
        <v>48.6</v>
      </c>
    </row>
    <row r="141" spans="1:13" x14ac:dyDescent="0.35">
      <c r="A141" s="2" t="s">
        <v>1271</v>
      </c>
      <c r="B141" s="5">
        <v>43509</v>
      </c>
      <c r="C141" s="2" t="s">
        <v>1272</v>
      </c>
      <c r="D141" t="s">
        <v>6143</v>
      </c>
      <c r="E141" s="2">
        <v>6</v>
      </c>
      <c r="F141" s="2" t="str">
        <f>customers!B141</f>
        <v>Rivy Farington</v>
      </c>
      <c r="G141" s="2">
        <f>customers!C141</f>
        <v>0</v>
      </c>
      <c r="H141" s="2" t="str">
        <f>customers!G141</f>
        <v>United States</v>
      </c>
      <c r="I141" t="str" cm="1">
        <f t="array" ref="I141">_xlfn.IFS(LEFT(D141,1)="L","Lib",LEFT(D141,1)="A","Ara",LEFT(D141,1)="R","Rob",LEFT(D141,1)="E","Exc")</f>
        <v>Lib</v>
      </c>
      <c r="J141" t="str">
        <f>VLOOKUP(Table1[[#This Row],[Product ID]],products!A$2:G$49,3,FALSE)</f>
        <v>D</v>
      </c>
      <c r="K141">
        <f>VLOOKUP(Table1[[#This Row],[Product ID]],products!A$2:G$49,4,FALSE)</f>
        <v>1</v>
      </c>
      <c r="L141" s="8">
        <f>VLOOKUP(Table1[[#This Row],[Product ID]],products!A$2:G$49,5,FALSE)</f>
        <v>12.95</v>
      </c>
      <c r="M141" s="9">
        <f>E141*K141*Table1[[#This Row],[Unit Price]]</f>
        <v>77.699999999999989</v>
      </c>
    </row>
    <row r="142" spans="1:13" x14ac:dyDescent="0.35">
      <c r="A142" s="2" t="s">
        <v>1276</v>
      </c>
      <c r="B142" s="5">
        <v>44694</v>
      </c>
      <c r="C142" s="2" t="s">
        <v>1277</v>
      </c>
      <c r="D142" t="s">
        <v>6165</v>
      </c>
      <c r="E142" s="2">
        <v>1</v>
      </c>
      <c r="F142" s="2" t="str">
        <f>customers!B142</f>
        <v>Vallie Kundt</v>
      </c>
      <c r="G142" s="2" t="str">
        <f>customers!C142</f>
        <v>vkundt3w@bigcartel.com</v>
      </c>
      <c r="H142" s="2" t="str">
        <f>customers!G142</f>
        <v>Ireland</v>
      </c>
      <c r="I142" t="str" cm="1">
        <f t="array" ref="I142">_xlfn.IFS(LEFT(D142,1)="L","Lib",LEFT(D142,1)="A","Ara",LEFT(D142,1)="R","Rob",LEFT(D142,1)="E","Exc")</f>
        <v>Lib</v>
      </c>
      <c r="J142" t="str">
        <f>VLOOKUP(Table1[[#This Row],[Product ID]],products!A$2:G$49,3,FALSE)</f>
        <v>D</v>
      </c>
      <c r="K142">
        <f>VLOOKUP(Table1[[#This Row],[Product ID]],products!A$2:G$49,4,FALSE)</f>
        <v>2.5</v>
      </c>
      <c r="L142" s="8">
        <f>VLOOKUP(Table1[[#This Row],[Product ID]],products!A$2:G$49,5,FALSE)</f>
        <v>29.784999999999997</v>
      </c>
      <c r="M142" s="9">
        <f>E142*K142*Table1[[#This Row],[Unit Price]]</f>
        <v>74.462499999999991</v>
      </c>
    </row>
    <row r="143" spans="1:13" x14ac:dyDescent="0.35">
      <c r="A143" s="2" t="s">
        <v>1283</v>
      </c>
      <c r="B143" s="5">
        <v>43970</v>
      </c>
      <c r="C143" s="2" t="s">
        <v>1284</v>
      </c>
      <c r="D143" t="s">
        <v>6167</v>
      </c>
      <c r="E143" s="2">
        <v>4</v>
      </c>
      <c r="F143" s="2" t="str">
        <f>customers!B143</f>
        <v>Boyd Bett</v>
      </c>
      <c r="G143" s="2" t="str">
        <f>customers!C143</f>
        <v>bbett3x@google.de</v>
      </c>
      <c r="H143" s="2" t="str">
        <f>customers!G143</f>
        <v>United States</v>
      </c>
      <c r="I143" t="str" cm="1">
        <f t="array" ref="I143">_xlfn.IFS(LEFT(D143,1)="L","Lib",LEFT(D143,1)="A","Ara",LEFT(D143,1)="R","Rob",LEFT(D143,1)="E","Exc")</f>
        <v>Ara</v>
      </c>
      <c r="J143" t="str">
        <f>VLOOKUP(Table1[[#This Row],[Product ID]],products!A$2:G$49,3,FALSE)</f>
        <v>L</v>
      </c>
      <c r="K143">
        <f>VLOOKUP(Table1[[#This Row],[Product ID]],products!A$2:G$49,4,FALSE)</f>
        <v>0.2</v>
      </c>
      <c r="L143" s="8">
        <f>VLOOKUP(Table1[[#This Row],[Product ID]],products!A$2:G$49,5,FALSE)</f>
        <v>3.8849999999999998</v>
      </c>
      <c r="M143" s="9">
        <f>E143*K143*Table1[[#This Row],[Unit Price]]</f>
        <v>3.1080000000000001</v>
      </c>
    </row>
    <row r="144" spans="1:13" x14ac:dyDescent="0.35">
      <c r="A144" s="2" t="s">
        <v>1289</v>
      </c>
      <c r="B144" s="5">
        <v>44678</v>
      </c>
      <c r="C144" s="2" t="s">
        <v>1290</v>
      </c>
      <c r="D144" t="s">
        <v>6148</v>
      </c>
      <c r="E144" s="2">
        <v>4</v>
      </c>
      <c r="F144" s="2" t="str">
        <f>customers!B144</f>
        <v>Julio Armytage</v>
      </c>
      <c r="G144" s="2">
        <f>customers!C144</f>
        <v>0</v>
      </c>
      <c r="H144" s="2" t="str">
        <f>customers!G144</f>
        <v>Ireland</v>
      </c>
      <c r="I144" t="str" cm="1">
        <f t="array" ref="I144">_xlfn.IFS(LEFT(D144,1)="L","Lib",LEFT(D144,1)="A","Ara",LEFT(D144,1)="R","Rob",LEFT(D144,1)="E","Exc")</f>
        <v>Exc</v>
      </c>
      <c r="J144" t="str">
        <f>VLOOKUP(Table1[[#This Row],[Product ID]],products!A$2:G$49,3,FALSE)</f>
        <v>L</v>
      </c>
      <c r="K144">
        <f>VLOOKUP(Table1[[#This Row],[Product ID]],products!A$2:G$49,4,FALSE)</f>
        <v>2.5</v>
      </c>
      <c r="L144" s="8">
        <f>VLOOKUP(Table1[[#This Row],[Product ID]],products!A$2:G$49,5,FALSE)</f>
        <v>34.154999999999994</v>
      </c>
      <c r="M144" s="9">
        <f>E144*K144*Table1[[#This Row],[Unit Price]]</f>
        <v>341.54999999999995</v>
      </c>
    </row>
    <row r="145" spans="1:13" x14ac:dyDescent="0.35">
      <c r="A145" s="2" t="s">
        <v>1293</v>
      </c>
      <c r="B145" s="5">
        <v>44083</v>
      </c>
      <c r="C145" s="2" t="s">
        <v>1294</v>
      </c>
      <c r="D145" t="s">
        <v>6160</v>
      </c>
      <c r="E145" s="2">
        <v>2</v>
      </c>
      <c r="F145" s="2" t="str">
        <f>customers!B145</f>
        <v>Deana Staite</v>
      </c>
      <c r="G145" s="2" t="str">
        <f>customers!C145</f>
        <v>dstaite3z@scientificamerican.com</v>
      </c>
      <c r="H145" s="2" t="str">
        <f>customers!G145</f>
        <v>United States</v>
      </c>
      <c r="I145" t="str" cm="1">
        <f t="array" ref="I145">_xlfn.IFS(LEFT(D145,1)="L","Lib",LEFT(D145,1)="A","Ara",LEFT(D145,1)="R","Rob",LEFT(D145,1)="E","Exc")</f>
        <v>Lib</v>
      </c>
      <c r="J145" t="str">
        <f>VLOOKUP(Table1[[#This Row],[Product ID]],products!A$2:G$49,3,FALSE)</f>
        <v>M</v>
      </c>
      <c r="K145">
        <f>VLOOKUP(Table1[[#This Row],[Product ID]],products!A$2:G$49,4,FALSE)</f>
        <v>0.5</v>
      </c>
      <c r="L145" s="8">
        <f>VLOOKUP(Table1[[#This Row],[Product ID]],products!A$2:G$49,5,FALSE)</f>
        <v>8.73</v>
      </c>
      <c r="M145" s="9">
        <f>E145*K145*Table1[[#This Row],[Unit Price]]</f>
        <v>8.73</v>
      </c>
    </row>
    <row r="146" spans="1:13" x14ac:dyDescent="0.35">
      <c r="A146" s="2" t="s">
        <v>1299</v>
      </c>
      <c r="B146" s="5">
        <v>44265</v>
      </c>
      <c r="C146" s="2" t="s">
        <v>1300</v>
      </c>
      <c r="D146" t="s">
        <v>6148</v>
      </c>
      <c r="E146" s="2">
        <v>2</v>
      </c>
      <c r="F146" s="2" t="str">
        <f>customers!B146</f>
        <v>Winn Keyse</v>
      </c>
      <c r="G146" s="2" t="str">
        <f>customers!C146</f>
        <v>wkeyse40@apple.com</v>
      </c>
      <c r="H146" s="2" t="str">
        <f>customers!G146</f>
        <v>United States</v>
      </c>
      <c r="I146" t="str" cm="1">
        <f t="array" ref="I146">_xlfn.IFS(LEFT(D146,1)="L","Lib",LEFT(D146,1)="A","Ara",LEFT(D146,1)="R","Rob",LEFT(D146,1)="E","Exc")</f>
        <v>Exc</v>
      </c>
      <c r="J146" t="str">
        <f>VLOOKUP(Table1[[#This Row],[Product ID]],products!A$2:G$49,3,FALSE)</f>
        <v>L</v>
      </c>
      <c r="K146">
        <f>VLOOKUP(Table1[[#This Row],[Product ID]],products!A$2:G$49,4,FALSE)</f>
        <v>2.5</v>
      </c>
      <c r="L146" s="8">
        <f>VLOOKUP(Table1[[#This Row],[Product ID]],products!A$2:G$49,5,FALSE)</f>
        <v>34.154999999999994</v>
      </c>
      <c r="M146" s="9">
        <f>E146*K146*Table1[[#This Row],[Unit Price]]</f>
        <v>170.77499999999998</v>
      </c>
    </row>
    <row r="147" spans="1:13" x14ac:dyDescent="0.35">
      <c r="A147" s="2" t="s">
        <v>1305</v>
      </c>
      <c r="B147" s="5">
        <v>43562</v>
      </c>
      <c r="C147" s="2" t="s">
        <v>1306</v>
      </c>
      <c r="D147" t="s">
        <v>6159</v>
      </c>
      <c r="E147" s="2">
        <v>4</v>
      </c>
      <c r="F147" s="2" t="str">
        <f>customers!B147</f>
        <v>Osmund Clausen-Thue</v>
      </c>
      <c r="G147" s="2" t="str">
        <f>customers!C147</f>
        <v>oclausenthue41@marriott.com</v>
      </c>
      <c r="H147" s="2" t="str">
        <f>customers!G147</f>
        <v>United States</v>
      </c>
      <c r="I147" t="str" cm="1">
        <f t="array" ref="I147">_xlfn.IFS(LEFT(D147,1)="L","Lib",LEFT(D147,1)="A","Ara",LEFT(D147,1)="R","Rob",LEFT(D147,1)="E","Exc")</f>
        <v>Lib</v>
      </c>
      <c r="J147" t="str">
        <f>VLOOKUP(Table1[[#This Row],[Product ID]],products!A$2:G$49,3,FALSE)</f>
        <v>M</v>
      </c>
      <c r="K147">
        <f>VLOOKUP(Table1[[#This Row],[Product ID]],products!A$2:G$49,4,FALSE)</f>
        <v>0.2</v>
      </c>
      <c r="L147" s="8">
        <f>VLOOKUP(Table1[[#This Row],[Product ID]],products!A$2:G$49,5,FALSE)</f>
        <v>4.3650000000000002</v>
      </c>
      <c r="M147" s="9">
        <f>E147*K147*Table1[[#This Row],[Unit Price]]</f>
        <v>3.4920000000000004</v>
      </c>
    </row>
    <row r="148" spans="1:13" x14ac:dyDescent="0.35">
      <c r="A148" s="2" t="s">
        <v>1311</v>
      </c>
      <c r="B148" s="5">
        <v>44024</v>
      </c>
      <c r="C148" s="2" t="s">
        <v>1312</v>
      </c>
      <c r="D148" t="s">
        <v>6162</v>
      </c>
      <c r="E148" s="2">
        <v>3</v>
      </c>
      <c r="F148" s="2" t="str">
        <f>customers!B148</f>
        <v>Leonore Francisco</v>
      </c>
      <c r="G148" s="2" t="str">
        <f>customers!C148</f>
        <v>lfrancisco42@fema.gov</v>
      </c>
      <c r="H148" s="2" t="str">
        <f>customers!G148</f>
        <v>United States</v>
      </c>
      <c r="I148" t="str" cm="1">
        <f t="array" ref="I148">_xlfn.IFS(LEFT(D148,1)="L","Lib",LEFT(D148,1)="A","Ara",LEFT(D148,1)="R","Rob",LEFT(D148,1)="E","Exc")</f>
        <v>Lib</v>
      </c>
      <c r="J148" t="str">
        <f>VLOOKUP(Table1[[#This Row],[Product ID]],products!A$2:G$49,3,FALSE)</f>
        <v>M</v>
      </c>
      <c r="K148">
        <f>VLOOKUP(Table1[[#This Row],[Product ID]],products!A$2:G$49,4,FALSE)</f>
        <v>1</v>
      </c>
      <c r="L148" s="8">
        <f>VLOOKUP(Table1[[#This Row],[Product ID]],products!A$2:G$49,5,FALSE)</f>
        <v>14.55</v>
      </c>
      <c r="M148" s="9">
        <f>E148*K148*Table1[[#This Row],[Unit Price]]</f>
        <v>43.650000000000006</v>
      </c>
    </row>
    <row r="149" spans="1:13" x14ac:dyDescent="0.35">
      <c r="A149" s="2" t="s">
        <v>1311</v>
      </c>
      <c r="B149" s="5">
        <v>44024</v>
      </c>
      <c r="C149" s="2" t="s">
        <v>1312</v>
      </c>
      <c r="D149" t="s">
        <v>6141</v>
      </c>
      <c r="E149" s="2">
        <v>2</v>
      </c>
      <c r="F149" s="2" t="str">
        <f>customers!B149</f>
        <v>Adey Lowseley</v>
      </c>
      <c r="G149" s="2" t="str">
        <f>customers!C149</f>
        <v>alowseley43@timesonline.co.uk</v>
      </c>
      <c r="H149" s="2" t="str">
        <f>customers!G149</f>
        <v>United States</v>
      </c>
      <c r="I149" t="str" cm="1">
        <f t="array" ref="I149">_xlfn.IFS(LEFT(D149,1)="L","Lib",LEFT(D149,1)="A","Ara",LEFT(D149,1)="R","Rob",LEFT(D149,1)="E","Exc")</f>
        <v>Exc</v>
      </c>
      <c r="J149" t="str">
        <f>VLOOKUP(Table1[[#This Row],[Product ID]],products!A$2:G$49,3,FALSE)</f>
        <v>M</v>
      </c>
      <c r="K149">
        <f>VLOOKUP(Table1[[#This Row],[Product ID]],products!A$2:G$49,4,FALSE)</f>
        <v>1</v>
      </c>
      <c r="L149" s="8">
        <f>VLOOKUP(Table1[[#This Row],[Product ID]],products!A$2:G$49,5,FALSE)</f>
        <v>13.75</v>
      </c>
      <c r="M149" s="9">
        <f>E149*K149*Table1[[#This Row],[Unit Price]]</f>
        <v>27.5</v>
      </c>
    </row>
    <row r="150" spans="1:13" x14ac:dyDescent="0.35">
      <c r="A150" s="2" t="s">
        <v>1322</v>
      </c>
      <c r="B150" s="5">
        <v>44551</v>
      </c>
      <c r="C150" s="2" t="s">
        <v>1323</v>
      </c>
      <c r="D150" t="s">
        <v>6153</v>
      </c>
      <c r="E150" s="2">
        <v>5</v>
      </c>
      <c r="F150" s="2" t="str">
        <f>customers!B150</f>
        <v>Giacobo Skingle</v>
      </c>
      <c r="G150" s="2" t="str">
        <f>customers!C150</f>
        <v>gskingle44@clickbank.net</v>
      </c>
      <c r="H150" s="2" t="str">
        <f>customers!G150</f>
        <v>United States</v>
      </c>
      <c r="I150" t="str" cm="1">
        <f t="array" ref="I150">_xlfn.IFS(LEFT(D150,1)="L","Lib",LEFT(D150,1)="A","Ara",LEFT(D150,1)="R","Rob",LEFT(D150,1)="E","Exc")</f>
        <v>Exc</v>
      </c>
      <c r="J150" t="str">
        <f>VLOOKUP(Table1[[#This Row],[Product ID]],products!A$2:G$49,3,FALSE)</f>
        <v>D</v>
      </c>
      <c r="K150">
        <f>VLOOKUP(Table1[[#This Row],[Product ID]],products!A$2:G$49,4,FALSE)</f>
        <v>0.2</v>
      </c>
      <c r="L150" s="8">
        <f>VLOOKUP(Table1[[#This Row],[Product ID]],products!A$2:G$49,5,FALSE)</f>
        <v>3.645</v>
      </c>
      <c r="M150" s="9">
        <f>E150*K150*Table1[[#This Row],[Unit Price]]</f>
        <v>3.645</v>
      </c>
    </row>
    <row r="151" spans="1:13" x14ac:dyDescent="0.35">
      <c r="A151" s="2" t="s">
        <v>1328</v>
      </c>
      <c r="B151" s="5">
        <v>44108</v>
      </c>
      <c r="C151" s="2" t="s">
        <v>1329</v>
      </c>
      <c r="D151" t="s">
        <v>6175</v>
      </c>
      <c r="E151" s="2">
        <v>2</v>
      </c>
      <c r="F151" s="2" t="str">
        <f>customers!B151</f>
        <v>Gerard Pirdy</v>
      </c>
      <c r="G151" s="2">
        <f>customers!C151</f>
        <v>0</v>
      </c>
      <c r="H151" s="2" t="str">
        <f>customers!G151</f>
        <v>United States</v>
      </c>
      <c r="I151" t="str" cm="1">
        <f t="array" ref="I151">_xlfn.IFS(LEFT(D151,1)="L","Lib",LEFT(D151,1)="A","Ara",LEFT(D151,1)="R","Rob",LEFT(D151,1)="E","Exc")</f>
        <v>Ara</v>
      </c>
      <c r="J151" t="str">
        <f>VLOOKUP(Table1[[#This Row],[Product ID]],products!A$2:G$49,3,FALSE)</f>
        <v>M</v>
      </c>
      <c r="K151">
        <f>VLOOKUP(Table1[[#This Row],[Product ID]],products!A$2:G$49,4,FALSE)</f>
        <v>2.5</v>
      </c>
      <c r="L151" s="8">
        <f>VLOOKUP(Table1[[#This Row],[Product ID]],products!A$2:G$49,5,FALSE)</f>
        <v>25.874999999999996</v>
      </c>
      <c r="M151" s="9">
        <f>E151*K151*Table1[[#This Row],[Unit Price]]</f>
        <v>129.37499999999997</v>
      </c>
    </row>
    <row r="152" spans="1:13" x14ac:dyDescent="0.35">
      <c r="A152" s="2" t="s">
        <v>1333</v>
      </c>
      <c r="B152" s="5">
        <v>44051</v>
      </c>
      <c r="C152" s="2" t="s">
        <v>1334</v>
      </c>
      <c r="D152" t="s">
        <v>6143</v>
      </c>
      <c r="E152" s="2">
        <v>1</v>
      </c>
      <c r="F152" s="2" t="str">
        <f>customers!B152</f>
        <v>Jacinthe Balsillie</v>
      </c>
      <c r="G152" s="2" t="str">
        <f>customers!C152</f>
        <v>jbalsillie46@princeton.edu</v>
      </c>
      <c r="H152" s="2" t="str">
        <f>customers!G152</f>
        <v>United States</v>
      </c>
      <c r="I152" t="str" cm="1">
        <f t="array" ref="I152">_xlfn.IFS(LEFT(D152,1)="L","Lib",LEFT(D152,1)="A","Ara",LEFT(D152,1)="R","Rob",LEFT(D152,1)="E","Exc")</f>
        <v>Lib</v>
      </c>
      <c r="J152" t="str">
        <f>VLOOKUP(Table1[[#This Row],[Product ID]],products!A$2:G$49,3,FALSE)</f>
        <v>D</v>
      </c>
      <c r="K152">
        <f>VLOOKUP(Table1[[#This Row],[Product ID]],products!A$2:G$49,4,FALSE)</f>
        <v>1</v>
      </c>
      <c r="L152" s="8">
        <f>VLOOKUP(Table1[[#This Row],[Product ID]],products!A$2:G$49,5,FALSE)</f>
        <v>12.95</v>
      </c>
      <c r="M152" s="9">
        <f>E152*K152*Table1[[#This Row],[Unit Price]]</f>
        <v>12.95</v>
      </c>
    </row>
    <row r="153" spans="1:13" x14ac:dyDescent="0.35">
      <c r="A153" s="2" t="s">
        <v>1339</v>
      </c>
      <c r="B153" s="5">
        <v>44115</v>
      </c>
      <c r="C153" s="2" t="s">
        <v>1340</v>
      </c>
      <c r="D153" t="s">
        <v>6155</v>
      </c>
      <c r="E153" s="2">
        <v>3</v>
      </c>
      <c r="F153" s="2" t="str">
        <f>customers!B153</f>
        <v>Quinton Fouracres</v>
      </c>
      <c r="G153" s="2">
        <f>customers!C153</f>
        <v>0</v>
      </c>
      <c r="H153" s="2" t="str">
        <f>customers!G153</f>
        <v>United States</v>
      </c>
      <c r="I153" t="str" cm="1">
        <f t="array" ref="I153">_xlfn.IFS(LEFT(D153,1)="L","Lib",LEFT(D153,1)="A","Ara",LEFT(D153,1)="R","Rob",LEFT(D153,1)="E","Exc")</f>
        <v>Ara</v>
      </c>
      <c r="J153" t="str">
        <f>VLOOKUP(Table1[[#This Row],[Product ID]],products!A$2:G$49,3,FALSE)</f>
        <v>M</v>
      </c>
      <c r="K153">
        <f>VLOOKUP(Table1[[#This Row],[Product ID]],products!A$2:G$49,4,FALSE)</f>
        <v>1</v>
      </c>
      <c r="L153" s="8">
        <f>VLOOKUP(Table1[[#This Row],[Product ID]],products!A$2:G$49,5,FALSE)</f>
        <v>11.25</v>
      </c>
      <c r="M153" s="9">
        <f>E153*K153*Table1[[#This Row],[Unit Price]]</f>
        <v>33.75</v>
      </c>
    </row>
    <row r="154" spans="1:13" x14ac:dyDescent="0.35">
      <c r="A154" s="2" t="s">
        <v>1344</v>
      </c>
      <c r="B154" s="5">
        <v>44510</v>
      </c>
      <c r="C154" s="2" t="s">
        <v>1345</v>
      </c>
      <c r="D154" t="s">
        <v>6151</v>
      </c>
      <c r="E154" s="2">
        <v>3</v>
      </c>
      <c r="F154" s="2" t="str">
        <f>customers!B154</f>
        <v>Bettina Leffek</v>
      </c>
      <c r="G154" s="2" t="str">
        <f>customers!C154</f>
        <v>bleffek48@ning.com</v>
      </c>
      <c r="H154" s="2" t="str">
        <f>customers!G154</f>
        <v>United States</v>
      </c>
      <c r="I154" t="str" cm="1">
        <f t="array" ref="I154">_xlfn.IFS(LEFT(D154,1)="L","Lib",LEFT(D154,1)="A","Ara",LEFT(D154,1)="R","Rob",LEFT(D154,1)="E","Exc")</f>
        <v>Rob</v>
      </c>
      <c r="J154" t="str">
        <f>VLOOKUP(Table1[[#This Row],[Product ID]],products!A$2:G$49,3,FALSE)</f>
        <v>M</v>
      </c>
      <c r="K154">
        <f>VLOOKUP(Table1[[#This Row],[Product ID]],products!A$2:G$49,4,FALSE)</f>
        <v>2.5</v>
      </c>
      <c r="L154" s="8">
        <f>VLOOKUP(Table1[[#This Row],[Product ID]],products!A$2:G$49,5,FALSE)</f>
        <v>22.884999999999998</v>
      </c>
      <c r="M154" s="9">
        <f>E154*K154*Table1[[#This Row],[Unit Price]]</f>
        <v>171.63749999999999</v>
      </c>
    </row>
    <row r="155" spans="1:13" x14ac:dyDescent="0.35">
      <c r="A155" s="2" t="s">
        <v>1350</v>
      </c>
      <c r="B155" s="5">
        <v>44367</v>
      </c>
      <c r="C155" s="2" t="s">
        <v>1351</v>
      </c>
      <c r="D155" t="s">
        <v>6163</v>
      </c>
      <c r="E155" s="2">
        <v>1</v>
      </c>
      <c r="F155" s="2" t="str">
        <f>customers!B155</f>
        <v>Hetti Penson</v>
      </c>
      <c r="G155" s="2">
        <f>customers!C155</f>
        <v>0</v>
      </c>
      <c r="H155" s="2" t="str">
        <f>customers!G155</f>
        <v>United States</v>
      </c>
      <c r="I155" t="str" cm="1">
        <f t="array" ref="I155">_xlfn.IFS(LEFT(D155,1)="L","Lib",LEFT(D155,1)="A","Ara",LEFT(D155,1)="R","Rob",LEFT(D155,1)="E","Exc")</f>
        <v>Rob</v>
      </c>
      <c r="J155" t="str">
        <f>VLOOKUP(Table1[[#This Row],[Product ID]],products!A$2:G$49,3,FALSE)</f>
        <v>D</v>
      </c>
      <c r="K155">
        <f>VLOOKUP(Table1[[#This Row],[Product ID]],products!A$2:G$49,4,FALSE)</f>
        <v>0.2</v>
      </c>
      <c r="L155" s="8">
        <f>VLOOKUP(Table1[[#This Row],[Product ID]],products!A$2:G$49,5,FALSE)</f>
        <v>2.6849999999999996</v>
      </c>
      <c r="M155" s="9">
        <f>E155*K155*Table1[[#This Row],[Unit Price]]</f>
        <v>0.53699999999999992</v>
      </c>
    </row>
    <row r="156" spans="1:13" x14ac:dyDescent="0.35">
      <c r="A156" s="2" t="s">
        <v>1355</v>
      </c>
      <c r="B156" s="5">
        <v>44473</v>
      </c>
      <c r="C156" s="2" t="s">
        <v>1356</v>
      </c>
      <c r="D156" t="s">
        <v>6168</v>
      </c>
      <c r="E156" s="2">
        <v>5</v>
      </c>
      <c r="F156" s="2" t="str">
        <f>customers!B156</f>
        <v>Jocko Pray</v>
      </c>
      <c r="G156" s="2" t="str">
        <f>customers!C156</f>
        <v>jpray4a@youtube.com</v>
      </c>
      <c r="H156" s="2" t="str">
        <f>customers!G156</f>
        <v>United States</v>
      </c>
      <c r="I156" t="str" cm="1">
        <f t="array" ref="I156">_xlfn.IFS(LEFT(D156,1)="L","Lib",LEFT(D156,1)="A","Ara",LEFT(D156,1)="R","Rob",LEFT(D156,1)="E","Exc")</f>
        <v>Ara</v>
      </c>
      <c r="J156" t="str">
        <f>VLOOKUP(Table1[[#This Row],[Product ID]],products!A$2:G$49,3,FALSE)</f>
        <v>D</v>
      </c>
      <c r="K156">
        <f>VLOOKUP(Table1[[#This Row],[Product ID]],products!A$2:G$49,4,FALSE)</f>
        <v>2.5</v>
      </c>
      <c r="L156" s="8">
        <f>VLOOKUP(Table1[[#This Row],[Product ID]],products!A$2:G$49,5,FALSE)</f>
        <v>22.884999999999998</v>
      </c>
      <c r="M156" s="9">
        <f>E156*K156*Table1[[#This Row],[Unit Price]]</f>
        <v>286.0625</v>
      </c>
    </row>
    <row r="157" spans="1:13" x14ac:dyDescent="0.35">
      <c r="A157" s="2" t="s">
        <v>1361</v>
      </c>
      <c r="B157" s="5">
        <v>43640</v>
      </c>
      <c r="C157" s="2" t="s">
        <v>1362</v>
      </c>
      <c r="D157" t="s">
        <v>6175</v>
      </c>
      <c r="E157" s="2">
        <v>6</v>
      </c>
      <c r="F157" s="2" t="str">
        <f>customers!B157</f>
        <v>Grete Holborn</v>
      </c>
      <c r="G157" s="2" t="str">
        <f>customers!C157</f>
        <v>gholborn4b@ow.ly</v>
      </c>
      <c r="H157" s="2" t="str">
        <f>customers!G157</f>
        <v>United States</v>
      </c>
      <c r="I157" t="str" cm="1">
        <f t="array" ref="I157">_xlfn.IFS(LEFT(D157,1)="L","Lib",LEFT(D157,1)="A","Ara",LEFT(D157,1)="R","Rob",LEFT(D157,1)="E","Exc")</f>
        <v>Ara</v>
      </c>
      <c r="J157" t="str">
        <f>VLOOKUP(Table1[[#This Row],[Product ID]],products!A$2:G$49,3,FALSE)</f>
        <v>M</v>
      </c>
      <c r="K157">
        <f>VLOOKUP(Table1[[#This Row],[Product ID]],products!A$2:G$49,4,FALSE)</f>
        <v>2.5</v>
      </c>
      <c r="L157" s="8">
        <f>VLOOKUP(Table1[[#This Row],[Product ID]],products!A$2:G$49,5,FALSE)</f>
        <v>25.874999999999996</v>
      </c>
      <c r="M157" s="9">
        <f>E157*K157*Table1[[#This Row],[Unit Price]]</f>
        <v>388.12499999999994</v>
      </c>
    </row>
    <row r="158" spans="1:13" x14ac:dyDescent="0.35">
      <c r="A158" s="2" t="s">
        <v>1367</v>
      </c>
      <c r="B158" s="5">
        <v>43764</v>
      </c>
      <c r="C158" s="2" t="s">
        <v>1368</v>
      </c>
      <c r="D158" t="s">
        <v>6175</v>
      </c>
      <c r="E158" s="2">
        <v>3</v>
      </c>
      <c r="F158" s="2" t="str">
        <f>customers!B158</f>
        <v>Fielding Keinrat</v>
      </c>
      <c r="G158" s="2" t="str">
        <f>customers!C158</f>
        <v>fkeinrat4c@dailymail.co.uk</v>
      </c>
      <c r="H158" s="2" t="str">
        <f>customers!G158</f>
        <v>United States</v>
      </c>
      <c r="I158" t="str" cm="1">
        <f t="array" ref="I158">_xlfn.IFS(LEFT(D158,1)="L","Lib",LEFT(D158,1)="A","Ara",LEFT(D158,1)="R","Rob",LEFT(D158,1)="E","Exc")</f>
        <v>Ara</v>
      </c>
      <c r="J158" t="str">
        <f>VLOOKUP(Table1[[#This Row],[Product ID]],products!A$2:G$49,3,FALSE)</f>
        <v>M</v>
      </c>
      <c r="K158">
        <f>VLOOKUP(Table1[[#This Row],[Product ID]],products!A$2:G$49,4,FALSE)</f>
        <v>2.5</v>
      </c>
      <c r="L158" s="8">
        <f>VLOOKUP(Table1[[#This Row],[Product ID]],products!A$2:G$49,5,FALSE)</f>
        <v>25.874999999999996</v>
      </c>
      <c r="M158" s="9">
        <f>E158*K158*Table1[[#This Row],[Unit Price]]</f>
        <v>194.06249999999997</v>
      </c>
    </row>
    <row r="159" spans="1:13" x14ac:dyDescent="0.35">
      <c r="A159" s="2" t="s">
        <v>1373</v>
      </c>
      <c r="B159" s="5">
        <v>44374</v>
      </c>
      <c r="C159" s="2" t="s">
        <v>1374</v>
      </c>
      <c r="D159" t="s">
        <v>6149</v>
      </c>
      <c r="E159" s="2">
        <v>3</v>
      </c>
      <c r="F159" s="2" t="str">
        <f>customers!B159</f>
        <v>Paulo Yea</v>
      </c>
      <c r="G159" s="2" t="str">
        <f>customers!C159</f>
        <v>pyea4d@aol.com</v>
      </c>
      <c r="H159" s="2" t="str">
        <f>customers!G159</f>
        <v>Ireland</v>
      </c>
      <c r="I159" t="str" cm="1">
        <f t="array" ref="I159">_xlfn.IFS(LEFT(D159,1)="L","Lib",LEFT(D159,1)="A","Ara",LEFT(D159,1)="R","Rob",LEFT(D159,1)="E","Exc")</f>
        <v>Rob</v>
      </c>
      <c r="J159" t="str">
        <f>VLOOKUP(Table1[[#This Row],[Product ID]],products!A$2:G$49,3,FALSE)</f>
        <v>D</v>
      </c>
      <c r="K159">
        <f>VLOOKUP(Table1[[#This Row],[Product ID]],products!A$2:G$49,4,FALSE)</f>
        <v>2.5</v>
      </c>
      <c r="L159" s="8">
        <f>VLOOKUP(Table1[[#This Row],[Product ID]],products!A$2:G$49,5,FALSE)</f>
        <v>20.584999999999997</v>
      </c>
      <c r="M159" s="9">
        <f>E159*K159*Table1[[#This Row],[Unit Price]]</f>
        <v>154.38749999999999</v>
      </c>
    </row>
    <row r="160" spans="1:13" x14ac:dyDescent="0.35">
      <c r="A160" s="2" t="s">
        <v>1379</v>
      </c>
      <c r="B160" s="5">
        <v>43714</v>
      </c>
      <c r="C160" s="2" t="s">
        <v>1380</v>
      </c>
      <c r="D160" t="s">
        <v>6149</v>
      </c>
      <c r="E160" s="2">
        <v>6</v>
      </c>
      <c r="F160" s="2" t="str">
        <f>customers!B160</f>
        <v>Say Risborough</v>
      </c>
      <c r="G160" s="2">
        <f>customers!C160</f>
        <v>0</v>
      </c>
      <c r="H160" s="2" t="str">
        <f>customers!G160</f>
        <v>United States</v>
      </c>
      <c r="I160" t="str" cm="1">
        <f t="array" ref="I160">_xlfn.IFS(LEFT(D160,1)="L","Lib",LEFT(D160,1)="A","Ara",LEFT(D160,1)="R","Rob",LEFT(D160,1)="E","Exc")</f>
        <v>Rob</v>
      </c>
      <c r="J160" t="str">
        <f>VLOOKUP(Table1[[#This Row],[Product ID]],products!A$2:G$49,3,FALSE)</f>
        <v>D</v>
      </c>
      <c r="K160">
        <f>VLOOKUP(Table1[[#This Row],[Product ID]],products!A$2:G$49,4,FALSE)</f>
        <v>2.5</v>
      </c>
      <c r="L160" s="8">
        <f>VLOOKUP(Table1[[#This Row],[Product ID]],products!A$2:G$49,5,FALSE)</f>
        <v>20.584999999999997</v>
      </c>
      <c r="M160" s="9">
        <f>E160*K160*Table1[[#This Row],[Unit Price]]</f>
        <v>308.77499999999998</v>
      </c>
    </row>
    <row r="161" spans="1:13" x14ac:dyDescent="0.35">
      <c r="A161" s="2" t="s">
        <v>1384</v>
      </c>
      <c r="B161" s="5">
        <v>44316</v>
      </c>
      <c r="C161" s="2" t="s">
        <v>1385</v>
      </c>
      <c r="D161" t="s">
        <v>6164</v>
      </c>
      <c r="E161" s="2">
        <v>6</v>
      </c>
      <c r="F161" s="2" t="str">
        <f>customers!B161</f>
        <v>Alexa Sizey</v>
      </c>
      <c r="G161" s="2">
        <f>customers!C161</f>
        <v>0</v>
      </c>
      <c r="H161" s="2" t="str">
        <f>customers!G161</f>
        <v>United States</v>
      </c>
      <c r="I161" t="str" cm="1">
        <f t="array" ref="I161">_xlfn.IFS(LEFT(D161,1)="L","Lib",LEFT(D161,1)="A","Ara",LEFT(D161,1)="R","Rob",LEFT(D161,1)="E","Exc")</f>
        <v>Lib</v>
      </c>
      <c r="J161" t="str">
        <f>VLOOKUP(Table1[[#This Row],[Product ID]],products!A$2:G$49,3,FALSE)</f>
        <v>L</v>
      </c>
      <c r="K161">
        <f>VLOOKUP(Table1[[#This Row],[Product ID]],products!A$2:G$49,4,FALSE)</f>
        <v>2.5</v>
      </c>
      <c r="L161" s="8">
        <f>VLOOKUP(Table1[[#This Row],[Product ID]],products!A$2:G$49,5,FALSE)</f>
        <v>36.454999999999998</v>
      </c>
      <c r="M161" s="9">
        <f>E161*K161*Table1[[#This Row],[Unit Price]]</f>
        <v>546.82499999999993</v>
      </c>
    </row>
    <row r="162" spans="1:13" x14ac:dyDescent="0.35">
      <c r="A162" s="2" t="s">
        <v>1389</v>
      </c>
      <c r="B162" s="5">
        <v>43837</v>
      </c>
      <c r="C162" s="2" t="s">
        <v>1390</v>
      </c>
      <c r="D162" t="s">
        <v>6139</v>
      </c>
      <c r="E162" s="2">
        <v>4</v>
      </c>
      <c r="F162" s="2" t="str">
        <f>customers!B162</f>
        <v>Kari Swede</v>
      </c>
      <c r="G162" s="2" t="str">
        <f>customers!C162</f>
        <v>kswede4g@addthis.com</v>
      </c>
      <c r="H162" s="2" t="str">
        <f>customers!G162</f>
        <v>United States</v>
      </c>
      <c r="I162" t="str" cm="1">
        <f t="array" ref="I162">_xlfn.IFS(LEFT(D162,1)="L","Lib",LEFT(D162,1)="A","Ara",LEFT(D162,1)="R","Rob",LEFT(D162,1)="E","Exc")</f>
        <v>Exc</v>
      </c>
      <c r="J162" t="str">
        <f>VLOOKUP(Table1[[#This Row],[Product ID]],products!A$2:G$49,3,FALSE)</f>
        <v>M</v>
      </c>
      <c r="K162">
        <f>VLOOKUP(Table1[[#This Row],[Product ID]],products!A$2:G$49,4,FALSE)</f>
        <v>0.5</v>
      </c>
      <c r="L162" s="8">
        <f>VLOOKUP(Table1[[#This Row],[Product ID]],products!A$2:G$49,5,FALSE)</f>
        <v>8.25</v>
      </c>
      <c r="M162" s="9">
        <f>E162*K162*Table1[[#This Row],[Unit Price]]</f>
        <v>16.5</v>
      </c>
    </row>
    <row r="163" spans="1:13" x14ac:dyDescent="0.35">
      <c r="A163" s="2" t="s">
        <v>1395</v>
      </c>
      <c r="B163" s="5">
        <v>44207</v>
      </c>
      <c r="C163" s="2" t="s">
        <v>1396</v>
      </c>
      <c r="D163" t="s">
        <v>6180</v>
      </c>
      <c r="E163" s="2">
        <v>3</v>
      </c>
      <c r="F163" s="2" t="str">
        <f>customers!B163</f>
        <v>Leontine Rubrow</v>
      </c>
      <c r="G163" s="2" t="str">
        <f>customers!C163</f>
        <v>lrubrow4h@microsoft.com</v>
      </c>
      <c r="H163" s="2" t="str">
        <f>customers!G163</f>
        <v>United States</v>
      </c>
      <c r="I163" t="str" cm="1">
        <f t="array" ref="I163">_xlfn.IFS(LEFT(D163,1)="L","Lib",LEFT(D163,1)="A","Ara",LEFT(D163,1)="R","Rob",LEFT(D163,1)="E","Exc")</f>
        <v>Ara</v>
      </c>
      <c r="J163" t="str">
        <f>VLOOKUP(Table1[[#This Row],[Product ID]],products!A$2:G$49,3,FALSE)</f>
        <v>L</v>
      </c>
      <c r="K163">
        <f>VLOOKUP(Table1[[#This Row],[Product ID]],products!A$2:G$49,4,FALSE)</f>
        <v>0.5</v>
      </c>
      <c r="L163" s="8">
        <f>VLOOKUP(Table1[[#This Row],[Product ID]],products!A$2:G$49,5,FALSE)</f>
        <v>7.77</v>
      </c>
      <c r="M163" s="9">
        <f>E163*K163*Table1[[#This Row],[Unit Price]]</f>
        <v>11.654999999999999</v>
      </c>
    </row>
    <row r="164" spans="1:13" x14ac:dyDescent="0.35">
      <c r="A164" s="2" t="s">
        <v>1401</v>
      </c>
      <c r="B164" s="5">
        <v>44515</v>
      </c>
      <c r="C164" s="2" t="s">
        <v>1402</v>
      </c>
      <c r="D164" t="s">
        <v>6144</v>
      </c>
      <c r="E164" s="2">
        <v>3</v>
      </c>
      <c r="F164" s="2" t="str">
        <f>customers!B164</f>
        <v>Dottie Tift</v>
      </c>
      <c r="G164" s="2" t="str">
        <f>customers!C164</f>
        <v>dtift4i@netvibes.com</v>
      </c>
      <c r="H164" s="2" t="str">
        <f>customers!G164</f>
        <v>United States</v>
      </c>
      <c r="I164" t="str" cm="1">
        <f t="array" ref="I164">_xlfn.IFS(LEFT(D164,1)="L","Lib",LEFT(D164,1)="A","Ara",LEFT(D164,1)="R","Rob",LEFT(D164,1)="E","Exc")</f>
        <v>Exc</v>
      </c>
      <c r="J164" t="str">
        <f>VLOOKUP(Table1[[#This Row],[Product ID]],products!A$2:G$49,3,FALSE)</f>
        <v>D</v>
      </c>
      <c r="K164">
        <f>VLOOKUP(Table1[[#This Row],[Product ID]],products!A$2:G$49,4,FALSE)</f>
        <v>0.5</v>
      </c>
      <c r="L164" s="8">
        <f>VLOOKUP(Table1[[#This Row],[Product ID]],products!A$2:G$49,5,FALSE)</f>
        <v>7.29</v>
      </c>
      <c r="M164" s="9">
        <f>E164*K164*Table1[[#This Row],[Unit Price]]</f>
        <v>10.935</v>
      </c>
    </row>
    <row r="165" spans="1:13" x14ac:dyDescent="0.35">
      <c r="A165" s="2" t="s">
        <v>1407</v>
      </c>
      <c r="B165" s="5">
        <v>43619</v>
      </c>
      <c r="C165" s="2" t="s">
        <v>1408</v>
      </c>
      <c r="D165" t="s">
        <v>6163</v>
      </c>
      <c r="E165" s="2">
        <v>6</v>
      </c>
      <c r="F165" s="2" t="str">
        <f>customers!B165</f>
        <v>Gerardo Schonfeld</v>
      </c>
      <c r="G165" s="2" t="str">
        <f>customers!C165</f>
        <v>gschonfeld4j@oracle.com</v>
      </c>
      <c r="H165" s="2" t="str">
        <f>customers!G165</f>
        <v>United States</v>
      </c>
      <c r="I165" t="str" cm="1">
        <f t="array" ref="I165">_xlfn.IFS(LEFT(D165,1)="L","Lib",LEFT(D165,1)="A","Ara",LEFT(D165,1)="R","Rob",LEFT(D165,1)="E","Exc")</f>
        <v>Rob</v>
      </c>
      <c r="J165" t="str">
        <f>VLOOKUP(Table1[[#This Row],[Product ID]],products!A$2:G$49,3,FALSE)</f>
        <v>D</v>
      </c>
      <c r="K165">
        <f>VLOOKUP(Table1[[#This Row],[Product ID]],products!A$2:G$49,4,FALSE)</f>
        <v>0.2</v>
      </c>
      <c r="L165" s="8">
        <f>VLOOKUP(Table1[[#This Row],[Product ID]],products!A$2:G$49,5,FALSE)</f>
        <v>2.6849999999999996</v>
      </c>
      <c r="M165" s="9">
        <f>E165*K165*Table1[[#This Row],[Unit Price]]</f>
        <v>3.222</v>
      </c>
    </row>
    <row r="166" spans="1:13" x14ac:dyDescent="0.35">
      <c r="A166" s="2" t="s">
        <v>1413</v>
      </c>
      <c r="B166" s="5">
        <v>44182</v>
      </c>
      <c r="C166" s="2" t="s">
        <v>1414</v>
      </c>
      <c r="D166" t="s">
        <v>6144</v>
      </c>
      <c r="E166" s="2">
        <v>4</v>
      </c>
      <c r="F166" s="2" t="str">
        <f>customers!B166</f>
        <v>Claiborne Feye</v>
      </c>
      <c r="G166" s="2" t="str">
        <f>customers!C166</f>
        <v>cfeye4k@google.co.jp</v>
      </c>
      <c r="H166" s="2" t="str">
        <f>customers!G166</f>
        <v>Ireland</v>
      </c>
      <c r="I166" t="str" cm="1">
        <f t="array" ref="I166">_xlfn.IFS(LEFT(D166,1)="L","Lib",LEFT(D166,1)="A","Ara",LEFT(D166,1)="R","Rob",LEFT(D166,1)="E","Exc")</f>
        <v>Exc</v>
      </c>
      <c r="J166" t="str">
        <f>VLOOKUP(Table1[[#This Row],[Product ID]],products!A$2:G$49,3,FALSE)</f>
        <v>D</v>
      </c>
      <c r="K166">
        <f>VLOOKUP(Table1[[#This Row],[Product ID]],products!A$2:G$49,4,FALSE)</f>
        <v>0.5</v>
      </c>
      <c r="L166" s="8">
        <f>VLOOKUP(Table1[[#This Row],[Product ID]],products!A$2:G$49,5,FALSE)</f>
        <v>7.29</v>
      </c>
      <c r="M166" s="9">
        <f>E166*K166*Table1[[#This Row],[Unit Price]]</f>
        <v>14.58</v>
      </c>
    </row>
    <row r="167" spans="1:13" x14ac:dyDescent="0.35">
      <c r="A167" s="2" t="s">
        <v>1420</v>
      </c>
      <c r="B167" s="5">
        <v>44234</v>
      </c>
      <c r="C167" s="2" t="s">
        <v>1421</v>
      </c>
      <c r="D167" t="s">
        <v>6177</v>
      </c>
      <c r="E167" s="2">
        <v>6</v>
      </c>
      <c r="F167" s="2" t="str">
        <f>customers!B167</f>
        <v>Mina Elstone</v>
      </c>
      <c r="G167" s="2">
        <f>customers!C167</f>
        <v>0</v>
      </c>
      <c r="H167" s="2" t="str">
        <f>customers!G167</f>
        <v>United States</v>
      </c>
      <c r="I167" t="str" cm="1">
        <f t="array" ref="I167">_xlfn.IFS(LEFT(D167,1)="L","Lib",LEFT(D167,1)="A","Ara",LEFT(D167,1)="R","Rob",LEFT(D167,1)="E","Exc")</f>
        <v>Rob</v>
      </c>
      <c r="J167" t="str">
        <f>VLOOKUP(Table1[[#This Row],[Product ID]],products!A$2:G$49,3,FALSE)</f>
        <v>D</v>
      </c>
      <c r="K167">
        <f>VLOOKUP(Table1[[#This Row],[Product ID]],products!A$2:G$49,4,FALSE)</f>
        <v>1</v>
      </c>
      <c r="L167" s="8">
        <f>VLOOKUP(Table1[[#This Row],[Product ID]],products!A$2:G$49,5,FALSE)</f>
        <v>8.9499999999999993</v>
      </c>
      <c r="M167" s="9">
        <f>E167*K167*Table1[[#This Row],[Unit Price]]</f>
        <v>53.699999999999996</v>
      </c>
    </row>
    <row r="168" spans="1:13" x14ac:dyDescent="0.35">
      <c r="A168" s="2" t="s">
        <v>1425</v>
      </c>
      <c r="B168" s="5">
        <v>44270</v>
      </c>
      <c r="C168" s="2" t="s">
        <v>1426</v>
      </c>
      <c r="D168" t="s">
        <v>6172</v>
      </c>
      <c r="E168" s="2">
        <v>5</v>
      </c>
      <c r="F168" s="2" t="str">
        <f>customers!B168</f>
        <v>Sherman Mewrcik</v>
      </c>
      <c r="G168" s="2">
        <f>customers!C168</f>
        <v>0</v>
      </c>
      <c r="H168" s="2" t="str">
        <f>customers!G168</f>
        <v>United States</v>
      </c>
      <c r="I168" t="str" cm="1">
        <f t="array" ref="I168">_xlfn.IFS(LEFT(D168,1)="L","Lib",LEFT(D168,1)="A","Ara",LEFT(D168,1)="R","Rob",LEFT(D168,1)="E","Exc")</f>
        <v>Rob</v>
      </c>
      <c r="J168" t="str">
        <f>VLOOKUP(Table1[[#This Row],[Product ID]],products!A$2:G$49,3,FALSE)</f>
        <v>D</v>
      </c>
      <c r="K168">
        <f>VLOOKUP(Table1[[#This Row],[Product ID]],products!A$2:G$49,4,FALSE)</f>
        <v>0.5</v>
      </c>
      <c r="L168" s="8">
        <f>VLOOKUP(Table1[[#This Row],[Product ID]],products!A$2:G$49,5,FALSE)</f>
        <v>5.3699999999999992</v>
      </c>
      <c r="M168" s="9">
        <f>E168*K168*Table1[[#This Row],[Unit Price]]</f>
        <v>13.424999999999997</v>
      </c>
    </row>
    <row r="169" spans="1:13" x14ac:dyDescent="0.35">
      <c r="A169" s="2" t="s">
        <v>1430</v>
      </c>
      <c r="B169" s="5">
        <v>44777</v>
      </c>
      <c r="C169" s="2" t="s">
        <v>1431</v>
      </c>
      <c r="D169" t="s">
        <v>6139</v>
      </c>
      <c r="E169" s="2">
        <v>5</v>
      </c>
      <c r="F169" s="2" t="str">
        <f>customers!B169</f>
        <v>Tamarah Fero</v>
      </c>
      <c r="G169" s="2" t="str">
        <f>customers!C169</f>
        <v>tfero4n@comsenz.com</v>
      </c>
      <c r="H169" s="2" t="str">
        <f>customers!G169</f>
        <v>United States</v>
      </c>
      <c r="I169" t="str" cm="1">
        <f t="array" ref="I169">_xlfn.IFS(LEFT(D169,1)="L","Lib",LEFT(D169,1)="A","Ara",LEFT(D169,1)="R","Rob",LEFT(D169,1)="E","Exc")</f>
        <v>Exc</v>
      </c>
      <c r="J169" t="str">
        <f>VLOOKUP(Table1[[#This Row],[Product ID]],products!A$2:G$49,3,FALSE)</f>
        <v>M</v>
      </c>
      <c r="K169">
        <f>VLOOKUP(Table1[[#This Row],[Product ID]],products!A$2:G$49,4,FALSE)</f>
        <v>0.5</v>
      </c>
      <c r="L169" s="8">
        <f>VLOOKUP(Table1[[#This Row],[Product ID]],products!A$2:G$49,5,FALSE)</f>
        <v>8.25</v>
      </c>
      <c r="M169" s="9">
        <f>E169*K169*Table1[[#This Row],[Unit Price]]</f>
        <v>20.625</v>
      </c>
    </row>
    <row r="170" spans="1:13" x14ac:dyDescent="0.35">
      <c r="A170" s="2" t="s">
        <v>1436</v>
      </c>
      <c r="B170" s="5">
        <v>43484</v>
      </c>
      <c r="C170" s="2" t="s">
        <v>1437</v>
      </c>
      <c r="D170" t="s">
        <v>6157</v>
      </c>
      <c r="E170" s="2">
        <v>6</v>
      </c>
      <c r="F170" s="2" t="str">
        <f>customers!B170</f>
        <v>Stanislaus Valsler</v>
      </c>
      <c r="G170" s="2">
        <f>customers!C170</f>
        <v>0</v>
      </c>
      <c r="H170" s="2" t="str">
        <f>customers!G170</f>
        <v>Ireland</v>
      </c>
      <c r="I170" t="str" cm="1">
        <f t="array" ref="I170">_xlfn.IFS(LEFT(D170,1)="L","Lib",LEFT(D170,1)="A","Ara",LEFT(D170,1)="R","Rob",LEFT(D170,1)="E","Exc")</f>
        <v>Ara</v>
      </c>
      <c r="J170" t="str">
        <f>VLOOKUP(Table1[[#This Row],[Product ID]],products!A$2:G$49,3,FALSE)</f>
        <v>M</v>
      </c>
      <c r="K170">
        <f>VLOOKUP(Table1[[#This Row],[Product ID]],products!A$2:G$49,4,FALSE)</f>
        <v>0.5</v>
      </c>
      <c r="L170" s="8">
        <f>VLOOKUP(Table1[[#This Row],[Product ID]],products!A$2:G$49,5,FALSE)</f>
        <v>6.75</v>
      </c>
      <c r="M170" s="9">
        <f>E170*K170*Table1[[#This Row],[Unit Price]]</f>
        <v>20.25</v>
      </c>
    </row>
    <row r="171" spans="1:13" x14ac:dyDescent="0.35">
      <c r="A171" s="2" t="s">
        <v>1441</v>
      </c>
      <c r="B171" s="5">
        <v>44643</v>
      </c>
      <c r="C171" s="2" t="s">
        <v>1442</v>
      </c>
      <c r="D171" t="s">
        <v>6177</v>
      </c>
      <c r="E171" s="2">
        <v>2</v>
      </c>
      <c r="F171" s="2" t="str">
        <f>customers!B171</f>
        <v>Felita Dauney</v>
      </c>
      <c r="G171" s="2" t="str">
        <f>customers!C171</f>
        <v>fdauney4p@sphinn.com</v>
      </c>
      <c r="H171" s="2" t="str">
        <f>customers!G171</f>
        <v>Ireland</v>
      </c>
      <c r="I171" t="str" cm="1">
        <f t="array" ref="I171">_xlfn.IFS(LEFT(D171,1)="L","Lib",LEFT(D171,1)="A","Ara",LEFT(D171,1)="R","Rob",LEFT(D171,1)="E","Exc")</f>
        <v>Rob</v>
      </c>
      <c r="J171" t="str">
        <f>VLOOKUP(Table1[[#This Row],[Product ID]],products!A$2:G$49,3,FALSE)</f>
        <v>D</v>
      </c>
      <c r="K171">
        <f>VLOOKUP(Table1[[#This Row],[Product ID]],products!A$2:G$49,4,FALSE)</f>
        <v>1</v>
      </c>
      <c r="L171" s="8">
        <f>VLOOKUP(Table1[[#This Row],[Product ID]],products!A$2:G$49,5,FALSE)</f>
        <v>8.9499999999999993</v>
      </c>
      <c r="M171" s="9">
        <f>E171*K171*Table1[[#This Row],[Unit Price]]</f>
        <v>17.899999999999999</v>
      </c>
    </row>
    <row r="172" spans="1:13" x14ac:dyDescent="0.35">
      <c r="A172" s="2" t="s">
        <v>1448</v>
      </c>
      <c r="B172" s="5">
        <v>44476</v>
      </c>
      <c r="C172" s="2" t="s">
        <v>1449</v>
      </c>
      <c r="D172" t="s">
        <v>6148</v>
      </c>
      <c r="E172" s="2">
        <v>2</v>
      </c>
      <c r="F172" s="2" t="str">
        <f>customers!B172</f>
        <v>Serena Earley</v>
      </c>
      <c r="G172" s="2" t="str">
        <f>customers!C172</f>
        <v>searley4q@youku.com</v>
      </c>
      <c r="H172" s="2" t="str">
        <f>customers!G172</f>
        <v>United Kingdom</v>
      </c>
      <c r="I172" t="str" cm="1">
        <f t="array" ref="I172">_xlfn.IFS(LEFT(D172,1)="L","Lib",LEFT(D172,1)="A","Ara",LEFT(D172,1)="R","Rob",LEFT(D172,1)="E","Exc")</f>
        <v>Exc</v>
      </c>
      <c r="J172" t="str">
        <f>VLOOKUP(Table1[[#This Row],[Product ID]],products!A$2:G$49,3,FALSE)</f>
        <v>L</v>
      </c>
      <c r="K172">
        <f>VLOOKUP(Table1[[#This Row],[Product ID]],products!A$2:G$49,4,FALSE)</f>
        <v>2.5</v>
      </c>
      <c r="L172" s="8">
        <f>VLOOKUP(Table1[[#This Row],[Product ID]],products!A$2:G$49,5,FALSE)</f>
        <v>34.154999999999994</v>
      </c>
      <c r="M172" s="9">
        <f>E172*K172*Table1[[#This Row],[Unit Price]]</f>
        <v>170.77499999999998</v>
      </c>
    </row>
    <row r="173" spans="1:13" x14ac:dyDescent="0.35">
      <c r="A173" s="2" t="s">
        <v>1453</v>
      </c>
      <c r="B173" s="5">
        <v>43544</v>
      </c>
      <c r="C173" s="2" t="s">
        <v>1454</v>
      </c>
      <c r="D173" t="s">
        <v>6166</v>
      </c>
      <c r="E173" s="2">
        <v>2</v>
      </c>
      <c r="F173" s="2" t="str">
        <f>customers!B173</f>
        <v>Minny Chamberlayne</v>
      </c>
      <c r="G173" s="2" t="str">
        <f>customers!C173</f>
        <v>mchamberlayne4r@bigcartel.com</v>
      </c>
      <c r="H173" s="2" t="str">
        <f>customers!G173</f>
        <v>United States</v>
      </c>
      <c r="I173" t="str" cm="1">
        <f t="array" ref="I173">_xlfn.IFS(LEFT(D173,1)="L","Lib",LEFT(D173,1)="A","Ara",LEFT(D173,1)="R","Rob",LEFT(D173,1)="E","Exc")</f>
        <v>Exc</v>
      </c>
      <c r="J173" t="str">
        <f>VLOOKUP(Table1[[#This Row],[Product ID]],products!A$2:G$49,3,FALSE)</f>
        <v>M</v>
      </c>
      <c r="K173">
        <f>VLOOKUP(Table1[[#This Row],[Product ID]],products!A$2:G$49,4,FALSE)</f>
        <v>2.5</v>
      </c>
      <c r="L173" s="8">
        <f>VLOOKUP(Table1[[#This Row],[Product ID]],products!A$2:G$49,5,FALSE)</f>
        <v>31.624999999999996</v>
      </c>
      <c r="M173" s="9">
        <f>E173*K173*Table1[[#This Row],[Unit Price]]</f>
        <v>158.12499999999997</v>
      </c>
    </row>
    <row r="174" spans="1:13" x14ac:dyDescent="0.35">
      <c r="A174" s="2" t="s">
        <v>1459</v>
      </c>
      <c r="B174" s="5">
        <v>44545</v>
      </c>
      <c r="C174" s="2" t="s">
        <v>1460</v>
      </c>
      <c r="D174" t="s">
        <v>6144</v>
      </c>
      <c r="E174" s="2">
        <v>3</v>
      </c>
      <c r="F174" s="2" t="str">
        <f>customers!B174</f>
        <v>Bartholemy Flaherty</v>
      </c>
      <c r="G174" s="2" t="str">
        <f>customers!C174</f>
        <v>bflaherty4s@moonfruit.com</v>
      </c>
      <c r="H174" s="2" t="str">
        <f>customers!G174</f>
        <v>Ireland</v>
      </c>
      <c r="I174" t="str" cm="1">
        <f t="array" ref="I174">_xlfn.IFS(LEFT(D174,1)="L","Lib",LEFT(D174,1)="A","Ara",LEFT(D174,1)="R","Rob",LEFT(D174,1)="E","Exc")</f>
        <v>Exc</v>
      </c>
      <c r="J174" t="str">
        <f>VLOOKUP(Table1[[#This Row],[Product ID]],products!A$2:G$49,3,FALSE)</f>
        <v>D</v>
      </c>
      <c r="K174">
        <f>VLOOKUP(Table1[[#This Row],[Product ID]],products!A$2:G$49,4,FALSE)</f>
        <v>0.5</v>
      </c>
      <c r="L174" s="8">
        <f>VLOOKUP(Table1[[#This Row],[Product ID]],products!A$2:G$49,5,FALSE)</f>
        <v>7.29</v>
      </c>
      <c r="M174" s="9">
        <f>E174*K174*Table1[[#This Row],[Unit Price]]</f>
        <v>10.935</v>
      </c>
    </row>
    <row r="175" spans="1:13" x14ac:dyDescent="0.35">
      <c r="A175" s="2" t="s">
        <v>1464</v>
      </c>
      <c r="B175" s="5">
        <v>44720</v>
      </c>
      <c r="C175" s="2" t="s">
        <v>1465</v>
      </c>
      <c r="D175" t="s">
        <v>6151</v>
      </c>
      <c r="E175" s="2">
        <v>4</v>
      </c>
      <c r="F175" s="2" t="str">
        <f>customers!B175</f>
        <v>Oran Colbeck</v>
      </c>
      <c r="G175" s="2" t="str">
        <f>customers!C175</f>
        <v>ocolbeck4t@sina.com.cn</v>
      </c>
      <c r="H175" s="2" t="str">
        <f>customers!G175</f>
        <v>United States</v>
      </c>
      <c r="I175" t="str" cm="1">
        <f t="array" ref="I175">_xlfn.IFS(LEFT(D175,1)="L","Lib",LEFT(D175,1)="A","Ara",LEFT(D175,1)="R","Rob",LEFT(D175,1)="E","Exc")</f>
        <v>Rob</v>
      </c>
      <c r="J175" t="str">
        <f>VLOOKUP(Table1[[#This Row],[Product ID]],products!A$2:G$49,3,FALSE)</f>
        <v>M</v>
      </c>
      <c r="K175">
        <f>VLOOKUP(Table1[[#This Row],[Product ID]],products!A$2:G$49,4,FALSE)</f>
        <v>2.5</v>
      </c>
      <c r="L175" s="8">
        <f>VLOOKUP(Table1[[#This Row],[Product ID]],products!A$2:G$49,5,FALSE)</f>
        <v>22.884999999999998</v>
      </c>
      <c r="M175" s="9">
        <f>E175*K175*Table1[[#This Row],[Unit Price]]</f>
        <v>228.84999999999997</v>
      </c>
    </row>
    <row r="176" spans="1:13" x14ac:dyDescent="0.35">
      <c r="A176" s="2" t="s">
        <v>1470</v>
      </c>
      <c r="B176" s="5">
        <v>43813</v>
      </c>
      <c r="C176" s="2" t="s">
        <v>1471</v>
      </c>
      <c r="D176" t="s">
        <v>6148</v>
      </c>
      <c r="E176" s="2">
        <v>6</v>
      </c>
      <c r="F176" s="2" t="str">
        <f>customers!B176</f>
        <v>Elysee Sketch</v>
      </c>
      <c r="G176" s="2">
        <f>customers!C176</f>
        <v>0</v>
      </c>
      <c r="H176" s="2" t="str">
        <f>customers!G176</f>
        <v>United States</v>
      </c>
      <c r="I176" t="str" cm="1">
        <f t="array" ref="I176">_xlfn.IFS(LEFT(D176,1)="L","Lib",LEFT(D176,1)="A","Ara",LEFT(D176,1)="R","Rob",LEFT(D176,1)="E","Exc")</f>
        <v>Exc</v>
      </c>
      <c r="J176" t="str">
        <f>VLOOKUP(Table1[[#This Row],[Product ID]],products!A$2:G$49,3,FALSE)</f>
        <v>L</v>
      </c>
      <c r="K176">
        <f>VLOOKUP(Table1[[#This Row],[Product ID]],products!A$2:G$49,4,FALSE)</f>
        <v>2.5</v>
      </c>
      <c r="L176" s="8">
        <f>VLOOKUP(Table1[[#This Row],[Product ID]],products!A$2:G$49,5,FALSE)</f>
        <v>34.154999999999994</v>
      </c>
      <c r="M176" s="9">
        <f>E176*K176*Table1[[#This Row],[Unit Price]]</f>
        <v>512.32499999999993</v>
      </c>
    </row>
    <row r="177" spans="1:13" x14ac:dyDescent="0.35">
      <c r="A177" s="2" t="s">
        <v>1475</v>
      </c>
      <c r="B177" s="5">
        <v>44296</v>
      </c>
      <c r="C177" s="2" t="s">
        <v>1476</v>
      </c>
      <c r="D177" t="s">
        <v>6166</v>
      </c>
      <c r="E177" s="2">
        <v>2</v>
      </c>
      <c r="F177" s="2" t="str">
        <f>customers!B177</f>
        <v>Ethelda Hobbing</v>
      </c>
      <c r="G177" s="2" t="str">
        <f>customers!C177</f>
        <v>ehobbing4v@nsw.gov.au</v>
      </c>
      <c r="H177" s="2" t="str">
        <f>customers!G177</f>
        <v>United States</v>
      </c>
      <c r="I177" t="str" cm="1">
        <f t="array" ref="I177">_xlfn.IFS(LEFT(D177,1)="L","Lib",LEFT(D177,1)="A","Ara",LEFT(D177,1)="R","Rob",LEFT(D177,1)="E","Exc")</f>
        <v>Exc</v>
      </c>
      <c r="J177" t="str">
        <f>VLOOKUP(Table1[[#This Row],[Product ID]],products!A$2:G$49,3,FALSE)</f>
        <v>M</v>
      </c>
      <c r="K177">
        <f>VLOOKUP(Table1[[#This Row],[Product ID]],products!A$2:G$49,4,FALSE)</f>
        <v>2.5</v>
      </c>
      <c r="L177" s="8">
        <f>VLOOKUP(Table1[[#This Row],[Product ID]],products!A$2:G$49,5,FALSE)</f>
        <v>31.624999999999996</v>
      </c>
      <c r="M177" s="9">
        <f>E177*K177*Table1[[#This Row],[Unit Price]]</f>
        <v>158.12499999999997</v>
      </c>
    </row>
    <row r="178" spans="1:13" x14ac:dyDescent="0.35">
      <c r="A178" s="2" t="s">
        <v>1481</v>
      </c>
      <c r="B178" s="5">
        <v>43900</v>
      </c>
      <c r="C178" s="2" t="s">
        <v>1482</v>
      </c>
      <c r="D178" t="s">
        <v>6148</v>
      </c>
      <c r="E178" s="2">
        <v>1</v>
      </c>
      <c r="F178" s="2" t="str">
        <f>customers!B178</f>
        <v>Odille Thynne</v>
      </c>
      <c r="G178" s="2" t="str">
        <f>customers!C178</f>
        <v>othynne4w@auda.org.au</v>
      </c>
      <c r="H178" s="2" t="str">
        <f>customers!G178</f>
        <v>United States</v>
      </c>
      <c r="I178" t="str" cm="1">
        <f t="array" ref="I178">_xlfn.IFS(LEFT(D178,1)="L","Lib",LEFT(D178,1)="A","Ara",LEFT(D178,1)="R","Rob",LEFT(D178,1)="E","Exc")</f>
        <v>Exc</v>
      </c>
      <c r="J178" t="str">
        <f>VLOOKUP(Table1[[#This Row],[Product ID]],products!A$2:G$49,3,FALSE)</f>
        <v>L</v>
      </c>
      <c r="K178">
        <f>VLOOKUP(Table1[[#This Row],[Product ID]],products!A$2:G$49,4,FALSE)</f>
        <v>2.5</v>
      </c>
      <c r="L178" s="8">
        <f>VLOOKUP(Table1[[#This Row],[Product ID]],products!A$2:G$49,5,FALSE)</f>
        <v>34.154999999999994</v>
      </c>
      <c r="M178" s="9">
        <f>E178*K178*Table1[[#This Row],[Unit Price]]</f>
        <v>85.387499999999989</v>
      </c>
    </row>
    <row r="179" spans="1:13" x14ac:dyDescent="0.35">
      <c r="A179" s="2" t="s">
        <v>1487</v>
      </c>
      <c r="B179" s="5">
        <v>44120</v>
      </c>
      <c r="C179" s="2" t="s">
        <v>1488</v>
      </c>
      <c r="D179" t="s">
        <v>6142</v>
      </c>
      <c r="E179" s="2">
        <v>4</v>
      </c>
      <c r="F179" s="2" t="str">
        <f>customers!B179</f>
        <v>Emlynne Heining</v>
      </c>
      <c r="G179" s="2" t="str">
        <f>customers!C179</f>
        <v>eheining4x@flickr.com</v>
      </c>
      <c r="H179" s="2" t="str">
        <f>customers!G179</f>
        <v>United States</v>
      </c>
      <c r="I179" t="str" cm="1">
        <f t="array" ref="I179">_xlfn.IFS(LEFT(D179,1)="L","Lib",LEFT(D179,1)="A","Ara",LEFT(D179,1)="R","Rob",LEFT(D179,1)="E","Exc")</f>
        <v>Rob</v>
      </c>
      <c r="J179" t="str">
        <f>VLOOKUP(Table1[[#This Row],[Product ID]],products!A$2:G$49,3,FALSE)</f>
        <v>L</v>
      </c>
      <c r="K179">
        <f>VLOOKUP(Table1[[#This Row],[Product ID]],products!A$2:G$49,4,FALSE)</f>
        <v>2.5</v>
      </c>
      <c r="L179" s="8">
        <f>VLOOKUP(Table1[[#This Row],[Product ID]],products!A$2:G$49,5,FALSE)</f>
        <v>27.484999999999996</v>
      </c>
      <c r="M179" s="9">
        <f>E179*K179*Table1[[#This Row],[Unit Price]]</f>
        <v>274.84999999999997</v>
      </c>
    </row>
    <row r="180" spans="1:13" x14ac:dyDescent="0.35">
      <c r="A180" s="2" t="s">
        <v>1492</v>
      </c>
      <c r="B180" s="5">
        <v>43746</v>
      </c>
      <c r="C180" s="2" t="s">
        <v>1493</v>
      </c>
      <c r="D180" t="s">
        <v>6140</v>
      </c>
      <c r="E180" s="2">
        <v>2</v>
      </c>
      <c r="F180" s="2" t="str">
        <f>customers!B180</f>
        <v>Katerina Melloi</v>
      </c>
      <c r="G180" s="2" t="str">
        <f>customers!C180</f>
        <v>kmelloi4y@imdb.com</v>
      </c>
      <c r="H180" s="2" t="str">
        <f>customers!G180</f>
        <v>United States</v>
      </c>
      <c r="I180" t="str" cm="1">
        <f t="array" ref="I180">_xlfn.IFS(LEFT(D180,1)="L","Lib",LEFT(D180,1)="A","Ara",LEFT(D180,1)="R","Rob",LEFT(D180,1)="E","Exc")</f>
        <v>Ara</v>
      </c>
      <c r="J180" t="str">
        <f>VLOOKUP(Table1[[#This Row],[Product ID]],products!A$2:G$49,3,FALSE)</f>
        <v>L</v>
      </c>
      <c r="K180">
        <f>VLOOKUP(Table1[[#This Row],[Product ID]],products!A$2:G$49,4,FALSE)</f>
        <v>1</v>
      </c>
      <c r="L180" s="8">
        <f>VLOOKUP(Table1[[#This Row],[Product ID]],products!A$2:G$49,5,FALSE)</f>
        <v>12.95</v>
      </c>
      <c r="M180" s="9">
        <f>E180*K180*Table1[[#This Row],[Unit Price]]</f>
        <v>25.9</v>
      </c>
    </row>
    <row r="181" spans="1:13" x14ac:dyDescent="0.35">
      <c r="A181" s="2" t="s">
        <v>1498</v>
      </c>
      <c r="B181" s="5">
        <v>43830</v>
      </c>
      <c r="C181" s="2" t="s">
        <v>1499</v>
      </c>
      <c r="D181" t="s">
        <v>6154</v>
      </c>
      <c r="E181" s="2">
        <v>1</v>
      </c>
      <c r="F181" s="2" t="str">
        <f>customers!B181</f>
        <v>Tiffany Scardafield</v>
      </c>
      <c r="G181" s="2">
        <f>customers!C181</f>
        <v>0</v>
      </c>
      <c r="H181" s="2" t="str">
        <f>customers!G181</f>
        <v>Ireland</v>
      </c>
      <c r="I181" t="str" cm="1">
        <f t="array" ref="I181">_xlfn.IFS(LEFT(D181,1)="L","Lib",LEFT(D181,1)="A","Ara",LEFT(D181,1)="R","Rob",LEFT(D181,1)="E","Exc")</f>
        <v>Ara</v>
      </c>
      <c r="J181" t="str">
        <f>VLOOKUP(Table1[[#This Row],[Product ID]],products!A$2:G$49,3,FALSE)</f>
        <v>D</v>
      </c>
      <c r="K181">
        <f>VLOOKUP(Table1[[#This Row],[Product ID]],products!A$2:G$49,4,FALSE)</f>
        <v>0.2</v>
      </c>
      <c r="L181" s="8">
        <f>VLOOKUP(Table1[[#This Row],[Product ID]],products!A$2:G$49,5,FALSE)</f>
        <v>2.9849999999999999</v>
      </c>
      <c r="M181" s="9">
        <f>E181*K181*Table1[[#This Row],[Unit Price]]</f>
        <v>0.59699999999999998</v>
      </c>
    </row>
    <row r="182" spans="1:13" x14ac:dyDescent="0.35">
      <c r="A182" s="2" t="s">
        <v>1503</v>
      </c>
      <c r="B182" s="5">
        <v>43910</v>
      </c>
      <c r="C182" s="2" t="s">
        <v>1504</v>
      </c>
      <c r="D182" t="s">
        <v>6184</v>
      </c>
      <c r="E182" s="2">
        <v>5</v>
      </c>
      <c r="F182" s="2" t="str">
        <f>customers!B182</f>
        <v>Abrahan Mussen</v>
      </c>
      <c r="G182" s="2" t="str">
        <f>customers!C182</f>
        <v>amussen50@51.la</v>
      </c>
      <c r="H182" s="2" t="str">
        <f>customers!G182</f>
        <v>United States</v>
      </c>
      <c r="I182" t="str" cm="1">
        <f t="array" ref="I182">_xlfn.IFS(LEFT(D182,1)="L","Lib",LEFT(D182,1)="A","Ara",LEFT(D182,1)="R","Rob",LEFT(D182,1)="E","Exc")</f>
        <v>Exc</v>
      </c>
      <c r="J182" t="str">
        <f>VLOOKUP(Table1[[#This Row],[Product ID]],products!A$2:G$49,3,FALSE)</f>
        <v>L</v>
      </c>
      <c r="K182">
        <f>VLOOKUP(Table1[[#This Row],[Product ID]],products!A$2:G$49,4,FALSE)</f>
        <v>0.2</v>
      </c>
      <c r="L182" s="8">
        <f>VLOOKUP(Table1[[#This Row],[Product ID]],products!A$2:G$49,5,FALSE)</f>
        <v>4.4550000000000001</v>
      </c>
      <c r="M182" s="9">
        <f>E182*K182*Table1[[#This Row],[Unit Price]]</f>
        <v>4.4550000000000001</v>
      </c>
    </row>
    <row r="183" spans="1:13" x14ac:dyDescent="0.35">
      <c r="A183" s="2" t="s">
        <v>1503</v>
      </c>
      <c r="B183" s="5">
        <v>43910</v>
      </c>
      <c r="C183" s="2" t="s">
        <v>1504</v>
      </c>
      <c r="D183" t="s">
        <v>6158</v>
      </c>
      <c r="E183" s="2">
        <v>5</v>
      </c>
      <c r="F183" s="2" t="str">
        <f>customers!B183</f>
        <v>Essie Nellies</v>
      </c>
      <c r="G183" s="2" t="str">
        <f>customers!C183</f>
        <v>enellies51@goodreads.com</v>
      </c>
      <c r="H183" s="2" t="str">
        <f>customers!G183</f>
        <v>United States</v>
      </c>
      <c r="I183" t="str" cm="1">
        <f t="array" ref="I183">_xlfn.IFS(LEFT(D183,1)="L","Lib",LEFT(D183,1)="A","Ara",LEFT(D183,1)="R","Rob",LEFT(D183,1)="E","Exc")</f>
        <v>Ara</v>
      </c>
      <c r="J183" t="str">
        <f>VLOOKUP(Table1[[#This Row],[Product ID]],products!A$2:G$49,3,FALSE)</f>
        <v>D</v>
      </c>
      <c r="K183">
        <f>VLOOKUP(Table1[[#This Row],[Product ID]],products!A$2:G$49,4,FALSE)</f>
        <v>0.5</v>
      </c>
      <c r="L183" s="8">
        <f>VLOOKUP(Table1[[#This Row],[Product ID]],products!A$2:G$49,5,FALSE)</f>
        <v>5.97</v>
      </c>
      <c r="M183" s="9">
        <f>E183*K183*Table1[[#This Row],[Unit Price]]</f>
        <v>14.924999999999999</v>
      </c>
    </row>
    <row r="184" spans="1:13" x14ac:dyDescent="0.35">
      <c r="A184" s="2" t="s">
        <v>1514</v>
      </c>
      <c r="B184" s="5">
        <v>44284</v>
      </c>
      <c r="C184" s="2" t="s">
        <v>1515</v>
      </c>
      <c r="D184" t="s">
        <v>6172</v>
      </c>
      <c r="E184" s="2">
        <v>6</v>
      </c>
      <c r="F184" s="2" t="str">
        <f>customers!B184</f>
        <v>Anny Mundford</v>
      </c>
      <c r="G184" s="2" t="str">
        <f>customers!C184</f>
        <v>amundford52@nbcnews.com</v>
      </c>
      <c r="H184" s="2" t="str">
        <f>customers!G184</f>
        <v>United States</v>
      </c>
      <c r="I184" t="str" cm="1">
        <f t="array" ref="I184">_xlfn.IFS(LEFT(D184,1)="L","Lib",LEFT(D184,1)="A","Ara",LEFT(D184,1)="R","Rob",LEFT(D184,1)="E","Exc")</f>
        <v>Rob</v>
      </c>
      <c r="J184" t="str">
        <f>VLOOKUP(Table1[[#This Row],[Product ID]],products!A$2:G$49,3,FALSE)</f>
        <v>D</v>
      </c>
      <c r="K184">
        <f>VLOOKUP(Table1[[#This Row],[Product ID]],products!A$2:G$49,4,FALSE)</f>
        <v>0.5</v>
      </c>
      <c r="L184" s="8">
        <f>VLOOKUP(Table1[[#This Row],[Product ID]],products!A$2:G$49,5,FALSE)</f>
        <v>5.3699999999999992</v>
      </c>
      <c r="M184" s="9">
        <f>E184*K184*Table1[[#This Row],[Unit Price]]</f>
        <v>16.11</v>
      </c>
    </row>
    <row r="185" spans="1:13" x14ac:dyDescent="0.35">
      <c r="A185" s="2" t="s">
        <v>1520</v>
      </c>
      <c r="B185" s="5">
        <v>44512</v>
      </c>
      <c r="C185" s="2" t="s">
        <v>1521</v>
      </c>
      <c r="D185" t="s">
        <v>6156</v>
      </c>
      <c r="E185" s="2">
        <v>2</v>
      </c>
      <c r="F185" s="2" t="str">
        <f>customers!B185</f>
        <v>Tory Walas</v>
      </c>
      <c r="G185" s="2" t="str">
        <f>customers!C185</f>
        <v>twalas53@google.ca</v>
      </c>
      <c r="H185" s="2" t="str">
        <f>customers!G185</f>
        <v>United States</v>
      </c>
      <c r="I185" t="str" cm="1">
        <f t="array" ref="I185">_xlfn.IFS(LEFT(D185,1)="L","Lib",LEFT(D185,1)="A","Ara",LEFT(D185,1)="R","Rob",LEFT(D185,1)="E","Exc")</f>
        <v>Exc</v>
      </c>
      <c r="J185" t="str">
        <f>VLOOKUP(Table1[[#This Row],[Product ID]],products!A$2:G$49,3,FALSE)</f>
        <v>M</v>
      </c>
      <c r="K185">
        <f>VLOOKUP(Table1[[#This Row],[Product ID]],products!A$2:G$49,4,FALSE)</f>
        <v>0.2</v>
      </c>
      <c r="L185" s="8">
        <f>VLOOKUP(Table1[[#This Row],[Product ID]],products!A$2:G$49,5,FALSE)</f>
        <v>4.125</v>
      </c>
      <c r="M185" s="9">
        <f>E185*K185*Table1[[#This Row],[Unit Price]]</f>
        <v>1.6500000000000001</v>
      </c>
    </row>
    <row r="186" spans="1:13" x14ac:dyDescent="0.35">
      <c r="A186" s="2" t="s">
        <v>1526</v>
      </c>
      <c r="B186" s="5">
        <v>44397</v>
      </c>
      <c r="C186" s="2" t="s">
        <v>1527</v>
      </c>
      <c r="D186" t="s">
        <v>6180</v>
      </c>
      <c r="E186" s="2">
        <v>4</v>
      </c>
      <c r="F186" s="2" t="str">
        <f>customers!B186</f>
        <v>Isa Blazewicz</v>
      </c>
      <c r="G186" s="2" t="str">
        <f>customers!C186</f>
        <v>iblazewicz54@thetimes.co.uk</v>
      </c>
      <c r="H186" s="2" t="str">
        <f>customers!G186</f>
        <v>United States</v>
      </c>
      <c r="I186" t="str" cm="1">
        <f t="array" ref="I186">_xlfn.IFS(LEFT(D186,1)="L","Lib",LEFT(D186,1)="A","Ara",LEFT(D186,1)="R","Rob",LEFT(D186,1)="E","Exc")</f>
        <v>Ara</v>
      </c>
      <c r="J186" t="str">
        <f>VLOOKUP(Table1[[#This Row],[Product ID]],products!A$2:G$49,3,FALSE)</f>
        <v>L</v>
      </c>
      <c r="K186">
        <f>VLOOKUP(Table1[[#This Row],[Product ID]],products!A$2:G$49,4,FALSE)</f>
        <v>0.5</v>
      </c>
      <c r="L186" s="8">
        <f>VLOOKUP(Table1[[#This Row],[Product ID]],products!A$2:G$49,5,FALSE)</f>
        <v>7.77</v>
      </c>
      <c r="M186" s="9">
        <f>E186*K186*Table1[[#This Row],[Unit Price]]</f>
        <v>15.54</v>
      </c>
    </row>
    <row r="187" spans="1:13" x14ac:dyDescent="0.35">
      <c r="A187" s="2" t="s">
        <v>1532</v>
      </c>
      <c r="B187" s="5">
        <v>43483</v>
      </c>
      <c r="C187" s="2" t="s">
        <v>1533</v>
      </c>
      <c r="D187" t="s">
        <v>6144</v>
      </c>
      <c r="E187" s="2">
        <v>5</v>
      </c>
      <c r="F187" s="2" t="str">
        <f>customers!B187</f>
        <v>Angie Rizzetti</v>
      </c>
      <c r="G187" s="2" t="str">
        <f>customers!C187</f>
        <v>arizzetti55@naver.com</v>
      </c>
      <c r="H187" s="2" t="str">
        <f>customers!G187</f>
        <v>United States</v>
      </c>
      <c r="I187" t="str" cm="1">
        <f t="array" ref="I187">_xlfn.IFS(LEFT(D187,1)="L","Lib",LEFT(D187,1)="A","Ara",LEFT(D187,1)="R","Rob",LEFT(D187,1)="E","Exc")</f>
        <v>Exc</v>
      </c>
      <c r="J187" t="str">
        <f>VLOOKUP(Table1[[#This Row],[Product ID]],products!A$2:G$49,3,FALSE)</f>
        <v>D</v>
      </c>
      <c r="K187">
        <f>VLOOKUP(Table1[[#This Row],[Product ID]],products!A$2:G$49,4,FALSE)</f>
        <v>0.5</v>
      </c>
      <c r="L187" s="8">
        <f>VLOOKUP(Table1[[#This Row],[Product ID]],products!A$2:G$49,5,FALSE)</f>
        <v>7.29</v>
      </c>
      <c r="M187" s="9">
        <f>E187*K187*Table1[[#This Row],[Unit Price]]</f>
        <v>18.225000000000001</v>
      </c>
    </row>
    <row r="188" spans="1:13" x14ac:dyDescent="0.35">
      <c r="A188" s="2" t="s">
        <v>1538</v>
      </c>
      <c r="B188" s="5">
        <v>43684</v>
      </c>
      <c r="C188" s="2" t="s">
        <v>1539</v>
      </c>
      <c r="D188" t="s">
        <v>6151</v>
      </c>
      <c r="E188" s="2">
        <v>3</v>
      </c>
      <c r="F188" s="2" t="str">
        <f>customers!B188</f>
        <v>Mord Meriet</v>
      </c>
      <c r="G188" s="2" t="str">
        <f>customers!C188</f>
        <v>mmeriet56@noaa.gov</v>
      </c>
      <c r="H188" s="2" t="str">
        <f>customers!G188</f>
        <v>United States</v>
      </c>
      <c r="I188" t="str" cm="1">
        <f t="array" ref="I188">_xlfn.IFS(LEFT(D188,1)="L","Lib",LEFT(D188,1)="A","Ara",LEFT(D188,1)="R","Rob",LEFT(D188,1)="E","Exc")</f>
        <v>Rob</v>
      </c>
      <c r="J188" t="str">
        <f>VLOOKUP(Table1[[#This Row],[Product ID]],products!A$2:G$49,3,FALSE)</f>
        <v>M</v>
      </c>
      <c r="K188">
        <f>VLOOKUP(Table1[[#This Row],[Product ID]],products!A$2:G$49,4,FALSE)</f>
        <v>2.5</v>
      </c>
      <c r="L188" s="8">
        <f>VLOOKUP(Table1[[#This Row],[Product ID]],products!A$2:G$49,5,FALSE)</f>
        <v>22.884999999999998</v>
      </c>
      <c r="M188" s="9">
        <f>E188*K188*Table1[[#This Row],[Unit Price]]</f>
        <v>171.63749999999999</v>
      </c>
    </row>
    <row r="189" spans="1:13" x14ac:dyDescent="0.35">
      <c r="A189" s="2" t="s">
        <v>1544</v>
      </c>
      <c r="B189" s="5">
        <v>44633</v>
      </c>
      <c r="C189" s="2" t="s">
        <v>1545</v>
      </c>
      <c r="D189" t="s">
        <v>6160</v>
      </c>
      <c r="E189" s="2">
        <v>5</v>
      </c>
      <c r="F189" s="2" t="str">
        <f>customers!B189</f>
        <v>Lawrence Pratt</v>
      </c>
      <c r="G189" s="2" t="str">
        <f>customers!C189</f>
        <v>lpratt57@netvibes.com</v>
      </c>
      <c r="H189" s="2" t="str">
        <f>customers!G189</f>
        <v>United States</v>
      </c>
      <c r="I189" t="str" cm="1">
        <f t="array" ref="I189">_xlfn.IFS(LEFT(D189,1)="L","Lib",LEFT(D189,1)="A","Ara",LEFT(D189,1)="R","Rob",LEFT(D189,1)="E","Exc")</f>
        <v>Lib</v>
      </c>
      <c r="J189" t="str">
        <f>VLOOKUP(Table1[[#This Row],[Product ID]],products!A$2:G$49,3,FALSE)</f>
        <v>M</v>
      </c>
      <c r="K189">
        <f>VLOOKUP(Table1[[#This Row],[Product ID]],products!A$2:G$49,4,FALSE)</f>
        <v>0.5</v>
      </c>
      <c r="L189" s="8">
        <f>VLOOKUP(Table1[[#This Row],[Product ID]],products!A$2:G$49,5,FALSE)</f>
        <v>8.73</v>
      </c>
      <c r="M189" s="9">
        <f>E189*K189*Table1[[#This Row],[Unit Price]]</f>
        <v>21.825000000000003</v>
      </c>
    </row>
    <row r="190" spans="1:13" x14ac:dyDescent="0.35">
      <c r="A190" s="2" t="s">
        <v>1549</v>
      </c>
      <c r="B190" s="5">
        <v>44698</v>
      </c>
      <c r="C190" s="2" t="s">
        <v>1550</v>
      </c>
      <c r="D190" t="s">
        <v>6184</v>
      </c>
      <c r="E190" s="2">
        <v>1</v>
      </c>
      <c r="F190" s="2" t="str">
        <f>customers!B190</f>
        <v>Astrix Kitchingham</v>
      </c>
      <c r="G190" s="2" t="str">
        <f>customers!C190</f>
        <v>akitchingham58@com.com</v>
      </c>
      <c r="H190" s="2" t="str">
        <f>customers!G190</f>
        <v>United States</v>
      </c>
      <c r="I190" t="str" cm="1">
        <f t="array" ref="I190">_xlfn.IFS(LEFT(D190,1)="L","Lib",LEFT(D190,1)="A","Ara",LEFT(D190,1)="R","Rob",LEFT(D190,1)="E","Exc")</f>
        <v>Exc</v>
      </c>
      <c r="J190" t="str">
        <f>VLOOKUP(Table1[[#This Row],[Product ID]],products!A$2:G$49,3,FALSE)</f>
        <v>L</v>
      </c>
      <c r="K190">
        <f>VLOOKUP(Table1[[#This Row],[Product ID]],products!A$2:G$49,4,FALSE)</f>
        <v>0.2</v>
      </c>
      <c r="L190" s="8">
        <f>VLOOKUP(Table1[[#This Row],[Product ID]],products!A$2:G$49,5,FALSE)</f>
        <v>4.4550000000000001</v>
      </c>
      <c r="M190" s="9">
        <f>E190*K190*Table1[[#This Row],[Unit Price]]</f>
        <v>0.89100000000000001</v>
      </c>
    </row>
    <row r="191" spans="1:13" x14ac:dyDescent="0.35">
      <c r="A191" s="2" t="s">
        <v>1555</v>
      </c>
      <c r="B191" s="5">
        <v>43813</v>
      </c>
      <c r="C191" s="2" t="s">
        <v>1556</v>
      </c>
      <c r="D191" t="s">
        <v>6162</v>
      </c>
      <c r="E191" s="2">
        <v>3</v>
      </c>
      <c r="F191" s="2" t="str">
        <f>customers!B191</f>
        <v>Burnard Bartholin</v>
      </c>
      <c r="G191" s="2" t="str">
        <f>customers!C191</f>
        <v>bbartholin59@xinhuanet.com</v>
      </c>
      <c r="H191" s="2" t="str">
        <f>customers!G191</f>
        <v>United States</v>
      </c>
      <c r="I191" t="str" cm="1">
        <f t="array" ref="I191">_xlfn.IFS(LEFT(D191,1)="L","Lib",LEFT(D191,1)="A","Ara",LEFT(D191,1)="R","Rob",LEFT(D191,1)="E","Exc")</f>
        <v>Lib</v>
      </c>
      <c r="J191" t="str">
        <f>VLOOKUP(Table1[[#This Row],[Product ID]],products!A$2:G$49,3,FALSE)</f>
        <v>M</v>
      </c>
      <c r="K191">
        <f>VLOOKUP(Table1[[#This Row],[Product ID]],products!A$2:G$49,4,FALSE)</f>
        <v>1</v>
      </c>
      <c r="L191" s="8">
        <f>VLOOKUP(Table1[[#This Row],[Product ID]],products!A$2:G$49,5,FALSE)</f>
        <v>14.55</v>
      </c>
      <c r="M191" s="9">
        <f>E191*K191*Table1[[#This Row],[Unit Price]]</f>
        <v>43.650000000000006</v>
      </c>
    </row>
    <row r="192" spans="1:13" x14ac:dyDescent="0.35">
      <c r="A192" s="2" t="s">
        <v>1561</v>
      </c>
      <c r="B192" s="5">
        <v>43845</v>
      </c>
      <c r="C192" s="2" t="s">
        <v>1562</v>
      </c>
      <c r="D192" t="s">
        <v>6181</v>
      </c>
      <c r="E192" s="2">
        <v>1</v>
      </c>
      <c r="F192" s="2" t="str">
        <f>customers!B192</f>
        <v>Madelene Prinn</v>
      </c>
      <c r="G192" s="2" t="str">
        <f>customers!C192</f>
        <v>mprinn5a@usa.gov</v>
      </c>
      <c r="H192" s="2" t="str">
        <f>customers!G192</f>
        <v>United States</v>
      </c>
      <c r="I192" t="str" cm="1">
        <f t="array" ref="I192">_xlfn.IFS(LEFT(D192,1)="L","Lib",LEFT(D192,1)="A","Ara",LEFT(D192,1)="R","Rob",LEFT(D192,1)="E","Exc")</f>
        <v>Lib</v>
      </c>
      <c r="J192" t="str">
        <f>VLOOKUP(Table1[[#This Row],[Product ID]],products!A$2:G$49,3,FALSE)</f>
        <v>M</v>
      </c>
      <c r="K192">
        <f>VLOOKUP(Table1[[#This Row],[Product ID]],products!A$2:G$49,4,FALSE)</f>
        <v>2.5</v>
      </c>
      <c r="L192" s="8">
        <f>VLOOKUP(Table1[[#This Row],[Product ID]],products!A$2:G$49,5,FALSE)</f>
        <v>33.464999999999996</v>
      </c>
      <c r="M192" s="9">
        <f>E192*K192*Table1[[#This Row],[Unit Price]]</f>
        <v>83.662499999999994</v>
      </c>
    </row>
    <row r="193" spans="1:13" x14ac:dyDescent="0.35">
      <c r="A193" s="2" t="s">
        <v>1567</v>
      </c>
      <c r="B193" s="5">
        <v>43567</v>
      </c>
      <c r="C193" s="2" t="s">
        <v>1568</v>
      </c>
      <c r="D193" t="s">
        <v>6150</v>
      </c>
      <c r="E193" s="2">
        <v>5</v>
      </c>
      <c r="F193" s="2" t="str">
        <f>customers!B193</f>
        <v>Alisun Baudino</v>
      </c>
      <c r="G193" s="2" t="str">
        <f>customers!C193</f>
        <v>abaudino5b@netvibes.com</v>
      </c>
      <c r="H193" s="2" t="str">
        <f>customers!G193</f>
        <v>United States</v>
      </c>
      <c r="I193" t="str" cm="1">
        <f t="array" ref="I193">_xlfn.IFS(LEFT(D193,1)="L","Lib",LEFT(D193,1)="A","Ara",LEFT(D193,1)="R","Rob",LEFT(D193,1)="E","Exc")</f>
        <v>Lib</v>
      </c>
      <c r="J193" t="str">
        <f>VLOOKUP(Table1[[#This Row],[Product ID]],products!A$2:G$49,3,FALSE)</f>
        <v>D</v>
      </c>
      <c r="K193">
        <f>VLOOKUP(Table1[[#This Row],[Product ID]],products!A$2:G$49,4,FALSE)</f>
        <v>0.2</v>
      </c>
      <c r="L193" s="8">
        <f>VLOOKUP(Table1[[#This Row],[Product ID]],products!A$2:G$49,5,FALSE)</f>
        <v>3.8849999999999998</v>
      </c>
      <c r="M193" s="9">
        <f>E193*K193*Table1[[#This Row],[Unit Price]]</f>
        <v>3.8849999999999998</v>
      </c>
    </row>
    <row r="194" spans="1:13" x14ac:dyDescent="0.35">
      <c r="A194" s="2" t="s">
        <v>1573</v>
      </c>
      <c r="B194" s="5">
        <v>43919</v>
      </c>
      <c r="C194" s="2" t="s">
        <v>1574</v>
      </c>
      <c r="D194" t="s">
        <v>6183</v>
      </c>
      <c r="E194" s="2">
        <v>6</v>
      </c>
      <c r="F194" s="2" t="str">
        <f>customers!B194</f>
        <v>Philipa Petrushanko</v>
      </c>
      <c r="G194" s="2" t="str">
        <f>customers!C194</f>
        <v>ppetrushanko5c@blinklist.com</v>
      </c>
      <c r="H194" s="2" t="str">
        <f>customers!G194</f>
        <v>Ireland</v>
      </c>
      <c r="I194" t="str" cm="1">
        <f t="array" ref="I194">_xlfn.IFS(LEFT(D194,1)="L","Lib",LEFT(D194,1)="A","Ara",LEFT(D194,1)="R","Rob",LEFT(D194,1)="E","Exc")</f>
        <v>Exc</v>
      </c>
      <c r="J194" t="str">
        <f>VLOOKUP(Table1[[#This Row],[Product ID]],products!A$2:G$49,3,FALSE)</f>
        <v>D</v>
      </c>
      <c r="K194">
        <f>VLOOKUP(Table1[[#This Row],[Product ID]],products!A$2:G$49,4,FALSE)</f>
        <v>1</v>
      </c>
      <c r="L194" s="8">
        <f>VLOOKUP(Table1[[#This Row],[Product ID]],products!A$2:G$49,5,FALSE)</f>
        <v>12.15</v>
      </c>
      <c r="M194" s="9">
        <f>E194*K194*Table1[[#This Row],[Unit Price]]</f>
        <v>72.900000000000006</v>
      </c>
    </row>
    <row r="195" spans="1:13" x14ac:dyDescent="0.35">
      <c r="A195" s="2" t="s">
        <v>1579</v>
      </c>
      <c r="B195" s="5">
        <v>44644</v>
      </c>
      <c r="C195" s="2" t="s">
        <v>1580</v>
      </c>
      <c r="D195" t="s">
        <v>6171</v>
      </c>
      <c r="E195" s="2">
        <v>3</v>
      </c>
      <c r="F195" s="2" t="str">
        <f>customers!B195</f>
        <v>Kimberli Mustchin</v>
      </c>
      <c r="G195" s="2">
        <f>customers!C195</f>
        <v>0</v>
      </c>
      <c r="H195" s="2" t="str">
        <f>customers!G195</f>
        <v>United States</v>
      </c>
      <c r="I195" t="str" cm="1">
        <f t="array" ref="I195">_xlfn.IFS(LEFT(D195,1)="L","Lib",LEFT(D195,1)="A","Ara",LEFT(D195,1)="R","Rob",LEFT(D195,1)="E","Exc")</f>
        <v>Exc</v>
      </c>
      <c r="J195" t="str">
        <f>VLOOKUP(Table1[[#This Row],[Product ID]],products!A$2:G$49,3,FALSE)</f>
        <v>L</v>
      </c>
      <c r="K195">
        <f>VLOOKUP(Table1[[#This Row],[Product ID]],products!A$2:G$49,4,FALSE)</f>
        <v>1</v>
      </c>
      <c r="L195" s="8">
        <f>VLOOKUP(Table1[[#This Row],[Product ID]],products!A$2:G$49,5,FALSE)</f>
        <v>14.85</v>
      </c>
      <c r="M195" s="9">
        <f>E195*K195*Table1[[#This Row],[Unit Price]]</f>
        <v>44.55</v>
      </c>
    </row>
    <row r="196" spans="1:13" x14ac:dyDescent="0.35">
      <c r="A196" s="2" t="s">
        <v>1584</v>
      </c>
      <c r="B196" s="5">
        <v>44398</v>
      </c>
      <c r="C196" s="2" t="s">
        <v>1585</v>
      </c>
      <c r="D196" t="s">
        <v>6144</v>
      </c>
      <c r="E196" s="2">
        <v>5</v>
      </c>
      <c r="F196" s="2" t="str">
        <f>customers!B196</f>
        <v>Emlynne Laird</v>
      </c>
      <c r="G196" s="2" t="str">
        <f>customers!C196</f>
        <v>elaird5e@bing.com</v>
      </c>
      <c r="H196" s="2" t="str">
        <f>customers!G196</f>
        <v>United States</v>
      </c>
      <c r="I196" t="str" cm="1">
        <f t="array" ref="I196">_xlfn.IFS(LEFT(D196,1)="L","Lib",LEFT(D196,1)="A","Ara",LEFT(D196,1)="R","Rob",LEFT(D196,1)="E","Exc")</f>
        <v>Exc</v>
      </c>
      <c r="J196" t="str">
        <f>VLOOKUP(Table1[[#This Row],[Product ID]],products!A$2:G$49,3,FALSE)</f>
        <v>D</v>
      </c>
      <c r="K196">
        <f>VLOOKUP(Table1[[#This Row],[Product ID]],products!A$2:G$49,4,FALSE)</f>
        <v>0.5</v>
      </c>
      <c r="L196" s="8">
        <f>VLOOKUP(Table1[[#This Row],[Product ID]],products!A$2:G$49,5,FALSE)</f>
        <v>7.29</v>
      </c>
      <c r="M196" s="9">
        <f>E196*K196*Table1[[#This Row],[Unit Price]]</f>
        <v>18.225000000000001</v>
      </c>
    </row>
    <row r="197" spans="1:13" x14ac:dyDescent="0.35">
      <c r="A197" s="2" t="s">
        <v>1590</v>
      </c>
      <c r="B197" s="5">
        <v>43683</v>
      </c>
      <c r="C197" s="2" t="s">
        <v>1591</v>
      </c>
      <c r="D197" t="s">
        <v>6140</v>
      </c>
      <c r="E197" s="2">
        <v>3</v>
      </c>
      <c r="F197" s="2" t="str">
        <f>customers!B197</f>
        <v>Marlena Howsden</v>
      </c>
      <c r="G197" s="2" t="str">
        <f>customers!C197</f>
        <v>mhowsden5f@infoseek.co.jp</v>
      </c>
      <c r="H197" s="2" t="str">
        <f>customers!G197</f>
        <v>United States</v>
      </c>
      <c r="I197" t="str" cm="1">
        <f t="array" ref="I197">_xlfn.IFS(LEFT(D197,1)="L","Lib",LEFT(D197,1)="A","Ara",LEFT(D197,1)="R","Rob",LEFT(D197,1)="E","Exc")</f>
        <v>Ara</v>
      </c>
      <c r="J197" t="str">
        <f>VLOOKUP(Table1[[#This Row],[Product ID]],products!A$2:G$49,3,FALSE)</f>
        <v>L</v>
      </c>
      <c r="K197">
        <f>VLOOKUP(Table1[[#This Row],[Product ID]],products!A$2:G$49,4,FALSE)</f>
        <v>1</v>
      </c>
      <c r="L197" s="8">
        <f>VLOOKUP(Table1[[#This Row],[Product ID]],products!A$2:G$49,5,FALSE)</f>
        <v>12.95</v>
      </c>
      <c r="M197" s="9">
        <f>E197*K197*Table1[[#This Row],[Unit Price]]</f>
        <v>38.849999999999994</v>
      </c>
    </row>
    <row r="198" spans="1:13" x14ac:dyDescent="0.35">
      <c r="A198" s="2" t="s">
        <v>1596</v>
      </c>
      <c r="B198" s="5">
        <v>44339</v>
      </c>
      <c r="C198" s="2" t="s">
        <v>1597</v>
      </c>
      <c r="D198" t="s">
        <v>6176</v>
      </c>
      <c r="E198" s="2">
        <v>6</v>
      </c>
      <c r="F198" s="2" t="str">
        <f>customers!B198</f>
        <v>Nealson Cuttler</v>
      </c>
      <c r="G198" s="2" t="str">
        <f>customers!C198</f>
        <v>ncuttler5g@parallels.com</v>
      </c>
      <c r="H198" s="2" t="str">
        <f>customers!G198</f>
        <v>United States</v>
      </c>
      <c r="I198" t="str" cm="1">
        <f t="array" ref="I198">_xlfn.IFS(LEFT(D198,1)="L","Lib",LEFT(D198,1)="A","Ara",LEFT(D198,1)="R","Rob",LEFT(D198,1)="E","Exc")</f>
        <v>Exc</v>
      </c>
      <c r="J198" t="str">
        <f>VLOOKUP(Table1[[#This Row],[Product ID]],products!A$2:G$49,3,FALSE)</f>
        <v>L</v>
      </c>
      <c r="K198">
        <f>VLOOKUP(Table1[[#This Row],[Product ID]],products!A$2:G$49,4,FALSE)</f>
        <v>0.5</v>
      </c>
      <c r="L198" s="8">
        <f>VLOOKUP(Table1[[#This Row],[Product ID]],products!A$2:G$49,5,FALSE)</f>
        <v>8.91</v>
      </c>
      <c r="M198" s="9">
        <f>E198*K198*Table1[[#This Row],[Unit Price]]</f>
        <v>26.73</v>
      </c>
    </row>
    <row r="199" spans="1:13" x14ac:dyDescent="0.35">
      <c r="A199" s="2" t="s">
        <v>1596</v>
      </c>
      <c r="B199" s="5">
        <v>44339</v>
      </c>
      <c r="C199" s="2" t="s">
        <v>1597</v>
      </c>
      <c r="D199" t="s">
        <v>6165</v>
      </c>
      <c r="E199" s="2">
        <v>2</v>
      </c>
      <c r="F199" s="2" t="str">
        <f>customers!B199</f>
        <v>Crin Vernham</v>
      </c>
      <c r="G199" s="2" t="str">
        <f>customers!C199</f>
        <v>cvernham5h@e-recht24.de</v>
      </c>
      <c r="H199" s="2" t="str">
        <f>customers!G199</f>
        <v>Ireland</v>
      </c>
      <c r="I199" t="str" cm="1">
        <f t="array" ref="I199">_xlfn.IFS(LEFT(D199,1)="L","Lib",LEFT(D199,1)="A","Ara",LEFT(D199,1)="R","Rob",LEFT(D199,1)="E","Exc")</f>
        <v>Lib</v>
      </c>
      <c r="J199" t="str">
        <f>VLOOKUP(Table1[[#This Row],[Product ID]],products!A$2:G$49,3,FALSE)</f>
        <v>D</v>
      </c>
      <c r="K199">
        <f>VLOOKUP(Table1[[#This Row],[Product ID]],products!A$2:G$49,4,FALSE)</f>
        <v>2.5</v>
      </c>
      <c r="L199" s="8">
        <f>VLOOKUP(Table1[[#This Row],[Product ID]],products!A$2:G$49,5,FALSE)</f>
        <v>29.784999999999997</v>
      </c>
      <c r="M199" s="9">
        <f>E199*K199*Table1[[#This Row],[Unit Price]]</f>
        <v>148.92499999999998</v>
      </c>
    </row>
    <row r="200" spans="1:13" x14ac:dyDescent="0.35">
      <c r="A200" s="2" t="s">
        <v>1596</v>
      </c>
      <c r="B200" s="5">
        <v>44339</v>
      </c>
      <c r="C200" s="2" t="s">
        <v>1597</v>
      </c>
      <c r="D200" t="s">
        <v>6165</v>
      </c>
      <c r="E200" s="2">
        <v>3</v>
      </c>
      <c r="F200" s="2" t="str">
        <f>customers!B200</f>
        <v>Jenn Munnings</v>
      </c>
      <c r="G200" s="2" t="str">
        <f>customers!C200</f>
        <v>jmunnings5i@springer.com</v>
      </c>
      <c r="H200" s="2" t="str">
        <f>customers!G200</f>
        <v>United States</v>
      </c>
      <c r="I200" t="str" cm="1">
        <f t="array" ref="I200">_xlfn.IFS(LEFT(D200,1)="L","Lib",LEFT(D200,1)="A","Ara",LEFT(D200,1)="R","Rob",LEFT(D200,1)="E","Exc")</f>
        <v>Lib</v>
      </c>
      <c r="J200" t="str">
        <f>VLOOKUP(Table1[[#This Row],[Product ID]],products!A$2:G$49,3,FALSE)</f>
        <v>D</v>
      </c>
      <c r="K200">
        <f>VLOOKUP(Table1[[#This Row],[Product ID]],products!A$2:G$49,4,FALSE)</f>
        <v>2.5</v>
      </c>
      <c r="L200" s="8">
        <f>VLOOKUP(Table1[[#This Row],[Product ID]],products!A$2:G$49,5,FALSE)</f>
        <v>29.784999999999997</v>
      </c>
      <c r="M200" s="9">
        <f>E200*K200*Table1[[#This Row],[Unit Price]]</f>
        <v>223.38749999999999</v>
      </c>
    </row>
    <row r="201" spans="1:13" x14ac:dyDescent="0.35">
      <c r="A201" s="2" t="s">
        <v>1596</v>
      </c>
      <c r="B201" s="5">
        <v>44339</v>
      </c>
      <c r="C201" s="2" t="s">
        <v>1597</v>
      </c>
      <c r="D201" t="s">
        <v>6161</v>
      </c>
      <c r="E201" s="2">
        <v>4</v>
      </c>
      <c r="F201" s="2" t="str">
        <f>customers!B201</f>
        <v>Olympie Dautry</v>
      </c>
      <c r="G201" s="2" t="str">
        <f>customers!C201</f>
        <v>odautry5j@etsy.com</v>
      </c>
      <c r="H201" s="2" t="str">
        <f>customers!G201</f>
        <v>United States</v>
      </c>
      <c r="I201" t="str" cm="1">
        <f t="array" ref="I201">_xlfn.IFS(LEFT(D201,1)="L","Lib",LEFT(D201,1)="A","Ara",LEFT(D201,1)="R","Rob",LEFT(D201,1)="E","Exc")</f>
        <v>Lib</v>
      </c>
      <c r="J201" t="str">
        <f>VLOOKUP(Table1[[#This Row],[Product ID]],products!A$2:G$49,3,FALSE)</f>
        <v>L</v>
      </c>
      <c r="K201">
        <f>VLOOKUP(Table1[[#This Row],[Product ID]],products!A$2:G$49,4,FALSE)</f>
        <v>0.5</v>
      </c>
      <c r="L201" s="8">
        <f>VLOOKUP(Table1[[#This Row],[Product ID]],products!A$2:G$49,5,FALSE)</f>
        <v>9.51</v>
      </c>
      <c r="M201" s="9">
        <f>E201*K201*Table1[[#This Row],[Unit Price]]</f>
        <v>19.02</v>
      </c>
    </row>
    <row r="202" spans="1:13" x14ac:dyDescent="0.35">
      <c r="A202" s="2" t="s">
        <v>1596</v>
      </c>
      <c r="B202" s="5">
        <v>44339</v>
      </c>
      <c r="C202" s="2" t="s">
        <v>1597</v>
      </c>
      <c r="D202" t="s">
        <v>6141</v>
      </c>
      <c r="E202" s="2">
        <v>3</v>
      </c>
      <c r="F202" s="2" t="str">
        <f>customers!B202</f>
        <v>Ingaborg Dunwoody</v>
      </c>
      <c r="G202" s="2" t="str">
        <f>customers!C202</f>
        <v>idunwoody5k@sourceforge.net</v>
      </c>
      <c r="H202" s="2" t="str">
        <f>customers!G202</f>
        <v>United Kingdom</v>
      </c>
      <c r="I202" t="str" cm="1">
        <f t="array" ref="I202">_xlfn.IFS(LEFT(D202,1)="L","Lib",LEFT(D202,1)="A","Ara",LEFT(D202,1)="R","Rob",LEFT(D202,1)="E","Exc")</f>
        <v>Exc</v>
      </c>
      <c r="J202" t="str">
        <f>VLOOKUP(Table1[[#This Row],[Product ID]],products!A$2:G$49,3,FALSE)</f>
        <v>M</v>
      </c>
      <c r="K202">
        <f>VLOOKUP(Table1[[#This Row],[Product ID]],products!A$2:G$49,4,FALSE)</f>
        <v>1</v>
      </c>
      <c r="L202" s="8">
        <f>VLOOKUP(Table1[[#This Row],[Product ID]],products!A$2:G$49,5,FALSE)</f>
        <v>13.75</v>
      </c>
      <c r="M202" s="9">
        <f>E202*K202*Table1[[#This Row],[Unit Price]]</f>
        <v>41.25</v>
      </c>
    </row>
    <row r="203" spans="1:13" x14ac:dyDescent="0.35">
      <c r="A203" s="2" t="s">
        <v>1621</v>
      </c>
      <c r="B203" s="5">
        <v>44294</v>
      </c>
      <c r="C203" s="2" t="s">
        <v>1622</v>
      </c>
      <c r="D203" t="s">
        <v>6161</v>
      </c>
      <c r="E203" s="2">
        <v>6</v>
      </c>
      <c r="F203" s="2" t="str">
        <f>customers!B203</f>
        <v>Adriana Lazarus</v>
      </c>
      <c r="G203" s="2">
        <f>customers!C203</f>
        <v>0</v>
      </c>
      <c r="H203" s="2" t="str">
        <f>customers!G203</f>
        <v>United States</v>
      </c>
      <c r="I203" t="str" cm="1">
        <f t="array" ref="I203">_xlfn.IFS(LEFT(D203,1)="L","Lib",LEFT(D203,1)="A","Ara",LEFT(D203,1)="R","Rob",LEFT(D203,1)="E","Exc")</f>
        <v>Lib</v>
      </c>
      <c r="J203" t="str">
        <f>VLOOKUP(Table1[[#This Row],[Product ID]],products!A$2:G$49,3,FALSE)</f>
        <v>L</v>
      </c>
      <c r="K203">
        <f>VLOOKUP(Table1[[#This Row],[Product ID]],products!A$2:G$49,4,FALSE)</f>
        <v>0.5</v>
      </c>
      <c r="L203" s="8">
        <f>VLOOKUP(Table1[[#This Row],[Product ID]],products!A$2:G$49,5,FALSE)</f>
        <v>9.51</v>
      </c>
      <c r="M203" s="9">
        <f>E203*K203*Table1[[#This Row],[Unit Price]]</f>
        <v>28.53</v>
      </c>
    </row>
    <row r="204" spans="1:13" x14ac:dyDescent="0.35">
      <c r="A204" s="2" t="s">
        <v>1626</v>
      </c>
      <c r="B204" s="5">
        <v>44486</v>
      </c>
      <c r="C204" s="2" t="s">
        <v>1627</v>
      </c>
      <c r="D204" t="s">
        <v>6165</v>
      </c>
      <c r="E204" s="2">
        <v>6</v>
      </c>
      <c r="F204" s="2" t="str">
        <f>customers!B204</f>
        <v>Tallie felip</v>
      </c>
      <c r="G204" s="2" t="str">
        <f>customers!C204</f>
        <v>tfelip5m@typepad.com</v>
      </c>
      <c r="H204" s="2" t="str">
        <f>customers!G204</f>
        <v>United States</v>
      </c>
      <c r="I204" t="str" cm="1">
        <f t="array" ref="I204">_xlfn.IFS(LEFT(D204,1)="L","Lib",LEFT(D204,1)="A","Ara",LEFT(D204,1)="R","Rob",LEFT(D204,1)="E","Exc")</f>
        <v>Lib</v>
      </c>
      <c r="J204" t="str">
        <f>VLOOKUP(Table1[[#This Row],[Product ID]],products!A$2:G$49,3,FALSE)</f>
        <v>D</v>
      </c>
      <c r="K204">
        <f>VLOOKUP(Table1[[#This Row],[Product ID]],products!A$2:G$49,4,FALSE)</f>
        <v>2.5</v>
      </c>
      <c r="L204" s="8">
        <f>VLOOKUP(Table1[[#This Row],[Product ID]],products!A$2:G$49,5,FALSE)</f>
        <v>29.784999999999997</v>
      </c>
      <c r="M204" s="9">
        <f>E204*K204*Table1[[#This Row],[Unit Price]]</f>
        <v>446.77499999999998</v>
      </c>
    </row>
    <row r="205" spans="1:13" x14ac:dyDescent="0.35">
      <c r="A205" s="2" t="s">
        <v>1632</v>
      </c>
      <c r="B205" s="5">
        <v>44608</v>
      </c>
      <c r="C205" s="2" t="s">
        <v>1633</v>
      </c>
      <c r="D205" t="s">
        <v>6145</v>
      </c>
      <c r="E205" s="2">
        <v>1</v>
      </c>
      <c r="F205" s="2" t="str">
        <f>customers!B205</f>
        <v>Vanna Le - Count</v>
      </c>
      <c r="G205" s="2" t="str">
        <f>customers!C205</f>
        <v>vle5n@disqus.com</v>
      </c>
      <c r="H205" s="2" t="str">
        <f>customers!G205</f>
        <v>United States</v>
      </c>
      <c r="I205" t="str" cm="1">
        <f t="array" ref="I205">_xlfn.IFS(LEFT(D205,1)="L","Lib",LEFT(D205,1)="A","Ara",LEFT(D205,1)="R","Rob",LEFT(D205,1)="E","Exc")</f>
        <v>Lib</v>
      </c>
      <c r="J205" t="str">
        <f>VLOOKUP(Table1[[#This Row],[Product ID]],products!A$2:G$49,3,FALSE)</f>
        <v>L</v>
      </c>
      <c r="K205">
        <f>VLOOKUP(Table1[[#This Row],[Product ID]],products!A$2:G$49,4,FALSE)</f>
        <v>0.2</v>
      </c>
      <c r="L205" s="8">
        <f>VLOOKUP(Table1[[#This Row],[Product ID]],products!A$2:G$49,5,FALSE)</f>
        <v>4.7549999999999999</v>
      </c>
      <c r="M205" s="9">
        <f>E205*K205*Table1[[#This Row],[Unit Price]]</f>
        <v>0.95100000000000007</v>
      </c>
    </row>
    <row r="206" spans="1:13" x14ac:dyDescent="0.35">
      <c r="A206" s="2" t="s">
        <v>1638</v>
      </c>
      <c r="B206" s="5">
        <v>44027</v>
      </c>
      <c r="C206" s="2" t="s">
        <v>1639</v>
      </c>
      <c r="D206" t="s">
        <v>6141</v>
      </c>
      <c r="E206" s="2">
        <v>6</v>
      </c>
      <c r="F206" s="2" t="str">
        <f>customers!B206</f>
        <v>Sarette Ducarel</v>
      </c>
      <c r="G206" s="2">
        <f>customers!C206</f>
        <v>0</v>
      </c>
      <c r="H206" s="2" t="str">
        <f>customers!G206</f>
        <v>United States</v>
      </c>
      <c r="I206" t="str" cm="1">
        <f t="array" ref="I206">_xlfn.IFS(LEFT(D206,1)="L","Lib",LEFT(D206,1)="A","Ara",LEFT(D206,1)="R","Rob",LEFT(D206,1)="E","Exc")</f>
        <v>Exc</v>
      </c>
      <c r="J206" t="str">
        <f>VLOOKUP(Table1[[#This Row],[Product ID]],products!A$2:G$49,3,FALSE)</f>
        <v>M</v>
      </c>
      <c r="K206">
        <f>VLOOKUP(Table1[[#This Row],[Product ID]],products!A$2:G$49,4,FALSE)</f>
        <v>1</v>
      </c>
      <c r="L206" s="8">
        <f>VLOOKUP(Table1[[#This Row],[Product ID]],products!A$2:G$49,5,FALSE)</f>
        <v>13.75</v>
      </c>
      <c r="M206" s="9">
        <f>E206*K206*Table1[[#This Row],[Unit Price]]</f>
        <v>82.5</v>
      </c>
    </row>
    <row r="207" spans="1:13" x14ac:dyDescent="0.35">
      <c r="A207" s="2" t="s">
        <v>1643</v>
      </c>
      <c r="B207" s="5">
        <v>43883</v>
      </c>
      <c r="C207" s="2" t="s">
        <v>1644</v>
      </c>
      <c r="D207" t="s">
        <v>6163</v>
      </c>
      <c r="E207" s="2">
        <v>3</v>
      </c>
      <c r="F207" s="2" t="str">
        <f>customers!B207</f>
        <v>Kendra Glison</v>
      </c>
      <c r="G207" s="2">
        <f>customers!C207</f>
        <v>0</v>
      </c>
      <c r="H207" s="2" t="str">
        <f>customers!G207</f>
        <v>United States</v>
      </c>
      <c r="I207" t="str" cm="1">
        <f t="array" ref="I207">_xlfn.IFS(LEFT(D207,1)="L","Lib",LEFT(D207,1)="A","Ara",LEFT(D207,1)="R","Rob",LEFT(D207,1)="E","Exc")</f>
        <v>Rob</v>
      </c>
      <c r="J207" t="str">
        <f>VLOOKUP(Table1[[#This Row],[Product ID]],products!A$2:G$49,3,FALSE)</f>
        <v>D</v>
      </c>
      <c r="K207">
        <f>VLOOKUP(Table1[[#This Row],[Product ID]],products!A$2:G$49,4,FALSE)</f>
        <v>0.2</v>
      </c>
      <c r="L207" s="8">
        <f>VLOOKUP(Table1[[#This Row],[Product ID]],products!A$2:G$49,5,FALSE)</f>
        <v>2.6849999999999996</v>
      </c>
      <c r="M207" s="9">
        <f>E207*K207*Table1[[#This Row],[Unit Price]]</f>
        <v>1.611</v>
      </c>
    </row>
    <row r="208" spans="1:13" x14ac:dyDescent="0.35">
      <c r="A208" s="2" t="s">
        <v>1648</v>
      </c>
      <c r="B208" s="5">
        <v>44211</v>
      </c>
      <c r="C208" s="2" t="s">
        <v>1649</v>
      </c>
      <c r="D208" t="s">
        <v>6155</v>
      </c>
      <c r="E208" s="2">
        <v>2</v>
      </c>
      <c r="F208" s="2" t="str">
        <f>customers!B208</f>
        <v>Nertie Poolman</v>
      </c>
      <c r="G208" s="2" t="str">
        <f>customers!C208</f>
        <v>npoolman5q@howstuffworks.com</v>
      </c>
      <c r="H208" s="2" t="str">
        <f>customers!G208</f>
        <v>United States</v>
      </c>
      <c r="I208" t="str" cm="1">
        <f t="array" ref="I208">_xlfn.IFS(LEFT(D208,1)="L","Lib",LEFT(D208,1)="A","Ara",LEFT(D208,1)="R","Rob",LEFT(D208,1)="E","Exc")</f>
        <v>Ara</v>
      </c>
      <c r="J208" t="str">
        <f>VLOOKUP(Table1[[#This Row],[Product ID]],products!A$2:G$49,3,FALSE)</f>
        <v>M</v>
      </c>
      <c r="K208">
        <f>VLOOKUP(Table1[[#This Row],[Product ID]],products!A$2:G$49,4,FALSE)</f>
        <v>1</v>
      </c>
      <c r="L208" s="8">
        <f>VLOOKUP(Table1[[#This Row],[Product ID]],products!A$2:G$49,5,FALSE)</f>
        <v>11.25</v>
      </c>
      <c r="M208" s="9">
        <f>E208*K208*Table1[[#This Row],[Unit Price]]</f>
        <v>22.5</v>
      </c>
    </row>
    <row r="209" spans="1:13" x14ac:dyDescent="0.35">
      <c r="A209" s="2" t="s">
        <v>1653</v>
      </c>
      <c r="B209" s="5">
        <v>44207</v>
      </c>
      <c r="C209" s="2" t="s">
        <v>1654</v>
      </c>
      <c r="D209" t="s">
        <v>6157</v>
      </c>
      <c r="E209" s="2">
        <v>6</v>
      </c>
      <c r="F209" s="2" t="str">
        <f>customers!B209</f>
        <v>Orbadiah Duny</v>
      </c>
      <c r="G209" s="2" t="str">
        <f>customers!C209</f>
        <v>oduny5r@constantcontact.com</v>
      </c>
      <c r="H209" s="2" t="str">
        <f>customers!G209</f>
        <v>United States</v>
      </c>
      <c r="I209" t="str" cm="1">
        <f t="array" ref="I209">_xlfn.IFS(LEFT(D209,1)="L","Lib",LEFT(D209,1)="A","Ara",LEFT(D209,1)="R","Rob",LEFT(D209,1)="E","Exc")</f>
        <v>Ara</v>
      </c>
      <c r="J209" t="str">
        <f>VLOOKUP(Table1[[#This Row],[Product ID]],products!A$2:G$49,3,FALSE)</f>
        <v>M</v>
      </c>
      <c r="K209">
        <f>VLOOKUP(Table1[[#This Row],[Product ID]],products!A$2:G$49,4,FALSE)</f>
        <v>0.5</v>
      </c>
      <c r="L209" s="8">
        <f>VLOOKUP(Table1[[#This Row],[Product ID]],products!A$2:G$49,5,FALSE)</f>
        <v>6.75</v>
      </c>
      <c r="M209" s="9">
        <f>E209*K209*Table1[[#This Row],[Unit Price]]</f>
        <v>20.25</v>
      </c>
    </row>
    <row r="210" spans="1:13" x14ac:dyDescent="0.35">
      <c r="A210" s="2" t="s">
        <v>1659</v>
      </c>
      <c r="B210" s="5">
        <v>44659</v>
      </c>
      <c r="C210" s="2" t="s">
        <v>1660</v>
      </c>
      <c r="D210" t="s">
        <v>6144</v>
      </c>
      <c r="E210" s="2">
        <v>4</v>
      </c>
      <c r="F210" s="2" t="str">
        <f>customers!B210</f>
        <v>Constance Halfhide</v>
      </c>
      <c r="G210" s="2" t="str">
        <f>customers!C210</f>
        <v>chalfhide5s@google.ru</v>
      </c>
      <c r="H210" s="2" t="str">
        <f>customers!G210</f>
        <v>Ireland</v>
      </c>
      <c r="I210" t="str" cm="1">
        <f t="array" ref="I210">_xlfn.IFS(LEFT(D210,1)="L","Lib",LEFT(D210,1)="A","Ara",LEFT(D210,1)="R","Rob",LEFT(D210,1)="E","Exc")</f>
        <v>Exc</v>
      </c>
      <c r="J210" t="str">
        <f>VLOOKUP(Table1[[#This Row],[Product ID]],products!A$2:G$49,3,FALSE)</f>
        <v>D</v>
      </c>
      <c r="K210">
        <f>VLOOKUP(Table1[[#This Row],[Product ID]],products!A$2:G$49,4,FALSE)</f>
        <v>0.5</v>
      </c>
      <c r="L210" s="8">
        <f>VLOOKUP(Table1[[#This Row],[Product ID]],products!A$2:G$49,5,FALSE)</f>
        <v>7.29</v>
      </c>
      <c r="M210" s="9">
        <f>E210*K210*Table1[[#This Row],[Unit Price]]</f>
        <v>14.58</v>
      </c>
    </row>
    <row r="211" spans="1:13" x14ac:dyDescent="0.35">
      <c r="A211" s="2" t="s">
        <v>1665</v>
      </c>
      <c r="B211" s="5">
        <v>44105</v>
      </c>
      <c r="C211" s="2" t="s">
        <v>1666</v>
      </c>
      <c r="D211" t="s">
        <v>6157</v>
      </c>
      <c r="E211" s="2">
        <v>1</v>
      </c>
      <c r="F211" s="2" t="str">
        <f>customers!B211</f>
        <v>Fransisco Malecky</v>
      </c>
      <c r="G211" s="2" t="str">
        <f>customers!C211</f>
        <v>fmalecky5t@list-manage.com</v>
      </c>
      <c r="H211" s="2" t="str">
        <f>customers!G211</f>
        <v>United Kingdom</v>
      </c>
      <c r="I211" t="str" cm="1">
        <f t="array" ref="I211">_xlfn.IFS(LEFT(D211,1)="L","Lib",LEFT(D211,1)="A","Ara",LEFT(D211,1)="R","Rob",LEFT(D211,1)="E","Exc")</f>
        <v>Ara</v>
      </c>
      <c r="J211" t="str">
        <f>VLOOKUP(Table1[[#This Row],[Product ID]],products!A$2:G$49,3,FALSE)</f>
        <v>M</v>
      </c>
      <c r="K211">
        <f>VLOOKUP(Table1[[#This Row],[Product ID]],products!A$2:G$49,4,FALSE)</f>
        <v>0.5</v>
      </c>
      <c r="L211" s="8">
        <f>VLOOKUP(Table1[[#This Row],[Product ID]],products!A$2:G$49,5,FALSE)</f>
        <v>6.75</v>
      </c>
      <c r="M211" s="9">
        <f>E211*K211*Table1[[#This Row],[Unit Price]]</f>
        <v>3.375</v>
      </c>
    </row>
    <row r="212" spans="1:13" x14ac:dyDescent="0.35">
      <c r="A212" s="2" t="s">
        <v>1671</v>
      </c>
      <c r="B212" s="5">
        <v>43766</v>
      </c>
      <c r="C212" s="2" t="s">
        <v>1672</v>
      </c>
      <c r="D212" t="s">
        <v>6143</v>
      </c>
      <c r="E212" s="2">
        <v>4</v>
      </c>
      <c r="F212" s="2" t="str">
        <f>customers!B212</f>
        <v>Anselma Attwater</v>
      </c>
      <c r="G212" s="2" t="str">
        <f>customers!C212</f>
        <v>aattwater5u@wikia.com</v>
      </c>
      <c r="H212" s="2" t="str">
        <f>customers!G212</f>
        <v>United States</v>
      </c>
      <c r="I212" t="str" cm="1">
        <f t="array" ref="I212">_xlfn.IFS(LEFT(D212,1)="L","Lib",LEFT(D212,1)="A","Ara",LEFT(D212,1)="R","Rob",LEFT(D212,1)="E","Exc")</f>
        <v>Lib</v>
      </c>
      <c r="J212" t="str">
        <f>VLOOKUP(Table1[[#This Row],[Product ID]],products!A$2:G$49,3,FALSE)</f>
        <v>D</v>
      </c>
      <c r="K212">
        <f>VLOOKUP(Table1[[#This Row],[Product ID]],products!A$2:G$49,4,FALSE)</f>
        <v>1</v>
      </c>
      <c r="L212" s="8">
        <f>VLOOKUP(Table1[[#This Row],[Product ID]],products!A$2:G$49,5,FALSE)</f>
        <v>12.95</v>
      </c>
      <c r="M212" s="9">
        <f>E212*K212*Table1[[#This Row],[Unit Price]]</f>
        <v>51.8</v>
      </c>
    </row>
    <row r="213" spans="1:13" x14ac:dyDescent="0.35">
      <c r="A213" s="2" t="s">
        <v>1677</v>
      </c>
      <c r="B213" s="5">
        <v>44283</v>
      </c>
      <c r="C213" s="2" t="s">
        <v>1678</v>
      </c>
      <c r="D213" t="s">
        <v>6176</v>
      </c>
      <c r="E213" s="2">
        <v>6</v>
      </c>
      <c r="F213" s="2" t="str">
        <f>customers!B213</f>
        <v>Minette Whellans</v>
      </c>
      <c r="G213" s="2" t="str">
        <f>customers!C213</f>
        <v>mwhellans5v@mapquest.com</v>
      </c>
      <c r="H213" s="2" t="str">
        <f>customers!G213</f>
        <v>United States</v>
      </c>
      <c r="I213" t="str" cm="1">
        <f t="array" ref="I213">_xlfn.IFS(LEFT(D213,1)="L","Lib",LEFT(D213,1)="A","Ara",LEFT(D213,1)="R","Rob",LEFT(D213,1)="E","Exc")</f>
        <v>Exc</v>
      </c>
      <c r="J213" t="str">
        <f>VLOOKUP(Table1[[#This Row],[Product ID]],products!A$2:G$49,3,FALSE)</f>
        <v>L</v>
      </c>
      <c r="K213">
        <f>VLOOKUP(Table1[[#This Row],[Product ID]],products!A$2:G$49,4,FALSE)</f>
        <v>0.5</v>
      </c>
      <c r="L213" s="8">
        <f>VLOOKUP(Table1[[#This Row],[Product ID]],products!A$2:G$49,5,FALSE)</f>
        <v>8.91</v>
      </c>
      <c r="M213" s="9">
        <f>E213*K213*Table1[[#This Row],[Unit Price]]</f>
        <v>26.73</v>
      </c>
    </row>
    <row r="214" spans="1:13" x14ac:dyDescent="0.35">
      <c r="A214" s="2" t="s">
        <v>1682</v>
      </c>
      <c r="B214" s="5">
        <v>43921</v>
      </c>
      <c r="C214" s="2" t="s">
        <v>1683</v>
      </c>
      <c r="D214" t="s">
        <v>6153</v>
      </c>
      <c r="E214" s="2">
        <v>4</v>
      </c>
      <c r="F214" s="2" t="str">
        <f>customers!B214</f>
        <v>Dael Camilletti</v>
      </c>
      <c r="G214" s="2" t="str">
        <f>customers!C214</f>
        <v>dcamilletti5w@businesswire.com</v>
      </c>
      <c r="H214" s="2" t="str">
        <f>customers!G214</f>
        <v>United States</v>
      </c>
      <c r="I214" t="str" cm="1">
        <f t="array" ref="I214">_xlfn.IFS(LEFT(D214,1)="L","Lib",LEFT(D214,1)="A","Ara",LEFT(D214,1)="R","Rob",LEFT(D214,1)="E","Exc")</f>
        <v>Exc</v>
      </c>
      <c r="J214" t="str">
        <f>VLOOKUP(Table1[[#This Row],[Product ID]],products!A$2:G$49,3,FALSE)</f>
        <v>D</v>
      </c>
      <c r="K214">
        <f>VLOOKUP(Table1[[#This Row],[Product ID]],products!A$2:G$49,4,FALSE)</f>
        <v>0.2</v>
      </c>
      <c r="L214" s="8">
        <f>VLOOKUP(Table1[[#This Row],[Product ID]],products!A$2:G$49,5,FALSE)</f>
        <v>3.645</v>
      </c>
      <c r="M214" s="9">
        <f>E214*K214*Table1[[#This Row],[Unit Price]]</f>
        <v>2.9160000000000004</v>
      </c>
    </row>
    <row r="215" spans="1:13" x14ac:dyDescent="0.35">
      <c r="A215" s="2" t="s">
        <v>1688</v>
      </c>
      <c r="B215" s="5">
        <v>44646</v>
      </c>
      <c r="C215" s="2" t="s">
        <v>1689</v>
      </c>
      <c r="D215" t="s">
        <v>6149</v>
      </c>
      <c r="E215" s="2">
        <v>1</v>
      </c>
      <c r="F215" s="2" t="str">
        <f>customers!B215</f>
        <v>Emiline Galgey</v>
      </c>
      <c r="G215" s="2" t="str">
        <f>customers!C215</f>
        <v>egalgey5x@wufoo.com</v>
      </c>
      <c r="H215" s="2" t="str">
        <f>customers!G215</f>
        <v>United States</v>
      </c>
      <c r="I215" t="str" cm="1">
        <f t="array" ref="I215">_xlfn.IFS(LEFT(D215,1)="L","Lib",LEFT(D215,1)="A","Ara",LEFT(D215,1)="R","Rob",LEFT(D215,1)="E","Exc")</f>
        <v>Rob</v>
      </c>
      <c r="J215" t="str">
        <f>VLOOKUP(Table1[[#This Row],[Product ID]],products!A$2:G$49,3,FALSE)</f>
        <v>D</v>
      </c>
      <c r="K215">
        <f>VLOOKUP(Table1[[#This Row],[Product ID]],products!A$2:G$49,4,FALSE)</f>
        <v>2.5</v>
      </c>
      <c r="L215" s="8">
        <f>VLOOKUP(Table1[[#This Row],[Product ID]],products!A$2:G$49,5,FALSE)</f>
        <v>20.584999999999997</v>
      </c>
      <c r="M215" s="9">
        <f>E215*K215*Table1[[#This Row],[Unit Price]]</f>
        <v>51.462499999999991</v>
      </c>
    </row>
    <row r="216" spans="1:13" x14ac:dyDescent="0.35">
      <c r="A216" s="2" t="s">
        <v>1694</v>
      </c>
      <c r="B216" s="5">
        <v>43775</v>
      </c>
      <c r="C216" s="2" t="s">
        <v>1695</v>
      </c>
      <c r="D216" t="s">
        <v>6170</v>
      </c>
      <c r="E216" s="2">
        <v>2</v>
      </c>
      <c r="F216" s="2" t="str">
        <f>customers!B216</f>
        <v>Murdock Hame</v>
      </c>
      <c r="G216" s="2" t="str">
        <f>customers!C216</f>
        <v>mhame5y@newsvine.com</v>
      </c>
      <c r="H216" s="2" t="str">
        <f>customers!G216</f>
        <v>Ireland</v>
      </c>
      <c r="I216" t="str" cm="1">
        <f t="array" ref="I216">_xlfn.IFS(LEFT(D216,1)="L","Lib",LEFT(D216,1)="A","Ara",LEFT(D216,1)="R","Rob",LEFT(D216,1)="E","Exc")</f>
        <v>Lib</v>
      </c>
      <c r="J216" t="str">
        <f>VLOOKUP(Table1[[#This Row],[Product ID]],products!A$2:G$49,3,FALSE)</f>
        <v>L</v>
      </c>
      <c r="K216">
        <f>VLOOKUP(Table1[[#This Row],[Product ID]],products!A$2:G$49,4,FALSE)</f>
        <v>1</v>
      </c>
      <c r="L216" s="8">
        <f>VLOOKUP(Table1[[#This Row],[Product ID]],products!A$2:G$49,5,FALSE)</f>
        <v>15.85</v>
      </c>
      <c r="M216" s="9">
        <f>E216*K216*Table1[[#This Row],[Unit Price]]</f>
        <v>31.7</v>
      </c>
    </row>
    <row r="217" spans="1:13" x14ac:dyDescent="0.35">
      <c r="A217" s="2" t="s">
        <v>1701</v>
      </c>
      <c r="B217" s="5">
        <v>43829</v>
      </c>
      <c r="C217" s="2" t="s">
        <v>1702</v>
      </c>
      <c r="D217" t="s">
        <v>6150</v>
      </c>
      <c r="E217" s="2">
        <v>6</v>
      </c>
      <c r="F217" s="2" t="str">
        <f>customers!B217</f>
        <v>Ilka Gurnee</v>
      </c>
      <c r="G217" s="2" t="str">
        <f>customers!C217</f>
        <v>igurnee5z@usnews.com</v>
      </c>
      <c r="H217" s="2" t="str">
        <f>customers!G217</f>
        <v>United States</v>
      </c>
      <c r="I217" t="str" cm="1">
        <f t="array" ref="I217">_xlfn.IFS(LEFT(D217,1)="L","Lib",LEFT(D217,1)="A","Ara",LEFT(D217,1)="R","Rob",LEFT(D217,1)="E","Exc")</f>
        <v>Lib</v>
      </c>
      <c r="J217" t="str">
        <f>VLOOKUP(Table1[[#This Row],[Product ID]],products!A$2:G$49,3,FALSE)</f>
        <v>D</v>
      </c>
      <c r="K217">
        <f>VLOOKUP(Table1[[#This Row],[Product ID]],products!A$2:G$49,4,FALSE)</f>
        <v>0.2</v>
      </c>
      <c r="L217" s="8">
        <f>VLOOKUP(Table1[[#This Row],[Product ID]],products!A$2:G$49,5,FALSE)</f>
        <v>3.8849999999999998</v>
      </c>
      <c r="M217" s="9">
        <f>E217*K217*Table1[[#This Row],[Unit Price]]</f>
        <v>4.6620000000000008</v>
      </c>
    </row>
    <row r="218" spans="1:13" x14ac:dyDescent="0.35">
      <c r="A218" s="2" t="s">
        <v>1707</v>
      </c>
      <c r="B218" s="5">
        <v>44470</v>
      </c>
      <c r="C218" s="2" t="s">
        <v>1708</v>
      </c>
      <c r="D218" t="s">
        <v>6162</v>
      </c>
      <c r="E218" s="2">
        <v>4</v>
      </c>
      <c r="F218" s="2" t="str">
        <f>customers!B218</f>
        <v>Alfy Snowding</v>
      </c>
      <c r="G218" s="2" t="str">
        <f>customers!C218</f>
        <v>asnowding60@comsenz.com</v>
      </c>
      <c r="H218" s="2" t="str">
        <f>customers!G218</f>
        <v>United States</v>
      </c>
      <c r="I218" t="str" cm="1">
        <f t="array" ref="I218">_xlfn.IFS(LEFT(D218,1)="L","Lib",LEFT(D218,1)="A","Ara",LEFT(D218,1)="R","Rob",LEFT(D218,1)="E","Exc")</f>
        <v>Lib</v>
      </c>
      <c r="J218" t="str">
        <f>VLOOKUP(Table1[[#This Row],[Product ID]],products!A$2:G$49,3,FALSE)</f>
        <v>M</v>
      </c>
      <c r="K218">
        <f>VLOOKUP(Table1[[#This Row],[Product ID]],products!A$2:G$49,4,FALSE)</f>
        <v>1</v>
      </c>
      <c r="L218" s="8">
        <f>VLOOKUP(Table1[[#This Row],[Product ID]],products!A$2:G$49,5,FALSE)</f>
        <v>14.55</v>
      </c>
      <c r="M218" s="9">
        <f>E218*K218*Table1[[#This Row],[Unit Price]]</f>
        <v>58.2</v>
      </c>
    </row>
    <row r="219" spans="1:13" x14ac:dyDescent="0.35">
      <c r="A219" s="2" t="s">
        <v>1713</v>
      </c>
      <c r="B219" s="5">
        <v>44174</v>
      </c>
      <c r="C219" s="2" t="s">
        <v>1714</v>
      </c>
      <c r="D219" t="s">
        <v>6176</v>
      </c>
      <c r="E219" s="2">
        <v>4</v>
      </c>
      <c r="F219" s="2" t="str">
        <f>customers!B219</f>
        <v>Godfry Poinsett</v>
      </c>
      <c r="G219" s="2" t="str">
        <f>customers!C219</f>
        <v>gpoinsett61@berkeley.edu</v>
      </c>
      <c r="H219" s="2" t="str">
        <f>customers!G219</f>
        <v>United States</v>
      </c>
      <c r="I219" t="str" cm="1">
        <f t="array" ref="I219">_xlfn.IFS(LEFT(D219,1)="L","Lib",LEFT(D219,1)="A","Ara",LEFT(D219,1)="R","Rob",LEFT(D219,1)="E","Exc")</f>
        <v>Exc</v>
      </c>
      <c r="J219" t="str">
        <f>VLOOKUP(Table1[[#This Row],[Product ID]],products!A$2:G$49,3,FALSE)</f>
        <v>L</v>
      </c>
      <c r="K219">
        <f>VLOOKUP(Table1[[#This Row],[Product ID]],products!A$2:G$49,4,FALSE)</f>
        <v>0.5</v>
      </c>
      <c r="L219" s="8">
        <f>VLOOKUP(Table1[[#This Row],[Product ID]],products!A$2:G$49,5,FALSE)</f>
        <v>8.91</v>
      </c>
      <c r="M219" s="9">
        <f>E219*K219*Table1[[#This Row],[Unit Price]]</f>
        <v>17.82</v>
      </c>
    </row>
    <row r="220" spans="1:13" x14ac:dyDescent="0.35">
      <c r="A220" s="2" t="s">
        <v>1719</v>
      </c>
      <c r="B220" s="5">
        <v>44317</v>
      </c>
      <c r="C220" s="2" t="s">
        <v>1720</v>
      </c>
      <c r="D220" t="s">
        <v>6155</v>
      </c>
      <c r="E220" s="2">
        <v>5</v>
      </c>
      <c r="F220" s="2" t="str">
        <f>customers!B220</f>
        <v>Rem Furman</v>
      </c>
      <c r="G220" s="2" t="str">
        <f>customers!C220</f>
        <v>rfurman62@t.co</v>
      </c>
      <c r="H220" s="2" t="str">
        <f>customers!G220</f>
        <v>Ireland</v>
      </c>
      <c r="I220" t="str" cm="1">
        <f t="array" ref="I220">_xlfn.IFS(LEFT(D220,1)="L","Lib",LEFT(D220,1)="A","Ara",LEFT(D220,1)="R","Rob",LEFT(D220,1)="E","Exc")</f>
        <v>Ara</v>
      </c>
      <c r="J220" t="str">
        <f>VLOOKUP(Table1[[#This Row],[Product ID]],products!A$2:G$49,3,FALSE)</f>
        <v>M</v>
      </c>
      <c r="K220">
        <f>VLOOKUP(Table1[[#This Row],[Product ID]],products!A$2:G$49,4,FALSE)</f>
        <v>1</v>
      </c>
      <c r="L220" s="8">
        <f>VLOOKUP(Table1[[#This Row],[Product ID]],products!A$2:G$49,5,FALSE)</f>
        <v>11.25</v>
      </c>
      <c r="M220" s="9">
        <f>E220*K220*Table1[[#This Row],[Unit Price]]</f>
        <v>56.25</v>
      </c>
    </row>
    <row r="221" spans="1:13" x14ac:dyDescent="0.35">
      <c r="A221" s="2" t="s">
        <v>1725</v>
      </c>
      <c r="B221" s="5">
        <v>44777</v>
      </c>
      <c r="C221" s="2" t="s">
        <v>1726</v>
      </c>
      <c r="D221" t="s">
        <v>6178</v>
      </c>
      <c r="E221" s="2">
        <v>3</v>
      </c>
      <c r="F221" s="2" t="str">
        <f>customers!B221</f>
        <v>Charis Crosier</v>
      </c>
      <c r="G221" s="2" t="str">
        <f>customers!C221</f>
        <v>ccrosier63@xrea.com</v>
      </c>
      <c r="H221" s="2" t="str">
        <f>customers!G221</f>
        <v>United States</v>
      </c>
      <c r="I221" t="str" cm="1">
        <f t="array" ref="I221">_xlfn.IFS(LEFT(D221,1)="L","Lib",LEFT(D221,1)="A","Ara",LEFT(D221,1)="R","Rob",LEFT(D221,1)="E","Exc")</f>
        <v>Rob</v>
      </c>
      <c r="J221" t="str">
        <f>VLOOKUP(Table1[[#This Row],[Product ID]],products!A$2:G$49,3,FALSE)</f>
        <v>L</v>
      </c>
      <c r="K221">
        <f>VLOOKUP(Table1[[#This Row],[Product ID]],products!A$2:G$49,4,FALSE)</f>
        <v>0.2</v>
      </c>
      <c r="L221" s="8">
        <f>VLOOKUP(Table1[[#This Row],[Product ID]],products!A$2:G$49,5,FALSE)</f>
        <v>3.5849999999999995</v>
      </c>
      <c r="M221" s="9">
        <f>E221*K221*Table1[[#This Row],[Unit Price]]</f>
        <v>2.1510000000000002</v>
      </c>
    </row>
    <row r="222" spans="1:13" x14ac:dyDescent="0.35">
      <c r="A222" s="2" t="s">
        <v>1725</v>
      </c>
      <c r="B222" s="5">
        <v>44777</v>
      </c>
      <c r="C222" s="2" t="s">
        <v>1726</v>
      </c>
      <c r="D222" t="s">
        <v>6174</v>
      </c>
      <c r="E222" s="2">
        <v>5</v>
      </c>
      <c r="F222" s="2" t="str">
        <f>customers!B222</f>
        <v>Monte Percifull</v>
      </c>
      <c r="G222" s="2" t="str">
        <f>customers!C222</f>
        <v>mpercifull64@netlog.com</v>
      </c>
      <c r="H222" s="2" t="str">
        <f>customers!G222</f>
        <v>United States</v>
      </c>
      <c r="I222" t="str" cm="1">
        <f t="array" ref="I222">_xlfn.IFS(LEFT(D222,1)="L","Lib",LEFT(D222,1)="A","Ara",LEFT(D222,1)="R","Rob",LEFT(D222,1)="E","Exc")</f>
        <v>Rob</v>
      </c>
      <c r="J222" t="str">
        <f>VLOOKUP(Table1[[#This Row],[Product ID]],products!A$2:G$49,3,FALSE)</f>
        <v>M</v>
      </c>
      <c r="K222">
        <f>VLOOKUP(Table1[[#This Row],[Product ID]],products!A$2:G$49,4,FALSE)</f>
        <v>0.2</v>
      </c>
      <c r="L222" s="8">
        <f>VLOOKUP(Table1[[#This Row],[Product ID]],products!A$2:G$49,5,FALSE)</f>
        <v>2.9849999999999999</v>
      </c>
      <c r="M222" s="9">
        <f>E222*K222*Table1[[#This Row],[Unit Price]]</f>
        <v>2.9849999999999999</v>
      </c>
    </row>
    <row r="223" spans="1:13" x14ac:dyDescent="0.35">
      <c r="A223" s="2" t="s">
        <v>1736</v>
      </c>
      <c r="B223" s="5">
        <v>44513</v>
      </c>
      <c r="C223" s="2" t="s">
        <v>1737</v>
      </c>
      <c r="D223" t="s">
        <v>6140</v>
      </c>
      <c r="E223" s="2">
        <v>6</v>
      </c>
      <c r="F223" s="2" t="str">
        <f>customers!B223</f>
        <v>Lenka Rushmer</v>
      </c>
      <c r="G223" s="2" t="str">
        <f>customers!C223</f>
        <v>lrushmer65@europa.eu</v>
      </c>
      <c r="H223" s="2" t="str">
        <f>customers!G223</f>
        <v>United States</v>
      </c>
      <c r="I223" t="str" cm="1">
        <f t="array" ref="I223">_xlfn.IFS(LEFT(D223,1)="L","Lib",LEFT(D223,1)="A","Ara",LEFT(D223,1)="R","Rob",LEFT(D223,1)="E","Exc")</f>
        <v>Ara</v>
      </c>
      <c r="J223" t="str">
        <f>VLOOKUP(Table1[[#This Row],[Product ID]],products!A$2:G$49,3,FALSE)</f>
        <v>L</v>
      </c>
      <c r="K223">
        <f>VLOOKUP(Table1[[#This Row],[Product ID]],products!A$2:G$49,4,FALSE)</f>
        <v>1</v>
      </c>
      <c r="L223" s="8">
        <f>VLOOKUP(Table1[[#This Row],[Product ID]],products!A$2:G$49,5,FALSE)</f>
        <v>12.95</v>
      </c>
      <c r="M223" s="9">
        <f>E223*K223*Table1[[#This Row],[Unit Price]]</f>
        <v>77.699999999999989</v>
      </c>
    </row>
    <row r="224" spans="1:13" x14ac:dyDescent="0.35">
      <c r="A224" s="2" t="s">
        <v>1742</v>
      </c>
      <c r="B224" s="5">
        <v>44090</v>
      </c>
      <c r="C224" s="2" t="s">
        <v>1743</v>
      </c>
      <c r="D224" t="s">
        <v>6169</v>
      </c>
      <c r="E224" s="2">
        <v>3</v>
      </c>
      <c r="F224" s="2" t="str">
        <f>customers!B224</f>
        <v>Waneta Edinborough</v>
      </c>
      <c r="G224" s="2" t="str">
        <f>customers!C224</f>
        <v>wedinborough66@github.io</v>
      </c>
      <c r="H224" s="2" t="str">
        <f>customers!G224</f>
        <v>United States</v>
      </c>
      <c r="I224" t="str" cm="1">
        <f t="array" ref="I224">_xlfn.IFS(LEFT(D224,1)="L","Lib",LEFT(D224,1)="A","Ara",LEFT(D224,1)="R","Rob",LEFT(D224,1)="E","Exc")</f>
        <v>Lib</v>
      </c>
      <c r="J224" t="str">
        <f>VLOOKUP(Table1[[#This Row],[Product ID]],products!A$2:G$49,3,FALSE)</f>
        <v>D</v>
      </c>
      <c r="K224">
        <f>VLOOKUP(Table1[[#This Row],[Product ID]],products!A$2:G$49,4,FALSE)</f>
        <v>0.5</v>
      </c>
      <c r="L224" s="8">
        <f>VLOOKUP(Table1[[#This Row],[Product ID]],products!A$2:G$49,5,FALSE)</f>
        <v>7.77</v>
      </c>
      <c r="M224" s="9">
        <f>E224*K224*Table1[[#This Row],[Unit Price]]</f>
        <v>11.654999999999999</v>
      </c>
    </row>
    <row r="225" spans="1:13" x14ac:dyDescent="0.35">
      <c r="A225" s="2" t="s">
        <v>1748</v>
      </c>
      <c r="B225" s="5">
        <v>44109</v>
      </c>
      <c r="C225" s="2" t="s">
        <v>1749</v>
      </c>
      <c r="D225" t="s">
        <v>6171</v>
      </c>
      <c r="E225" s="2">
        <v>4</v>
      </c>
      <c r="F225" s="2" t="str">
        <f>customers!B225</f>
        <v>Bobbe Piggott</v>
      </c>
      <c r="G225" s="2">
        <f>customers!C225</f>
        <v>0</v>
      </c>
      <c r="H225" s="2" t="str">
        <f>customers!G225</f>
        <v>United States</v>
      </c>
      <c r="I225" t="str" cm="1">
        <f t="array" ref="I225">_xlfn.IFS(LEFT(D225,1)="L","Lib",LEFT(D225,1)="A","Ara",LEFT(D225,1)="R","Rob",LEFT(D225,1)="E","Exc")</f>
        <v>Exc</v>
      </c>
      <c r="J225" t="str">
        <f>VLOOKUP(Table1[[#This Row],[Product ID]],products!A$2:G$49,3,FALSE)</f>
        <v>L</v>
      </c>
      <c r="K225">
        <f>VLOOKUP(Table1[[#This Row],[Product ID]],products!A$2:G$49,4,FALSE)</f>
        <v>1</v>
      </c>
      <c r="L225" s="8">
        <f>VLOOKUP(Table1[[#This Row],[Product ID]],products!A$2:G$49,5,FALSE)</f>
        <v>14.85</v>
      </c>
      <c r="M225" s="9">
        <f>E225*K225*Table1[[#This Row],[Unit Price]]</f>
        <v>59.4</v>
      </c>
    </row>
    <row r="226" spans="1:13" x14ac:dyDescent="0.35">
      <c r="A226" s="2" t="s">
        <v>1753</v>
      </c>
      <c r="B226" s="5">
        <v>43836</v>
      </c>
      <c r="C226" s="2" t="s">
        <v>1754</v>
      </c>
      <c r="D226" t="s">
        <v>6165</v>
      </c>
      <c r="E226" s="2">
        <v>4</v>
      </c>
      <c r="F226" s="2" t="str">
        <f>customers!B226</f>
        <v>Ketty Bromehead</v>
      </c>
      <c r="G226" s="2" t="str">
        <f>customers!C226</f>
        <v>kbromehead68@un.org</v>
      </c>
      <c r="H226" s="2" t="str">
        <f>customers!G226</f>
        <v>United States</v>
      </c>
      <c r="I226" t="str" cm="1">
        <f t="array" ref="I226">_xlfn.IFS(LEFT(D226,1)="L","Lib",LEFT(D226,1)="A","Ara",LEFT(D226,1)="R","Rob",LEFT(D226,1)="E","Exc")</f>
        <v>Lib</v>
      </c>
      <c r="J226" t="str">
        <f>VLOOKUP(Table1[[#This Row],[Product ID]],products!A$2:G$49,3,FALSE)</f>
        <v>D</v>
      </c>
      <c r="K226">
        <f>VLOOKUP(Table1[[#This Row],[Product ID]],products!A$2:G$49,4,FALSE)</f>
        <v>2.5</v>
      </c>
      <c r="L226" s="8">
        <f>VLOOKUP(Table1[[#This Row],[Product ID]],products!A$2:G$49,5,FALSE)</f>
        <v>29.784999999999997</v>
      </c>
      <c r="M226" s="9">
        <f>E226*K226*Table1[[#This Row],[Unit Price]]</f>
        <v>297.84999999999997</v>
      </c>
    </row>
    <row r="227" spans="1:13" x14ac:dyDescent="0.35">
      <c r="A227" s="2" t="s">
        <v>1759</v>
      </c>
      <c r="B227" s="5">
        <v>44337</v>
      </c>
      <c r="C227" s="2" t="s">
        <v>1760</v>
      </c>
      <c r="D227" t="s">
        <v>6178</v>
      </c>
      <c r="E227" s="2">
        <v>4</v>
      </c>
      <c r="F227" s="2" t="str">
        <f>customers!B227</f>
        <v>Elsbeth Westerman</v>
      </c>
      <c r="G227" s="2" t="str">
        <f>customers!C227</f>
        <v>ewesterman69@si.edu</v>
      </c>
      <c r="H227" s="2" t="str">
        <f>customers!G227</f>
        <v>Ireland</v>
      </c>
      <c r="I227" t="str" cm="1">
        <f t="array" ref="I227">_xlfn.IFS(LEFT(D227,1)="L","Lib",LEFT(D227,1)="A","Ara",LEFT(D227,1)="R","Rob",LEFT(D227,1)="E","Exc")</f>
        <v>Rob</v>
      </c>
      <c r="J227" t="str">
        <f>VLOOKUP(Table1[[#This Row],[Product ID]],products!A$2:G$49,3,FALSE)</f>
        <v>L</v>
      </c>
      <c r="K227">
        <f>VLOOKUP(Table1[[#This Row],[Product ID]],products!A$2:G$49,4,FALSE)</f>
        <v>0.2</v>
      </c>
      <c r="L227" s="8">
        <f>VLOOKUP(Table1[[#This Row],[Product ID]],products!A$2:G$49,5,FALSE)</f>
        <v>3.5849999999999995</v>
      </c>
      <c r="M227" s="9">
        <f>E227*K227*Table1[[#This Row],[Unit Price]]</f>
        <v>2.8679999999999999</v>
      </c>
    </row>
    <row r="228" spans="1:13" x14ac:dyDescent="0.35">
      <c r="A228" s="2" t="s">
        <v>1765</v>
      </c>
      <c r="B228" s="5">
        <v>43887</v>
      </c>
      <c r="C228" s="2" t="s">
        <v>1766</v>
      </c>
      <c r="D228" t="s">
        <v>6175</v>
      </c>
      <c r="E228" s="2">
        <v>5</v>
      </c>
      <c r="F228" s="2" t="str">
        <f>customers!B228</f>
        <v>Anabelle Hutchens</v>
      </c>
      <c r="G228" s="2" t="str">
        <f>customers!C228</f>
        <v>ahutchens6a@amazonaws.com</v>
      </c>
      <c r="H228" s="2" t="str">
        <f>customers!G228</f>
        <v>United States</v>
      </c>
      <c r="I228" t="str" cm="1">
        <f t="array" ref="I228">_xlfn.IFS(LEFT(D228,1)="L","Lib",LEFT(D228,1)="A","Ara",LEFT(D228,1)="R","Rob",LEFT(D228,1)="E","Exc")</f>
        <v>Ara</v>
      </c>
      <c r="J228" t="str">
        <f>VLOOKUP(Table1[[#This Row],[Product ID]],products!A$2:G$49,3,FALSE)</f>
        <v>M</v>
      </c>
      <c r="K228">
        <f>VLOOKUP(Table1[[#This Row],[Product ID]],products!A$2:G$49,4,FALSE)</f>
        <v>2.5</v>
      </c>
      <c r="L228" s="8">
        <f>VLOOKUP(Table1[[#This Row],[Product ID]],products!A$2:G$49,5,FALSE)</f>
        <v>25.874999999999996</v>
      </c>
      <c r="M228" s="9">
        <f>E228*K228*Table1[[#This Row],[Unit Price]]</f>
        <v>323.43749999999994</v>
      </c>
    </row>
    <row r="229" spans="1:13" x14ac:dyDescent="0.35">
      <c r="A229" s="2" t="s">
        <v>1771</v>
      </c>
      <c r="B229" s="5">
        <v>43880</v>
      </c>
      <c r="C229" s="2" t="s">
        <v>1772</v>
      </c>
      <c r="D229" t="s">
        <v>6163</v>
      </c>
      <c r="E229" s="2">
        <v>6</v>
      </c>
      <c r="F229" s="2" t="str">
        <f>customers!B229</f>
        <v>Noak Wyvill</v>
      </c>
      <c r="G229" s="2" t="str">
        <f>customers!C229</f>
        <v>nwyvill6b@naver.com</v>
      </c>
      <c r="H229" s="2" t="str">
        <f>customers!G229</f>
        <v>United Kingdom</v>
      </c>
      <c r="I229" t="str" cm="1">
        <f t="array" ref="I229">_xlfn.IFS(LEFT(D229,1)="L","Lib",LEFT(D229,1)="A","Ara",LEFT(D229,1)="R","Rob",LEFT(D229,1)="E","Exc")</f>
        <v>Rob</v>
      </c>
      <c r="J229" t="str">
        <f>VLOOKUP(Table1[[#This Row],[Product ID]],products!A$2:G$49,3,FALSE)</f>
        <v>D</v>
      </c>
      <c r="K229">
        <f>VLOOKUP(Table1[[#This Row],[Product ID]],products!A$2:G$49,4,FALSE)</f>
        <v>0.2</v>
      </c>
      <c r="L229" s="8">
        <f>VLOOKUP(Table1[[#This Row],[Product ID]],products!A$2:G$49,5,FALSE)</f>
        <v>2.6849999999999996</v>
      </c>
      <c r="M229" s="9">
        <f>E229*K229*Table1[[#This Row],[Unit Price]]</f>
        <v>3.222</v>
      </c>
    </row>
    <row r="230" spans="1:13" x14ac:dyDescent="0.35">
      <c r="A230" s="2" t="s">
        <v>1777</v>
      </c>
      <c r="B230" s="5">
        <v>44376</v>
      </c>
      <c r="C230" s="2" t="s">
        <v>1778</v>
      </c>
      <c r="D230" t="s">
        <v>6178</v>
      </c>
      <c r="E230" s="2">
        <v>5</v>
      </c>
      <c r="F230" s="2" t="str">
        <f>customers!B230</f>
        <v>Beltran Mathon</v>
      </c>
      <c r="G230" s="2" t="str">
        <f>customers!C230</f>
        <v>bmathon6c@barnesandnoble.com</v>
      </c>
      <c r="H230" s="2" t="str">
        <f>customers!G230</f>
        <v>United States</v>
      </c>
      <c r="I230" t="str" cm="1">
        <f t="array" ref="I230">_xlfn.IFS(LEFT(D230,1)="L","Lib",LEFT(D230,1)="A","Ara",LEFT(D230,1)="R","Rob",LEFT(D230,1)="E","Exc")</f>
        <v>Rob</v>
      </c>
      <c r="J230" t="str">
        <f>VLOOKUP(Table1[[#This Row],[Product ID]],products!A$2:G$49,3,FALSE)</f>
        <v>L</v>
      </c>
      <c r="K230">
        <f>VLOOKUP(Table1[[#This Row],[Product ID]],products!A$2:G$49,4,FALSE)</f>
        <v>0.2</v>
      </c>
      <c r="L230" s="8">
        <f>VLOOKUP(Table1[[#This Row],[Product ID]],products!A$2:G$49,5,FALSE)</f>
        <v>3.5849999999999995</v>
      </c>
      <c r="M230" s="9">
        <f>E230*K230*Table1[[#This Row],[Unit Price]]</f>
        <v>3.5849999999999995</v>
      </c>
    </row>
    <row r="231" spans="1:13" x14ac:dyDescent="0.35">
      <c r="A231" s="2" t="s">
        <v>1783</v>
      </c>
      <c r="B231" s="5">
        <v>44282</v>
      </c>
      <c r="C231" s="2" t="s">
        <v>1784</v>
      </c>
      <c r="D231" t="s">
        <v>6159</v>
      </c>
      <c r="E231" s="2">
        <v>2</v>
      </c>
      <c r="F231" s="2" t="str">
        <f>customers!B231</f>
        <v>Kristos Streight</v>
      </c>
      <c r="G231" s="2" t="str">
        <f>customers!C231</f>
        <v>kstreight6d@about.com</v>
      </c>
      <c r="H231" s="2" t="str">
        <f>customers!G231</f>
        <v>United States</v>
      </c>
      <c r="I231" t="str" cm="1">
        <f t="array" ref="I231">_xlfn.IFS(LEFT(D231,1)="L","Lib",LEFT(D231,1)="A","Ara",LEFT(D231,1)="R","Rob",LEFT(D231,1)="E","Exc")</f>
        <v>Lib</v>
      </c>
      <c r="J231" t="str">
        <f>VLOOKUP(Table1[[#This Row],[Product ID]],products!A$2:G$49,3,FALSE)</f>
        <v>M</v>
      </c>
      <c r="K231">
        <f>VLOOKUP(Table1[[#This Row],[Product ID]],products!A$2:G$49,4,FALSE)</f>
        <v>0.2</v>
      </c>
      <c r="L231" s="8">
        <f>VLOOKUP(Table1[[#This Row],[Product ID]],products!A$2:G$49,5,FALSE)</f>
        <v>4.3650000000000002</v>
      </c>
      <c r="M231" s="9">
        <f>E231*K231*Table1[[#This Row],[Unit Price]]</f>
        <v>1.7460000000000002</v>
      </c>
    </row>
    <row r="232" spans="1:13" x14ac:dyDescent="0.35">
      <c r="A232" s="2" t="s">
        <v>1789</v>
      </c>
      <c r="B232" s="5">
        <v>44496</v>
      </c>
      <c r="C232" s="2" t="s">
        <v>1790</v>
      </c>
      <c r="D232" t="s">
        <v>6175</v>
      </c>
      <c r="E232" s="2">
        <v>2</v>
      </c>
      <c r="F232" s="2" t="str">
        <f>customers!B232</f>
        <v>Portie Cutchie</v>
      </c>
      <c r="G232" s="2" t="str">
        <f>customers!C232</f>
        <v>pcutchie6e@globo.com</v>
      </c>
      <c r="H232" s="2" t="str">
        <f>customers!G232</f>
        <v>United States</v>
      </c>
      <c r="I232" t="str" cm="1">
        <f t="array" ref="I232">_xlfn.IFS(LEFT(D232,1)="L","Lib",LEFT(D232,1)="A","Ara",LEFT(D232,1)="R","Rob",LEFT(D232,1)="E","Exc")</f>
        <v>Ara</v>
      </c>
      <c r="J232" t="str">
        <f>VLOOKUP(Table1[[#This Row],[Product ID]],products!A$2:G$49,3,FALSE)</f>
        <v>M</v>
      </c>
      <c r="K232">
        <f>VLOOKUP(Table1[[#This Row],[Product ID]],products!A$2:G$49,4,FALSE)</f>
        <v>2.5</v>
      </c>
      <c r="L232" s="8">
        <f>VLOOKUP(Table1[[#This Row],[Product ID]],products!A$2:G$49,5,FALSE)</f>
        <v>25.874999999999996</v>
      </c>
      <c r="M232" s="9">
        <f>E232*K232*Table1[[#This Row],[Unit Price]]</f>
        <v>129.37499999999997</v>
      </c>
    </row>
    <row r="233" spans="1:13" x14ac:dyDescent="0.35">
      <c r="A233" s="2" t="s">
        <v>1795</v>
      </c>
      <c r="B233" s="5">
        <v>43628</v>
      </c>
      <c r="C233" s="2" t="s">
        <v>1796</v>
      </c>
      <c r="D233" t="s">
        <v>6159</v>
      </c>
      <c r="E233" s="2">
        <v>2</v>
      </c>
      <c r="F233" s="2" t="str">
        <f>customers!B233</f>
        <v>Sinclare Edsell</v>
      </c>
      <c r="G233" s="2">
        <f>customers!C233</f>
        <v>0</v>
      </c>
      <c r="H233" s="2" t="str">
        <f>customers!G233</f>
        <v>United States</v>
      </c>
      <c r="I233" t="str" cm="1">
        <f t="array" ref="I233">_xlfn.IFS(LEFT(D233,1)="L","Lib",LEFT(D233,1)="A","Ara",LEFT(D233,1)="R","Rob",LEFT(D233,1)="E","Exc")</f>
        <v>Lib</v>
      </c>
      <c r="J233" t="str">
        <f>VLOOKUP(Table1[[#This Row],[Product ID]],products!A$2:G$49,3,FALSE)</f>
        <v>M</v>
      </c>
      <c r="K233">
        <f>VLOOKUP(Table1[[#This Row],[Product ID]],products!A$2:G$49,4,FALSE)</f>
        <v>0.2</v>
      </c>
      <c r="L233" s="8">
        <f>VLOOKUP(Table1[[#This Row],[Product ID]],products!A$2:G$49,5,FALSE)</f>
        <v>4.3650000000000002</v>
      </c>
      <c r="M233" s="9">
        <f>E233*K233*Table1[[#This Row],[Unit Price]]</f>
        <v>1.7460000000000002</v>
      </c>
    </row>
    <row r="234" spans="1:13" x14ac:dyDescent="0.35">
      <c r="A234" s="2" t="s">
        <v>1800</v>
      </c>
      <c r="B234" s="5">
        <v>44010</v>
      </c>
      <c r="C234" s="2" t="s">
        <v>1801</v>
      </c>
      <c r="D234" t="s">
        <v>6145</v>
      </c>
      <c r="E234" s="2">
        <v>5</v>
      </c>
      <c r="F234" s="2" t="str">
        <f>customers!B234</f>
        <v>Conny Gheraldi</v>
      </c>
      <c r="G234" s="2" t="str">
        <f>customers!C234</f>
        <v>cgheraldi6g@opera.com</v>
      </c>
      <c r="H234" s="2" t="str">
        <f>customers!G234</f>
        <v>United Kingdom</v>
      </c>
      <c r="I234" t="str" cm="1">
        <f t="array" ref="I234">_xlfn.IFS(LEFT(D234,1)="L","Lib",LEFT(D234,1)="A","Ara",LEFT(D234,1)="R","Rob",LEFT(D234,1)="E","Exc")</f>
        <v>Lib</v>
      </c>
      <c r="J234" t="str">
        <f>VLOOKUP(Table1[[#This Row],[Product ID]],products!A$2:G$49,3,FALSE)</f>
        <v>L</v>
      </c>
      <c r="K234">
        <f>VLOOKUP(Table1[[#This Row],[Product ID]],products!A$2:G$49,4,FALSE)</f>
        <v>0.2</v>
      </c>
      <c r="L234" s="8">
        <f>VLOOKUP(Table1[[#This Row],[Product ID]],products!A$2:G$49,5,FALSE)</f>
        <v>4.7549999999999999</v>
      </c>
      <c r="M234" s="9">
        <f>E234*K234*Table1[[#This Row],[Unit Price]]</f>
        <v>4.7549999999999999</v>
      </c>
    </row>
    <row r="235" spans="1:13" x14ac:dyDescent="0.35">
      <c r="A235" s="2" t="s">
        <v>1806</v>
      </c>
      <c r="B235" s="5">
        <v>44278</v>
      </c>
      <c r="C235" s="2" t="s">
        <v>1807</v>
      </c>
      <c r="D235" t="s">
        <v>6156</v>
      </c>
      <c r="E235" s="2">
        <v>5</v>
      </c>
      <c r="F235" s="2" t="str">
        <f>customers!B235</f>
        <v>Beryle Kenwell</v>
      </c>
      <c r="G235" s="2" t="str">
        <f>customers!C235</f>
        <v>bkenwell6h@over-blog.com</v>
      </c>
      <c r="H235" s="2" t="str">
        <f>customers!G235</f>
        <v>United States</v>
      </c>
      <c r="I235" t="str" cm="1">
        <f t="array" ref="I235">_xlfn.IFS(LEFT(D235,1)="L","Lib",LEFT(D235,1)="A","Ara",LEFT(D235,1)="R","Rob",LEFT(D235,1)="E","Exc")</f>
        <v>Exc</v>
      </c>
      <c r="J235" t="str">
        <f>VLOOKUP(Table1[[#This Row],[Product ID]],products!A$2:G$49,3,FALSE)</f>
        <v>M</v>
      </c>
      <c r="K235">
        <f>VLOOKUP(Table1[[#This Row],[Product ID]],products!A$2:G$49,4,FALSE)</f>
        <v>0.2</v>
      </c>
      <c r="L235" s="8">
        <f>VLOOKUP(Table1[[#This Row],[Product ID]],products!A$2:G$49,5,FALSE)</f>
        <v>4.125</v>
      </c>
      <c r="M235" s="9">
        <f>E235*K235*Table1[[#This Row],[Unit Price]]</f>
        <v>4.125</v>
      </c>
    </row>
    <row r="236" spans="1:13" x14ac:dyDescent="0.35">
      <c r="A236" s="2" t="s">
        <v>1812</v>
      </c>
      <c r="B236" s="5">
        <v>44602</v>
      </c>
      <c r="C236" s="2" t="s">
        <v>1813</v>
      </c>
      <c r="D236" t="s">
        <v>6164</v>
      </c>
      <c r="E236" s="2">
        <v>1</v>
      </c>
      <c r="F236" s="2" t="str">
        <f>customers!B236</f>
        <v>Tomas Sutty</v>
      </c>
      <c r="G236" s="2" t="str">
        <f>customers!C236</f>
        <v>tsutty6i@google.es</v>
      </c>
      <c r="H236" s="2" t="str">
        <f>customers!G236</f>
        <v>United States</v>
      </c>
      <c r="I236" t="str" cm="1">
        <f t="array" ref="I236">_xlfn.IFS(LEFT(D236,1)="L","Lib",LEFT(D236,1)="A","Ara",LEFT(D236,1)="R","Rob",LEFT(D236,1)="E","Exc")</f>
        <v>Lib</v>
      </c>
      <c r="J236" t="str">
        <f>VLOOKUP(Table1[[#This Row],[Product ID]],products!A$2:G$49,3,FALSE)</f>
        <v>L</v>
      </c>
      <c r="K236">
        <f>VLOOKUP(Table1[[#This Row],[Product ID]],products!A$2:G$49,4,FALSE)</f>
        <v>2.5</v>
      </c>
      <c r="L236" s="8">
        <f>VLOOKUP(Table1[[#This Row],[Product ID]],products!A$2:G$49,5,FALSE)</f>
        <v>36.454999999999998</v>
      </c>
      <c r="M236" s="9">
        <f>E236*K236*Table1[[#This Row],[Unit Price]]</f>
        <v>91.137499999999989</v>
      </c>
    </row>
    <row r="237" spans="1:13" x14ac:dyDescent="0.35">
      <c r="A237" s="2" t="s">
        <v>1818</v>
      </c>
      <c r="B237" s="5">
        <v>43571</v>
      </c>
      <c r="C237" s="2" t="s">
        <v>1819</v>
      </c>
      <c r="D237" t="s">
        <v>6164</v>
      </c>
      <c r="E237" s="2">
        <v>5</v>
      </c>
      <c r="F237" s="2" t="str">
        <f>customers!B237</f>
        <v>Samuele Ales0</v>
      </c>
      <c r="G237" s="2">
        <f>customers!C237</f>
        <v>0</v>
      </c>
      <c r="H237" s="2" t="str">
        <f>customers!G237</f>
        <v>Ireland</v>
      </c>
      <c r="I237" t="str" cm="1">
        <f t="array" ref="I237">_xlfn.IFS(LEFT(D237,1)="L","Lib",LEFT(D237,1)="A","Ara",LEFT(D237,1)="R","Rob",LEFT(D237,1)="E","Exc")</f>
        <v>Lib</v>
      </c>
      <c r="J237" t="str">
        <f>VLOOKUP(Table1[[#This Row],[Product ID]],products!A$2:G$49,3,FALSE)</f>
        <v>L</v>
      </c>
      <c r="K237">
        <f>VLOOKUP(Table1[[#This Row],[Product ID]],products!A$2:G$49,4,FALSE)</f>
        <v>2.5</v>
      </c>
      <c r="L237" s="8">
        <f>VLOOKUP(Table1[[#This Row],[Product ID]],products!A$2:G$49,5,FALSE)</f>
        <v>36.454999999999998</v>
      </c>
      <c r="M237" s="9">
        <f>E237*K237*Table1[[#This Row],[Unit Price]]</f>
        <v>455.6875</v>
      </c>
    </row>
    <row r="238" spans="1:13" x14ac:dyDescent="0.35">
      <c r="A238" s="2" t="s">
        <v>1822</v>
      </c>
      <c r="B238" s="5">
        <v>43873</v>
      </c>
      <c r="C238" s="2" t="s">
        <v>1823</v>
      </c>
      <c r="D238" t="s">
        <v>6165</v>
      </c>
      <c r="E238" s="2">
        <v>3</v>
      </c>
      <c r="F238" s="2" t="str">
        <f>customers!B238</f>
        <v>Carlie Harce</v>
      </c>
      <c r="G238" s="2" t="str">
        <f>customers!C238</f>
        <v>charce6k@cafepress.com</v>
      </c>
      <c r="H238" s="2" t="str">
        <f>customers!G238</f>
        <v>Ireland</v>
      </c>
      <c r="I238" t="str" cm="1">
        <f t="array" ref="I238">_xlfn.IFS(LEFT(D238,1)="L","Lib",LEFT(D238,1)="A","Ara",LEFT(D238,1)="R","Rob",LEFT(D238,1)="E","Exc")</f>
        <v>Lib</v>
      </c>
      <c r="J238" t="str">
        <f>VLOOKUP(Table1[[#This Row],[Product ID]],products!A$2:G$49,3,FALSE)</f>
        <v>D</v>
      </c>
      <c r="K238">
        <f>VLOOKUP(Table1[[#This Row],[Product ID]],products!A$2:G$49,4,FALSE)</f>
        <v>2.5</v>
      </c>
      <c r="L238" s="8">
        <f>VLOOKUP(Table1[[#This Row],[Product ID]],products!A$2:G$49,5,FALSE)</f>
        <v>29.784999999999997</v>
      </c>
      <c r="M238" s="9">
        <f>E238*K238*Table1[[#This Row],[Unit Price]]</f>
        <v>223.38749999999999</v>
      </c>
    </row>
    <row r="239" spans="1:13" x14ac:dyDescent="0.35">
      <c r="A239" s="2" t="s">
        <v>1828</v>
      </c>
      <c r="B239" s="5">
        <v>44563</v>
      </c>
      <c r="C239" s="2" t="s">
        <v>1829</v>
      </c>
      <c r="D239" t="s">
        <v>6178</v>
      </c>
      <c r="E239" s="2">
        <v>1</v>
      </c>
      <c r="F239" s="2" t="str">
        <f>customers!B239</f>
        <v>Craggy Bril</v>
      </c>
      <c r="G239" s="2">
        <f>customers!C239</f>
        <v>0</v>
      </c>
      <c r="H239" s="2" t="str">
        <f>customers!G239</f>
        <v>United States</v>
      </c>
      <c r="I239" t="str" cm="1">
        <f t="array" ref="I239">_xlfn.IFS(LEFT(D239,1)="L","Lib",LEFT(D239,1)="A","Ara",LEFT(D239,1)="R","Rob",LEFT(D239,1)="E","Exc")</f>
        <v>Rob</v>
      </c>
      <c r="J239" t="str">
        <f>VLOOKUP(Table1[[#This Row],[Product ID]],products!A$2:G$49,3,FALSE)</f>
        <v>L</v>
      </c>
      <c r="K239">
        <f>VLOOKUP(Table1[[#This Row],[Product ID]],products!A$2:G$49,4,FALSE)</f>
        <v>0.2</v>
      </c>
      <c r="L239" s="8">
        <f>VLOOKUP(Table1[[#This Row],[Product ID]],products!A$2:G$49,5,FALSE)</f>
        <v>3.5849999999999995</v>
      </c>
      <c r="M239" s="9">
        <f>E239*K239*Table1[[#This Row],[Unit Price]]</f>
        <v>0.71699999999999997</v>
      </c>
    </row>
    <row r="240" spans="1:13" x14ac:dyDescent="0.35">
      <c r="A240" s="2" t="s">
        <v>1833</v>
      </c>
      <c r="B240" s="5">
        <v>44172</v>
      </c>
      <c r="C240" s="2" t="s">
        <v>1834</v>
      </c>
      <c r="D240" t="s">
        <v>6151</v>
      </c>
      <c r="E240" s="2">
        <v>2</v>
      </c>
      <c r="F240" s="2" t="str">
        <f>customers!B240</f>
        <v>Friederike Drysdale</v>
      </c>
      <c r="G240" s="2" t="str">
        <f>customers!C240</f>
        <v>fdrysdale6m@symantec.com</v>
      </c>
      <c r="H240" s="2" t="str">
        <f>customers!G240</f>
        <v>United States</v>
      </c>
      <c r="I240" t="str" cm="1">
        <f t="array" ref="I240">_xlfn.IFS(LEFT(D240,1)="L","Lib",LEFT(D240,1)="A","Ara",LEFT(D240,1)="R","Rob",LEFT(D240,1)="E","Exc")</f>
        <v>Rob</v>
      </c>
      <c r="J240" t="str">
        <f>VLOOKUP(Table1[[#This Row],[Product ID]],products!A$2:G$49,3,FALSE)</f>
        <v>M</v>
      </c>
      <c r="K240">
        <f>VLOOKUP(Table1[[#This Row],[Product ID]],products!A$2:G$49,4,FALSE)</f>
        <v>2.5</v>
      </c>
      <c r="L240" s="8">
        <f>VLOOKUP(Table1[[#This Row],[Product ID]],products!A$2:G$49,5,FALSE)</f>
        <v>22.884999999999998</v>
      </c>
      <c r="M240" s="9">
        <f>E240*K240*Table1[[#This Row],[Unit Price]]</f>
        <v>114.42499999999998</v>
      </c>
    </row>
    <row r="241" spans="1:13" x14ac:dyDescent="0.35">
      <c r="A241" s="2" t="s">
        <v>1839</v>
      </c>
      <c r="B241" s="5">
        <v>43881</v>
      </c>
      <c r="C241" s="2" t="s">
        <v>1840</v>
      </c>
      <c r="D241" t="s">
        <v>6171</v>
      </c>
      <c r="E241" s="2">
        <v>4</v>
      </c>
      <c r="F241" s="2" t="str">
        <f>customers!B241</f>
        <v>Devon Magowan</v>
      </c>
      <c r="G241" s="2" t="str">
        <f>customers!C241</f>
        <v>dmagowan6n@fc2.com</v>
      </c>
      <c r="H241" s="2" t="str">
        <f>customers!G241</f>
        <v>United States</v>
      </c>
      <c r="I241" t="str" cm="1">
        <f t="array" ref="I241">_xlfn.IFS(LEFT(D241,1)="L","Lib",LEFT(D241,1)="A","Ara",LEFT(D241,1)="R","Rob",LEFT(D241,1)="E","Exc")</f>
        <v>Exc</v>
      </c>
      <c r="J241" t="str">
        <f>VLOOKUP(Table1[[#This Row],[Product ID]],products!A$2:G$49,3,FALSE)</f>
        <v>L</v>
      </c>
      <c r="K241">
        <f>VLOOKUP(Table1[[#This Row],[Product ID]],products!A$2:G$49,4,FALSE)</f>
        <v>1</v>
      </c>
      <c r="L241" s="8">
        <f>VLOOKUP(Table1[[#This Row],[Product ID]],products!A$2:G$49,5,FALSE)</f>
        <v>14.85</v>
      </c>
      <c r="M241" s="9">
        <f>E241*K241*Table1[[#This Row],[Unit Price]]</f>
        <v>59.4</v>
      </c>
    </row>
    <row r="242" spans="1:13" x14ac:dyDescent="0.35">
      <c r="A242" s="2" t="s">
        <v>1845</v>
      </c>
      <c r="B242" s="5">
        <v>43993</v>
      </c>
      <c r="C242" s="2" t="s">
        <v>1846</v>
      </c>
      <c r="D242" t="s">
        <v>6175</v>
      </c>
      <c r="E242" s="2">
        <v>6</v>
      </c>
      <c r="F242" s="2" t="str">
        <f>customers!B242</f>
        <v>Codi Littrell</v>
      </c>
      <c r="G242" s="2">
        <f>customers!C242</f>
        <v>0</v>
      </c>
      <c r="H242" s="2" t="str">
        <f>customers!G242</f>
        <v>United States</v>
      </c>
      <c r="I242" t="str" cm="1">
        <f t="array" ref="I242">_xlfn.IFS(LEFT(D242,1)="L","Lib",LEFT(D242,1)="A","Ara",LEFT(D242,1)="R","Rob",LEFT(D242,1)="E","Exc")</f>
        <v>Ara</v>
      </c>
      <c r="J242" t="str">
        <f>VLOOKUP(Table1[[#This Row],[Product ID]],products!A$2:G$49,3,FALSE)</f>
        <v>M</v>
      </c>
      <c r="K242">
        <f>VLOOKUP(Table1[[#This Row],[Product ID]],products!A$2:G$49,4,FALSE)</f>
        <v>2.5</v>
      </c>
      <c r="L242" s="8">
        <f>VLOOKUP(Table1[[#This Row],[Product ID]],products!A$2:G$49,5,FALSE)</f>
        <v>25.874999999999996</v>
      </c>
      <c r="M242" s="9">
        <f>E242*K242*Table1[[#This Row],[Unit Price]]</f>
        <v>388.12499999999994</v>
      </c>
    </row>
    <row r="243" spans="1:13" x14ac:dyDescent="0.35">
      <c r="A243" s="2" t="s">
        <v>1849</v>
      </c>
      <c r="B243" s="5">
        <v>44082</v>
      </c>
      <c r="C243" s="2" t="s">
        <v>1850</v>
      </c>
      <c r="D243" t="s">
        <v>6151</v>
      </c>
      <c r="E243" s="2">
        <v>2</v>
      </c>
      <c r="F243" s="2" t="str">
        <f>customers!B243</f>
        <v>Christel Speak</v>
      </c>
      <c r="G243" s="2">
        <f>customers!C243</f>
        <v>0</v>
      </c>
      <c r="H243" s="2" t="str">
        <f>customers!G243</f>
        <v>United States</v>
      </c>
      <c r="I243" t="str" cm="1">
        <f t="array" ref="I243">_xlfn.IFS(LEFT(D243,1)="L","Lib",LEFT(D243,1)="A","Ara",LEFT(D243,1)="R","Rob",LEFT(D243,1)="E","Exc")</f>
        <v>Rob</v>
      </c>
      <c r="J243" t="str">
        <f>VLOOKUP(Table1[[#This Row],[Product ID]],products!A$2:G$49,3,FALSE)</f>
        <v>M</v>
      </c>
      <c r="K243">
        <f>VLOOKUP(Table1[[#This Row],[Product ID]],products!A$2:G$49,4,FALSE)</f>
        <v>2.5</v>
      </c>
      <c r="L243" s="8">
        <f>VLOOKUP(Table1[[#This Row],[Product ID]],products!A$2:G$49,5,FALSE)</f>
        <v>22.884999999999998</v>
      </c>
      <c r="M243" s="9">
        <f>E243*K243*Table1[[#This Row],[Unit Price]]</f>
        <v>114.42499999999998</v>
      </c>
    </row>
    <row r="244" spans="1:13" x14ac:dyDescent="0.35">
      <c r="A244" s="2" t="s">
        <v>1854</v>
      </c>
      <c r="B244" s="5">
        <v>43918</v>
      </c>
      <c r="C244" s="2" t="s">
        <v>1855</v>
      </c>
      <c r="D244" t="s">
        <v>6183</v>
      </c>
      <c r="E244" s="2">
        <v>3</v>
      </c>
      <c r="F244" s="2" t="str">
        <f>customers!B244</f>
        <v>Sibella Rushbrooke</v>
      </c>
      <c r="G244" s="2" t="str">
        <f>customers!C244</f>
        <v>srushbrooke6q@youku.com</v>
      </c>
      <c r="H244" s="2" t="str">
        <f>customers!G244</f>
        <v>United States</v>
      </c>
      <c r="I244" t="str" cm="1">
        <f t="array" ref="I244">_xlfn.IFS(LEFT(D244,1)="L","Lib",LEFT(D244,1)="A","Ara",LEFT(D244,1)="R","Rob",LEFT(D244,1)="E","Exc")</f>
        <v>Exc</v>
      </c>
      <c r="J244" t="str">
        <f>VLOOKUP(Table1[[#This Row],[Product ID]],products!A$2:G$49,3,FALSE)</f>
        <v>D</v>
      </c>
      <c r="K244">
        <f>VLOOKUP(Table1[[#This Row],[Product ID]],products!A$2:G$49,4,FALSE)</f>
        <v>1</v>
      </c>
      <c r="L244" s="8">
        <f>VLOOKUP(Table1[[#This Row],[Product ID]],products!A$2:G$49,5,FALSE)</f>
        <v>12.15</v>
      </c>
      <c r="M244" s="9">
        <f>E244*K244*Table1[[#This Row],[Unit Price]]</f>
        <v>36.450000000000003</v>
      </c>
    </row>
    <row r="245" spans="1:13" x14ac:dyDescent="0.35">
      <c r="A245" s="2" t="s">
        <v>1860</v>
      </c>
      <c r="B245" s="5">
        <v>44114</v>
      </c>
      <c r="C245" s="2" t="s">
        <v>1861</v>
      </c>
      <c r="D245" t="s">
        <v>6144</v>
      </c>
      <c r="E245" s="2">
        <v>4</v>
      </c>
      <c r="F245" s="2" t="str">
        <f>customers!B245</f>
        <v>Tammie Drynan</v>
      </c>
      <c r="G245" s="2" t="str">
        <f>customers!C245</f>
        <v>tdrynan6r@deviantart.com</v>
      </c>
      <c r="H245" s="2" t="str">
        <f>customers!G245</f>
        <v>United States</v>
      </c>
      <c r="I245" t="str" cm="1">
        <f t="array" ref="I245">_xlfn.IFS(LEFT(D245,1)="L","Lib",LEFT(D245,1)="A","Ara",LEFT(D245,1)="R","Rob",LEFT(D245,1)="E","Exc")</f>
        <v>Exc</v>
      </c>
      <c r="J245" t="str">
        <f>VLOOKUP(Table1[[#This Row],[Product ID]],products!A$2:G$49,3,FALSE)</f>
        <v>D</v>
      </c>
      <c r="K245">
        <f>VLOOKUP(Table1[[#This Row],[Product ID]],products!A$2:G$49,4,FALSE)</f>
        <v>0.5</v>
      </c>
      <c r="L245" s="8">
        <f>VLOOKUP(Table1[[#This Row],[Product ID]],products!A$2:G$49,5,FALSE)</f>
        <v>7.29</v>
      </c>
      <c r="M245" s="9">
        <f>E245*K245*Table1[[#This Row],[Unit Price]]</f>
        <v>14.58</v>
      </c>
    </row>
    <row r="246" spans="1:13" x14ac:dyDescent="0.35">
      <c r="A246" s="2" t="s">
        <v>1866</v>
      </c>
      <c r="B246" s="5">
        <v>44702</v>
      </c>
      <c r="C246" s="2" t="s">
        <v>1867</v>
      </c>
      <c r="D246" t="s">
        <v>6181</v>
      </c>
      <c r="E246" s="2">
        <v>4</v>
      </c>
      <c r="F246" s="2" t="str">
        <f>customers!B246</f>
        <v>Effie Yurkov</v>
      </c>
      <c r="G246" s="2" t="str">
        <f>customers!C246</f>
        <v>eyurkov6s@hud.gov</v>
      </c>
      <c r="H246" s="2" t="str">
        <f>customers!G246</f>
        <v>United States</v>
      </c>
      <c r="I246" t="str" cm="1">
        <f t="array" ref="I246">_xlfn.IFS(LEFT(D246,1)="L","Lib",LEFT(D246,1)="A","Ara",LEFT(D246,1)="R","Rob",LEFT(D246,1)="E","Exc")</f>
        <v>Lib</v>
      </c>
      <c r="J246" t="str">
        <f>VLOOKUP(Table1[[#This Row],[Product ID]],products!A$2:G$49,3,FALSE)</f>
        <v>M</v>
      </c>
      <c r="K246">
        <f>VLOOKUP(Table1[[#This Row],[Product ID]],products!A$2:G$49,4,FALSE)</f>
        <v>2.5</v>
      </c>
      <c r="L246" s="8">
        <f>VLOOKUP(Table1[[#This Row],[Product ID]],products!A$2:G$49,5,FALSE)</f>
        <v>33.464999999999996</v>
      </c>
      <c r="M246" s="9">
        <f>E246*K246*Table1[[#This Row],[Unit Price]]</f>
        <v>334.65</v>
      </c>
    </row>
    <row r="247" spans="1:13" x14ac:dyDescent="0.35">
      <c r="A247" s="2" t="s">
        <v>1872</v>
      </c>
      <c r="B247" s="5">
        <v>43951</v>
      </c>
      <c r="C247" s="2" t="s">
        <v>1873</v>
      </c>
      <c r="D247" t="s">
        <v>6145</v>
      </c>
      <c r="E247" s="2">
        <v>5</v>
      </c>
      <c r="F247" s="2" t="str">
        <f>customers!B247</f>
        <v>Lexie Mallan</v>
      </c>
      <c r="G247" s="2" t="str">
        <f>customers!C247</f>
        <v>lmallan6t@state.gov</v>
      </c>
      <c r="H247" s="2" t="str">
        <f>customers!G247</f>
        <v>United States</v>
      </c>
      <c r="I247" t="str" cm="1">
        <f t="array" ref="I247">_xlfn.IFS(LEFT(D247,1)="L","Lib",LEFT(D247,1)="A","Ara",LEFT(D247,1)="R","Rob",LEFT(D247,1)="E","Exc")</f>
        <v>Lib</v>
      </c>
      <c r="J247" t="str">
        <f>VLOOKUP(Table1[[#This Row],[Product ID]],products!A$2:G$49,3,FALSE)</f>
        <v>L</v>
      </c>
      <c r="K247">
        <f>VLOOKUP(Table1[[#This Row],[Product ID]],products!A$2:G$49,4,FALSE)</f>
        <v>0.2</v>
      </c>
      <c r="L247" s="8">
        <f>VLOOKUP(Table1[[#This Row],[Product ID]],products!A$2:G$49,5,FALSE)</f>
        <v>4.7549999999999999</v>
      </c>
      <c r="M247" s="9">
        <f>E247*K247*Table1[[#This Row],[Unit Price]]</f>
        <v>4.7549999999999999</v>
      </c>
    </row>
    <row r="248" spans="1:13" x14ac:dyDescent="0.35">
      <c r="A248" s="2" t="s">
        <v>1878</v>
      </c>
      <c r="B248" s="5">
        <v>44542</v>
      </c>
      <c r="C248" s="2" t="s">
        <v>1879</v>
      </c>
      <c r="D248" t="s">
        <v>6143</v>
      </c>
      <c r="E248" s="2">
        <v>3</v>
      </c>
      <c r="F248" s="2" t="str">
        <f>customers!B248</f>
        <v>Georgena Bentjens</v>
      </c>
      <c r="G248" s="2" t="str">
        <f>customers!C248</f>
        <v>gbentjens6u@netlog.com</v>
      </c>
      <c r="H248" s="2" t="str">
        <f>customers!G248</f>
        <v>United Kingdom</v>
      </c>
      <c r="I248" t="str" cm="1">
        <f t="array" ref="I248">_xlfn.IFS(LEFT(D248,1)="L","Lib",LEFT(D248,1)="A","Ara",LEFT(D248,1)="R","Rob",LEFT(D248,1)="E","Exc")</f>
        <v>Lib</v>
      </c>
      <c r="J248" t="str">
        <f>VLOOKUP(Table1[[#This Row],[Product ID]],products!A$2:G$49,3,FALSE)</f>
        <v>D</v>
      </c>
      <c r="K248">
        <f>VLOOKUP(Table1[[#This Row],[Product ID]],products!A$2:G$49,4,FALSE)</f>
        <v>1</v>
      </c>
      <c r="L248" s="8">
        <f>VLOOKUP(Table1[[#This Row],[Product ID]],products!A$2:G$49,5,FALSE)</f>
        <v>12.95</v>
      </c>
      <c r="M248" s="9">
        <f>E248*K248*Table1[[#This Row],[Unit Price]]</f>
        <v>38.849999999999994</v>
      </c>
    </row>
    <row r="249" spans="1:13" x14ac:dyDescent="0.35">
      <c r="A249" s="2" t="s">
        <v>1884</v>
      </c>
      <c r="B249" s="5">
        <v>44131</v>
      </c>
      <c r="C249" s="2" t="s">
        <v>1885</v>
      </c>
      <c r="D249" t="s">
        <v>6178</v>
      </c>
      <c r="E249" s="2">
        <v>6</v>
      </c>
      <c r="F249" s="2" t="str">
        <f>customers!B249</f>
        <v>Delmar Beasant</v>
      </c>
      <c r="G249" s="2">
        <f>customers!C249</f>
        <v>0</v>
      </c>
      <c r="H249" s="2" t="str">
        <f>customers!G249</f>
        <v>Ireland</v>
      </c>
      <c r="I249" t="str" cm="1">
        <f t="array" ref="I249">_xlfn.IFS(LEFT(D249,1)="L","Lib",LEFT(D249,1)="A","Ara",LEFT(D249,1)="R","Rob",LEFT(D249,1)="E","Exc")</f>
        <v>Rob</v>
      </c>
      <c r="J249" t="str">
        <f>VLOOKUP(Table1[[#This Row],[Product ID]],products!A$2:G$49,3,FALSE)</f>
        <v>L</v>
      </c>
      <c r="K249">
        <f>VLOOKUP(Table1[[#This Row],[Product ID]],products!A$2:G$49,4,FALSE)</f>
        <v>0.2</v>
      </c>
      <c r="L249" s="8">
        <f>VLOOKUP(Table1[[#This Row],[Product ID]],products!A$2:G$49,5,FALSE)</f>
        <v>3.5849999999999995</v>
      </c>
      <c r="M249" s="9">
        <f>E249*K249*Table1[[#This Row],[Unit Price]]</f>
        <v>4.3020000000000005</v>
      </c>
    </row>
    <row r="250" spans="1:13" x14ac:dyDescent="0.35">
      <c r="A250" s="2" t="s">
        <v>1889</v>
      </c>
      <c r="B250" s="5">
        <v>44019</v>
      </c>
      <c r="C250" s="2" t="s">
        <v>1890</v>
      </c>
      <c r="D250" t="s">
        <v>6147</v>
      </c>
      <c r="E250" s="2">
        <v>1</v>
      </c>
      <c r="F250" s="2" t="str">
        <f>customers!B250</f>
        <v>Lyn Entwistle</v>
      </c>
      <c r="G250" s="2" t="str">
        <f>customers!C250</f>
        <v>lentwistle6w@omniture.com</v>
      </c>
      <c r="H250" s="2" t="str">
        <f>customers!G250</f>
        <v>United States</v>
      </c>
      <c r="I250" t="str" cm="1">
        <f t="array" ref="I250">_xlfn.IFS(LEFT(D250,1)="L","Lib",LEFT(D250,1)="A","Ara",LEFT(D250,1)="R","Rob",LEFT(D250,1)="E","Exc")</f>
        <v>Ara</v>
      </c>
      <c r="J250" t="str">
        <f>VLOOKUP(Table1[[#This Row],[Product ID]],products!A$2:G$49,3,FALSE)</f>
        <v>D</v>
      </c>
      <c r="K250">
        <f>VLOOKUP(Table1[[#This Row],[Product ID]],products!A$2:G$49,4,FALSE)</f>
        <v>1</v>
      </c>
      <c r="L250" s="8">
        <f>VLOOKUP(Table1[[#This Row],[Product ID]],products!A$2:G$49,5,FALSE)</f>
        <v>9.9499999999999993</v>
      </c>
      <c r="M250" s="9">
        <f>E250*K250*Table1[[#This Row],[Unit Price]]</f>
        <v>9.9499999999999993</v>
      </c>
    </row>
    <row r="251" spans="1:13" x14ac:dyDescent="0.35">
      <c r="A251" s="2" t="s">
        <v>1895</v>
      </c>
      <c r="B251" s="5">
        <v>43861</v>
      </c>
      <c r="C251" s="2" t="s">
        <v>1935</v>
      </c>
      <c r="D251" t="s">
        <v>6170</v>
      </c>
      <c r="E251" s="2">
        <v>1</v>
      </c>
      <c r="F251" s="2" t="str">
        <f>customers!B251</f>
        <v>Stuart Lafee</v>
      </c>
      <c r="G251" s="2">
        <f>customers!C251</f>
        <v>0</v>
      </c>
      <c r="H251" s="2" t="str">
        <f>customers!G251</f>
        <v>United States</v>
      </c>
      <c r="I251" t="str" cm="1">
        <f t="array" ref="I251">_xlfn.IFS(LEFT(D251,1)="L","Lib",LEFT(D251,1)="A","Ara",LEFT(D251,1)="R","Rob",LEFT(D251,1)="E","Exc")</f>
        <v>Lib</v>
      </c>
      <c r="J251" t="str">
        <f>VLOOKUP(Table1[[#This Row],[Product ID]],products!A$2:G$49,3,FALSE)</f>
        <v>L</v>
      </c>
      <c r="K251">
        <f>VLOOKUP(Table1[[#This Row],[Product ID]],products!A$2:G$49,4,FALSE)</f>
        <v>1</v>
      </c>
      <c r="L251" s="8">
        <f>VLOOKUP(Table1[[#This Row],[Product ID]],products!A$2:G$49,5,FALSE)</f>
        <v>15.85</v>
      </c>
      <c r="M251" s="9">
        <f>E251*K251*Table1[[#This Row],[Unit Price]]</f>
        <v>15.85</v>
      </c>
    </row>
    <row r="252" spans="1:13" x14ac:dyDescent="0.35">
      <c r="A252" s="2" t="s">
        <v>1900</v>
      </c>
      <c r="B252" s="5">
        <v>43879</v>
      </c>
      <c r="C252" s="2" t="s">
        <v>1901</v>
      </c>
      <c r="D252" t="s">
        <v>6174</v>
      </c>
      <c r="E252" s="2">
        <v>1</v>
      </c>
      <c r="F252" s="2" t="str">
        <f>customers!B252</f>
        <v>Mercedes Acott</v>
      </c>
      <c r="G252" s="2" t="str">
        <f>customers!C252</f>
        <v>macott6y@pagesperso-orange.fr</v>
      </c>
      <c r="H252" s="2" t="str">
        <f>customers!G252</f>
        <v>United States</v>
      </c>
      <c r="I252" t="str" cm="1">
        <f t="array" ref="I252">_xlfn.IFS(LEFT(D252,1)="L","Lib",LEFT(D252,1)="A","Ara",LEFT(D252,1)="R","Rob",LEFT(D252,1)="E","Exc")</f>
        <v>Rob</v>
      </c>
      <c r="J252" t="str">
        <f>VLOOKUP(Table1[[#This Row],[Product ID]],products!A$2:G$49,3,FALSE)</f>
        <v>M</v>
      </c>
      <c r="K252">
        <f>VLOOKUP(Table1[[#This Row],[Product ID]],products!A$2:G$49,4,FALSE)</f>
        <v>0.2</v>
      </c>
      <c r="L252" s="8">
        <f>VLOOKUP(Table1[[#This Row],[Product ID]],products!A$2:G$49,5,FALSE)</f>
        <v>2.9849999999999999</v>
      </c>
      <c r="M252" s="9">
        <f>E252*K252*Table1[[#This Row],[Unit Price]]</f>
        <v>0.59699999999999998</v>
      </c>
    </row>
    <row r="253" spans="1:13" x14ac:dyDescent="0.35">
      <c r="A253" s="2" t="s">
        <v>1906</v>
      </c>
      <c r="B253" s="5">
        <v>44360</v>
      </c>
      <c r="C253" s="2" t="s">
        <v>1907</v>
      </c>
      <c r="D253" t="s">
        <v>6141</v>
      </c>
      <c r="E253" s="2">
        <v>5</v>
      </c>
      <c r="F253" s="2" t="str">
        <f>customers!B253</f>
        <v>Connor Heaviside</v>
      </c>
      <c r="G253" s="2" t="str">
        <f>customers!C253</f>
        <v>cheaviside6z@rediff.com</v>
      </c>
      <c r="H253" s="2" t="str">
        <f>customers!G253</f>
        <v>United States</v>
      </c>
      <c r="I253" t="str" cm="1">
        <f t="array" ref="I253">_xlfn.IFS(LEFT(D253,1)="L","Lib",LEFT(D253,1)="A","Ara",LEFT(D253,1)="R","Rob",LEFT(D253,1)="E","Exc")</f>
        <v>Exc</v>
      </c>
      <c r="J253" t="str">
        <f>VLOOKUP(Table1[[#This Row],[Product ID]],products!A$2:G$49,3,FALSE)</f>
        <v>M</v>
      </c>
      <c r="K253">
        <f>VLOOKUP(Table1[[#This Row],[Product ID]],products!A$2:G$49,4,FALSE)</f>
        <v>1</v>
      </c>
      <c r="L253" s="8">
        <f>VLOOKUP(Table1[[#This Row],[Product ID]],products!A$2:G$49,5,FALSE)</f>
        <v>13.75</v>
      </c>
      <c r="M253" s="9">
        <f>E253*K253*Table1[[#This Row],[Unit Price]]</f>
        <v>68.75</v>
      </c>
    </row>
    <row r="254" spans="1:13" x14ac:dyDescent="0.35">
      <c r="A254" s="2" t="s">
        <v>1912</v>
      </c>
      <c r="B254" s="5">
        <v>44779</v>
      </c>
      <c r="C254" s="2" t="s">
        <v>1913</v>
      </c>
      <c r="D254" t="s">
        <v>6147</v>
      </c>
      <c r="E254" s="2">
        <v>3</v>
      </c>
      <c r="F254" s="2" t="str">
        <f>customers!B254</f>
        <v>Devy Bulbrook</v>
      </c>
      <c r="G254" s="2">
        <f>customers!C254</f>
        <v>0</v>
      </c>
      <c r="H254" s="2" t="str">
        <f>customers!G254</f>
        <v>United States</v>
      </c>
      <c r="I254" t="str" cm="1">
        <f t="array" ref="I254">_xlfn.IFS(LEFT(D254,1)="L","Lib",LEFT(D254,1)="A","Ara",LEFT(D254,1)="R","Rob",LEFT(D254,1)="E","Exc")</f>
        <v>Ara</v>
      </c>
      <c r="J254" t="str">
        <f>VLOOKUP(Table1[[#This Row],[Product ID]],products!A$2:G$49,3,FALSE)</f>
        <v>D</v>
      </c>
      <c r="K254">
        <f>VLOOKUP(Table1[[#This Row],[Product ID]],products!A$2:G$49,4,FALSE)</f>
        <v>1</v>
      </c>
      <c r="L254" s="8">
        <f>VLOOKUP(Table1[[#This Row],[Product ID]],products!A$2:G$49,5,FALSE)</f>
        <v>9.9499999999999993</v>
      </c>
      <c r="M254" s="9">
        <f>E254*K254*Table1[[#This Row],[Unit Price]]</f>
        <v>29.849999999999998</v>
      </c>
    </row>
    <row r="255" spans="1:13" x14ac:dyDescent="0.35">
      <c r="A255" s="2" t="s">
        <v>1917</v>
      </c>
      <c r="B255" s="5">
        <v>44523</v>
      </c>
      <c r="C255" s="2" t="s">
        <v>1918</v>
      </c>
      <c r="D255" t="s">
        <v>6162</v>
      </c>
      <c r="E255" s="2">
        <v>4</v>
      </c>
      <c r="F255" s="2" t="str">
        <f>customers!B255</f>
        <v>Leia Kernan</v>
      </c>
      <c r="G255" s="2" t="str">
        <f>customers!C255</f>
        <v>lkernan71@wsj.com</v>
      </c>
      <c r="H255" s="2" t="str">
        <f>customers!G255</f>
        <v>United States</v>
      </c>
      <c r="I255" t="str" cm="1">
        <f t="array" ref="I255">_xlfn.IFS(LEFT(D255,1)="L","Lib",LEFT(D255,1)="A","Ara",LEFT(D255,1)="R","Rob",LEFT(D255,1)="E","Exc")</f>
        <v>Lib</v>
      </c>
      <c r="J255" t="str">
        <f>VLOOKUP(Table1[[#This Row],[Product ID]],products!A$2:G$49,3,FALSE)</f>
        <v>M</v>
      </c>
      <c r="K255">
        <f>VLOOKUP(Table1[[#This Row],[Product ID]],products!A$2:G$49,4,FALSE)</f>
        <v>1</v>
      </c>
      <c r="L255" s="8">
        <f>VLOOKUP(Table1[[#This Row],[Product ID]],products!A$2:G$49,5,FALSE)</f>
        <v>14.55</v>
      </c>
      <c r="M255" s="9">
        <f>E255*K255*Table1[[#This Row],[Unit Price]]</f>
        <v>58.2</v>
      </c>
    </row>
    <row r="256" spans="1:13" x14ac:dyDescent="0.35">
      <c r="A256" s="2" t="s">
        <v>1923</v>
      </c>
      <c r="B256" s="5">
        <v>44482</v>
      </c>
      <c r="C256" s="2" t="s">
        <v>1924</v>
      </c>
      <c r="D256" t="s">
        <v>6173</v>
      </c>
      <c r="E256" s="2">
        <v>4</v>
      </c>
      <c r="F256" s="2" t="str">
        <f>customers!B256</f>
        <v>Rosaline McLae</v>
      </c>
      <c r="G256" s="2" t="str">
        <f>customers!C256</f>
        <v>rmclae72@dailymotion.com</v>
      </c>
      <c r="H256" s="2" t="str">
        <f>customers!G256</f>
        <v>United Kingdom</v>
      </c>
      <c r="I256" t="str" cm="1">
        <f t="array" ref="I256">_xlfn.IFS(LEFT(D256,1)="L","Lib",LEFT(D256,1)="A","Ara",LEFT(D256,1)="R","Rob",LEFT(D256,1)="E","Exc")</f>
        <v>Rob</v>
      </c>
      <c r="J256" t="str">
        <f>VLOOKUP(Table1[[#This Row],[Product ID]],products!A$2:G$49,3,FALSE)</f>
        <v>L</v>
      </c>
      <c r="K256">
        <f>VLOOKUP(Table1[[#This Row],[Product ID]],products!A$2:G$49,4,FALSE)</f>
        <v>0.5</v>
      </c>
      <c r="L256" s="8">
        <f>VLOOKUP(Table1[[#This Row],[Product ID]],products!A$2:G$49,5,FALSE)</f>
        <v>7.169999999999999</v>
      </c>
      <c r="M256" s="9">
        <f>E256*K256*Table1[[#This Row],[Unit Price]]</f>
        <v>14.339999999999998</v>
      </c>
    </row>
    <row r="257" spans="1:13" x14ac:dyDescent="0.35">
      <c r="A257" s="2" t="s">
        <v>1928</v>
      </c>
      <c r="B257" s="5">
        <v>44439</v>
      </c>
      <c r="C257" s="2" t="s">
        <v>1929</v>
      </c>
      <c r="D257" t="s">
        <v>6173</v>
      </c>
      <c r="E257" s="2">
        <v>3</v>
      </c>
      <c r="F257" s="2" t="str">
        <f>customers!B257</f>
        <v>Cleve Blowfelde</v>
      </c>
      <c r="G257" s="2" t="str">
        <f>customers!C257</f>
        <v>cblowfelde73@ustream.tv</v>
      </c>
      <c r="H257" s="2" t="str">
        <f>customers!G257</f>
        <v>United States</v>
      </c>
      <c r="I257" t="str" cm="1">
        <f t="array" ref="I257">_xlfn.IFS(LEFT(D257,1)="L","Lib",LEFT(D257,1)="A","Ara",LEFT(D257,1)="R","Rob",LEFT(D257,1)="E","Exc")</f>
        <v>Rob</v>
      </c>
      <c r="J257" t="str">
        <f>VLOOKUP(Table1[[#This Row],[Product ID]],products!A$2:G$49,3,FALSE)</f>
        <v>L</v>
      </c>
      <c r="K257">
        <f>VLOOKUP(Table1[[#This Row],[Product ID]],products!A$2:G$49,4,FALSE)</f>
        <v>0.5</v>
      </c>
      <c r="L257" s="8">
        <f>VLOOKUP(Table1[[#This Row],[Product ID]],products!A$2:G$49,5,FALSE)</f>
        <v>7.169999999999999</v>
      </c>
      <c r="M257" s="9">
        <f>E257*K257*Table1[[#This Row],[Unit Price]]</f>
        <v>10.754999999999999</v>
      </c>
    </row>
    <row r="258" spans="1:13" x14ac:dyDescent="0.35">
      <c r="A258" s="2" t="s">
        <v>1934</v>
      </c>
      <c r="B258" s="5">
        <v>43846</v>
      </c>
      <c r="C258" s="2" t="s">
        <v>1935</v>
      </c>
      <c r="D258" t="s">
        <v>6160</v>
      </c>
      <c r="E258" s="2">
        <v>2</v>
      </c>
      <c r="F258" s="2" t="str">
        <f>customers!B258</f>
        <v>Zacharias Kiffe</v>
      </c>
      <c r="G258" s="2" t="str">
        <f>customers!C258</f>
        <v>zkiffe74@cyberchimps.com</v>
      </c>
      <c r="H258" s="2" t="str">
        <f>customers!G258</f>
        <v>United States</v>
      </c>
      <c r="I258" t="str" cm="1">
        <f t="array" ref="I258">_xlfn.IFS(LEFT(D258,1)="L","Lib",LEFT(D258,1)="A","Ara",LEFT(D258,1)="R","Rob",LEFT(D258,1)="E","Exc")</f>
        <v>Lib</v>
      </c>
      <c r="J258" t="str">
        <f>VLOOKUP(Table1[[#This Row],[Product ID]],products!A$2:G$49,3,FALSE)</f>
        <v>M</v>
      </c>
      <c r="K258">
        <f>VLOOKUP(Table1[[#This Row],[Product ID]],products!A$2:G$49,4,FALSE)</f>
        <v>0.5</v>
      </c>
      <c r="L258" s="8">
        <f>VLOOKUP(Table1[[#This Row],[Product ID]],products!A$2:G$49,5,FALSE)</f>
        <v>8.73</v>
      </c>
      <c r="M258" s="9">
        <f>E258*K258*Table1[[#This Row],[Unit Price]]</f>
        <v>8.73</v>
      </c>
    </row>
    <row r="259" spans="1:13" x14ac:dyDescent="0.35">
      <c r="A259" s="2" t="s">
        <v>1940</v>
      </c>
      <c r="B259" s="5">
        <v>44676</v>
      </c>
      <c r="C259" s="2" t="s">
        <v>1941</v>
      </c>
      <c r="D259" t="s">
        <v>6185</v>
      </c>
      <c r="E259" s="2">
        <v>1</v>
      </c>
      <c r="F259" s="2" t="str">
        <f>customers!B259</f>
        <v>Denyse O'Calleran</v>
      </c>
      <c r="G259" s="2" t="str">
        <f>customers!C259</f>
        <v>docalleran75@ucla.edu</v>
      </c>
      <c r="H259" s="2" t="str">
        <f>customers!G259</f>
        <v>United States</v>
      </c>
      <c r="I259" t="str" cm="1">
        <f t="array" ref="I259">_xlfn.IFS(LEFT(D259,1)="L","Lib",LEFT(D259,1)="A","Ara",LEFT(D259,1)="R","Rob",LEFT(D259,1)="E","Exc")</f>
        <v>Exc</v>
      </c>
      <c r="J259" t="str">
        <f>VLOOKUP(Table1[[#This Row],[Product ID]],products!A$2:G$49,3,FALSE)</f>
        <v>D</v>
      </c>
      <c r="K259">
        <f>VLOOKUP(Table1[[#This Row],[Product ID]],products!A$2:G$49,4,FALSE)</f>
        <v>2.5</v>
      </c>
      <c r="L259" s="8">
        <f>VLOOKUP(Table1[[#This Row],[Product ID]],products!A$2:G$49,5,FALSE)</f>
        <v>27.945</v>
      </c>
      <c r="M259" s="9">
        <f>E259*K259*Table1[[#This Row],[Unit Price]]</f>
        <v>69.862499999999997</v>
      </c>
    </row>
    <row r="260" spans="1:13" x14ac:dyDescent="0.35">
      <c r="A260" s="2" t="s">
        <v>1946</v>
      </c>
      <c r="B260" s="5">
        <v>44513</v>
      </c>
      <c r="C260" s="2" t="s">
        <v>1947</v>
      </c>
      <c r="D260" t="s">
        <v>6185</v>
      </c>
      <c r="E260" s="2">
        <v>5</v>
      </c>
      <c r="F260" s="2" t="str">
        <f>customers!B260</f>
        <v>Cobby Cromwell</v>
      </c>
      <c r="G260" s="2" t="str">
        <f>customers!C260</f>
        <v>ccromwell76@desdev.cn</v>
      </c>
      <c r="H260" s="2" t="str">
        <f>customers!G260</f>
        <v>United States</v>
      </c>
      <c r="I260" t="str" cm="1">
        <f t="array" ref="I260">_xlfn.IFS(LEFT(D260,1)="L","Lib",LEFT(D260,1)="A","Ara",LEFT(D260,1)="R","Rob",LEFT(D260,1)="E","Exc")</f>
        <v>Exc</v>
      </c>
      <c r="J260" t="str">
        <f>VLOOKUP(Table1[[#This Row],[Product ID]],products!A$2:G$49,3,FALSE)</f>
        <v>D</v>
      </c>
      <c r="K260">
        <f>VLOOKUP(Table1[[#This Row],[Product ID]],products!A$2:G$49,4,FALSE)</f>
        <v>2.5</v>
      </c>
      <c r="L260" s="8">
        <f>VLOOKUP(Table1[[#This Row],[Product ID]],products!A$2:G$49,5,FALSE)</f>
        <v>27.945</v>
      </c>
      <c r="M260" s="9">
        <f>E260*K260*Table1[[#This Row],[Unit Price]]</f>
        <v>349.3125</v>
      </c>
    </row>
    <row r="261" spans="1:13" x14ac:dyDescent="0.35">
      <c r="A261" s="2" t="s">
        <v>1952</v>
      </c>
      <c r="B261" s="5">
        <v>44355</v>
      </c>
      <c r="C261" s="2" t="s">
        <v>1953</v>
      </c>
      <c r="D261" t="s">
        <v>6174</v>
      </c>
      <c r="E261" s="2">
        <v>2</v>
      </c>
      <c r="F261" s="2" t="str">
        <f>customers!B261</f>
        <v>Irv Hay</v>
      </c>
      <c r="G261" s="2" t="str">
        <f>customers!C261</f>
        <v>ihay77@lulu.com</v>
      </c>
      <c r="H261" s="2" t="str">
        <f>customers!G261</f>
        <v>United Kingdom</v>
      </c>
      <c r="I261" t="str" cm="1">
        <f t="array" ref="I261">_xlfn.IFS(LEFT(D261,1)="L","Lib",LEFT(D261,1)="A","Ara",LEFT(D261,1)="R","Rob",LEFT(D261,1)="E","Exc")</f>
        <v>Rob</v>
      </c>
      <c r="J261" t="str">
        <f>VLOOKUP(Table1[[#This Row],[Product ID]],products!A$2:G$49,3,FALSE)</f>
        <v>M</v>
      </c>
      <c r="K261">
        <f>VLOOKUP(Table1[[#This Row],[Product ID]],products!A$2:G$49,4,FALSE)</f>
        <v>0.2</v>
      </c>
      <c r="L261" s="8">
        <f>VLOOKUP(Table1[[#This Row],[Product ID]],products!A$2:G$49,5,FALSE)</f>
        <v>2.9849999999999999</v>
      </c>
      <c r="M261" s="9">
        <f>E261*K261*Table1[[#This Row],[Unit Price]]</f>
        <v>1.194</v>
      </c>
    </row>
    <row r="262" spans="1:13" x14ac:dyDescent="0.35">
      <c r="A262" s="2" t="s">
        <v>1958</v>
      </c>
      <c r="B262" s="5">
        <v>44156</v>
      </c>
      <c r="C262" s="2" t="s">
        <v>1959</v>
      </c>
      <c r="D262" t="s">
        <v>6142</v>
      </c>
      <c r="E262" s="2">
        <v>1</v>
      </c>
      <c r="F262" s="2" t="str">
        <f>customers!B262</f>
        <v>Tani Taffarello</v>
      </c>
      <c r="G262" s="2" t="str">
        <f>customers!C262</f>
        <v>ttaffarello78@sciencedaily.com</v>
      </c>
      <c r="H262" s="2" t="str">
        <f>customers!G262</f>
        <v>United States</v>
      </c>
      <c r="I262" t="str" cm="1">
        <f t="array" ref="I262">_xlfn.IFS(LEFT(D262,1)="L","Lib",LEFT(D262,1)="A","Ara",LEFT(D262,1)="R","Rob",LEFT(D262,1)="E","Exc")</f>
        <v>Rob</v>
      </c>
      <c r="J262" t="str">
        <f>VLOOKUP(Table1[[#This Row],[Product ID]],products!A$2:G$49,3,FALSE)</f>
        <v>L</v>
      </c>
      <c r="K262">
        <f>VLOOKUP(Table1[[#This Row],[Product ID]],products!A$2:G$49,4,FALSE)</f>
        <v>2.5</v>
      </c>
      <c r="L262" s="8">
        <f>VLOOKUP(Table1[[#This Row],[Product ID]],products!A$2:G$49,5,FALSE)</f>
        <v>27.484999999999996</v>
      </c>
      <c r="M262" s="9">
        <f>E262*K262*Table1[[#This Row],[Unit Price]]</f>
        <v>68.712499999999991</v>
      </c>
    </row>
    <row r="263" spans="1:13" x14ac:dyDescent="0.35">
      <c r="A263" s="2" t="s">
        <v>1963</v>
      </c>
      <c r="B263" s="5">
        <v>43538</v>
      </c>
      <c r="C263" s="2" t="s">
        <v>1964</v>
      </c>
      <c r="D263" t="s">
        <v>6179</v>
      </c>
      <c r="E263" s="2">
        <v>5</v>
      </c>
      <c r="F263" s="2" t="str">
        <f>customers!B263</f>
        <v>Monique Canty</v>
      </c>
      <c r="G263" s="2" t="str">
        <f>customers!C263</f>
        <v>mcanty79@jigsy.com</v>
      </c>
      <c r="H263" s="2" t="str">
        <f>customers!G263</f>
        <v>United States</v>
      </c>
      <c r="I263" t="str" cm="1">
        <f t="array" ref="I263">_xlfn.IFS(LEFT(D263,1)="L","Lib",LEFT(D263,1)="A","Ara",LEFT(D263,1)="R","Rob",LEFT(D263,1)="E","Exc")</f>
        <v>Rob</v>
      </c>
      <c r="J263" t="str">
        <f>VLOOKUP(Table1[[#This Row],[Product ID]],products!A$2:G$49,3,FALSE)</f>
        <v>L</v>
      </c>
      <c r="K263">
        <f>VLOOKUP(Table1[[#This Row],[Product ID]],products!A$2:G$49,4,FALSE)</f>
        <v>1</v>
      </c>
      <c r="L263" s="8">
        <f>VLOOKUP(Table1[[#This Row],[Product ID]],products!A$2:G$49,5,FALSE)</f>
        <v>11.95</v>
      </c>
      <c r="M263" s="9">
        <f>E263*K263*Table1[[#This Row],[Unit Price]]</f>
        <v>59.75</v>
      </c>
    </row>
    <row r="264" spans="1:13" x14ac:dyDescent="0.35">
      <c r="A264" s="2" t="s">
        <v>1969</v>
      </c>
      <c r="B264" s="5">
        <v>43693</v>
      </c>
      <c r="C264" s="2" t="s">
        <v>1970</v>
      </c>
      <c r="D264" t="s">
        <v>6141</v>
      </c>
      <c r="E264" s="2">
        <v>3</v>
      </c>
      <c r="F264" s="2" t="str">
        <f>customers!B264</f>
        <v>Javier Kopke</v>
      </c>
      <c r="G264" s="2" t="str">
        <f>customers!C264</f>
        <v>jkopke7a@auda.org.au</v>
      </c>
      <c r="H264" s="2" t="str">
        <f>customers!G264</f>
        <v>United States</v>
      </c>
      <c r="I264" t="str" cm="1">
        <f t="array" ref="I264">_xlfn.IFS(LEFT(D264,1)="L","Lib",LEFT(D264,1)="A","Ara",LEFT(D264,1)="R","Rob",LEFT(D264,1)="E","Exc")</f>
        <v>Exc</v>
      </c>
      <c r="J264" t="str">
        <f>VLOOKUP(Table1[[#This Row],[Product ID]],products!A$2:G$49,3,FALSE)</f>
        <v>M</v>
      </c>
      <c r="K264">
        <f>VLOOKUP(Table1[[#This Row],[Product ID]],products!A$2:G$49,4,FALSE)</f>
        <v>1</v>
      </c>
      <c r="L264" s="8">
        <f>VLOOKUP(Table1[[#This Row],[Product ID]],products!A$2:G$49,5,FALSE)</f>
        <v>13.75</v>
      </c>
      <c r="M264" s="9">
        <f>E264*K264*Table1[[#This Row],[Unit Price]]</f>
        <v>41.25</v>
      </c>
    </row>
    <row r="265" spans="1:13" x14ac:dyDescent="0.35">
      <c r="A265" s="2" t="s">
        <v>1975</v>
      </c>
      <c r="B265" s="5">
        <v>43577</v>
      </c>
      <c r="C265" s="2" t="s">
        <v>1976</v>
      </c>
      <c r="D265" t="s">
        <v>6181</v>
      </c>
      <c r="E265" s="2">
        <v>4</v>
      </c>
      <c r="F265" s="2" t="str">
        <f>customers!B265</f>
        <v>Mar McIver</v>
      </c>
      <c r="G265" s="2">
        <f>customers!C265</f>
        <v>0</v>
      </c>
      <c r="H265" s="2" t="str">
        <f>customers!G265</f>
        <v>United States</v>
      </c>
      <c r="I265" t="str" cm="1">
        <f t="array" ref="I265">_xlfn.IFS(LEFT(D265,1)="L","Lib",LEFT(D265,1)="A","Ara",LEFT(D265,1)="R","Rob",LEFT(D265,1)="E","Exc")</f>
        <v>Lib</v>
      </c>
      <c r="J265" t="str">
        <f>VLOOKUP(Table1[[#This Row],[Product ID]],products!A$2:G$49,3,FALSE)</f>
        <v>M</v>
      </c>
      <c r="K265">
        <f>VLOOKUP(Table1[[#This Row],[Product ID]],products!A$2:G$49,4,FALSE)</f>
        <v>2.5</v>
      </c>
      <c r="L265" s="8">
        <f>VLOOKUP(Table1[[#This Row],[Product ID]],products!A$2:G$49,5,FALSE)</f>
        <v>33.464999999999996</v>
      </c>
      <c r="M265" s="9">
        <f>E265*K265*Table1[[#This Row],[Unit Price]]</f>
        <v>334.65</v>
      </c>
    </row>
    <row r="266" spans="1:13" x14ac:dyDescent="0.35">
      <c r="A266" s="2" t="s">
        <v>1980</v>
      </c>
      <c r="B266" s="5">
        <v>44683</v>
      </c>
      <c r="C266" s="2" t="s">
        <v>1981</v>
      </c>
      <c r="D266" t="s">
        <v>6179</v>
      </c>
      <c r="E266" s="2">
        <v>5</v>
      </c>
      <c r="F266" s="2" t="str">
        <f>customers!B266</f>
        <v>Arabella Fransewich</v>
      </c>
      <c r="G266" s="2">
        <f>customers!C266</f>
        <v>0</v>
      </c>
      <c r="H266" s="2" t="str">
        <f>customers!G266</f>
        <v>Ireland</v>
      </c>
      <c r="I266" t="str" cm="1">
        <f t="array" ref="I266">_xlfn.IFS(LEFT(D266,1)="L","Lib",LEFT(D266,1)="A","Ara",LEFT(D266,1)="R","Rob",LEFT(D266,1)="E","Exc")</f>
        <v>Rob</v>
      </c>
      <c r="J266" t="str">
        <f>VLOOKUP(Table1[[#This Row],[Product ID]],products!A$2:G$49,3,FALSE)</f>
        <v>L</v>
      </c>
      <c r="K266">
        <f>VLOOKUP(Table1[[#This Row],[Product ID]],products!A$2:G$49,4,FALSE)</f>
        <v>1</v>
      </c>
      <c r="L266" s="8">
        <f>VLOOKUP(Table1[[#This Row],[Product ID]],products!A$2:G$49,5,FALSE)</f>
        <v>11.95</v>
      </c>
      <c r="M266" s="9">
        <f>E266*K266*Table1[[#This Row],[Unit Price]]</f>
        <v>59.75</v>
      </c>
    </row>
    <row r="267" spans="1:13" x14ac:dyDescent="0.35">
      <c r="A267" s="2" t="s">
        <v>1986</v>
      </c>
      <c r="B267" s="5">
        <v>43872</v>
      </c>
      <c r="C267" s="2" t="s">
        <v>1987</v>
      </c>
      <c r="D267" t="s">
        <v>6158</v>
      </c>
      <c r="E267" s="2">
        <v>1</v>
      </c>
      <c r="F267" s="2" t="str">
        <f>customers!B267</f>
        <v>Violette Hellmore</v>
      </c>
      <c r="G267" s="2" t="str">
        <f>customers!C267</f>
        <v>vhellmore7d@bbc.co.uk</v>
      </c>
      <c r="H267" s="2" t="str">
        <f>customers!G267</f>
        <v>United States</v>
      </c>
      <c r="I267" t="str" cm="1">
        <f t="array" ref="I267">_xlfn.IFS(LEFT(D267,1)="L","Lib",LEFT(D267,1)="A","Ara",LEFT(D267,1)="R","Rob",LEFT(D267,1)="E","Exc")</f>
        <v>Ara</v>
      </c>
      <c r="J267" t="str">
        <f>VLOOKUP(Table1[[#This Row],[Product ID]],products!A$2:G$49,3,FALSE)</f>
        <v>D</v>
      </c>
      <c r="K267">
        <f>VLOOKUP(Table1[[#This Row],[Product ID]],products!A$2:G$49,4,FALSE)</f>
        <v>0.5</v>
      </c>
      <c r="L267" s="8">
        <f>VLOOKUP(Table1[[#This Row],[Product ID]],products!A$2:G$49,5,FALSE)</f>
        <v>5.97</v>
      </c>
      <c r="M267" s="9">
        <f>E267*K267*Table1[[#This Row],[Unit Price]]</f>
        <v>2.9849999999999999</v>
      </c>
    </row>
    <row r="268" spans="1:13" x14ac:dyDescent="0.35">
      <c r="A268" s="2" t="s">
        <v>1992</v>
      </c>
      <c r="B268" s="5">
        <v>44283</v>
      </c>
      <c r="C268" s="2" t="s">
        <v>1993</v>
      </c>
      <c r="D268" t="s">
        <v>6183</v>
      </c>
      <c r="E268" s="2">
        <v>2</v>
      </c>
      <c r="F268" s="2" t="str">
        <f>customers!B268</f>
        <v>Myles Seawright</v>
      </c>
      <c r="G268" s="2" t="str">
        <f>customers!C268</f>
        <v>mseawright7e@nbcnews.com</v>
      </c>
      <c r="H268" s="2" t="str">
        <f>customers!G268</f>
        <v>United Kingdom</v>
      </c>
      <c r="I268" t="str" cm="1">
        <f t="array" ref="I268">_xlfn.IFS(LEFT(D268,1)="L","Lib",LEFT(D268,1)="A","Ara",LEFT(D268,1)="R","Rob",LEFT(D268,1)="E","Exc")</f>
        <v>Exc</v>
      </c>
      <c r="J268" t="str">
        <f>VLOOKUP(Table1[[#This Row],[Product ID]],products!A$2:G$49,3,FALSE)</f>
        <v>D</v>
      </c>
      <c r="K268">
        <f>VLOOKUP(Table1[[#This Row],[Product ID]],products!A$2:G$49,4,FALSE)</f>
        <v>1</v>
      </c>
      <c r="L268" s="8">
        <f>VLOOKUP(Table1[[#This Row],[Product ID]],products!A$2:G$49,5,FALSE)</f>
        <v>12.15</v>
      </c>
      <c r="M268" s="9">
        <f>E268*K268*Table1[[#This Row],[Unit Price]]</f>
        <v>24.3</v>
      </c>
    </row>
    <row r="269" spans="1:13" x14ac:dyDescent="0.35">
      <c r="A269" s="2" t="s">
        <v>1998</v>
      </c>
      <c r="B269" s="5">
        <v>44324</v>
      </c>
      <c r="C269" s="2" t="s">
        <v>1999</v>
      </c>
      <c r="D269" t="s">
        <v>6153</v>
      </c>
      <c r="E269" s="2">
        <v>6</v>
      </c>
      <c r="F269" s="2" t="str">
        <f>customers!B269</f>
        <v>Silvana Northeast</v>
      </c>
      <c r="G269" s="2" t="str">
        <f>customers!C269</f>
        <v>snortheast7f@mashable.com</v>
      </c>
      <c r="H269" s="2" t="str">
        <f>customers!G269</f>
        <v>United States</v>
      </c>
      <c r="I269" t="str" cm="1">
        <f t="array" ref="I269">_xlfn.IFS(LEFT(D269,1)="L","Lib",LEFT(D269,1)="A","Ara",LEFT(D269,1)="R","Rob",LEFT(D269,1)="E","Exc")</f>
        <v>Exc</v>
      </c>
      <c r="J269" t="str">
        <f>VLOOKUP(Table1[[#This Row],[Product ID]],products!A$2:G$49,3,FALSE)</f>
        <v>D</v>
      </c>
      <c r="K269">
        <f>VLOOKUP(Table1[[#This Row],[Product ID]],products!A$2:G$49,4,FALSE)</f>
        <v>0.2</v>
      </c>
      <c r="L269" s="8">
        <f>VLOOKUP(Table1[[#This Row],[Product ID]],products!A$2:G$49,5,FALSE)</f>
        <v>3.645</v>
      </c>
      <c r="M269" s="9">
        <f>E269*K269*Table1[[#This Row],[Unit Price]]</f>
        <v>4.3740000000000006</v>
      </c>
    </row>
    <row r="270" spans="1:13" x14ac:dyDescent="0.35">
      <c r="A270" s="2" t="s">
        <v>2004</v>
      </c>
      <c r="B270" s="5">
        <v>43790</v>
      </c>
      <c r="C270" s="2" t="s">
        <v>1672</v>
      </c>
      <c r="D270" t="s">
        <v>6147</v>
      </c>
      <c r="E270" s="2">
        <v>2</v>
      </c>
      <c r="F270" s="2" t="str">
        <f>customers!B270</f>
        <v>Annecorinne Leehane</v>
      </c>
      <c r="G270" s="2">
        <f>customers!C270</f>
        <v>0</v>
      </c>
      <c r="H270" s="2" t="str">
        <f>customers!G270</f>
        <v>United States</v>
      </c>
      <c r="I270" t="str" cm="1">
        <f t="array" ref="I270">_xlfn.IFS(LEFT(D270,1)="L","Lib",LEFT(D270,1)="A","Ara",LEFT(D270,1)="R","Rob",LEFT(D270,1)="E","Exc")</f>
        <v>Ara</v>
      </c>
      <c r="J270" t="str">
        <f>VLOOKUP(Table1[[#This Row],[Product ID]],products!A$2:G$49,3,FALSE)</f>
        <v>D</v>
      </c>
      <c r="K270">
        <f>VLOOKUP(Table1[[#This Row],[Product ID]],products!A$2:G$49,4,FALSE)</f>
        <v>1</v>
      </c>
      <c r="L270" s="8">
        <f>VLOOKUP(Table1[[#This Row],[Product ID]],products!A$2:G$49,5,FALSE)</f>
        <v>9.9499999999999993</v>
      </c>
      <c r="M270" s="9">
        <f>E270*K270*Table1[[#This Row],[Unit Price]]</f>
        <v>19.899999999999999</v>
      </c>
    </row>
    <row r="271" spans="1:13" x14ac:dyDescent="0.35">
      <c r="A271" s="2" t="s">
        <v>2009</v>
      </c>
      <c r="B271" s="5">
        <v>44333</v>
      </c>
      <c r="C271" s="2" t="s">
        <v>2010</v>
      </c>
      <c r="D271" t="s">
        <v>6154</v>
      </c>
      <c r="E271" s="2">
        <v>2</v>
      </c>
      <c r="F271" s="2" t="str">
        <f>customers!B271</f>
        <v>Monica Fearon</v>
      </c>
      <c r="G271" s="2" t="str">
        <f>customers!C271</f>
        <v>mfearon7h@reverbnation.com</v>
      </c>
      <c r="H271" s="2" t="str">
        <f>customers!G271</f>
        <v>United States</v>
      </c>
      <c r="I271" t="str" cm="1">
        <f t="array" ref="I271">_xlfn.IFS(LEFT(D271,1)="L","Lib",LEFT(D271,1)="A","Ara",LEFT(D271,1)="R","Rob",LEFT(D271,1)="E","Exc")</f>
        <v>Ara</v>
      </c>
      <c r="J271" t="str">
        <f>VLOOKUP(Table1[[#This Row],[Product ID]],products!A$2:G$49,3,FALSE)</f>
        <v>D</v>
      </c>
      <c r="K271">
        <f>VLOOKUP(Table1[[#This Row],[Product ID]],products!A$2:G$49,4,FALSE)</f>
        <v>0.2</v>
      </c>
      <c r="L271" s="8">
        <f>VLOOKUP(Table1[[#This Row],[Product ID]],products!A$2:G$49,5,FALSE)</f>
        <v>2.9849999999999999</v>
      </c>
      <c r="M271" s="9">
        <f>E271*K271*Table1[[#This Row],[Unit Price]]</f>
        <v>1.194</v>
      </c>
    </row>
    <row r="272" spans="1:13" x14ac:dyDescent="0.35">
      <c r="A272" s="2" t="s">
        <v>2015</v>
      </c>
      <c r="B272" s="5">
        <v>43655</v>
      </c>
      <c r="C272" s="2" t="s">
        <v>2016</v>
      </c>
      <c r="D272" t="s">
        <v>6144</v>
      </c>
      <c r="E272" s="2">
        <v>1</v>
      </c>
      <c r="F272" s="2" t="str">
        <f>customers!B272</f>
        <v>Barney Chisnell</v>
      </c>
      <c r="G272" s="2">
        <f>customers!C272</f>
        <v>0</v>
      </c>
      <c r="H272" s="2" t="str">
        <f>customers!G272</f>
        <v>Ireland</v>
      </c>
      <c r="I272" t="str" cm="1">
        <f t="array" ref="I272">_xlfn.IFS(LEFT(D272,1)="L","Lib",LEFT(D272,1)="A","Ara",LEFT(D272,1)="R","Rob",LEFT(D272,1)="E","Exc")</f>
        <v>Exc</v>
      </c>
      <c r="J272" t="str">
        <f>VLOOKUP(Table1[[#This Row],[Product ID]],products!A$2:G$49,3,FALSE)</f>
        <v>D</v>
      </c>
      <c r="K272">
        <f>VLOOKUP(Table1[[#This Row],[Product ID]],products!A$2:G$49,4,FALSE)</f>
        <v>0.5</v>
      </c>
      <c r="L272" s="8">
        <f>VLOOKUP(Table1[[#This Row],[Product ID]],products!A$2:G$49,5,FALSE)</f>
        <v>7.29</v>
      </c>
      <c r="M272" s="9">
        <f>E272*K272*Table1[[#This Row],[Unit Price]]</f>
        <v>3.645</v>
      </c>
    </row>
    <row r="273" spans="1:13" x14ac:dyDescent="0.35">
      <c r="A273" s="2" t="s">
        <v>2019</v>
      </c>
      <c r="B273" s="5">
        <v>43971</v>
      </c>
      <c r="C273" s="2" t="s">
        <v>2020</v>
      </c>
      <c r="D273" t="s">
        <v>6154</v>
      </c>
      <c r="E273" s="2">
        <v>4</v>
      </c>
      <c r="F273" s="2" t="str">
        <f>customers!B273</f>
        <v>Jasper Sisneros</v>
      </c>
      <c r="G273" s="2" t="str">
        <f>customers!C273</f>
        <v>jsisneros7j@a8.net</v>
      </c>
      <c r="H273" s="2" t="str">
        <f>customers!G273</f>
        <v>United States</v>
      </c>
      <c r="I273" t="str" cm="1">
        <f t="array" ref="I273">_xlfn.IFS(LEFT(D273,1)="L","Lib",LEFT(D273,1)="A","Ara",LEFT(D273,1)="R","Rob",LEFT(D273,1)="E","Exc")</f>
        <v>Ara</v>
      </c>
      <c r="J273" t="str">
        <f>VLOOKUP(Table1[[#This Row],[Product ID]],products!A$2:G$49,3,FALSE)</f>
        <v>D</v>
      </c>
      <c r="K273">
        <f>VLOOKUP(Table1[[#This Row],[Product ID]],products!A$2:G$49,4,FALSE)</f>
        <v>0.2</v>
      </c>
      <c r="L273" s="8">
        <f>VLOOKUP(Table1[[#This Row],[Product ID]],products!A$2:G$49,5,FALSE)</f>
        <v>2.9849999999999999</v>
      </c>
      <c r="M273" s="9">
        <f>E273*K273*Table1[[#This Row],[Unit Price]]</f>
        <v>2.3879999999999999</v>
      </c>
    </row>
    <row r="274" spans="1:13" x14ac:dyDescent="0.35">
      <c r="A274" s="2" t="s">
        <v>2025</v>
      </c>
      <c r="B274" s="5">
        <v>44435</v>
      </c>
      <c r="C274" s="2" t="s">
        <v>2026</v>
      </c>
      <c r="D274" t="s">
        <v>6179</v>
      </c>
      <c r="E274" s="2">
        <v>6</v>
      </c>
      <c r="F274" s="2" t="str">
        <f>customers!B274</f>
        <v>Zachariah Carlson</v>
      </c>
      <c r="G274" s="2" t="str">
        <f>customers!C274</f>
        <v>zcarlson7k@bigcartel.com</v>
      </c>
      <c r="H274" s="2" t="str">
        <f>customers!G274</f>
        <v>Ireland</v>
      </c>
      <c r="I274" t="str" cm="1">
        <f t="array" ref="I274">_xlfn.IFS(LEFT(D274,1)="L","Lib",LEFT(D274,1)="A","Ara",LEFT(D274,1)="R","Rob",LEFT(D274,1)="E","Exc")</f>
        <v>Rob</v>
      </c>
      <c r="J274" t="str">
        <f>VLOOKUP(Table1[[#This Row],[Product ID]],products!A$2:G$49,3,FALSE)</f>
        <v>L</v>
      </c>
      <c r="K274">
        <f>VLOOKUP(Table1[[#This Row],[Product ID]],products!A$2:G$49,4,FALSE)</f>
        <v>1</v>
      </c>
      <c r="L274" s="8">
        <f>VLOOKUP(Table1[[#This Row],[Product ID]],products!A$2:G$49,5,FALSE)</f>
        <v>11.95</v>
      </c>
      <c r="M274" s="9">
        <f>E274*K274*Table1[[#This Row],[Unit Price]]</f>
        <v>71.699999999999989</v>
      </c>
    </row>
    <row r="275" spans="1:13" x14ac:dyDescent="0.35">
      <c r="A275" s="2" t="s">
        <v>2032</v>
      </c>
      <c r="B275" s="5">
        <v>44681</v>
      </c>
      <c r="C275" s="2" t="s">
        <v>2033</v>
      </c>
      <c r="D275" t="s">
        <v>6167</v>
      </c>
      <c r="E275" s="2">
        <v>2</v>
      </c>
      <c r="F275" s="2" t="str">
        <f>customers!B275</f>
        <v>Warner Maddox</v>
      </c>
      <c r="G275" s="2" t="str">
        <f>customers!C275</f>
        <v>wmaddox7l@timesonline.co.uk</v>
      </c>
      <c r="H275" s="2" t="str">
        <f>customers!G275</f>
        <v>United States</v>
      </c>
      <c r="I275" t="str" cm="1">
        <f t="array" ref="I275">_xlfn.IFS(LEFT(D275,1)="L","Lib",LEFT(D275,1)="A","Ara",LEFT(D275,1)="R","Rob",LEFT(D275,1)="E","Exc")</f>
        <v>Ara</v>
      </c>
      <c r="J275" t="str">
        <f>VLOOKUP(Table1[[#This Row],[Product ID]],products!A$2:G$49,3,FALSE)</f>
        <v>L</v>
      </c>
      <c r="K275">
        <f>VLOOKUP(Table1[[#This Row],[Product ID]],products!A$2:G$49,4,FALSE)</f>
        <v>0.2</v>
      </c>
      <c r="L275" s="8">
        <f>VLOOKUP(Table1[[#This Row],[Product ID]],products!A$2:G$49,5,FALSE)</f>
        <v>3.8849999999999998</v>
      </c>
      <c r="M275" s="9">
        <f>E275*K275*Table1[[#This Row],[Unit Price]]</f>
        <v>1.554</v>
      </c>
    </row>
    <row r="276" spans="1:13" x14ac:dyDescent="0.35">
      <c r="A276" s="2" t="s">
        <v>2038</v>
      </c>
      <c r="B276" s="5">
        <v>43985</v>
      </c>
      <c r="C276" s="2" t="s">
        <v>2039</v>
      </c>
      <c r="D276" t="s">
        <v>6175</v>
      </c>
      <c r="E276" s="2">
        <v>1</v>
      </c>
      <c r="F276" s="2" t="str">
        <f>customers!B276</f>
        <v>Donnie Hedlestone</v>
      </c>
      <c r="G276" s="2" t="str">
        <f>customers!C276</f>
        <v>dhedlestone7m@craigslist.org</v>
      </c>
      <c r="H276" s="2" t="str">
        <f>customers!G276</f>
        <v>United States</v>
      </c>
      <c r="I276" t="str" cm="1">
        <f t="array" ref="I276">_xlfn.IFS(LEFT(D276,1)="L","Lib",LEFT(D276,1)="A","Ara",LEFT(D276,1)="R","Rob",LEFT(D276,1)="E","Exc")</f>
        <v>Ara</v>
      </c>
      <c r="J276" t="str">
        <f>VLOOKUP(Table1[[#This Row],[Product ID]],products!A$2:G$49,3,FALSE)</f>
        <v>M</v>
      </c>
      <c r="K276">
        <f>VLOOKUP(Table1[[#This Row],[Product ID]],products!A$2:G$49,4,FALSE)</f>
        <v>2.5</v>
      </c>
      <c r="L276" s="8">
        <f>VLOOKUP(Table1[[#This Row],[Product ID]],products!A$2:G$49,5,FALSE)</f>
        <v>25.874999999999996</v>
      </c>
      <c r="M276" s="9">
        <f>E276*K276*Table1[[#This Row],[Unit Price]]</f>
        <v>64.687499999999986</v>
      </c>
    </row>
    <row r="277" spans="1:13" x14ac:dyDescent="0.35">
      <c r="A277" s="2" t="s">
        <v>2044</v>
      </c>
      <c r="B277" s="5">
        <v>44725</v>
      </c>
      <c r="C277" s="2" t="s">
        <v>2045</v>
      </c>
      <c r="D277" t="s">
        <v>6148</v>
      </c>
      <c r="E277" s="2">
        <v>6</v>
      </c>
      <c r="F277" s="2" t="str">
        <f>customers!B277</f>
        <v>Teddi Crowthe</v>
      </c>
      <c r="G277" s="2" t="str">
        <f>customers!C277</f>
        <v>tcrowthe7n@europa.eu</v>
      </c>
      <c r="H277" s="2" t="str">
        <f>customers!G277</f>
        <v>United States</v>
      </c>
      <c r="I277" t="str" cm="1">
        <f t="array" ref="I277">_xlfn.IFS(LEFT(D277,1)="L","Lib",LEFT(D277,1)="A","Ara",LEFT(D277,1)="R","Rob",LEFT(D277,1)="E","Exc")</f>
        <v>Exc</v>
      </c>
      <c r="J277" t="str">
        <f>VLOOKUP(Table1[[#This Row],[Product ID]],products!A$2:G$49,3,FALSE)</f>
        <v>L</v>
      </c>
      <c r="K277">
        <f>VLOOKUP(Table1[[#This Row],[Product ID]],products!A$2:G$49,4,FALSE)</f>
        <v>2.5</v>
      </c>
      <c r="L277" s="8">
        <f>VLOOKUP(Table1[[#This Row],[Product ID]],products!A$2:G$49,5,FALSE)</f>
        <v>34.154999999999994</v>
      </c>
      <c r="M277" s="9">
        <f>E277*K277*Table1[[#This Row],[Unit Price]]</f>
        <v>512.32499999999993</v>
      </c>
    </row>
    <row r="278" spans="1:13" x14ac:dyDescent="0.35">
      <c r="A278" s="2" t="s">
        <v>2050</v>
      </c>
      <c r="B278" s="5">
        <v>43992</v>
      </c>
      <c r="C278" s="2" t="s">
        <v>2051</v>
      </c>
      <c r="D278" t="s">
        <v>6142</v>
      </c>
      <c r="E278" s="2">
        <v>4</v>
      </c>
      <c r="F278" s="2" t="str">
        <f>customers!B278</f>
        <v>Dorelia Bury</v>
      </c>
      <c r="G278" s="2" t="str">
        <f>customers!C278</f>
        <v>dbury7o@tinyurl.com</v>
      </c>
      <c r="H278" s="2" t="str">
        <f>customers!G278</f>
        <v>Ireland</v>
      </c>
      <c r="I278" t="str" cm="1">
        <f t="array" ref="I278">_xlfn.IFS(LEFT(D278,1)="L","Lib",LEFT(D278,1)="A","Ara",LEFT(D278,1)="R","Rob",LEFT(D278,1)="E","Exc")</f>
        <v>Rob</v>
      </c>
      <c r="J278" t="str">
        <f>VLOOKUP(Table1[[#This Row],[Product ID]],products!A$2:G$49,3,FALSE)</f>
        <v>L</v>
      </c>
      <c r="K278">
        <f>VLOOKUP(Table1[[#This Row],[Product ID]],products!A$2:G$49,4,FALSE)</f>
        <v>2.5</v>
      </c>
      <c r="L278" s="8">
        <f>VLOOKUP(Table1[[#This Row],[Product ID]],products!A$2:G$49,5,FALSE)</f>
        <v>27.484999999999996</v>
      </c>
      <c r="M278" s="9">
        <f>E278*K278*Table1[[#This Row],[Unit Price]]</f>
        <v>274.84999999999997</v>
      </c>
    </row>
    <row r="279" spans="1:13" x14ac:dyDescent="0.35">
      <c r="A279" s="2" t="s">
        <v>2056</v>
      </c>
      <c r="B279" s="5">
        <v>44183</v>
      </c>
      <c r="C279" s="2" t="s">
        <v>2057</v>
      </c>
      <c r="D279" t="s">
        <v>6171</v>
      </c>
      <c r="E279" s="2">
        <v>6</v>
      </c>
      <c r="F279" s="2" t="str">
        <f>customers!B279</f>
        <v>Gussy Broadbear</v>
      </c>
      <c r="G279" s="2" t="str">
        <f>customers!C279</f>
        <v>gbroadbear7p@omniture.com</v>
      </c>
      <c r="H279" s="2" t="str">
        <f>customers!G279</f>
        <v>United States</v>
      </c>
      <c r="I279" t="str" cm="1">
        <f t="array" ref="I279">_xlfn.IFS(LEFT(D279,1)="L","Lib",LEFT(D279,1)="A","Ara",LEFT(D279,1)="R","Rob",LEFT(D279,1)="E","Exc")</f>
        <v>Exc</v>
      </c>
      <c r="J279" t="str">
        <f>VLOOKUP(Table1[[#This Row],[Product ID]],products!A$2:G$49,3,FALSE)</f>
        <v>L</v>
      </c>
      <c r="K279">
        <f>VLOOKUP(Table1[[#This Row],[Product ID]],products!A$2:G$49,4,FALSE)</f>
        <v>1</v>
      </c>
      <c r="L279" s="8">
        <f>VLOOKUP(Table1[[#This Row],[Product ID]],products!A$2:G$49,5,FALSE)</f>
        <v>14.85</v>
      </c>
      <c r="M279" s="9">
        <f>E279*K279*Table1[[#This Row],[Unit Price]]</f>
        <v>89.1</v>
      </c>
    </row>
    <row r="280" spans="1:13" x14ac:dyDescent="0.35">
      <c r="A280" s="2" t="s">
        <v>2062</v>
      </c>
      <c r="B280" s="5">
        <v>43708</v>
      </c>
      <c r="C280" s="2" t="s">
        <v>2063</v>
      </c>
      <c r="D280" t="s">
        <v>6167</v>
      </c>
      <c r="E280" s="2">
        <v>2</v>
      </c>
      <c r="F280" s="2" t="str">
        <f>customers!B280</f>
        <v>Emlynne Palfrey</v>
      </c>
      <c r="G280" s="2" t="str">
        <f>customers!C280</f>
        <v>epalfrey7q@devhub.com</v>
      </c>
      <c r="H280" s="2" t="str">
        <f>customers!G280</f>
        <v>United States</v>
      </c>
      <c r="I280" t="str" cm="1">
        <f t="array" ref="I280">_xlfn.IFS(LEFT(D280,1)="L","Lib",LEFT(D280,1)="A","Ara",LEFT(D280,1)="R","Rob",LEFT(D280,1)="E","Exc")</f>
        <v>Ara</v>
      </c>
      <c r="J280" t="str">
        <f>VLOOKUP(Table1[[#This Row],[Product ID]],products!A$2:G$49,3,FALSE)</f>
        <v>L</v>
      </c>
      <c r="K280">
        <f>VLOOKUP(Table1[[#This Row],[Product ID]],products!A$2:G$49,4,FALSE)</f>
        <v>0.2</v>
      </c>
      <c r="L280" s="8">
        <f>VLOOKUP(Table1[[#This Row],[Product ID]],products!A$2:G$49,5,FALSE)</f>
        <v>3.8849999999999998</v>
      </c>
      <c r="M280" s="9">
        <f>E280*K280*Table1[[#This Row],[Unit Price]]</f>
        <v>1.554</v>
      </c>
    </row>
    <row r="281" spans="1:13" x14ac:dyDescent="0.35">
      <c r="A281" s="2" t="s">
        <v>2068</v>
      </c>
      <c r="B281" s="5">
        <v>43521</v>
      </c>
      <c r="C281" s="2" t="s">
        <v>2069</v>
      </c>
      <c r="D281" t="s">
        <v>6181</v>
      </c>
      <c r="E281" s="2">
        <v>1</v>
      </c>
      <c r="F281" s="2" t="str">
        <f>customers!B281</f>
        <v>Parsifal Metrick</v>
      </c>
      <c r="G281" s="2" t="str">
        <f>customers!C281</f>
        <v>pmetrick7r@rakuten.co.jp</v>
      </c>
      <c r="H281" s="2" t="str">
        <f>customers!G281</f>
        <v>United States</v>
      </c>
      <c r="I281" t="str" cm="1">
        <f t="array" ref="I281">_xlfn.IFS(LEFT(D281,1)="L","Lib",LEFT(D281,1)="A","Ara",LEFT(D281,1)="R","Rob",LEFT(D281,1)="E","Exc")</f>
        <v>Lib</v>
      </c>
      <c r="J281" t="str">
        <f>VLOOKUP(Table1[[#This Row],[Product ID]],products!A$2:G$49,3,FALSE)</f>
        <v>M</v>
      </c>
      <c r="K281">
        <f>VLOOKUP(Table1[[#This Row],[Product ID]],products!A$2:G$49,4,FALSE)</f>
        <v>2.5</v>
      </c>
      <c r="L281" s="8">
        <f>VLOOKUP(Table1[[#This Row],[Product ID]],products!A$2:G$49,5,FALSE)</f>
        <v>33.464999999999996</v>
      </c>
      <c r="M281" s="9">
        <f>E281*K281*Table1[[#This Row],[Unit Price]]</f>
        <v>83.662499999999994</v>
      </c>
    </row>
    <row r="282" spans="1:13" x14ac:dyDescent="0.35">
      <c r="A282" s="2" t="s">
        <v>2074</v>
      </c>
      <c r="B282" s="5">
        <v>44234</v>
      </c>
      <c r="C282" s="2" t="s">
        <v>2075</v>
      </c>
      <c r="D282" t="s">
        <v>6139</v>
      </c>
      <c r="E282" s="2">
        <v>5</v>
      </c>
      <c r="F282" s="2" t="str">
        <f>customers!B282</f>
        <v>Christopher Grieveson</v>
      </c>
      <c r="G282" s="2">
        <f>customers!C282</f>
        <v>0</v>
      </c>
      <c r="H282" s="2" t="str">
        <f>customers!G282</f>
        <v>United States</v>
      </c>
      <c r="I282" t="str" cm="1">
        <f t="array" ref="I282">_xlfn.IFS(LEFT(D282,1)="L","Lib",LEFT(D282,1)="A","Ara",LEFT(D282,1)="R","Rob",LEFT(D282,1)="E","Exc")</f>
        <v>Exc</v>
      </c>
      <c r="J282" t="str">
        <f>VLOOKUP(Table1[[#This Row],[Product ID]],products!A$2:G$49,3,FALSE)</f>
        <v>M</v>
      </c>
      <c r="K282">
        <f>VLOOKUP(Table1[[#This Row],[Product ID]],products!A$2:G$49,4,FALSE)</f>
        <v>0.5</v>
      </c>
      <c r="L282" s="8">
        <f>VLOOKUP(Table1[[#This Row],[Product ID]],products!A$2:G$49,5,FALSE)</f>
        <v>8.25</v>
      </c>
      <c r="M282" s="9">
        <f>E282*K282*Table1[[#This Row],[Unit Price]]</f>
        <v>20.625</v>
      </c>
    </row>
    <row r="283" spans="1:13" x14ac:dyDescent="0.35">
      <c r="A283" s="2" t="s">
        <v>2079</v>
      </c>
      <c r="B283" s="5">
        <v>44210</v>
      </c>
      <c r="C283" s="2" t="s">
        <v>2080</v>
      </c>
      <c r="D283" t="s">
        <v>6171</v>
      </c>
      <c r="E283" s="2">
        <v>4</v>
      </c>
      <c r="F283" s="2" t="str">
        <f>customers!B283</f>
        <v>Karlan Karby</v>
      </c>
      <c r="G283" s="2" t="str">
        <f>customers!C283</f>
        <v>kkarby7t@sbwire.com</v>
      </c>
      <c r="H283" s="2" t="str">
        <f>customers!G283</f>
        <v>United States</v>
      </c>
      <c r="I283" t="str" cm="1">
        <f t="array" ref="I283">_xlfn.IFS(LEFT(D283,1)="L","Lib",LEFT(D283,1)="A","Ara",LEFT(D283,1)="R","Rob",LEFT(D283,1)="E","Exc")</f>
        <v>Exc</v>
      </c>
      <c r="J283" t="str">
        <f>VLOOKUP(Table1[[#This Row],[Product ID]],products!A$2:G$49,3,FALSE)</f>
        <v>L</v>
      </c>
      <c r="K283">
        <f>VLOOKUP(Table1[[#This Row],[Product ID]],products!A$2:G$49,4,FALSE)</f>
        <v>1</v>
      </c>
      <c r="L283" s="8">
        <f>VLOOKUP(Table1[[#This Row],[Product ID]],products!A$2:G$49,5,FALSE)</f>
        <v>14.85</v>
      </c>
      <c r="M283" s="9">
        <f>E283*K283*Table1[[#This Row],[Unit Price]]</f>
        <v>59.4</v>
      </c>
    </row>
    <row r="284" spans="1:13" x14ac:dyDescent="0.35">
      <c r="A284" s="2" t="s">
        <v>2085</v>
      </c>
      <c r="B284" s="5">
        <v>43520</v>
      </c>
      <c r="C284" s="2" t="s">
        <v>2086</v>
      </c>
      <c r="D284" t="s">
        <v>6180</v>
      </c>
      <c r="E284" s="2">
        <v>1</v>
      </c>
      <c r="F284" s="2" t="str">
        <f>customers!B284</f>
        <v>Flory Crumpe</v>
      </c>
      <c r="G284" s="2" t="str">
        <f>customers!C284</f>
        <v>fcrumpe7u@ftc.gov</v>
      </c>
      <c r="H284" s="2" t="str">
        <f>customers!G284</f>
        <v>United Kingdom</v>
      </c>
      <c r="I284" t="str" cm="1">
        <f t="array" ref="I284">_xlfn.IFS(LEFT(D284,1)="L","Lib",LEFT(D284,1)="A","Ara",LEFT(D284,1)="R","Rob",LEFT(D284,1)="E","Exc")</f>
        <v>Ara</v>
      </c>
      <c r="J284" t="str">
        <f>VLOOKUP(Table1[[#This Row],[Product ID]],products!A$2:G$49,3,FALSE)</f>
        <v>L</v>
      </c>
      <c r="K284">
        <f>VLOOKUP(Table1[[#This Row],[Product ID]],products!A$2:G$49,4,FALSE)</f>
        <v>0.5</v>
      </c>
      <c r="L284" s="8">
        <f>VLOOKUP(Table1[[#This Row],[Product ID]],products!A$2:G$49,5,FALSE)</f>
        <v>7.77</v>
      </c>
      <c r="M284" s="9">
        <f>E284*K284*Table1[[#This Row],[Unit Price]]</f>
        <v>3.8849999999999998</v>
      </c>
    </row>
    <row r="285" spans="1:13" x14ac:dyDescent="0.35">
      <c r="A285" s="2" t="s">
        <v>2091</v>
      </c>
      <c r="B285" s="5">
        <v>43639</v>
      </c>
      <c r="C285" s="2" t="s">
        <v>2092</v>
      </c>
      <c r="D285" t="s">
        <v>6172</v>
      </c>
      <c r="E285" s="2">
        <v>1</v>
      </c>
      <c r="F285" s="2" t="str">
        <f>customers!B285</f>
        <v>Amity Chatto</v>
      </c>
      <c r="G285" s="2" t="str">
        <f>customers!C285</f>
        <v>achatto7v@sakura.ne.jp</v>
      </c>
      <c r="H285" s="2" t="str">
        <f>customers!G285</f>
        <v>United Kingdom</v>
      </c>
      <c r="I285" t="str" cm="1">
        <f t="array" ref="I285">_xlfn.IFS(LEFT(D285,1)="L","Lib",LEFT(D285,1)="A","Ara",LEFT(D285,1)="R","Rob",LEFT(D285,1)="E","Exc")</f>
        <v>Rob</v>
      </c>
      <c r="J285" t="str">
        <f>VLOOKUP(Table1[[#This Row],[Product ID]],products!A$2:G$49,3,FALSE)</f>
        <v>D</v>
      </c>
      <c r="K285">
        <f>VLOOKUP(Table1[[#This Row],[Product ID]],products!A$2:G$49,4,FALSE)</f>
        <v>0.5</v>
      </c>
      <c r="L285" s="8">
        <f>VLOOKUP(Table1[[#This Row],[Product ID]],products!A$2:G$49,5,FALSE)</f>
        <v>5.3699999999999992</v>
      </c>
      <c r="M285" s="9">
        <f>E285*K285*Table1[[#This Row],[Unit Price]]</f>
        <v>2.6849999999999996</v>
      </c>
    </row>
    <row r="286" spans="1:13" x14ac:dyDescent="0.35">
      <c r="A286" s="2" t="s">
        <v>2097</v>
      </c>
      <c r="B286" s="5">
        <v>43960</v>
      </c>
      <c r="C286" s="2" t="s">
        <v>2098</v>
      </c>
      <c r="D286" t="s">
        <v>6166</v>
      </c>
      <c r="E286" s="2">
        <v>3</v>
      </c>
      <c r="F286" s="2" t="str">
        <f>customers!B286</f>
        <v>Nanine McCarthy</v>
      </c>
      <c r="G286" s="2">
        <f>customers!C286</f>
        <v>0</v>
      </c>
      <c r="H286" s="2" t="str">
        <f>customers!G286</f>
        <v>United States</v>
      </c>
      <c r="I286" t="str" cm="1">
        <f t="array" ref="I286">_xlfn.IFS(LEFT(D286,1)="L","Lib",LEFT(D286,1)="A","Ara",LEFT(D286,1)="R","Rob",LEFT(D286,1)="E","Exc")</f>
        <v>Exc</v>
      </c>
      <c r="J286" t="str">
        <f>VLOOKUP(Table1[[#This Row],[Product ID]],products!A$2:G$49,3,FALSE)</f>
        <v>M</v>
      </c>
      <c r="K286">
        <f>VLOOKUP(Table1[[#This Row],[Product ID]],products!A$2:G$49,4,FALSE)</f>
        <v>2.5</v>
      </c>
      <c r="L286" s="8">
        <f>VLOOKUP(Table1[[#This Row],[Product ID]],products!A$2:G$49,5,FALSE)</f>
        <v>31.624999999999996</v>
      </c>
      <c r="M286" s="9">
        <f>E286*K286*Table1[[#This Row],[Unit Price]]</f>
        <v>237.18749999999997</v>
      </c>
    </row>
    <row r="287" spans="1:13" x14ac:dyDescent="0.35">
      <c r="A287" s="2" t="s">
        <v>2102</v>
      </c>
      <c r="B287" s="5">
        <v>44030</v>
      </c>
      <c r="C287" s="2" t="s">
        <v>2103</v>
      </c>
      <c r="D287" t="s">
        <v>6164</v>
      </c>
      <c r="E287" s="2">
        <v>1</v>
      </c>
      <c r="F287" s="2" t="str">
        <f>customers!B287</f>
        <v>Lyndsey Megany</v>
      </c>
      <c r="G287" s="2">
        <f>customers!C287</f>
        <v>0</v>
      </c>
      <c r="H287" s="2" t="str">
        <f>customers!G287</f>
        <v>United States</v>
      </c>
      <c r="I287" t="str" cm="1">
        <f t="array" ref="I287">_xlfn.IFS(LEFT(D287,1)="L","Lib",LEFT(D287,1)="A","Ara",LEFT(D287,1)="R","Rob",LEFT(D287,1)="E","Exc")</f>
        <v>Lib</v>
      </c>
      <c r="J287" t="str">
        <f>VLOOKUP(Table1[[#This Row],[Product ID]],products!A$2:G$49,3,FALSE)</f>
        <v>L</v>
      </c>
      <c r="K287">
        <f>VLOOKUP(Table1[[#This Row],[Product ID]],products!A$2:G$49,4,FALSE)</f>
        <v>2.5</v>
      </c>
      <c r="L287" s="8">
        <f>VLOOKUP(Table1[[#This Row],[Product ID]],products!A$2:G$49,5,FALSE)</f>
        <v>36.454999999999998</v>
      </c>
      <c r="M287" s="9">
        <f>E287*K287*Table1[[#This Row],[Unit Price]]</f>
        <v>91.137499999999989</v>
      </c>
    </row>
    <row r="288" spans="1:13" x14ac:dyDescent="0.35">
      <c r="A288" s="2" t="s">
        <v>2107</v>
      </c>
      <c r="B288" s="5">
        <v>43755</v>
      </c>
      <c r="C288" s="2" t="s">
        <v>2108</v>
      </c>
      <c r="D288" t="s">
        <v>6152</v>
      </c>
      <c r="E288" s="2">
        <v>4</v>
      </c>
      <c r="F288" s="2" t="str">
        <f>customers!B288</f>
        <v>Byram Mergue</v>
      </c>
      <c r="G288" s="2" t="str">
        <f>customers!C288</f>
        <v>bmergue7y@umn.edu</v>
      </c>
      <c r="H288" s="2" t="str">
        <f>customers!G288</f>
        <v>United States</v>
      </c>
      <c r="I288" t="str" cm="1">
        <f t="array" ref="I288">_xlfn.IFS(LEFT(D288,1)="L","Lib",LEFT(D288,1)="A","Ara",LEFT(D288,1)="R","Rob",LEFT(D288,1)="E","Exc")</f>
        <v>Ara</v>
      </c>
      <c r="J288" t="str">
        <f>VLOOKUP(Table1[[#This Row],[Product ID]],products!A$2:G$49,3,FALSE)</f>
        <v>M</v>
      </c>
      <c r="K288">
        <f>VLOOKUP(Table1[[#This Row],[Product ID]],products!A$2:G$49,4,FALSE)</f>
        <v>0.2</v>
      </c>
      <c r="L288" s="8">
        <f>VLOOKUP(Table1[[#This Row],[Product ID]],products!A$2:G$49,5,FALSE)</f>
        <v>3.375</v>
      </c>
      <c r="M288" s="9">
        <f>E288*K288*Table1[[#This Row],[Unit Price]]</f>
        <v>2.7</v>
      </c>
    </row>
    <row r="289" spans="1:13" x14ac:dyDescent="0.35">
      <c r="A289" s="2" t="s">
        <v>2112</v>
      </c>
      <c r="B289" s="5">
        <v>44697</v>
      </c>
      <c r="C289" s="2" t="s">
        <v>2113</v>
      </c>
      <c r="D289" t="s">
        <v>6178</v>
      </c>
      <c r="E289" s="2">
        <v>4</v>
      </c>
      <c r="F289" s="2" t="str">
        <f>customers!B289</f>
        <v>Kerr Patise</v>
      </c>
      <c r="G289" s="2" t="str">
        <f>customers!C289</f>
        <v>kpatise7z@jigsy.com</v>
      </c>
      <c r="H289" s="2" t="str">
        <f>customers!G289</f>
        <v>United States</v>
      </c>
      <c r="I289" t="str" cm="1">
        <f t="array" ref="I289">_xlfn.IFS(LEFT(D289,1)="L","Lib",LEFT(D289,1)="A","Ara",LEFT(D289,1)="R","Rob",LEFT(D289,1)="E","Exc")</f>
        <v>Rob</v>
      </c>
      <c r="J289" t="str">
        <f>VLOOKUP(Table1[[#This Row],[Product ID]],products!A$2:G$49,3,FALSE)</f>
        <v>L</v>
      </c>
      <c r="K289">
        <f>VLOOKUP(Table1[[#This Row],[Product ID]],products!A$2:G$49,4,FALSE)</f>
        <v>0.2</v>
      </c>
      <c r="L289" s="8">
        <f>VLOOKUP(Table1[[#This Row],[Product ID]],products!A$2:G$49,5,FALSE)</f>
        <v>3.5849999999999995</v>
      </c>
      <c r="M289" s="9">
        <f>E289*K289*Table1[[#This Row],[Unit Price]]</f>
        <v>2.8679999999999999</v>
      </c>
    </row>
    <row r="290" spans="1:13" x14ac:dyDescent="0.35">
      <c r="A290" s="2" t="s">
        <v>2118</v>
      </c>
      <c r="B290" s="5">
        <v>44279</v>
      </c>
      <c r="C290" s="2" t="s">
        <v>2119</v>
      </c>
      <c r="D290" t="s">
        <v>6139</v>
      </c>
      <c r="E290" s="2">
        <v>1</v>
      </c>
      <c r="F290" s="2" t="str">
        <f>customers!B290</f>
        <v>Mathew Goulter</v>
      </c>
      <c r="G290" s="2">
        <f>customers!C290</f>
        <v>0</v>
      </c>
      <c r="H290" s="2" t="str">
        <f>customers!G290</f>
        <v>Ireland</v>
      </c>
      <c r="I290" t="str" cm="1">
        <f t="array" ref="I290">_xlfn.IFS(LEFT(D290,1)="L","Lib",LEFT(D290,1)="A","Ara",LEFT(D290,1)="R","Rob",LEFT(D290,1)="E","Exc")</f>
        <v>Exc</v>
      </c>
      <c r="J290" t="str">
        <f>VLOOKUP(Table1[[#This Row],[Product ID]],products!A$2:G$49,3,FALSE)</f>
        <v>M</v>
      </c>
      <c r="K290">
        <f>VLOOKUP(Table1[[#This Row],[Product ID]],products!A$2:G$49,4,FALSE)</f>
        <v>0.5</v>
      </c>
      <c r="L290" s="8">
        <f>VLOOKUP(Table1[[#This Row],[Product ID]],products!A$2:G$49,5,FALSE)</f>
        <v>8.25</v>
      </c>
      <c r="M290" s="9">
        <f>E290*K290*Table1[[#This Row],[Unit Price]]</f>
        <v>4.125</v>
      </c>
    </row>
    <row r="291" spans="1:13" x14ac:dyDescent="0.35">
      <c r="A291" s="2" t="s">
        <v>2123</v>
      </c>
      <c r="B291" s="5">
        <v>43772</v>
      </c>
      <c r="C291" s="2" t="s">
        <v>2124</v>
      </c>
      <c r="D291" t="s">
        <v>6163</v>
      </c>
      <c r="E291" s="2">
        <v>5</v>
      </c>
      <c r="F291" s="2" t="str">
        <f>customers!B291</f>
        <v>Marris Grcic</v>
      </c>
      <c r="G291" s="2">
        <f>customers!C291</f>
        <v>0</v>
      </c>
      <c r="H291" s="2" t="str">
        <f>customers!G291</f>
        <v>United States</v>
      </c>
      <c r="I291" t="str" cm="1">
        <f t="array" ref="I291">_xlfn.IFS(LEFT(D291,1)="L","Lib",LEFT(D291,1)="A","Ara",LEFT(D291,1)="R","Rob",LEFT(D291,1)="E","Exc")</f>
        <v>Rob</v>
      </c>
      <c r="J291" t="str">
        <f>VLOOKUP(Table1[[#This Row],[Product ID]],products!A$2:G$49,3,FALSE)</f>
        <v>D</v>
      </c>
      <c r="K291">
        <f>VLOOKUP(Table1[[#This Row],[Product ID]],products!A$2:G$49,4,FALSE)</f>
        <v>0.2</v>
      </c>
      <c r="L291" s="8">
        <f>VLOOKUP(Table1[[#This Row],[Product ID]],products!A$2:G$49,5,FALSE)</f>
        <v>2.6849999999999996</v>
      </c>
      <c r="M291" s="9">
        <f>E291*K291*Table1[[#This Row],[Unit Price]]</f>
        <v>2.6849999999999996</v>
      </c>
    </row>
    <row r="292" spans="1:13" x14ac:dyDescent="0.35">
      <c r="A292" s="2" t="s">
        <v>2127</v>
      </c>
      <c r="B292" s="5">
        <v>44497</v>
      </c>
      <c r="C292" s="2" t="s">
        <v>2128</v>
      </c>
      <c r="D292" t="s">
        <v>6147</v>
      </c>
      <c r="E292" s="2">
        <v>5</v>
      </c>
      <c r="F292" s="2" t="str">
        <f>customers!B292</f>
        <v>Domeniga Duke</v>
      </c>
      <c r="G292" s="2" t="str">
        <f>customers!C292</f>
        <v>dduke82@vkontakte.ru</v>
      </c>
      <c r="H292" s="2" t="str">
        <f>customers!G292</f>
        <v>United States</v>
      </c>
      <c r="I292" t="str" cm="1">
        <f t="array" ref="I292">_xlfn.IFS(LEFT(D292,1)="L","Lib",LEFT(D292,1)="A","Ara",LEFT(D292,1)="R","Rob",LEFT(D292,1)="E","Exc")</f>
        <v>Ara</v>
      </c>
      <c r="J292" t="str">
        <f>VLOOKUP(Table1[[#This Row],[Product ID]],products!A$2:G$49,3,FALSE)</f>
        <v>D</v>
      </c>
      <c r="K292">
        <f>VLOOKUP(Table1[[#This Row],[Product ID]],products!A$2:G$49,4,FALSE)</f>
        <v>1</v>
      </c>
      <c r="L292" s="8">
        <f>VLOOKUP(Table1[[#This Row],[Product ID]],products!A$2:G$49,5,FALSE)</f>
        <v>9.9499999999999993</v>
      </c>
      <c r="M292" s="9">
        <f>E292*K292*Table1[[#This Row],[Unit Price]]</f>
        <v>49.75</v>
      </c>
    </row>
    <row r="293" spans="1:13" x14ac:dyDescent="0.35">
      <c r="A293" s="2" t="s">
        <v>2133</v>
      </c>
      <c r="B293" s="5">
        <v>44181</v>
      </c>
      <c r="C293" s="2" t="s">
        <v>2134</v>
      </c>
      <c r="D293" t="s">
        <v>6139</v>
      </c>
      <c r="E293" s="2">
        <v>2</v>
      </c>
      <c r="F293" s="2" t="str">
        <f>customers!B293</f>
        <v>Violante Skouling</v>
      </c>
      <c r="G293" s="2">
        <f>customers!C293</f>
        <v>0</v>
      </c>
      <c r="H293" s="2" t="str">
        <f>customers!G293</f>
        <v>Ireland</v>
      </c>
      <c r="I293" t="str" cm="1">
        <f t="array" ref="I293">_xlfn.IFS(LEFT(D293,1)="L","Lib",LEFT(D293,1)="A","Ara",LEFT(D293,1)="R","Rob",LEFT(D293,1)="E","Exc")</f>
        <v>Exc</v>
      </c>
      <c r="J293" t="str">
        <f>VLOOKUP(Table1[[#This Row],[Product ID]],products!A$2:G$49,3,FALSE)</f>
        <v>M</v>
      </c>
      <c r="K293">
        <f>VLOOKUP(Table1[[#This Row],[Product ID]],products!A$2:G$49,4,FALSE)</f>
        <v>0.5</v>
      </c>
      <c r="L293" s="8">
        <f>VLOOKUP(Table1[[#This Row],[Product ID]],products!A$2:G$49,5,FALSE)</f>
        <v>8.25</v>
      </c>
      <c r="M293" s="9">
        <f>E293*K293*Table1[[#This Row],[Unit Price]]</f>
        <v>8.25</v>
      </c>
    </row>
    <row r="294" spans="1:13" x14ac:dyDescent="0.35">
      <c r="A294" s="2" t="s">
        <v>2137</v>
      </c>
      <c r="B294" s="5">
        <v>44529</v>
      </c>
      <c r="C294" s="2" t="s">
        <v>2138</v>
      </c>
      <c r="D294" t="s">
        <v>6158</v>
      </c>
      <c r="E294" s="2">
        <v>3</v>
      </c>
      <c r="F294" s="2" t="str">
        <f>customers!B294</f>
        <v>Isidore Hussey</v>
      </c>
      <c r="G294" s="2" t="str">
        <f>customers!C294</f>
        <v>ihussey84@mapy.cz</v>
      </c>
      <c r="H294" s="2" t="str">
        <f>customers!G294</f>
        <v>United States</v>
      </c>
      <c r="I294" t="str" cm="1">
        <f t="array" ref="I294">_xlfn.IFS(LEFT(D294,1)="L","Lib",LEFT(D294,1)="A","Ara",LEFT(D294,1)="R","Rob",LEFT(D294,1)="E","Exc")</f>
        <v>Ara</v>
      </c>
      <c r="J294" t="str">
        <f>VLOOKUP(Table1[[#This Row],[Product ID]],products!A$2:G$49,3,FALSE)</f>
        <v>D</v>
      </c>
      <c r="K294">
        <f>VLOOKUP(Table1[[#This Row],[Product ID]],products!A$2:G$49,4,FALSE)</f>
        <v>0.5</v>
      </c>
      <c r="L294" s="8">
        <f>VLOOKUP(Table1[[#This Row],[Product ID]],products!A$2:G$49,5,FALSE)</f>
        <v>5.97</v>
      </c>
      <c r="M294" s="9">
        <f>E294*K294*Table1[[#This Row],[Unit Price]]</f>
        <v>8.9550000000000001</v>
      </c>
    </row>
    <row r="295" spans="1:13" x14ac:dyDescent="0.35">
      <c r="A295" s="2" t="s">
        <v>2142</v>
      </c>
      <c r="B295" s="5">
        <v>44275</v>
      </c>
      <c r="C295" s="2" t="s">
        <v>2143</v>
      </c>
      <c r="D295" t="s">
        <v>6158</v>
      </c>
      <c r="E295" s="2">
        <v>5</v>
      </c>
      <c r="F295" s="2" t="str">
        <f>customers!B295</f>
        <v>Cassie Pinkerton</v>
      </c>
      <c r="G295" s="2" t="str">
        <f>customers!C295</f>
        <v>cpinkerton85@upenn.edu</v>
      </c>
      <c r="H295" s="2" t="str">
        <f>customers!G295</f>
        <v>United States</v>
      </c>
      <c r="I295" t="str" cm="1">
        <f t="array" ref="I295">_xlfn.IFS(LEFT(D295,1)="L","Lib",LEFT(D295,1)="A","Ara",LEFT(D295,1)="R","Rob",LEFT(D295,1)="E","Exc")</f>
        <v>Ara</v>
      </c>
      <c r="J295" t="str">
        <f>VLOOKUP(Table1[[#This Row],[Product ID]],products!A$2:G$49,3,FALSE)</f>
        <v>D</v>
      </c>
      <c r="K295">
        <f>VLOOKUP(Table1[[#This Row],[Product ID]],products!A$2:G$49,4,FALSE)</f>
        <v>0.5</v>
      </c>
      <c r="L295" s="8">
        <f>VLOOKUP(Table1[[#This Row],[Product ID]],products!A$2:G$49,5,FALSE)</f>
        <v>5.97</v>
      </c>
      <c r="M295" s="9">
        <f>E295*K295*Table1[[#This Row],[Unit Price]]</f>
        <v>14.924999999999999</v>
      </c>
    </row>
    <row r="296" spans="1:13" x14ac:dyDescent="0.35">
      <c r="A296" s="2" t="s">
        <v>2148</v>
      </c>
      <c r="B296" s="5">
        <v>44659</v>
      </c>
      <c r="C296" s="2" t="s">
        <v>2149</v>
      </c>
      <c r="D296" t="s">
        <v>6171</v>
      </c>
      <c r="E296" s="2">
        <v>3</v>
      </c>
      <c r="F296" s="2" t="str">
        <f>customers!B296</f>
        <v>Micki Fero</v>
      </c>
      <c r="G296" s="2">
        <f>customers!C296</f>
        <v>0</v>
      </c>
      <c r="H296" s="2" t="str">
        <f>customers!G296</f>
        <v>United States</v>
      </c>
      <c r="I296" t="str" cm="1">
        <f t="array" ref="I296">_xlfn.IFS(LEFT(D296,1)="L","Lib",LEFT(D296,1)="A","Ara",LEFT(D296,1)="R","Rob",LEFT(D296,1)="E","Exc")</f>
        <v>Exc</v>
      </c>
      <c r="J296" t="str">
        <f>VLOOKUP(Table1[[#This Row],[Product ID]],products!A$2:G$49,3,FALSE)</f>
        <v>L</v>
      </c>
      <c r="K296">
        <f>VLOOKUP(Table1[[#This Row],[Product ID]],products!A$2:G$49,4,FALSE)</f>
        <v>1</v>
      </c>
      <c r="L296" s="8">
        <f>VLOOKUP(Table1[[#This Row],[Product ID]],products!A$2:G$49,5,FALSE)</f>
        <v>14.85</v>
      </c>
      <c r="M296" s="9">
        <f>E296*K296*Table1[[#This Row],[Unit Price]]</f>
        <v>44.55</v>
      </c>
    </row>
    <row r="297" spans="1:13" x14ac:dyDescent="0.35">
      <c r="A297" s="2" t="s">
        <v>2153</v>
      </c>
      <c r="B297" s="5">
        <v>44057</v>
      </c>
      <c r="C297" s="2" t="s">
        <v>2154</v>
      </c>
      <c r="D297" t="s">
        <v>6141</v>
      </c>
      <c r="E297" s="2">
        <v>2</v>
      </c>
      <c r="F297" s="2" t="str">
        <f>customers!B297</f>
        <v>Cybill Graddell</v>
      </c>
      <c r="G297" s="2">
        <f>customers!C297</f>
        <v>0</v>
      </c>
      <c r="H297" s="2" t="str">
        <f>customers!G297</f>
        <v>United States</v>
      </c>
      <c r="I297" t="str" cm="1">
        <f t="array" ref="I297">_xlfn.IFS(LEFT(D297,1)="L","Lib",LEFT(D297,1)="A","Ara",LEFT(D297,1)="R","Rob",LEFT(D297,1)="E","Exc")</f>
        <v>Exc</v>
      </c>
      <c r="J297" t="str">
        <f>VLOOKUP(Table1[[#This Row],[Product ID]],products!A$2:G$49,3,FALSE)</f>
        <v>M</v>
      </c>
      <c r="K297">
        <f>VLOOKUP(Table1[[#This Row],[Product ID]],products!A$2:G$49,4,FALSE)</f>
        <v>1</v>
      </c>
      <c r="L297" s="8">
        <f>VLOOKUP(Table1[[#This Row],[Product ID]],products!A$2:G$49,5,FALSE)</f>
        <v>13.75</v>
      </c>
      <c r="M297" s="9">
        <f>E297*K297*Table1[[#This Row],[Unit Price]]</f>
        <v>27.5</v>
      </c>
    </row>
    <row r="298" spans="1:13" x14ac:dyDescent="0.35">
      <c r="A298" s="2" t="s">
        <v>2157</v>
      </c>
      <c r="B298" s="5">
        <v>43597</v>
      </c>
      <c r="C298" s="2" t="s">
        <v>2158</v>
      </c>
      <c r="D298" t="s">
        <v>6146</v>
      </c>
      <c r="E298" s="2">
        <v>6</v>
      </c>
      <c r="F298" s="2" t="str">
        <f>customers!B298</f>
        <v>Dorian Vizor</v>
      </c>
      <c r="G298" s="2" t="str">
        <f>customers!C298</f>
        <v>dvizor88@furl.net</v>
      </c>
      <c r="H298" s="2" t="str">
        <f>customers!G298</f>
        <v>United States</v>
      </c>
      <c r="I298" t="str" cm="1">
        <f t="array" ref="I298">_xlfn.IFS(LEFT(D298,1)="L","Lib",LEFT(D298,1)="A","Ara",LEFT(D298,1)="R","Rob",LEFT(D298,1)="E","Exc")</f>
        <v>Rob</v>
      </c>
      <c r="J298" t="str">
        <f>VLOOKUP(Table1[[#This Row],[Product ID]],products!A$2:G$49,3,FALSE)</f>
        <v>M</v>
      </c>
      <c r="K298">
        <f>VLOOKUP(Table1[[#This Row],[Product ID]],products!A$2:G$49,4,FALSE)</f>
        <v>0.5</v>
      </c>
      <c r="L298" s="8">
        <f>VLOOKUP(Table1[[#This Row],[Product ID]],products!A$2:G$49,5,FALSE)</f>
        <v>5.97</v>
      </c>
      <c r="M298" s="9">
        <f>E298*K298*Table1[[#This Row],[Unit Price]]</f>
        <v>17.91</v>
      </c>
    </row>
    <row r="299" spans="1:13" x14ac:dyDescent="0.35">
      <c r="A299" s="2" t="s">
        <v>2163</v>
      </c>
      <c r="B299" s="5">
        <v>44258</v>
      </c>
      <c r="C299" s="2" t="s">
        <v>2164</v>
      </c>
      <c r="D299" t="s">
        <v>6172</v>
      </c>
      <c r="E299" s="2">
        <v>3</v>
      </c>
      <c r="F299" s="2" t="str">
        <f>customers!B299</f>
        <v>Eddi Sedgebeer</v>
      </c>
      <c r="G299" s="2" t="str">
        <f>customers!C299</f>
        <v>esedgebeer89@oaic.gov.au</v>
      </c>
      <c r="H299" s="2" t="str">
        <f>customers!G299</f>
        <v>United States</v>
      </c>
      <c r="I299" t="str" cm="1">
        <f t="array" ref="I299">_xlfn.IFS(LEFT(D299,1)="L","Lib",LEFT(D299,1)="A","Ara",LEFT(D299,1)="R","Rob",LEFT(D299,1)="E","Exc")</f>
        <v>Rob</v>
      </c>
      <c r="J299" t="str">
        <f>VLOOKUP(Table1[[#This Row],[Product ID]],products!A$2:G$49,3,FALSE)</f>
        <v>D</v>
      </c>
      <c r="K299">
        <f>VLOOKUP(Table1[[#This Row],[Product ID]],products!A$2:G$49,4,FALSE)</f>
        <v>0.5</v>
      </c>
      <c r="L299" s="8">
        <f>VLOOKUP(Table1[[#This Row],[Product ID]],products!A$2:G$49,5,FALSE)</f>
        <v>5.3699999999999992</v>
      </c>
      <c r="M299" s="9">
        <f>E299*K299*Table1[[#This Row],[Unit Price]]</f>
        <v>8.0549999999999997</v>
      </c>
    </row>
    <row r="300" spans="1:13" x14ac:dyDescent="0.35">
      <c r="A300" s="2" t="s">
        <v>2169</v>
      </c>
      <c r="B300" s="5">
        <v>43872</v>
      </c>
      <c r="C300" s="2" t="s">
        <v>2170</v>
      </c>
      <c r="D300" t="s">
        <v>6184</v>
      </c>
      <c r="E300" s="2">
        <v>6</v>
      </c>
      <c r="F300" s="2" t="str">
        <f>customers!B300</f>
        <v>Ken Lestrange</v>
      </c>
      <c r="G300" s="2" t="str">
        <f>customers!C300</f>
        <v>klestrange8a@lulu.com</v>
      </c>
      <c r="H300" s="2" t="str">
        <f>customers!G300</f>
        <v>United States</v>
      </c>
      <c r="I300" t="str" cm="1">
        <f t="array" ref="I300">_xlfn.IFS(LEFT(D300,1)="L","Lib",LEFT(D300,1)="A","Ara",LEFT(D300,1)="R","Rob",LEFT(D300,1)="E","Exc")</f>
        <v>Exc</v>
      </c>
      <c r="J300" t="str">
        <f>VLOOKUP(Table1[[#This Row],[Product ID]],products!A$2:G$49,3,FALSE)</f>
        <v>L</v>
      </c>
      <c r="K300">
        <f>VLOOKUP(Table1[[#This Row],[Product ID]],products!A$2:G$49,4,FALSE)</f>
        <v>0.2</v>
      </c>
      <c r="L300" s="8">
        <f>VLOOKUP(Table1[[#This Row],[Product ID]],products!A$2:G$49,5,FALSE)</f>
        <v>4.4550000000000001</v>
      </c>
      <c r="M300" s="9">
        <f>E300*K300*Table1[[#This Row],[Unit Price]]</f>
        <v>5.346000000000001</v>
      </c>
    </row>
    <row r="301" spans="1:13" x14ac:dyDescent="0.35">
      <c r="A301" s="2" t="s">
        <v>2175</v>
      </c>
      <c r="B301" s="5">
        <v>43582</v>
      </c>
      <c r="C301" s="2" t="s">
        <v>2176</v>
      </c>
      <c r="D301" t="s">
        <v>6148</v>
      </c>
      <c r="E301" s="2">
        <v>6</v>
      </c>
      <c r="F301" s="2" t="str">
        <f>customers!B301</f>
        <v>Lacee Tanti</v>
      </c>
      <c r="G301" s="2" t="str">
        <f>customers!C301</f>
        <v>ltanti8b@techcrunch.com</v>
      </c>
      <c r="H301" s="2" t="str">
        <f>customers!G301</f>
        <v>United States</v>
      </c>
      <c r="I301" t="str" cm="1">
        <f t="array" ref="I301">_xlfn.IFS(LEFT(D301,1)="L","Lib",LEFT(D301,1)="A","Ara",LEFT(D301,1)="R","Rob",LEFT(D301,1)="E","Exc")</f>
        <v>Exc</v>
      </c>
      <c r="J301" t="str">
        <f>VLOOKUP(Table1[[#This Row],[Product ID]],products!A$2:G$49,3,FALSE)</f>
        <v>L</v>
      </c>
      <c r="K301">
        <f>VLOOKUP(Table1[[#This Row],[Product ID]],products!A$2:G$49,4,FALSE)</f>
        <v>2.5</v>
      </c>
      <c r="L301" s="8">
        <f>VLOOKUP(Table1[[#This Row],[Product ID]],products!A$2:G$49,5,FALSE)</f>
        <v>34.154999999999994</v>
      </c>
      <c r="M301" s="9">
        <f>E301*K301*Table1[[#This Row],[Unit Price]]</f>
        <v>512.32499999999993</v>
      </c>
    </row>
    <row r="302" spans="1:13" x14ac:dyDescent="0.35">
      <c r="A302" s="2" t="s">
        <v>2181</v>
      </c>
      <c r="B302" s="5">
        <v>44646</v>
      </c>
      <c r="C302" s="2" t="s">
        <v>2182</v>
      </c>
      <c r="D302" t="s">
        <v>6140</v>
      </c>
      <c r="E302" s="2">
        <v>3</v>
      </c>
      <c r="F302" s="2" t="str">
        <f>customers!B302</f>
        <v>Arel De Lasci</v>
      </c>
      <c r="G302" s="2" t="str">
        <f>customers!C302</f>
        <v>ade8c@1und1.de</v>
      </c>
      <c r="H302" s="2" t="str">
        <f>customers!G302</f>
        <v>United States</v>
      </c>
      <c r="I302" t="str" cm="1">
        <f t="array" ref="I302">_xlfn.IFS(LEFT(D302,1)="L","Lib",LEFT(D302,1)="A","Ara",LEFT(D302,1)="R","Rob",LEFT(D302,1)="E","Exc")</f>
        <v>Ara</v>
      </c>
      <c r="J302" t="str">
        <f>VLOOKUP(Table1[[#This Row],[Product ID]],products!A$2:G$49,3,FALSE)</f>
        <v>L</v>
      </c>
      <c r="K302">
        <f>VLOOKUP(Table1[[#This Row],[Product ID]],products!A$2:G$49,4,FALSE)</f>
        <v>1</v>
      </c>
      <c r="L302" s="8">
        <f>VLOOKUP(Table1[[#This Row],[Product ID]],products!A$2:G$49,5,FALSE)</f>
        <v>12.95</v>
      </c>
      <c r="M302" s="9">
        <f>E302*K302*Table1[[#This Row],[Unit Price]]</f>
        <v>38.849999999999994</v>
      </c>
    </row>
    <row r="303" spans="1:13" x14ac:dyDescent="0.35">
      <c r="A303" s="2" t="s">
        <v>2187</v>
      </c>
      <c r="B303" s="5">
        <v>44102</v>
      </c>
      <c r="C303" s="2" t="s">
        <v>2188</v>
      </c>
      <c r="D303" t="s">
        <v>6150</v>
      </c>
      <c r="E303" s="2">
        <v>4</v>
      </c>
      <c r="F303" s="2" t="str">
        <f>customers!B303</f>
        <v>Trescha Jedrachowicz</v>
      </c>
      <c r="G303" s="2" t="str">
        <f>customers!C303</f>
        <v>tjedrachowicz8d@acquirethisname.com</v>
      </c>
      <c r="H303" s="2" t="str">
        <f>customers!G303</f>
        <v>United States</v>
      </c>
      <c r="I303" t="str" cm="1">
        <f t="array" ref="I303">_xlfn.IFS(LEFT(D303,1)="L","Lib",LEFT(D303,1)="A","Ara",LEFT(D303,1)="R","Rob",LEFT(D303,1)="E","Exc")</f>
        <v>Lib</v>
      </c>
      <c r="J303" t="str">
        <f>VLOOKUP(Table1[[#This Row],[Product ID]],products!A$2:G$49,3,FALSE)</f>
        <v>D</v>
      </c>
      <c r="K303">
        <f>VLOOKUP(Table1[[#This Row],[Product ID]],products!A$2:G$49,4,FALSE)</f>
        <v>0.2</v>
      </c>
      <c r="L303" s="8">
        <f>VLOOKUP(Table1[[#This Row],[Product ID]],products!A$2:G$49,5,FALSE)</f>
        <v>3.8849999999999998</v>
      </c>
      <c r="M303" s="9">
        <f>E303*K303*Table1[[#This Row],[Unit Price]]</f>
        <v>3.1080000000000001</v>
      </c>
    </row>
    <row r="304" spans="1:13" x14ac:dyDescent="0.35">
      <c r="A304" s="2" t="s">
        <v>2193</v>
      </c>
      <c r="B304" s="5">
        <v>43762</v>
      </c>
      <c r="C304" s="2" t="s">
        <v>2194</v>
      </c>
      <c r="D304" t="s">
        <v>6157</v>
      </c>
      <c r="E304" s="2">
        <v>1</v>
      </c>
      <c r="F304" s="2" t="str">
        <f>customers!B304</f>
        <v>Perkin Stonner</v>
      </c>
      <c r="G304" s="2" t="str">
        <f>customers!C304</f>
        <v>pstonner8e@moonfruit.com</v>
      </c>
      <c r="H304" s="2" t="str">
        <f>customers!G304</f>
        <v>United States</v>
      </c>
      <c r="I304" t="str" cm="1">
        <f t="array" ref="I304">_xlfn.IFS(LEFT(D304,1)="L","Lib",LEFT(D304,1)="A","Ara",LEFT(D304,1)="R","Rob",LEFT(D304,1)="E","Exc")</f>
        <v>Ara</v>
      </c>
      <c r="J304" t="str">
        <f>VLOOKUP(Table1[[#This Row],[Product ID]],products!A$2:G$49,3,FALSE)</f>
        <v>M</v>
      </c>
      <c r="K304">
        <f>VLOOKUP(Table1[[#This Row],[Product ID]],products!A$2:G$49,4,FALSE)</f>
        <v>0.5</v>
      </c>
      <c r="L304" s="8">
        <f>VLOOKUP(Table1[[#This Row],[Product ID]],products!A$2:G$49,5,FALSE)</f>
        <v>6.75</v>
      </c>
      <c r="M304" s="9">
        <f>E304*K304*Table1[[#This Row],[Unit Price]]</f>
        <v>3.375</v>
      </c>
    </row>
    <row r="305" spans="1:13" x14ac:dyDescent="0.35">
      <c r="A305" s="2" t="s">
        <v>2199</v>
      </c>
      <c r="B305" s="5">
        <v>44412</v>
      </c>
      <c r="C305" s="2" t="s">
        <v>2200</v>
      </c>
      <c r="D305" t="s">
        <v>6185</v>
      </c>
      <c r="E305" s="2">
        <v>4</v>
      </c>
      <c r="F305" s="2" t="str">
        <f>customers!B305</f>
        <v>Darrin Tingly</v>
      </c>
      <c r="G305" s="2" t="str">
        <f>customers!C305</f>
        <v>dtingly8f@goo.ne.jp</v>
      </c>
      <c r="H305" s="2" t="str">
        <f>customers!G305</f>
        <v>United States</v>
      </c>
      <c r="I305" t="str" cm="1">
        <f t="array" ref="I305">_xlfn.IFS(LEFT(D305,1)="L","Lib",LEFT(D305,1)="A","Ara",LEFT(D305,1)="R","Rob",LEFT(D305,1)="E","Exc")</f>
        <v>Exc</v>
      </c>
      <c r="J305" t="str">
        <f>VLOOKUP(Table1[[#This Row],[Product ID]],products!A$2:G$49,3,FALSE)</f>
        <v>D</v>
      </c>
      <c r="K305">
        <f>VLOOKUP(Table1[[#This Row],[Product ID]],products!A$2:G$49,4,FALSE)</f>
        <v>2.5</v>
      </c>
      <c r="L305" s="8">
        <f>VLOOKUP(Table1[[#This Row],[Product ID]],products!A$2:G$49,5,FALSE)</f>
        <v>27.945</v>
      </c>
      <c r="M305" s="9">
        <f>E305*K305*Table1[[#This Row],[Unit Price]]</f>
        <v>279.45</v>
      </c>
    </row>
    <row r="306" spans="1:13" x14ac:dyDescent="0.35">
      <c r="A306" s="2" t="s">
        <v>2204</v>
      </c>
      <c r="B306" s="5">
        <v>43828</v>
      </c>
      <c r="C306" s="2" t="s">
        <v>2245</v>
      </c>
      <c r="D306" t="s">
        <v>6167</v>
      </c>
      <c r="E306" s="2">
        <v>1</v>
      </c>
      <c r="F306" s="2" t="str">
        <f>customers!B306</f>
        <v>Rhodie Whife</v>
      </c>
      <c r="G306" s="2" t="str">
        <f>customers!C306</f>
        <v>rwhife8g@360.cn</v>
      </c>
      <c r="H306" s="2" t="str">
        <f>customers!G306</f>
        <v>United States</v>
      </c>
      <c r="I306" t="str" cm="1">
        <f t="array" ref="I306">_xlfn.IFS(LEFT(D306,1)="L","Lib",LEFT(D306,1)="A","Ara",LEFT(D306,1)="R","Rob",LEFT(D306,1)="E","Exc")</f>
        <v>Ara</v>
      </c>
      <c r="J306" t="str">
        <f>VLOOKUP(Table1[[#This Row],[Product ID]],products!A$2:G$49,3,FALSE)</f>
        <v>L</v>
      </c>
      <c r="K306">
        <f>VLOOKUP(Table1[[#This Row],[Product ID]],products!A$2:G$49,4,FALSE)</f>
        <v>0.2</v>
      </c>
      <c r="L306" s="8">
        <f>VLOOKUP(Table1[[#This Row],[Product ID]],products!A$2:G$49,5,FALSE)</f>
        <v>3.8849999999999998</v>
      </c>
      <c r="M306" s="9">
        <f>E306*K306*Table1[[#This Row],[Unit Price]]</f>
        <v>0.77700000000000002</v>
      </c>
    </row>
    <row r="307" spans="1:13" x14ac:dyDescent="0.35">
      <c r="A307" s="2" t="s">
        <v>2209</v>
      </c>
      <c r="B307" s="5">
        <v>43796</v>
      </c>
      <c r="C307" s="2" t="s">
        <v>2210</v>
      </c>
      <c r="D307" t="s">
        <v>6159</v>
      </c>
      <c r="E307" s="2">
        <v>5</v>
      </c>
      <c r="F307" s="2" t="str">
        <f>customers!B307</f>
        <v>Benn Checci</v>
      </c>
      <c r="G307" s="2" t="str">
        <f>customers!C307</f>
        <v>bchecci8h@usa.gov</v>
      </c>
      <c r="H307" s="2" t="str">
        <f>customers!G307</f>
        <v>United Kingdom</v>
      </c>
      <c r="I307" t="str" cm="1">
        <f t="array" ref="I307">_xlfn.IFS(LEFT(D307,1)="L","Lib",LEFT(D307,1)="A","Ara",LEFT(D307,1)="R","Rob",LEFT(D307,1)="E","Exc")</f>
        <v>Lib</v>
      </c>
      <c r="J307" t="str">
        <f>VLOOKUP(Table1[[#This Row],[Product ID]],products!A$2:G$49,3,FALSE)</f>
        <v>M</v>
      </c>
      <c r="K307">
        <f>VLOOKUP(Table1[[#This Row],[Product ID]],products!A$2:G$49,4,FALSE)</f>
        <v>0.2</v>
      </c>
      <c r="L307" s="8">
        <f>VLOOKUP(Table1[[#This Row],[Product ID]],products!A$2:G$49,5,FALSE)</f>
        <v>4.3650000000000002</v>
      </c>
      <c r="M307" s="9">
        <f>E307*K307*Table1[[#This Row],[Unit Price]]</f>
        <v>4.3650000000000002</v>
      </c>
    </row>
    <row r="308" spans="1:13" x14ac:dyDescent="0.35">
      <c r="A308" s="2" t="s">
        <v>2215</v>
      </c>
      <c r="B308" s="5">
        <v>43890</v>
      </c>
      <c r="C308" s="2" t="s">
        <v>2216</v>
      </c>
      <c r="D308" t="s">
        <v>6174</v>
      </c>
      <c r="E308" s="2">
        <v>5</v>
      </c>
      <c r="F308" s="2" t="str">
        <f>customers!B308</f>
        <v>Janifer Bagot</v>
      </c>
      <c r="G308" s="2" t="str">
        <f>customers!C308</f>
        <v>jbagot8i@mac.com</v>
      </c>
      <c r="H308" s="2" t="str">
        <f>customers!G308</f>
        <v>United States</v>
      </c>
      <c r="I308" t="str" cm="1">
        <f t="array" ref="I308">_xlfn.IFS(LEFT(D308,1)="L","Lib",LEFT(D308,1)="A","Ara",LEFT(D308,1)="R","Rob",LEFT(D308,1)="E","Exc")</f>
        <v>Rob</v>
      </c>
      <c r="J308" t="str">
        <f>VLOOKUP(Table1[[#This Row],[Product ID]],products!A$2:G$49,3,FALSE)</f>
        <v>M</v>
      </c>
      <c r="K308">
        <f>VLOOKUP(Table1[[#This Row],[Product ID]],products!A$2:G$49,4,FALSE)</f>
        <v>0.2</v>
      </c>
      <c r="L308" s="8">
        <f>VLOOKUP(Table1[[#This Row],[Product ID]],products!A$2:G$49,5,FALSE)</f>
        <v>2.9849999999999999</v>
      </c>
      <c r="M308" s="9">
        <f>E308*K308*Table1[[#This Row],[Unit Price]]</f>
        <v>2.9849999999999999</v>
      </c>
    </row>
    <row r="309" spans="1:13" x14ac:dyDescent="0.35">
      <c r="A309" s="2" t="s">
        <v>2221</v>
      </c>
      <c r="B309" s="5">
        <v>44227</v>
      </c>
      <c r="C309" s="2" t="s">
        <v>2222</v>
      </c>
      <c r="D309" t="s">
        <v>6155</v>
      </c>
      <c r="E309" s="2">
        <v>3</v>
      </c>
      <c r="F309" s="2" t="str">
        <f>customers!B309</f>
        <v>Ermin Beeble</v>
      </c>
      <c r="G309" s="2" t="str">
        <f>customers!C309</f>
        <v>ebeeble8j@soundcloud.com</v>
      </c>
      <c r="H309" s="2" t="str">
        <f>customers!G309</f>
        <v>United States</v>
      </c>
      <c r="I309" t="str" cm="1">
        <f t="array" ref="I309">_xlfn.IFS(LEFT(D309,1)="L","Lib",LEFT(D309,1)="A","Ara",LEFT(D309,1)="R","Rob",LEFT(D309,1)="E","Exc")</f>
        <v>Ara</v>
      </c>
      <c r="J309" t="str">
        <f>VLOOKUP(Table1[[#This Row],[Product ID]],products!A$2:G$49,3,FALSE)</f>
        <v>M</v>
      </c>
      <c r="K309">
        <f>VLOOKUP(Table1[[#This Row],[Product ID]],products!A$2:G$49,4,FALSE)</f>
        <v>1</v>
      </c>
      <c r="L309" s="8">
        <f>VLOOKUP(Table1[[#This Row],[Product ID]],products!A$2:G$49,5,FALSE)</f>
        <v>11.25</v>
      </c>
      <c r="M309" s="9">
        <f>E309*K309*Table1[[#This Row],[Unit Price]]</f>
        <v>33.75</v>
      </c>
    </row>
    <row r="310" spans="1:13" x14ac:dyDescent="0.35">
      <c r="A310" s="2" t="s">
        <v>2227</v>
      </c>
      <c r="B310" s="5">
        <v>44729</v>
      </c>
      <c r="C310" s="2" t="s">
        <v>2228</v>
      </c>
      <c r="D310" t="s">
        <v>6155</v>
      </c>
      <c r="E310" s="2">
        <v>3</v>
      </c>
      <c r="F310" s="2" t="str">
        <f>customers!B310</f>
        <v>Cos Fluin</v>
      </c>
      <c r="G310" s="2" t="str">
        <f>customers!C310</f>
        <v>cfluin8k@flickr.com</v>
      </c>
      <c r="H310" s="2" t="str">
        <f>customers!G310</f>
        <v>United Kingdom</v>
      </c>
      <c r="I310" t="str" cm="1">
        <f t="array" ref="I310">_xlfn.IFS(LEFT(D310,1)="L","Lib",LEFT(D310,1)="A","Ara",LEFT(D310,1)="R","Rob",LEFT(D310,1)="E","Exc")</f>
        <v>Ara</v>
      </c>
      <c r="J310" t="str">
        <f>VLOOKUP(Table1[[#This Row],[Product ID]],products!A$2:G$49,3,FALSE)</f>
        <v>M</v>
      </c>
      <c r="K310">
        <f>VLOOKUP(Table1[[#This Row],[Product ID]],products!A$2:G$49,4,FALSE)</f>
        <v>1</v>
      </c>
      <c r="L310" s="8">
        <f>VLOOKUP(Table1[[#This Row],[Product ID]],products!A$2:G$49,5,FALSE)</f>
        <v>11.25</v>
      </c>
      <c r="M310" s="9">
        <f>E310*K310*Table1[[#This Row],[Unit Price]]</f>
        <v>33.75</v>
      </c>
    </row>
    <row r="311" spans="1:13" x14ac:dyDescent="0.35">
      <c r="A311" s="2" t="s">
        <v>2232</v>
      </c>
      <c r="B311" s="5">
        <v>43864</v>
      </c>
      <c r="C311" s="2" t="s">
        <v>2233</v>
      </c>
      <c r="D311" t="s">
        <v>6159</v>
      </c>
      <c r="E311" s="2">
        <v>6</v>
      </c>
      <c r="F311" s="2" t="str">
        <f>customers!B311</f>
        <v>Eveleen Bletsor</v>
      </c>
      <c r="G311" s="2" t="str">
        <f>customers!C311</f>
        <v>ebletsor8l@vinaora.com</v>
      </c>
      <c r="H311" s="2" t="str">
        <f>customers!G311</f>
        <v>United States</v>
      </c>
      <c r="I311" t="str" cm="1">
        <f t="array" ref="I311">_xlfn.IFS(LEFT(D311,1)="L","Lib",LEFT(D311,1)="A","Ara",LEFT(D311,1)="R","Rob",LEFT(D311,1)="E","Exc")</f>
        <v>Lib</v>
      </c>
      <c r="J311" t="str">
        <f>VLOOKUP(Table1[[#This Row],[Product ID]],products!A$2:G$49,3,FALSE)</f>
        <v>M</v>
      </c>
      <c r="K311">
        <f>VLOOKUP(Table1[[#This Row],[Product ID]],products!A$2:G$49,4,FALSE)</f>
        <v>0.2</v>
      </c>
      <c r="L311" s="8">
        <f>VLOOKUP(Table1[[#This Row],[Product ID]],products!A$2:G$49,5,FALSE)</f>
        <v>4.3650000000000002</v>
      </c>
      <c r="M311" s="9">
        <f>E311*K311*Table1[[#This Row],[Unit Price]]</f>
        <v>5.2380000000000013</v>
      </c>
    </row>
    <row r="312" spans="1:13" x14ac:dyDescent="0.35">
      <c r="A312" s="2" t="s">
        <v>2238</v>
      </c>
      <c r="B312" s="5">
        <v>44586</v>
      </c>
      <c r="C312" s="2" t="s">
        <v>2239</v>
      </c>
      <c r="D312" t="s">
        <v>6171</v>
      </c>
      <c r="E312" s="2">
        <v>1</v>
      </c>
      <c r="F312" s="2" t="str">
        <f>customers!B312</f>
        <v>Paola Brydell</v>
      </c>
      <c r="G312" s="2" t="str">
        <f>customers!C312</f>
        <v>pbrydell8m@bloglovin.com</v>
      </c>
      <c r="H312" s="2" t="str">
        <f>customers!G312</f>
        <v>Ireland</v>
      </c>
      <c r="I312" t="str" cm="1">
        <f t="array" ref="I312">_xlfn.IFS(LEFT(D312,1)="L","Lib",LEFT(D312,1)="A","Ara",LEFT(D312,1)="R","Rob",LEFT(D312,1)="E","Exc")</f>
        <v>Exc</v>
      </c>
      <c r="J312" t="str">
        <f>VLOOKUP(Table1[[#This Row],[Product ID]],products!A$2:G$49,3,FALSE)</f>
        <v>L</v>
      </c>
      <c r="K312">
        <f>VLOOKUP(Table1[[#This Row],[Product ID]],products!A$2:G$49,4,FALSE)</f>
        <v>1</v>
      </c>
      <c r="L312" s="8">
        <f>VLOOKUP(Table1[[#This Row],[Product ID]],products!A$2:G$49,5,FALSE)</f>
        <v>14.85</v>
      </c>
      <c r="M312" s="9">
        <f>E312*K312*Table1[[#This Row],[Unit Price]]</f>
        <v>14.85</v>
      </c>
    </row>
    <row r="313" spans="1:13" x14ac:dyDescent="0.35">
      <c r="A313" s="2" t="s">
        <v>2244</v>
      </c>
      <c r="B313" s="5">
        <v>43951</v>
      </c>
      <c r="C313" s="2" t="s">
        <v>2245</v>
      </c>
      <c r="D313" t="s">
        <v>6166</v>
      </c>
      <c r="E313" s="2">
        <v>6</v>
      </c>
      <c r="F313" s="2" t="str">
        <f>customers!B313</f>
        <v>Claudetta Rushe</v>
      </c>
      <c r="G313" s="2" t="str">
        <f>customers!C313</f>
        <v>crushe8n@about.me</v>
      </c>
      <c r="H313" s="2" t="str">
        <f>customers!G313</f>
        <v>United States</v>
      </c>
      <c r="I313" t="str" cm="1">
        <f t="array" ref="I313">_xlfn.IFS(LEFT(D313,1)="L","Lib",LEFT(D313,1)="A","Ara",LEFT(D313,1)="R","Rob",LEFT(D313,1)="E","Exc")</f>
        <v>Exc</v>
      </c>
      <c r="J313" t="str">
        <f>VLOOKUP(Table1[[#This Row],[Product ID]],products!A$2:G$49,3,FALSE)</f>
        <v>M</v>
      </c>
      <c r="K313">
        <f>VLOOKUP(Table1[[#This Row],[Product ID]],products!A$2:G$49,4,FALSE)</f>
        <v>2.5</v>
      </c>
      <c r="L313" s="8">
        <f>VLOOKUP(Table1[[#This Row],[Product ID]],products!A$2:G$49,5,FALSE)</f>
        <v>31.624999999999996</v>
      </c>
      <c r="M313" s="9">
        <f>E313*K313*Table1[[#This Row],[Unit Price]]</f>
        <v>474.37499999999994</v>
      </c>
    </row>
    <row r="314" spans="1:13" x14ac:dyDescent="0.35">
      <c r="A314" s="2" t="s">
        <v>2250</v>
      </c>
      <c r="B314" s="5">
        <v>44317</v>
      </c>
      <c r="C314" s="2" t="s">
        <v>2251</v>
      </c>
      <c r="D314" t="s">
        <v>6146</v>
      </c>
      <c r="E314" s="2">
        <v>1</v>
      </c>
      <c r="F314" s="2" t="str">
        <f>customers!B314</f>
        <v>Natka Leethem</v>
      </c>
      <c r="G314" s="2" t="str">
        <f>customers!C314</f>
        <v>nleethem8o@mac.com</v>
      </c>
      <c r="H314" s="2" t="str">
        <f>customers!G314</f>
        <v>United States</v>
      </c>
      <c r="I314" t="str" cm="1">
        <f t="array" ref="I314">_xlfn.IFS(LEFT(D314,1)="L","Lib",LEFT(D314,1)="A","Ara",LEFT(D314,1)="R","Rob",LEFT(D314,1)="E","Exc")</f>
        <v>Rob</v>
      </c>
      <c r="J314" t="str">
        <f>VLOOKUP(Table1[[#This Row],[Product ID]],products!A$2:G$49,3,FALSE)</f>
        <v>M</v>
      </c>
      <c r="K314">
        <f>VLOOKUP(Table1[[#This Row],[Product ID]],products!A$2:G$49,4,FALSE)</f>
        <v>0.5</v>
      </c>
      <c r="L314" s="8">
        <f>VLOOKUP(Table1[[#This Row],[Product ID]],products!A$2:G$49,5,FALSE)</f>
        <v>5.97</v>
      </c>
      <c r="M314" s="9">
        <f>E314*K314*Table1[[#This Row],[Unit Price]]</f>
        <v>2.9849999999999999</v>
      </c>
    </row>
    <row r="315" spans="1:13" x14ac:dyDescent="0.35">
      <c r="A315" s="2" t="s">
        <v>2256</v>
      </c>
      <c r="B315" s="5">
        <v>44497</v>
      </c>
      <c r="C315" s="2" t="s">
        <v>2257</v>
      </c>
      <c r="D315" t="s">
        <v>6138</v>
      </c>
      <c r="E315" s="2">
        <v>3</v>
      </c>
      <c r="F315" s="2" t="str">
        <f>customers!B315</f>
        <v>Ailene Nesfield</v>
      </c>
      <c r="G315" s="2" t="str">
        <f>customers!C315</f>
        <v>anesfield8p@people.com.cn</v>
      </c>
      <c r="H315" s="2" t="str">
        <f>customers!G315</f>
        <v>United Kingdom</v>
      </c>
      <c r="I315" t="str" cm="1">
        <f t="array" ref="I315">_xlfn.IFS(LEFT(D315,1)="L","Lib",LEFT(D315,1)="A","Ara",LEFT(D315,1)="R","Rob",LEFT(D315,1)="E","Exc")</f>
        <v>Rob</v>
      </c>
      <c r="J315" t="str">
        <f>VLOOKUP(Table1[[#This Row],[Product ID]],products!A$2:G$49,3,FALSE)</f>
        <v>M</v>
      </c>
      <c r="K315">
        <f>VLOOKUP(Table1[[#This Row],[Product ID]],products!A$2:G$49,4,FALSE)</f>
        <v>1</v>
      </c>
      <c r="L315" s="8">
        <f>VLOOKUP(Table1[[#This Row],[Product ID]],products!A$2:G$49,5,FALSE)</f>
        <v>9.9499999999999993</v>
      </c>
      <c r="M315" s="9">
        <f>E315*K315*Table1[[#This Row],[Unit Price]]</f>
        <v>29.849999999999998</v>
      </c>
    </row>
    <row r="316" spans="1:13" x14ac:dyDescent="0.35">
      <c r="A316" s="2" t="s">
        <v>2262</v>
      </c>
      <c r="B316" s="5">
        <v>44437</v>
      </c>
      <c r="C316" s="2" t="s">
        <v>2263</v>
      </c>
      <c r="D316" t="s">
        <v>6177</v>
      </c>
      <c r="E316" s="2">
        <v>5</v>
      </c>
      <c r="F316" s="2" t="str">
        <f>customers!B316</f>
        <v>Stacy Pickworth</v>
      </c>
      <c r="G316" s="2">
        <f>customers!C316</f>
        <v>0</v>
      </c>
      <c r="H316" s="2" t="str">
        <f>customers!G316</f>
        <v>United States</v>
      </c>
      <c r="I316" t="str" cm="1">
        <f t="array" ref="I316">_xlfn.IFS(LEFT(D316,1)="L","Lib",LEFT(D316,1)="A","Ara",LEFT(D316,1)="R","Rob",LEFT(D316,1)="E","Exc")</f>
        <v>Rob</v>
      </c>
      <c r="J316" t="str">
        <f>VLOOKUP(Table1[[#This Row],[Product ID]],products!A$2:G$49,3,FALSE)</f>
        <v>D</v>
      </c>
      <c r="K316">
        <f>VLOOKUP(Table1[[#This Row],[Product ID]],products!A$2:G$49,4,FALSE)</f>
        <v>1</v>
      </c>
      <c r="L316" s="8">
        <f>VLOOKUP(Table1[[#This Row],[Product ID]],products!A$2:G$49,5,FALSE)</f>
        <v>8.9499999999999993</v>
      </c>
      <c r="M316" s="9">
        <f>E316*K316*Table1[[#This Row],[Unit Price]]</f>
        <v>44.75</v>
      </c>
    </row>
    <row r="317" spans="1:13" x14ac:dyDescent="0.35">
      <c r="A317" s="2" t="s">
        <v>2267</v>
      </c>
      <c r="B317" s="5">
        <v>43826</v>
      </c>
      <c r="C317" s="2" t="s">
        <v>2268</v>
      </c>
      <c r="D317" t="s">
        <v>6148</v>
      </c>
      <c r="E317" s="2">
        <v>1</v>
      </c>
      <c r="F317" s="2" t="str">
        <f>customers!B317</f>
        <v>Melli Brockway</v>
      </c>
      <c r="G317" s="2" t="str">
        <f>customers!C317</f>
        <v>mbrockway8r@ibm.com</v>
      </c>
      <c r="H317" s="2" t="str">
        <f>customers!G317</f>
        <v>United States</v>
      </c>
      <c r="I317" t="str" cm="1">
        <f t="array" ref="I317">_xlfn.IFS(LEFT(D317,1)="L","Lib",LEFT(D317,1)="A","Ara",LEFT(D317,1)="R","Rob",LEFT(D317,1)="E","Exc")</f>
        <v>Exc</v>
      </c>
      <c r="J317" t="str">
        <f>VLOOKUP(Table1[[#This Row],[Product ID]],products!A$2:G$49,3,FALSE)</f>
        <v>L</v>
      </c>
      <c r="K317">
        <f>VLOOKUP(Table1[[#This Row],[Product ID]],products!A$2:G$49,4,FALSE)</f>
        <v>2.5</v>
      </c>
      <c r="L317" s="8">
        <f>VLOOKUP(Table1[[#This Row],[Product ID]],products!A$2:G$49,5,FALSE)</f>
        <v>34.154999999999994</v>
      </c>
      <c r="M317" s="9">
        <f>E317*K317*Table1[[#This Row],[Unit Price]]</f>
        <v>85.387499999999989</v>
      </c>
    </row>
    <row r="318" spans="1:13" x14ac:dyDescent="0.35">
      <c r="A318" s="2" t="s">
        <v>2273</v>
      </c>
      <c r="B318" s="5">
        <v>43641</v>
      </c>
      <c r="C318" s="2" t="s">
        <v>2274</v>
      </c>
      <c r="D318" t="s">
        <v>6148</v>
      </c>
      <c r="E318" s="2">
        <v>6</v>
      </c>
      <c r="F318" s="2" t="str">
        <f>customers!B318</f>
        <v>Nanny Lush</v>
      </c>
      <c r="G318" s="2" t="str">
        <f>customers!C318</f>
        <v>nlush8s@dedecms.com</v>
      </c>
      <c r="H318" s="2" t="str">
        <f>customers!G318</f>
        <v>Ireland</v>
      </c>
      <c r="I318" t="str" cm="1">
        <f t="array" ref="I318">_xlfn.IFS(LEFT(D318,1)="L","Lib",LEFT(D318,1)="A","Ara",LEFT(D318,1)="R","Rob",LEFT(D318,1)="E","Exc")</f>
        <v>Exc</v>
      </c>
      <c r="J318" t="str">
        <f>VLOOKUP(Table1[[#This Row],[Product ID]],products!A$2:G$49,3,FALSE)</f>
        <v>L</v>
      </c>
      <c r="K318">
        <f>VLOOKUP(Table1[[#This Row],[Product ID]],products!A$2:G$49,4,FALSE)</f>
        <v>2.5</v>
      </c>
      <c r="L318" s="8">
        <f>VLOOKUP(Table1[[#This Row],[Product ID]],products!A$2:G$49,5,FALSE)</f>
        <v>34.154999999999994</v>
      </c>
      <c r="M318" s="9">
        <f>E318*K318*Table1[[#This Row],[Unit Price]]</f>
        <v>512.32499999999993</v>
      </c>
    </row>
    <row r="319" spans="1:13" x14ac:dyDescent="0.35">
      <c r="A319" s="2" t="s">
        <v>2279</v>
      </c>
      <c r="B319" s="5">
        <v>43526</v>
      </c>
      <c r="C319" s="2" t="s">
        <v>2280</v>
      </c>
      <c r="D319" t="s">
        <v>6144</v>
      </c>
      <c r="E319" s="2">
        <v>3</v>
      </c>
      <c r="F319" s="2" t="str">
        <f>customers!B319</f>
        <v>Selma McMillian</v>
      </c>
      <c r="G319" s="2" t="str">
        <f>customers!C319</f>
        <v>smcmillian8t@csmonitor.com</v>
      </c>
      <c r="H319" s="2" t="str">
        <f>customers!G319</f>
        <v>United States</v>
      </c>
      <c r="I319" t="str" cm="1">
        <f t="array" ref="I319">_xlfn.IFS(LEFT(D319,1)="L","Lib",LEFT(D319,1)="A","Ara",LEFT(D319,1)="R","Rob",LEFT(D319,1)="E","Exc")</f>
        <v>Exc</v>
      </c>
      <c r="J319" t="str">
        <f>VLOOKUP(Table1[[#This Row],[Product ID]],products!A$2:G$49,3,FALSE)</f>
        <v>D</v>
      </c>
      <c r="K319">
        <f>VLOOKUP(Table1[[#This Row],[Product ID]],products!A$2:G$49,4,FALSE)</f>
        <v>0.5</v>
      </c>
      <c r="L319" s="8">
        <f>VLOOKUP(Table1[[#This Row],[Product ID]],products!A$2:G$49,5,FALSE)</f>
        <v>7.29</v>
      </c>
      <c r="M319" s="9">
        <f>E319*K319*Table1[[#This Row],[Unit Price]]</f>
        <v>10.935</v>
      </c>
    </row>
    <row r="320" spans="1:13" x14ac:dyDescent="0.35">
      <c r="A320" s="2" t="s">
        <v>2285</v>
      </c>
      <c r="B320" s="5">
        <v>44563</v>
      </c>
      <c r="C320" s="2" t="s">
        <v>2286</v>
      </c>
      <c r="D320" t="s">
        <v>6175</v>
      </c>
      <c r="E320" s="2">
        <v>2</v>
      </c>
      <c r="F320" s="2" t="str">
        <f>customers!B320</f>
        <v>Tess Bennison</v>
      </c>
      <c r="G320" s="2" t="str">
        <f>customers!C320</f>
        <v>tbennison8u@google.cn</v>
      </c>
      <c r="H320" s="2" t="str">
        <f>customers!G320</f>
        <v>United States</v>
      </c>
      <c r="I320" t="str" cm="1">
        <f t="array" ref="I320">_xlfn.IFS(LEFT(D320,1)="L","Lib",LEFT(D320,1)="A","Ara",LEFT(D320,1)="R","Rob",LEFT(D320,1)="E","Exc")</f>
        <v>Ara</v>
      </c>
      <c r="J320" t="str">
        <f>VLOOKUP(Table1[[#This Row],[Product ID]],products!A$2:G$49,3,FALSE)</f>
        <v>M</v>
      </c>
      <c r="K320">
        <f>VLOOKUP(Table1[[#This Row],[Product ID]],products!A$2:G$49,4,FALSE)</f>
        <v>2.5</v>
      </c>
      <c r="L320" s="8">
        <f>VLOOKUP(Table1[[#This Row],[Product ID]],products!A$2:G$49,5,FALSE)</f>
        <v>25.874999999999996</v>
      </c>
      <c r="M320" s="9">
        <f>E320*K320*Table1[[#This Row],[Unit Price]]</f>
        <v>129.37499999999997</v>
      </c>
    </row>
    <row r="321" spans="1:13" x14ac:dyDescent="0.35">
      <c r="A321" s="2" t="s">
        <v>2291</v>
      </c>
      <c r="B321" s="5">
        <v>43676</v>
      </c>
      <c r="C321" s="2" t="s">
        <v>2292</v>
      </c>
      <c r="D321" t="s">
        <v>6156</v>
      </c>
      <c r="E321" s="2">
        <v>2</v>
      </c>
      <c r="F321" s="2" t="str">
        <f>customers!B321</f>
        <v>Gabie Tweed</v>
      </c>
      <c r="G321" s="2" t="str">
        <f>customers!C321</f>
        <v>gtweed8v@yolasite.com</v>
      </c>
      <c r="H321" s="2" t="str">
        <f>customers!G321</f>
        <v>United States</v>
      </c>
      <c r="I321" t="str" cm="1">
        <f t="array" ref="I321">_xlfn.IFS(LEFT(D321,1)="L","Lib",LEFT(D321,1)="A","Ara",LEFT(D321,1)="R","Rob",LEFT(D321,1)="E","Exc")</f>
        <v>Exc</v>
      </c>
      <c r="J321" t="str">
        <f>VLOOKUP(Table1[[#This Row],[Product ID]],products!A$2:G$49,3,FALSE)</f>
        <v>M</v>
      </c>
      <c r="K321">
        <f>VLOOKUP(Table1[[#This Row],[Product ID]],products!A$2:G$49,4,FALSE)</f>
        <v>0.2</v>
      </c>
      <c r="L321" s="8">
        <f>VLOOKUP(Table1[[#This Row],[Product ID]],products!A$2:G$49,5,FALSE)</f>
        <v>4.125</v>
      </c>
      <c r="M321" s="9">
        <f>E321*K321*Table1[[#This Row],[Unit Price]]</f>
        <v>1.6500000000000001</v>
      </c>
    </row>
    <row r="322" spans="1:13" x14ac:dyDescent="0.35">
      <c r="A322" s="2" t="s">
        <v>2291</v>
      </c>
      <c r="B322" s="5">
        <v>43676</v>
      </c>
      <c r="C322" s="2" t="s">
        <v>2292</v>
      </c>
      <c r="D322" t="s">
        <v>6167</v>
      </c>
      <c r="E322" s="2">
        <v>5</v>
      </c>
      <c r="F322" s="2" t="str">
        <f>customers!B322</f>
        <v>Freddie Cusick</v>
      </c>
      <c r="G322" s="2" t="str">
        <f>customers!C322</f>
        <v>fcusick8w@hatena.ne.jp</v>
      </c>
      <c r="H322" s="2" t="str">
        <f>customers!G322</f>
        <v>United States</v>
      </c>
      <c r="I322" t="str" cm="1">
        <f t="array" ref="I322">_xlfn.IFS(LEFT(D322,1)="L","Lib",LEFT(D322,1)="A","Ara",LEFT(D322,1)="R","Rob",LEFT(D322,1)="E","Exc")</f>
        <v>Ara</v>
      </c>
      <c r="J322" t="str">
        <f>VLOOKUP(Table1[[#This Row],[Product ID]],products!A$2:G$49,3,FALSE)</f>
        <v>L</v>
      </c>
      <c r="K322">
        <f>VLOOKUP(Table1[[#This Row],[Product ID]],products!A$2:G$49,4,FALSE)</f>
        <v>0.2</v>
      </c>
      <c r="L322" s="8">
        <f>VLOOKUP(Table1[[#This Row],[Product ID]],products!A$2:G$49,5,FALSE)</f>
        <v>3.8849999999999998</v>
      </c>
      <c r="M322" s="9">
        <f>E322*K322*Table1[[#This Row],[Unit Price]]</f>
        <v>3.8849999999999998</v>
      </c>
    </row>
    <row r="323" spans="1:13" x14ac:dyDescent="0.35">
      <c r="A323" s="2" t="s">
        <v>2301</v>
      </c>
      <c r="B323" s="5">
        <v>44170</v>
      </c>
      <c r="C323" s="2" t="s">
        <v>2302</v>
      </c>
      <c r="D323" t="s">
        <v>6152</v>
      </c>
      <c r="E323" s="2">
        <v>6</v>
      </c>
      <c r="F323" s="2" t="str">
        <f>customers!B323</f>
        <v>Gaile Goggin</v>
      </c>
      <c r="G323" s="2" t="str">
        <f>customers!C323</f>
        <v>ggoggin8x@wix.com</v>
      </c>
      <c r="H323" s="2" t="str">
        <f>customers!G323</f>
        <v>Ireland</v>
      </c>
      <c r="I323" t="str" cm="1">
        <f t="array" ref="I323">_xlfn.IFS(LEFT(D323,1)="L","Lib",LEFT(D323,1)="A","Ara",LEFT(D323,1)="R","Rob",LEFT(D323,1)="E","Exc")</f>
        <v>Ara</v>
      </c>
      <c r="J323" t="str">
        <f>VLOOKUP(Table1[[#This Row],[Product ID]],products!A$2:G$49,3,FALSE)</f>
        <v>M</v>
      </c>
      <c r="K323">
        <f>VLOOKUP(Table1[[#This Row],[Product ID]],products!A$2:G$49,4,FALSE)</f>
        <v>0.2</v>
      </c>
      <c r="L323" s="8">
        <f>VLOOKUP(Table1[[#This Row],[Product ID]],products!A$2:G$49,5,FALSE)</f>
        <v>3.375</v>
      </c>
      <c r="M323" s="9">
        <f>E323*K323*Table1[[#This Row],[Unit Price]]</f>
        <v>4.0500000000000007</v>
      </c>
    </row>
    <row r="324" spans="1:13" x14ac:dyDescent="0.35">
      <c r="A324" s="2" t="s">
        <v>2307</v>
      </c>
      <c r="B324" s="5">
        <v>44182</v>
      </c>
      <c r="C324" s="2" t="s">
        <v>2308</v>
      </c>
      <c r="D324" t="s">
        <v>6169</v>
      </c>
      <c r="E324" s="2">
        <v>3</v>
      </c>
      <c r="F324" s="2" t="str">
        <f>customers!B324</f>
        <v>Skylar Jeyness</v>
      </c>
      <c r="G324" s="2" t="str">
        <f>customers!C324</f>
        <v>sjeyness8y@biglobe.ne.jp</v>
      </c>
      <c r="H324" s="2" t="str">
        <f>customers!G324</f>
        <v>Ireland</v>
      </c>
      <c r="I324" t="str" cm="1">
        <f t="array" ref="I324">_xlfn.IFS(LEFT(D324,1)="L","Lib",LEFT(D324,1)="A","Ara",LEFT(D324,1)="R","Rob",LEFT(D324,1)="E","Exc")</f>
        <v>Lib</v>
      </c>
      <c r="J324" t="str">
        <f>VLOOKUP(Table1[[#This Row],[Product ID]],products!A$2:G$49,3,FALSE)</f>
        <v>D</v>
      </c>
      <c r="K324">
        <f>VLOOKUP(Table1[[#This Row],[Product ID]],products!A$2:G$49,4,FALSE)</f>
        <v>0.5</v>
      </c>
      <c r="L324" s="8">
        <f>VLOOKUP(Table1[[#This Row],[Product ID]],products!A$2:G$49,5,FALSE)</f>
        <v>7.77</v>
      </c>
      <c r="M324" s="9">
        <f>E324*K324*Table1[[#This Row],[Unit Price]]</f>
        <v>11.654999999999999</v>
      </c>
    </row>
    <row r="325" spans="1:13" x14ac:dyDescent="0.35">
      <c r="A325" s="2" t="s">
        <v>2313</v>
      </c>
      <c r="B325" s="5">
        <v>44373</v>
      </c>
      <c r="C325" s="2" t="s">
        <v>2314</v>
      </c>
      <c r="D325" t="s">
        <v>6153</v>
      </c>
      <c r="E325" s="2">
        <v>5</v>
      </c>
      <c r="F325" s="2" t="str">
        <f>customers!B325</f>
        <v>Donica Bonhome</v>
      </c>
      <c r="G325" s="2" t="str">
        <f>customers!C325</f>
        <v>dbonhome8z@shinystat.com</v>
      </c>
      <c r="H325" s="2" t="str">
        <f>customers!G325</f>
        <v>United States</v>
      </c>
      <c r="I325" t="str" cm="1">
        <f t="array" ref="I325">_xlfn.IFS(LEFT(D325,1)="L","Lib",LEFT(D325,1)="A","Ara",LEFT(D325,1)="R","Rob",LEFT(D325,1)="E","Exc")</f>
        <v>Exc</v>
      </c>
      <c r="J325" t="str">
        <f>VLOOKUP(Table1[[#This Row],[Product ID]],products!A$2:G$49,3,FALSE)</f>
        <v>D</v>
      </c>
      <c r="K325">
        <f>VLOOKUP(Table1[[#This Row],[Product ID]],products!A$2:G$49,4,FALSE)</f>
        <v>0.2</v>
      </c>
      <c r="L325" s="8">
        <f>VLOOKUP(Table1[[#This Row],[Product ID]],products!A$2:G$49,5,FALSE)</f>
        <v>3.645</v>
      </c>
      <c r="M325" s="9">
        <f>E325*K325*Table1[[#This Row],[Unit Price]]</f>
        <v>3.645</v>
      </c>
    </row>
    <row r="326" spans="1:13" x14ac:dyDescent="0.35">
      <c r="A326" s="2" t="s">
        <v>2319</v>
      </c>
      <c r="B326" s="5">
        <v>43666</v>
      </c>
      <c r="C326" s="2" t="s">
        <v>2320</v>
      </c>
      <c r="D326" t="s">
        <v>6141</v>
      </c>
      <c r="E326" s="2">
        <v>1</v>
      </c>
      <c r="F326" s="2" t="str">
        <f>customers!B326</f>
        <v>Diena Peetermann</v>
      </c>
      <c r="G326" s="2">
        <f>customers!C326</f>
        <v>0</v>
      </c>
      <c r="H326" s="2" t="str">
        <f>customers!G326</f>
        <v>United States</v>
      </c>
      <c r="I326" t="str" cm="1">
        <f t="array" ref="I326">_xlfn.IFS(LEFT(D326,1)="L","Lib",LEFT(D326,1)="A","Ara",LEFT(D326,1)="R","Rob",LEFT(D326,1)="E","Exc")</f>
        <v>Exc</v>
      </c>
      <c r="J326" t="str">
        <f>VLOOKUP(Table1[[#This Row],[Product ID]],products!A$2:G$49,3,FALSE)</f>
        <v>M</v>
      </c>
      <c r="K326">
        <f>VLOOKUP(Table1[[#This Row],[Product ID]],products!A$2:G$49,4,FALSE)</f>
        <v>1</v>
      </c>
      <c r="L326" s="8">
        <f>VLOOKUP(Table1[[#This Row],[Product ID]],products!A$2:G$49,5,FALSE)</f>
        <v>13.75</v>
      </c>
      <c r="M326" s="9">
        <f>E326*K326*Table1[[#This Row],[Unit Price]]</f>
        <v>13.75</v>
      </c>
    </row>
    <row r="327" spans="1:13" x14ac:dyDescent="0.35">
      <c r="A327" s="2" t="s">
        <v>2324</v>
      </c>
      <c r="B327" s="5">
        <v>44756</v>
      </c>
      <c r="C327" s="2" t="s">
        <v>2325</v>
      </c>
      <c r="D327" t="s">
        <v>6182</v>
      </c>
      <c r="E327" s="2">
        <v>1</v>
      </c>
      <c r="F327" s="2" t="str">
        <f>customers!B327</f>
        <v>Trina Le Sarr</v>
      </c>
      <c r="G327" s="2" t="str">
        <f>customers!C327</f>
        <v>tle91@epa.gov</v>
      </c>
      <c r="H327" s="2" t="str">
        <f>customers!G327</f>
        <v>United States</v>
      </c>
      <c r="I327" t="str" cm="1">
        <f t="array" ref="I327">_xlfn.IFS(LEFT(D327,1)="L","Lib",LEFT(D327,1)="A","Ara",LEFT(D327,1)="R","Rob",LEFT(D327,1)="E","Exc")</f>
        <v>Ara</v>
      </c>
      <c r="J327" t="str">
        <f>VLOOKUP(Table1[[#This Row],[Product ID]],products!A$2:G$49,3,FALSE)</f>
        <v>L</v>
      </c>
      <c r="K327">
        <f>VLOOKUP(Table1[[#This Row],[Product ID]],products!A$2:G$49,4,FALSE)</f>
        <v>2.5</v>
      </c>
      <c r="L327" s="8">
        <f>VLOOKUP(Table1[[#This Row],[Product ID]],products!A$2:G$49,5,FALSE)</f>
        <v>29.784999999999997</v>
      </c>
      <c r="M327" s="9">
        <f>E327*K327*Table1[[#This Row],[Unit Price]]</f>
        <v>74.462499999999991</v>
      </c>
    </row>
    <row r="328" spans="1:13" x14ac:dyDescent="0.35">
      <c r="A328" s="2" t="s">
        <v>2330</v>
      </c>
      <c r="B328" s="5">
        <v>44057</v>
      </c>
      <c r="C328" s="2" t="s">
        <v>2331</v>
      </c>
      <c r="D328" t="s">
        <v>6177</v>
      </c>
      <c r="E328" s="2">
        <v>5</v>
      </c>
      <c r="F328" s="2" t="str">
        <f>customers!B328</f>
        <v>Flynn Antony</v>
      </c>
      <c r="G328" s="2">
        <f>customers!C328</f>
        <v>0</v>
      </c>
      <c r="H328" s="2" t="str">
        <f>customers!G328</f>
        <v>United States</v>
      </c>
      <c r="I328" t="str" cm="1">
        <f t="array" ref="I328">_xlfn.IFS(LEFT(D328,1)="L","Lib",LEFT(D328,1)="A","Ara",LEFT(D328,1)="R","Rob",LEFT(D328,1)="E","Exc")</f>
        <v>Rob</v>
      </c>
      <c r="J328" t="str">
        <f>VLOOKUP(Table1[[#This Row],[Product ID]],products!A$2:G$49,3,FALSE)</f>
        <v>D</v>
      </c>
      <c r="K328">
        <f>VLOOKUP(Table1[[#This Row],[Product ID]],products!A$2:G$49,4,FALSE)</f>
        <v>1</v>
      </c>
      <c r="L328" s="8">
        <f>VLOOKUP(Table1[[#This Row],[Product ID]],products!A$2:G$49,5,FALSE)</f>
        <v>8.9499999999999993</v>
      </c>
      <c r="M328" s="9">
        <f>E328*K328*Table1[[#This Row],[Unit Price]]</f>
        <v>44.75</v>
      </c>
    </row>
    <row r="329" spans="1:13" x14ac:dyDescent="0.35">
      <c r="A329" s="2" t="s">
        <v>2335</v>
      </c>
      <c r="B329" s="5">
        <v>43579</v>
      </c>
      <c r="C329" s="2" t="s">
        <v>2336</v>
      </c>
      <c r="D329" t="s">
        <v>6177</v>
      </c>
      <c r="E329" s="2">
        <v>5</v>
      </c>
      <c r="F329" s="2" t="str">
        <f>customers!B329</f>
        <v>Baudoin Alldridge</v>
      </c>
      <c r="G329" s="2" t="str">
        <f>customers!C329</f>
        <v>balldridge93@yandex.ru</v>
      </c>
      <c r="H329" s="2" t="str">
        <f>customers!G329</f>
        <v>United States</v>
      </c>
      <c r="I329" t="str" cm="1">
        <f t="array" ref="I329">_xlfn.IFS(LEFT(D329,1)="L","Lib",LEFT(D329,1)="A","Ara",LEFT(D329,1)="R","Rob",LEFT(D329,1)="E","Exc")</f>
        <v>Rob</v>
      </c>
      <c r="J329" t="str">
        <f>VLOOKUP(Table1[[#This Row],[Product ID]],products!A$2:G$49,3,FALSE)</f>
        <v>D</v>
      </c>
      <c r="K329">
        <f>VLOOKUP(Table1[[#This Row],[Product ID]],products!A$2:G$49,4,FALSE)</f>
        <v>1</v>
      </c>
      <c r="L329" s="8">
        <f>VLOOKUP(Table1[[#This Row],[Product ID]],products!A$2:G$49,5,FALSE)</f>
        <v>8.9499999999999993</v>
      </c>
      <c r="M329" s="9">
        <f>E329*K329*Table1[[#This Row],[Unit Price]]</f>
        <v>44.75</v>
      </c>
    </row>
    <row r="330" spans="1:13" x14ac:dyDescent="0.35">
      <c r="A330" s="2" t="s">
        <v>2341</v>
      </c>
      <c r="B330" s="5">
        <v>43620</v>
      </c>
      <c r="C330" s="2" t="s">
        <v>2342</v>
      </c>
      <c r="D330" t="s">
        <v>6161</v>
      </c>
      <c r="E330" s="2">
        <v>4</v>
      </c>
      <c r="F330" s="2" t="str">
        <f>customers!B330</f>
        <v>Homer Dulany</v>
      </c>
      <c r="G330" s="2">
        <f>customers!C330</f>
        <v>0</v>
      </c>
      <c r="H330" s="2" t="str">
        <f>customers!G330</f>
        <v>United States</v>
      </c>
      <c r="I330" t="str" cm="1">
        <f t="array" ref="I330">_xlfn.IFS(LEFT(D330,1)="L","Lib",LEFT(D330,1)="A","Ara",LEFT(D330,1)="R","Rob",LEFT(D330,1)="E","Exc")</f>
        <v>Lib</v>
      </c>
      <c r="J330" t="str">
        <f>VLOOKUP(Table1[[#This Row],[Product ID]],products!A$2:G$49,3,FALSE)</f>
        <v>L</v>
      </c>
      <c r="K330">
        <f>VLOOKUP(Table1[[#This Row],[Product ID]],products!A$2:G$49,4,FALSE)</f>
        <v>0.5</v>
      </c>
      <c r="L330" s="8">
        <f>VLOOKUP(Table1[[#This Row],[Product ID]],products!A$2:G$49,5,FALSE)</f>
        <v>9.51</v>
      </c>
      <c r="M330" s="9">
        <f>E330*K330*Table1[[#This Row],[Unit Price]]</f>
        <v>19.02</v>
      </c>
    </row>
    <row r="331" spans="1:13" x14ac:dyDescent="0.35">
      <c r="A331" s="2" t="s">
        <v>2346</v>
      </c>
      <c r="B331" s="5">
        <v>44781</v>
      </c>
      <c r="C331" s="2" t="s">
        <v>2347</v>
      </c>
      <c r="D331" t="s">
        <v>6172</v>
      </c>
      <c r="E331" s="2">
        <v>4</v>
      </c>
      <c r="F331" s="2" t="str">
        <f>customers!B331</f>
        <v>Lisa Goodger</v>
      </c>
      <c r="G331" s="2" t="str">
        <f>customers!C331</f>
        <v>lgoodger95@guardian.co.uk</v>
      </c>
      <c r="H331" s="2" t="str">
        <f>customers!G331</f>
        <v>United States</v>
      </c>
      <c r="I331" t="str" cm="1">
        <f t="array" ref="I331">_xlfn.IFS(LEFT(D331,1)="L","Lib",LEFT(D331,1)="A","Ara",LEFT(D331,1)="R","Rob",LEFT(D331,1)="E","Exc")</f>
        <v>Rob</v>
      </c>
      <c r="J331" t="str">
        <f>VLOOKUP(Table1[[#This Row],[Product ID]],products!A$2:G$49,3,FALSE)</f>
        <v>D</v>
      </c>
      <c r="K331">
        <f>VLOOKUP(Table1[[#This Row],[Product ID]],products!A$2:G$49,4,FALSE)</f>
        <v>0.5</v>
      </c>
      <c r="L331" s="8">
        <f>VLOOKUP(Table1[[#This Row],[Product ID]],products!A$2:G$49,5,FALSE)</f>
        <v>5.3699999999999992</v>
      </c>
      <c r="M331" s="9">
        <f>E331*K331*Table1[[#This Row],[Unit Price]]</f>
        <v>10.739999999999998</v>
      </c>
    </row>
    <row r="332" spans="1:13" x14ac:dyDescent="0.35">
      <c r="A332" s="2" t="s">
        <v>2351</v>
      </c>
      <c r="B332" s="5">
        <v>43782</v>
      </c>
      <c r="C332" s="2" t="s">
        <v>2280</v>
      </c>
      <c r="D332" t="s">
        <v>6172</v>
      </c>
      <c r="E332" s="2">
        <v>3</v>
      </c>
      <c r="F332" s="2" t="str">
        <f>customers!B332</f>
        <v>Fiorenze Drogan</v>
      </c>
      <c r="G332" s="2" t="str">
        <f>customers!C332</f>
        <v>fdrogan96@gnu.org</v>
      </c>
      <c r="H332" s="2" t="str">
        <f>customers!G332</f>
        <v>United States</v>
      </c>
      <c r="I332" t="str" cm="1">
        <f t="array" ref="I332">_xlfn.IFS(LEFT(D332,1)="L","Lib",LEFT(D332,1)="A","Ara",LEFT(D332,1)="R","Rob",LEFT(D332,1)="E","Exc")</f>
        <v>Rob</v>
      </c>
      <c r="J332" t="str">
        <f>VLOOKUP(Table1[[#This Row],[Product ID]],products!A$2:G$49,3,FALSE)</f>
        <v>D</v>
      </c>
      <c r="K332">
        <f>VLOOKUP(Table1[[#This Row],[Product ID]],products!A$2:G$49,4,FALSE)</f>
        <v>0.5</v>
      </c>
      <c r="L332" s="8">
        <f>VLOOKUP(Table1[[#This Row],[Product ID]],products!A$2:G$49,5,FALSE)</f>
        <v>5.3699999999999992</v>
      </c>
      <c r="M332" s="9">
        <f>E332*K332*Table1[[#This Row],[Unit Price]]</f>
        <v>8.0549999999999997</v>
      </c>
    </row>
    <row r="333" spans="1:13" x14ac:dyDescent="0.35">
      <c r="A333" s="2" t="s">
        <v>2357</v>
      </c>
      <c r="B333" s="5">
        <v>43989</v>
      </c>
      <c r="C333" s="2" t="s">
        <v>2358</v>
      </c>
      <c r="D333" t="s">
        <v>6151</v>
      </c>
      <c r="E333" s="2">
        <v>1</v>
      </c>
      <c r="F333" s="2" t="str">
        <f>customers!B333</f>
        <v>Corine Drewett</v>
      </c>
      <c r="G333" s="2" t="str">
        <f>customers!C333</f>
        <v>cdrewett97@wikipedia.org</v>
      </c>
      <c r="H333" s="2" t="str">
        <f>customers!G333</f>
        <v>United States</v>
      </c>
      <c r="I333" t="str" cm="1">
        <f t="array" ref="I333">_xlfn.IFS(LEFT(D333,1)="L","Lib",LEFT(D333,1)="A","Ara",LEFT(D333,1)="R","Rob",LEFT(D333,1)="E","Exc")</f>
        <v>Rob</v>
      </c>
      <c r="J333" t="str">
        <f>VLOOKUP(Table1[[#This Row],[Product ID]],products!A$2:G$49,3,FALSE)</f>
        <v>M</v>
      </c>
      <c r="K333">
        <f>VLOOKUP(Table1[[#This Row],[Product ID]],products!A$2:G$49,4,FALSE)</f>
        <v>2.5</v>
      </c>
      <c r="L333" s="8">
        <f>VLOOKUP(Table1[[#This Row],[Product ID]],products!A$2:G$49,5,FALSE)</f>
        <v>22.884999999999998</v>
      </c>
      <c r="M333" s="9">
        <f>E333*K333*Table1[[#This Row],[Unit Price]]</f>
        <v>57.212499999999991</v>
      </c>
    </row>
    <row r="334" spans="1:13" x14ac:dyDescent="0.35">
      <c r="A334" s="2" t="s">
        <v>2363</v>
      </c>
      <c r="B334" s="5">
        <v>43689</v>
      </c>
      <c r="C334" s="2" t="s">
        <v>2364</v>
      </c>
      <c r="D334" t="s">
        <v>6158</v>
      </c>
      <c r="E334" s="2">
        <v>3</v>
      </c>
      <c r="F334" s="2" t="str">
        <f>customers!B334</f>
        <v>Quinn Parsons</v>
      </c>
      <c r="G334" s="2" t="str">
        <f>customers!C334</f>
        <v>qparsons98@blogtalkradio.com</v>
      </c>
      <c r="H334" s="2" t="str">
        <f>customers!G334</f>
        <v>United States</v>
      </c>
      <c r="I334" t="str" cm="1">
        <f t="array" ref="I334">_xlfn.IFS(LEFT(D334,1)="L","Lib",LEFT(D334,1)="A","Ara",LEFT(D334,1)="R","Rob",LEFT(D334,1)="E","Exc")</f>
        <v>Ara</v>
      </c>
      <c r="J334" t="str">
        <f>VLOOKUP(Table1[[#This Row],[Product ID]],products!A$2:G$49,3,FALSE)</f>
        <v>D</v>
      </c>
      <c r="K334">
        <f>VLOOKUP(Table1[[#This Row],[Product ID]],products!A$2:G$49,4,FALSE)</f>
        <v>0.5</v>
      </c>
      <c r="L334" s="8">
        <f>VLOOKUP(Table1[[#This Row],[Product ID]],products!A$2:G$49,5,FALSE)</f>
        <v>5.97</v>
      </c>
      <c r="M334" s="9">
        <f>E334*K334*Table1[[#This Row],[Unit Price]]</f>
        <v>8.9550000000000001</v>
      </c>
    </row>
    <row r="335" spans="1:13" x14ac:dyDescent="0.35">
      <c r="A335" s="2" t="s">
        <v>2369</v>
      </c>
      <c r="B335" s="5">
        <v>43712</v>
      </c>
      <c r="C335" s="2" t="s">
        <v>2370</v>
      </c>
      <c r="D335" t="s">
        <v>6146</v>
      </c>
      <c r="E335" s="2">
        <v>4</v>
      </c>
      <c r="F335" s="2" t="str">
        <f>customers!B335</f>
        <v>Vivyan Ceely</v>
      </c>
      <c r="G335" s="2" t="str">
        <f>customers!C335</f>
        <v>vceely99@auda.org.au</v>
      </c>
      <c r="H335" s="2" t="str">
        <f>customers!G335</f>
        <v>United States</v>
      </c>
      <c r="I335" t="str" cm="1">
        <f t="array" ref="I335">_xlfn.IFS(LEFT(D335,1)="L","Lib",LEFT(D335,1)="A","Ara",LEFT(D335,1)="R","Rob",LEFT(D335,1)="E","Exc")</f>
        <v>Rob</v>
      </c>
      <c r="J335" t="str">
        <f>VLOOKUP(Table1[[#This Row],[Product ID]],products!A$2:G$49,3,FALSE)</f>
        <v>M</v>
      </c>
      <c r="K335">
        <f>VLOOKUP(Table1[[#This Row],[Product ID]],products!A$2:G$49,4,FALSE)</f>
        <v>0.5</v>
      </c>
      <c r="L335" s="8">
        <f>VLOOKUP(Table1[[#This Row],[Product ID]],products!A$2:G$49,5,FALSE)</f>
        <v>5.97</v>
      </c>
      <c r="M335" s="9">
        <f>E335*K335*Table1[[#This Row],[Unit Price]]</f>
        <v>11.94</v>
      </c>
    </row>
    <row r="336" spans="1:13" x14ac:dyDescent="0.35">
      <c r="A336" s="2" t="s">
        <v>2375</v>
      </c>
      <c r="B336" s="5">
        <v>43742</v>
      </c>
      <c r="C336" s="2" t="s">
        <v>2376</v>
      </c>
      <c r="D336" t="s">
        <v>6179</v>
      </c>
      <c r="E336" s="2">
        <v>5</v>
      </c>
      <c r="F336" s="2" t="str">
        <f>customers!B336</f>
        <v>Elonore Goodings</v>
      </c>
      <c r="G336" s="2">
        <f>customers!C336</f>
        <v>0</v>
      </c>
      <c r="H336" s="2" t="str">
        <f>customers!G336</f>
        <v>United States</v>
      </c>
      <c r="I336" t="str" cm="1">
        <f t="array" ref="I336">_xlfn.IFS(LEFT(D336,1)="L","Lib",LEFT(D336,1)="A","Ara",LEFT(D336,1)="R","Rob",LEFT(D336,1)="E","Exc")</f>
        <v>Rob</v>
      </c>
      <c r="J336" t="str">
        <f>VLOOKUP(Table1[[#This Row],[Product ID]],products!A$2:G$49,3,FALSE)</f>
        <v>L</v>
      </c>
      <c r="K336">
        <f>VLOOKUP(Table1[[#This Row],[Product ID]],products!A$2:G$49,4,FALSE)</f>
        <v>1</v>
      </c>
      <c r="L336" s="8">
        <f>VLOOKUP(Table1[[#This Row],[Product ID]],products!A$2:G$49,5,FALSE)</f>
        <v>11.95</v>
      </c>
      <c r="M336" s="9">
        <f>E336*K336*Table1[[#This Row],[Unit Price]]</f>
        <v>59.75</v>
      </c>
    </row>
    <row r="337" spans="1:13" x14ac:dyDescent="0.35">
      <c r="A337" s="2" t="s">
        <v>2379</v>
      </c>
      <c r="B337" s="5">
        <v>43885</v>
      </c>
      <c r="C337" s="2" t="s">
        <v>2380</v>
      </c>
      <c r="D337" t="s">
        <v>6145</v>
      </c>
      <c r="E337" s="2">
        <v>6</v>
      </c>
      <c r="F337" s="2" t="str">
        <f>customers!B337</f>
        <v>Clement Vasiliev</v>
      </c>
      <c r="G337" s="2" t="str">
        <f>customers!C337</f>
        <v>cvasiliev9b@discuz.net</v>
      </c>
      <c r="H337" s="2" t="str">
        <f>customers!G337</f>
        <v>United States</v>
      </c>
      <c r="I337" t="str" cm="1">
        <f t="array" ref="I337">_xlfn.IFS(LEFT(D337,1)="L","Lib",LEFT(D337,1)="A","Ara",LEFT(D337,1)="R","Rob",LEFT(D337,1)="E","Exc")</f>
        <v>Lib</v>
      </c>
      <c r="J337" t="str">
        <f>VLOOKUP(Table1[[#This Row],[Product ID]],products!A$2:G$49,3,FALSE)</f>
        <v>L</v>
      </c>
      <c r="K337">
        <f>VLOOKUP(Table1[[#This Row],[Product ID]],products!A$2:G$49,4,FALSE)</f>
        <v>0.2</v>
      </c>
      <c r="L337" s="8">
        <f>VLOOKUP(Table1[[#This Row],[Product ID]],products!A$2:G$49,5,FALSE)</f>
        <v>4.7549999999999999</v>
      </c>
      <c r="M337" s="9">
        <f>E337*K337*Table1[[#This Row],[Unit Price]]</f>
        <v>5.7060000000000004</v>
      </c>
    </row>
    <row r="338" spans="1:13" x14ac:dyDescent="0.35">
      <c r="A338" s="2" t="s">
        <v>2385</v>
      </c>
      <c r="B338" s="5">
        <v>44434</v>
      </c>
      <c r="C338" s="2" t="s">
        <v>2386</v>
      </c>
      <c r="D338" t="s">
        <v>6155</v>
      </c>
      <c r="E338" s="2">
        <v>4</v>
      </c>
      <c r="F338" s="2" t="str">
        <f>customers!B338</f>
        <v>Terencio O'Moylan</v>
      </c>
      <c r="G338" s="2" t="str">
        <f>customers!C338</f>
        <v>tomoylan9c@liveinternet.ru</v>
      </c>
      <c r="H338" s="2" t="str">
        <f>customers!G338</f>
        <v>United Kingdom</v>
      </c>
      <c r="I338" t="str" cm="1">
        <f t="array" ref="I338">_xlfn.IFS(LEFT(D338,1)="L","Lib",LEFT(D338,1)="A","Ara",LEFT(D338,1)="R","Rob",LEFT(D338,1)="E","Exc")</f>
        <v>Ara</v>
      </c>
      <c r="J338" t="str">
        <f>VLOOKUP(Table1[[#This Row],[Product ID]],products!A$2:G$49,3,FALSE)</f>
        <v>M</v>
      </c>
      <c r="K338">
        <f>VLOOKUP(Table1[[#This Row],[Product ID]],products!A$2:G$49,4,FALSE)</f>
        <v>1</v>
      </c>
      <c r="L338" s="8">
        <f>VLOOKUP(Table1[[#This Row],[Product ID]],products!A$2:G$49,5,FALSE)</f>
        <v>11.25</v>
      </c>
      <c r="M338" s="9">
        <f>E338*K338*Table1[[#This Row],[Unit Price]]</f>
        <v>45</v>
      </c>
    </row>
    <row r="339" spans="1:13" x14ac:dyDescent="0.35">
      <c r="A339" s="2" t="s">
        <v>2391</v>
      </c>
      <c r="B339" s="5">
        <v>44472</v>
      </c>
      <c r="C339" s="2" t="s">
        <v>2331</v>
      </c>
      <c r="D339" t="s">
        <v>6185</v>
      </c>
      <c r="E339" s="2">
        <v>2</v>
      </c>
      <c r="F339" s="2" t="str">
        <f>customers!B339</f>
        <v>Jeddy Vanyarkin</v>
      </c>
      <c r="G339" s="2">
        <f>customers!C339</f>
        <v>0</v>
      </c>
      <c r="H339" s="2" t="str">
        <f>customers!G339</f>
        <v>United States</v>
      </c>
      <c r="I339" t="str" cm="1">
        <f t="array" ref="I339">_xlfn.IFS(LEFT(D339,1)="L","Lib",LEFT(D339,1)="A","Ara",LEFT(D339,1)="R","Rob",LEFT(D339,1)="E","Exc")</f>
        <v>Exc</v>
      </c>
      <c r="J339" t="str">
        <f>VLOOKUP(Table1[[#This Row],[Product ID]],products!A$2:G$49,3,FALSE)</f>
        <v>D</v>
      </c>
      <c r="K339">
        <f>VLOOKUP(Table1[[#This Row],[Product ID]],products!A$2:G$49,4,FALSE)</f>
        <v>2.5</v>
      </c>
      <c r="L339" s="8">
        <f>VLOOKUP(Table1[[#This Row],[Product ID]],products!A$2:G$49,5,FALSE)</f>
        <v>27.945</v>
      </c>
      <c r="M339" s="9">
        <f>E339*K339*Table1[[#This Row],[Unit Price]]</f>
        <v>139.72499999999999</v>
      </c>
    </row>
    <row r="340" spans="1:13" x14ac:dyDescent="0.35">
      <c r="A340" s="2" t="s">
        <v>2396</v>
      </c>
      <c r="B340" s="5">
        <v>43995</v>
      </c>
      <c r="C340" s="2" t="s">
        <v>2397</v>
      </c>
      <c r="D340" t="s">
        <v>6171</v>
      </c>
      <c r="E340" s="2">
        <v>4</v>
      </c>
      <c r="F340" s="2" t="str">
        <f>customers!B340</f>
        <v>Wyatan Fetherston</v>
      </c>
      <c r="G340" s="2" t="str">
        <f>customers!C340</f>
        <v>wfetherston9e@constantcontact.com</v>
      </c>
      <c r="H340" s="2" t="str">
        <f>customers!G340</f>
        <v>United States</v>
      </c>
      <c r="I340" t="str" cm="1">
        <f t="array" ref="I340">_xlfn.IFS(LEFT(D340,1)="L","Lib",LEFT(D340,1)="A","Ara",LEFT(D340,1)="R","Rob",LEFT(D340,1)="E","Exc")</f>
        <v>Exc</v>
      </c>
      <c r="J340" t="str">
        <f>VLOOKUP(Table1[[#This Row],[Product ID]],products!A$2:G$49,3,FALSE)</f>
        <v>L</v>
      </c>
      <c r="K340">
        <f>VLOOKUP(Table1[[#This Row],[Product ID]],products!A$2:G$49,4,FALSE)</f>
        <v>1</v>
      </c>
      <c r="L340" s="8">
        <f>VLOOKUP(Table1[[#This Row],[Product ID]],products!A$2:G$49,5,FALSE)</f>
        <v>14.85</v>
      </c>
      <c r="M340" s="9">
        <f>E340*K340*Table1[[#This Row],[Unit Price]]</f>
        <v>59.4</v>
      </c>
    </row>
    <row r="341" spans="1:13" x14ac:dyDescent="0.35">
      <c r="A341" s="2" t="s">
        <v>2402</v>
      </c>
      <c r="B341" s="5">
        <v>44256</v>
      </c>
      <c r="C341" s="2" t="s">
        <v>2403</v>
      </c>
      <c r="D341" t="s">
        <v>6153</v>
      </c>
      <c r="E341" s="2">
        <v>2</v>
      </c>
      <c r="F341" s="2" t="str">
        <f>customers!B341</f>
        <v>Emmaline Rasmus</v>
      </c>
      <c r="G341" s="2" t="str">
        <f>customers!C341</f>
        <v>erasmus9f@techcrunch.com</v>
      </c>
      <c r="H341" s="2" t="str">
        <f>customers!G341</f>
        <v>United States</v>
      </c>
      <c r="I341" t="str" cm="1">
        <f t="array" ref="I341">_xlfn.IFS(LEFT(D341,1)="L","Lib",LEFT(D341,1)="A","Ara",LEFT(D341,1)="R","Rob",LEFT(D341,1)="E","Exc")</f>
        <v>Exc</v>
      </c>
      <c r="J341" t="str">
        <f>VLOOKUP(Table1[[#This Row],[Product ID]],products!A$2:G$49,3,FALSE)</f>
        <v>D</v>
      </c>
      <c r="K341">
        <f>VLOOKUP(Table1[[#This Row],[Product ID]],products!A$2:G$49,4,FALSE)</f>
        <v>0.2</v>
      </c>
      <c r="L341" s="8">
        <f>VLOOKUP(Table1[[#This Row],[Product ID]],products!A$2:G$49,5,FALSE)</f>
        <v>3.645</v>
      </c>
      <c r="M341" s="9">
        <f>E341*K341*Table1[[#This Row],[Unit Price]]</f>
        <v>1.4580000000000002</v>
      </c>
    </row>
    <row r="342" spans="1:13" x14ac:dyDescent="0.35">
      <c r="A342" s="2" t="s">
        <v>2408</v>
      </c>
      <c r="B342" s="5">
        <v>43528</v>
      </c>
      <c r="C342" s="2" t="s">
        <v>2409</v>
      </c>
      <c r="D342" t="s">
        <v>6144</v>
      </c>
      <c r="E342" s="2">
        <v>1</v>
      </c>
      <c r="F342" s="2" t="str">
        <f>customers!B342</f>
        <v>Wesley Giorgioni</v>
      </c>
      <c r="G342" s="2" t="str">
        <f>customers!C342</f>
        <v>wgiorgioni9g@wikipedia.org</v>
      </c>
      <c r="H342" s="2" t="str">
        <f>customers!G342</f>
        <v>United States</v>
      </c>
      <c r="I342" t="str" cm="1">
        <f t="array" ref="I342">_xlfn.IFS(LEFT(D342,1)="L","Lib",LEFT(D342,1)="A","Ara",LEFT(D342,1)="R","Rob",LEFT(D342,1)="E","Exc")</f>
        <v>Exc</v>
      </c>
      <c r="J342" t="str">
        <f>VLOOKUP(Table1[[#This Row],[Product ID]],products!A$2:G$49,3,FALSE)</f>
        <v>D</v>
      </c>
      <c r="K342">
        <f>VLOOKUP(Table1[[#This Row],[Product ID]],products!A$2:G$49,4,FALSE)</f>
        <v>0.5</v>
      </c>
      <c r="L342" s="8">
        <f>VLOOKUP(Table1[[#This Row],[Product ID]],products!A$2:G$49,5,FALSE)</f>
        <v>7.29</v>
      </c>
      <c r="M342" s="9">
        <f>E342*K342*Table1[[#This Row],[Unit Price]]</f>
        <v>3.645</v>
      </c>
    </row>
    <row r="343" spans="1:13" x14ac:dyDescent="0.35">
      <c r="A343" s="2" t="s">
        <v>2414</v>
      </c>
      <c r="B343" s="5">
        <v>43751</v>
      </c>
      <c r="C343" s="2" t="s">
        <v>2415</v>
      </c>
      <c r="D343" t="s">
        <v>6176</v>
      </c>
      <c r="E343" s="2">
        <v>2</v>
      </c>
      <c r="F343" s="2" t="str">
        <f>customers!B343</f>
        <v>Lucienne Scargle</v>
      </c>
      <c r="G343" s="2" t="str">
        <f>customers!C343</f>
        <v>lscargle9h@myspace.com</v>
      </c>
      <c r="H343" s="2" t="str">
        <f>customers!G343</f>
        <v>United States</v>
      </c>
      <c r="I343" t="str" cm="1">
        <f t="array" ref="I343">_xlfn.IFS(LEFT(D343,1)="L","Lib",LEFT(D343,1)="A","Ara",LEFT(D343,1)="R","Rob",LEFT(D343,1)="E","Exc")</f>
        <v>Exc</v>
      </c>
      <c r="J343" t="str">
        <f>VLOOKUP(Table1[[#This Row],[Product ID]],products!A$2:G$49,3,FALSE)</f>
        <v>L</v>
      </c>
      <c r="K343">
        <f>VLOOKUP(Table1[[#This Row],[Product ID]],products!A$2:G$49,4,FALSE)</f>
        <v>0.5</v>
      </c>
      <c r="L343" s="8">
        <f>VLOOKUP(Table1[[#This Row],[Product ID]],products!A$2:G$49,5,FALSE)</f>
        <v>8.91</v>
      </c>
      <c r="M343" s="9">
        <f>E343*K343*Table1[[#This Row],[Unit Price]]</f>
        <v>8.91</v>
      </c>
    </row>
    <row r="344" spans="1:13" x14ac:dyDescent="0.35">
      <c r="A344" s="2" t="s">
        <v>2414</v>
      </c>
      <c r="B344" s="5">
        <v>43751</v>
      </c>
      <c r="C344" s="2" t="s">
        <v>2415</v>
      </c>
      <c r="D344" t="s">
        <v>6169</v>
      </c>
      <c r="E344" s="2">
        <v>5</v>
      </c>
      <c r="F344" s="2" t="str">
        <f>customers!B344</f>
        <v>Christy Franseco</v>
      </c>
      <c r="G344" s="2" t="str">
        <f>customers!C344</f>
        <v>cfranseco9i@phoca.cz</v>
      </c>
      <c r="H344" s="2" t="str">
        <f>customers!G344</f>
        <v>United States</v>
      </c>
      <c r="I344" t="str" cm="1">
        <f t="array" ref="I344">_xlfn.IFS(LEFT(D344,1)="L","Lib",LEFT(D344,1)="A","Ara",LEFT(D344,1)="R","Rob",LEFT(D344,1)="E","Exc")</f>
        <v>Lib</v>
      </c>
      <c r="J344" t="str">
        <f>VLOOKUP(Table1[[#This Row],[Product ID]],products!A$2:G$49,3,FALSE)</f>
        <v>D</v>
      </c>
      <c r="K344">
        <f>VLOOKUP(Table1[[#This Row],[Product ID]],products!A$2:G$49,4,FALSE)</f>
        <v>0.5</v>
      </c>
      <c r="L344" s="8">
        <f>VLOOKUP(Table1[[#This Row],[Product ID]],products!A$2:G$49,5,FALSE)</f>
        <v>7.77</v>
      </c>
      <c r="M344" s="9">
        <f>E344*K344*Table1[[#This Row],[Unit Price]]</f>
        <v>19.424999999999997</v>
      </c>
    </row>
    <row r="345" spans="1:13" x14ac:dyDescent="0.35">
      <c r="A345" s="2" t="s">
        <v>2424</v>
      </c>
      <c r="B345" s="5">
        <v>43692</v>
      </c>
      <c r="C345" s="2" t="s">
        <v>2425</v>
      </c>
      <c r="D345" t="s">
        <v>6172</v>
      </c>
      <c r="E345" s="2">
        <v>6</v>
      </c>
      <c r="F345" s="2" t="str">
        <f>customers!B345</f>
        <v>Noam Climance</v>
      </c>
      <c r="G345" s="2" t="str">
        <f>customers!C345</f>
        <v>nclimance9j@europa.eu</v>
      </c>
      <c r="H345" s="2" t="str">
        <f>customers!G345</f>
        <v>United States</v>
      </c>
      <c r="I345" t="str" cm="1">
        <f t="array" ref="I345">_xlfn.IFS(LEFT(D345,1)="L","Lib",LEFT(D345,1)="A","Ara",LEFT(D345,1)="R","Rob",LEFT(D345,1)="E","Exc")</f>
        <v>Rob</v>
      </c>
      <c r="J345" t="str">
        <f>VLOOKUP(Table1[[#This Row],[Product ID]],products!A$2:G$49,3,FALSE)</f>
        <v>D</v>
      </c>
      <c r="K345">
        <f>VLOOKUP(Table1[[#This Row],[Product ID]],products!A$2:G$49,4,FALSE)</f>
        <v>0.5</v>
      </c>
      <c r="L345" s="8">
        <f>VLOOKUP(Table1[[#This Row],[Product ID]],products!A$2:G$49,5,FALSE)</f>
        <v>5.3699999999999992</v>
      </c>
      <c r="M345" s="9">
        <f>E345*K345*Table1[[#This Row],[Unit Price]]</f>
        <v>16.11</v>
      </c>
    </row>
    <row r="346" spans="1:13" x14ac:dyDescent="0.35">
      <c r="A346" s="2" t="s">
        <v>2429</v>
      </c>
      <c r="B346" s="5">
        <v>44529</v>
      </c>
      <c r="C346" s="2" t="s">
        <v>2430</v>
      </c>
      <c r="D346" t="s">
        <v>6138</v>
      </c>
      <c r="E346" s="2">
        <v>2</v>
      </c>
      <c r="F346" s="2" t="str">
        <f>customers!B346</f>
        <v>Catarina Donn</v>
      </c>
      <c r="G346" s="2">
        <f>customers!C346</f>
        <v>0</v>
      </c>
      <c r="H346" s="2" t="str">
        <f>customers!G346</f>
        <v>Ireland</v>
      </c>
      <c r="I346" t="str" cm="1">
        <f t="array" ref="I346">_xlfn.IFS(LEFT(D346,1)="L","Lib",LEFT(D346,1)="A","Ara",LEFT(D346,1)="R","Rob",LEFT(D346,1)="E","Exc")</f>
        <v>Rob</v>
      </c>
      <c r="J346" t="str">
        <f>VLOOKUP(Table1[[#This Row],[Product ID]],products!A$2:G$49,3,FALSE)</f>
        <v>M</v>
      </c>
      <c r="K346">
        <f>VLOOKUP(Table1[[#This Row],[Product ID]],products!A$2:G$49,4,FALSE)</f>
        <v>1</v>
      </c>
      <c r="L346" s="8">
        <f>VLOOKUP(Table1[[#This Row],[Product ID]],products!A$2:G$49,5,FALSE)</f>
        <v>9.9499999999999993</v>
      </c>
      <c r="M346" s="9">
        <f>E346*K346*Table1[[#This Row],[Unit Price]]</f>
        <v>19.899999999999999</v>
      </c>
    </row>
    <row r="347" spans="1:13" x14ac:dyDescent="0.35">
      <c r="A347" s="2" t="s">
        <v>2434</v>
      </c>
      <c r="B347" s="5">
        <v>43849</v>
      </c>
      <c r="C347" s="2" t="s">
        <v>2435</v>
      </c>
      <c r="D347" t="s">
        <v>6179</v>
      </c>
      <c r="E347" s="2">
        <v>5</v>
      </c>
      <c r="F347" s="2" t="str">
        <f>customers!B347</f>
        <v>Ameline Snazle</v>
      </c>
      <c r="G347" s="2" t="str">
        <f>customers!C347</f>
        <v>asnazle9l@oracle.com</v>
      </c>
      <c r="H347" s="2" t="str">
        <f>customers!G347</f>
        <v>United States</v>
      </c>
      <c r="I347" t="str" cm="1">
        <f t="array" ref="I347">_xlfn.IFS(LEFT(D347,1)="L","Lib",LEFT(D347,1)="A","Ara",LEFT(D347,1)="R","Rob",LEFT(D347,1)="E","Exc")</f>
        <v>Rob</v>
      </c>
      <c r="J347" t="str">
        <f>VLOOKUP(Table1[[#This Row],[Product ID]],products!A$2:G$49,3,FALSE)</f>
        <v>L</v>
      </c>
      <c r="K347">
        <f>VLOOKUP(Table1[[#This Row],[Product ID]],products!A$2:G$49,4,FALSE)</f>
        <v>1</v>
      </c>
      <c r="L347" s="8">
        <f>VLOOKUP(Table1[[#This Row],[Product ID]],products!A$2:G$49,5,FALSE)</f>
        <v>11.95</v>
      </c>
      <c r="M347" s="9">
        <f>E347*K347*Table1[[#This Row],[Unit Price]]</f>
        <v>59.75</v>
      </c>
    </row>
    <row r="348" spans="1:13" x14ac:dyDescent="0.35">
      <c r="A348" s="2" t="s">
        <v>2440</v>
      </c>
      <c r="B348" s="5">
        <v>44344</v>
      </c>
      <c r="C348" s="2" t="s">
        <v>2441</v>
      </c>
      <c r="D348" t="s">
        <v>6180</v>
      </c>
      <c r="E348" s="2">
        <v>3</v>
      </c>
      <c r="F348" s="2" t="str">
        <f>customers!B348</f>
        <v>Rebeka Worg</v>
      </c>
      <c r="G348" s="2" t="str">
        <f>customers!C348</f>
        <v>rworg9m@arstechnica.com</v>
      </c>
      <c r="H348" s="2" t="str">
        <f>customers!G348</f>
        <v>United States</v>
      </c>
      <c r="I348" t="str" cm="1">
        <f t="array" ref="I348">_xlfn.IFS(LEFT(D348,1)="L","Lib",LEFT(D348,1)="A","Ara",LEFT(D348,1)="R","Rob",LEFT(D348,1)="E","Exc")</f>
        <v>Ara</v>
      </c>
      <c r="J348" t="str">
        <f>VLOOKUP(Table1[[#This Row],[Product ID]],products!A$2:G$49,3,FALSE)</f>
        <v>L</v>
      </c>
      <c r="K348">
        <f>VLOOKUP(Table1[[#This Row],[Product ID]],products!A$2:G$49,4,FALSE)</f>
        <v>0.5</v>
      </c>
      <c r="L348" s="8">
        <f>VLOOKUP(Table1[[#This Row],[Product ID]],products!A$2:G$49,5,FALSE)</f>
        <v>7.77</v>
      </c>
      <c r="M348" s="9">
        <f>E348*K348*Table1[[#This Row],[Unit Price]]</f>
        <v>11.654999999999999</v>
      </c>
    </row>
    <row r="349" spans="1:13" x14ac:dyDescent="0.35">
      <c r="A349" s="2" t="s">
        <v>2446</v>
      </c>
      <c r="B349" s="5">
        <v>44576</v>
      </c>
      <c r="C349" s="2" t="s">
        <v>2447</v>
      </c>
      <c r="D349" t="s">
        <v>6162</v>
      </c>
      <c r="E349" s="2">
        <v>3</v>
      </c>
      <c r="F349" s="2" t="str">
        <f>customers!B349</f>
        <v>Lewes Danes</v>
      </c>
      <c r="G349" s="2" t="str">
        <f>customers!C349</f>
        <v>ldanes9n@umn.edu</v>
      </c>
      <c r="H349" s="2" t="str">
        <f>customers!G349</f>
        <v>United States</v>
      </c>
      <c r="I349" t="str" cm="1">
        <f t="array" ref="I349">_xlfn.IFS(LEFT(D349,1)="L","Lib",LEFT(D349,1)="A","Ara",LEFT(D349,1)="R","Rob",LEFT(D349,1)="E","Exc")</f>
        <v>Lib</v>
      </c>
      <c r="J349" t="str">
        <f>VLOOKUP(Table1[[#This Row],[Product ID]],products!A$2:G$49,3,FALSE)</f>
        <v>M</v>
      </c>
      <c r="K349">
        <f>VLOOKUP(Table1[[#This Row],[Product ID]],products!A$2:G$49,4,FALSE)</f>
        <v>1</v>
      </c>
      <c r="L349" s="8">
        <f>VLOOKUP(Table1[[#This Row],[Product ID]],products!A$2:G$49,5,FALSE)</f>
        <v>14.55</v>
      </c>
      <c r="M349" s="9">
        <f>E349*K349*Table1[[#This Row],[Unit Price]]</f>
        <v>43.650000000000006</v>
      </c>
    </row>
    <row r="350" spans="1:13" x14ac:dyDescent="0.35">
      <c r="A350" s="2" t="s">
        <v>2452</v>
      </c>
      <c r="B350" s="5">
        <v>43803</v>
      </c>
      <c r="C350" s="2" t="s">
        <v>2453</v>
      </c>
      <c r="D350" t="s">
        <v>6148</v>
      </c>
      <c r="E350" s="2">
        <v>6</v>
      </c>
      <c r="F350" s="2" t="str">
        <f>customers!B350</f>
        <v>Shelli Keynd</v>
      </c>
      <c r="G350" s="2" t="str">
        <f>customers!C350</f>
        <v>skeynd9o@narod.ru</v>
      </c>
      <c r="H350" s="2" t="str">
        <f>customers!G350</f>
        <v>United States</v>
      </c>
      <c r="I350" t="str" cm="1">
        <f t="array" ref="I350">_xlfn.IFS(LEFT(D350,1)="L","Lib",LEFT(D350,1)="A","Ara",LEFT(D350,1)="R","Rob",LEFT(D350,1)="E","Exc")</f>
        <v>Exc</v>
      </c>
      <c r="J350" t="str">
        <f>VLOOKUP(Table1[[#This Row],[Product ID]],products!A$2:G$49,3,FALSE)</f>
        <v>L</v>
      </c>
      <c r="K350">
        <f>VLOOKUP(Table1[[#This Row],[Product ID]],products!A$2:G$49,4,FALSE)</f>
        <v>2.5</v>
      </c>
      <c r="L350" s="8">
        <f>VLOOKUP(Table1[[#This Row],[Product ID]],products!A$2:G$49,5,FALSE)</f>
        <v>34.154999999999994</v>
      </c>
      <c r="M350" s="9">
        <f>E350*K350*Table1[[#This Row],[Unit Price]]</f>
        <v>512.32499999999993</v>
      </c>
    </row>
    <row r="351" spans="1:13" x14ac:dyDescent="0.35">
      <c r="A351" s="2" t="s">
        <v>2458</v>
      </c>
      <c r="B351" s="5">
        <v>44743</v>
      </c>
      <c r="C351" s="2" t="s">
        <v>2459</v>
      </c>
      <c r="D351" t="s">
        <v>6178</v>
      </c>
      <c r="E351" s="2">
        <v>4</v>
      </c>
      <c r="F351" s="2" t="str">
        <f>customers!B351</f>
        <v>Dell Daveridge</v>
      </c>
      <c r="G351" s="2" t="str">
        <f>customers!C351</f>
        <v>ddaveridge9p@arstechnica.com</v>
      </c>
      <c r="H351" s="2" t="str">
        <f>customers!G351</f>
        <v>United States</v>
      </c>
      <c r="I351" t="str" cm="1">
        <f t="array" ref="I351">_xlfn.IFS(LEFT(D351,1)="L","Lib",LEFT(D351,1)="A","Ara",LEFT(D351,1)="R","Rob",LEFT(D351,1)="E","Exc")</f>
        <v>Rob</v>
      </c>
      <c r="J351" t="str">
        <f>VLOOKUP(Table1[[#This Row],[Product ID]],products!A$2:G$49,3,FALSE)</f>
        <v>L</v>
      </c>
      <c r="K351">
        <f>VLOOKUP(Table1[[#This Row],[Product ID]],products!A$2:G$49,4,FALSE)</f>
        <v>0.2</v>
      </c>
      <c r="L351" s="8">
        <f>VLOOKUP(Table1[[#This Row],[Product ID]],products!A$2:G$49,5,FALSE)</f>
        <v>3.5849999999999995</v>
      </c>
      <c r="M351" s="9">
        <f>E351*K351*Table1[[#This Row],[Unit Price]]</f>
        <v>2.8679999999999999</v>
      </c>
    </row>
    <row r="352" spans="1:13" x14ac:dyDescent="0.35">
      <c r="A352" s="2" t="s">
        <v>2464</v>
      </c>
      <c r="B352" s="5">
        <v>43592</v>
      </c>
      <c r="C352" s="2" t="s">
        <v>2465</v>
      </c>
      <c r="D352" t="s">
        <v>6158</v>
      </c>
      <c r="E352" s="2">
        <v>4</v>
      </c>
      <c r="F352" s="2" t="str">
        <f>customers!B352</f>
        <v>Joshuah Awdry</v>
      </c>
      <c r="G352" s="2" t="str">
        <f>customers!C352</f>
        <v>jawdry9q@utexas.edu</v>
      </c>
      <c r="H352" s="2" t="str">
        <f>customers!G352</f>
        <v>United States</v>
      </c>
      <c r="I352" t="str" cm="1">
        <f t="array" ref="I352">_xlfn.IFS(LEFT(D352,1)="L","Lib",LEFT(D352,1)="A","Ara",LEFT(D352,1)="R","Rob",LEFT(D352,1)="E","Exc")</f>
        <v>Ara</v>
      </c>
      <c r="J352" t="str">
        <f>VLOOKUP(Table1[[#This Row],[Product ID]],products!A$2:G$49,3,FALSE)</f>
        <v>D</v>
      </c>
      <c r="K352">
        <f>VLOOKUP(Table1[[#This Row],[Product ID]],products!A$2:G$49,4,FALSE)</f>
        <v>0.5</v>
      </c>
      <c r="L352" s="8">
        <f>VLOOKUP(Table1[[#This Row],[Product ID]],products!A$2:G$49,5,FALSE)</f>
        <v>5.97</v>
      </c>
      <c r="M352" s="9">
        <f>E352*K352*Table1[[#This Row],[Unit Price]]</f>
        <v>11.94</v>
      </c>
    </row>
    <row r="353" spans="1:13" x14ac:dyDescent="0.35">
      <c r="A353" s="2" t="s">
        <v>2470</v>
      </c>
      <c r="B353" s="5">
        <v>44066</v>
      </c>
      <c r="C353" s="2" t="s">
        <v>2471</v>
      </c>
      <c r="D353" t="s">
        <v>6155</v>
      </c>
      <c r="E353" s="2">
        <v>2</v>
      </c>
      <c r="F353" s="2" t="str">
        <f>customers!B353</f>
        <v>Ethel Ryles</v>
      </c>
      <c r="G353" s="2" t="str">
        <f>customers!C353</f>
        <v>eryles9r@fastcompany.com</v>
      </c>
      <c r="H353" s="2" t="str">
        <f>customers!G353</f>
        <v>United States</v>
      </c>
      <c r="I353" t="str" cm="1">
        <f t="array" ref="I353">_xlfn.IFS(LEFT(D353,1)="L","Lib",LEFT(D353,1)="A","Ara",LEFT(D353,1)="R","Rob",LEFT(D353,1)="E","Exc")</f>
        <v>Ara</v>
      </c>
      <c r="J353" t="str">
        <f>VLOOKUP(Table1[[#This Row],[Product ID]],products!A$2:G$49,3,FALSE)</f>
        <v>M</v>
      </c>
      <c r="K353">
        <f>VLOOKUP(Table1[[#This Row],[Product ID]],products!A$2:G$49,4,FALSE)</f>
        <v>1</v>
      </c>
      <c r="L353" s="8">
        <f>VLOOKUP(Table1[[#This Row],[Product ID]],products!A$2:G$49,5,FALSE)</f>
        <v>11.25</v>
      </c>
      <c r="M353" s="9">
        <f>E353*K353*Table1[[#This Row],[Unit Price]]</f>
        <v>22.5</v>
      </c>
    </row>
    <row r="354" spans="1:13" x14ac:dyDescent="0.35">
      <c r="A354" s="2" t="s">
        <v>2476</v>
      </c>
      <c r="B354" s="5">
        <v>43984</v>
      </c>
      <c r="C354" s="2" t="s">
        <v>2331</v>
      </c>
      <c r="D354" t="s">
        <v>6144</v>
      </c>
      <c r="E354" s="2">
        <v>5</v>
      </c>
      <c r="F354" s="2" t="str">
        <f>customers!B354</f>
        <v>Selie Baulcombe</v>
      </c>
      <c r="G354" s="2" t="str">
        <f>customers!C354</f>
        <v>sbaulcombe9s@dropbox.com</v>
      </c>
      <c r="H354" s="2" t="str">
        <f>customers!G354</f>
        <v>United States</v>
      </c>
      <c r="I354" t="str" cm="1">
        <f t="array" ref="I354">_xlfn.IFS(LEFT(D354,1)="L","Lib",LEFT(D354,1)="A","Ara",LEFT(D354,1)="R","Rob",LEFT(D354,1)="E","Exc")</f>
        <v>Exc</v>
      </c>
      <c r="J354" t="str">
        <f>VLOOKUP(Table1[[#This Row],[Product ID]],products!A$2:G$49,3,FALSE)</f>
        <v>D</v>
      </c>
      <c r="K354">
        <f>VLOOKUP(Table1[[#This Row],[Product ID]],products!A$2:G$49,4,FALSE)</f>
        <v>0.5</v>
      </c>
      <c r="L354" s="8">
        <f>VLOOKUP(Table1[[#This Row],[Product ID]],products!A$2:G$49,5,FALSE)</f>
        <v>7.29</v>
      </c>
      <c r="M354" s="9">
        <f>E354*K354*Table1[[#This Row],[Unit Price]]</f>
        <v>18.225000000000001</v>
      </c>
    </row>
    <row r="355" spans="1:13" x14ac:dyDescent="0.35">
      <c r="A355" s="2" t="s">
        <v>2482</v>
      </c>
      <c r="B355" s="5">
        <v>43860</v>
      </c>
      <c r="C355" s="2" t="s">
        <v>2483</v>
      </c>
      <c r="D355" t="s">
        <v>6157</v>
      </c>
      <c r="E355" s="2">
        <v>4</v>
      </c>
      <c r="F355" s="2" t="str">
        <f>customers!B355</f>
        <v>Maitilde Boxill</v>
      </c>
      <c r="G355" s="2">
        <f>customers!C355</f>
        <v>0</v>
      </c>
      <c r="H355" s="2" t="str">
        <f>customers!G355</f>
        <v>United States</v>
      </c>
      <c r="I355" t="str" cm="1">
        <f t="array" ref="I355">_xlfn.IFS(LEFT(D355,1)="L","Lib",LEFT(D355,1)="A","Ara",LEFT(D355,1)="R","Rob",LEFT(D355,1)="E","Exc")</f>
        <v>Ara</v>
      </c>
      <c r="J355" t="str">
        <f>VLOOKUP(Table1[[#This Row],[Product ID]],products!A$2:G$49,3,FALSE)</f>
        <v>M</v>
      </c>
      <c r="K355">
        <f>VLOOKUP(Table1[[#This Row],[Product ID]],products!A$2:G$49,4,FALSE)</f>
        <v>0.5</v>
      </c>
      <c r="L355" s="8">
        <f>VLOOKUP(Table1[[#This Row],[Product ID]],products!A$2:G$49,5,FALSE)</f>
        <v>6.75</v>
      </c>
      <c r="M355" s="9">
        <f>E355*K355*Table1[[#This Row],[Unit Price]]</f>
        <v>13.5</v>
      </c>
    </row>
    <row r="356" spans="1:13" x14ac:dyDescent="0.35">
      <c r="A356" s="2" t="s">
        <v>2487</v>
      </c>
      <c r="B356" s="5">
        <v>43876</v>
      </c>
      <c r="C356" s="2" t="s">
        <v>2488</v>
      </c>
      <c r="D356" t="s">
        <v>6175</v>
      </c>
      <c r="E356" s="2">
        <v>6</v>
      </c>
      <c r="F356" s="2" t="str">
        <f>customers!B356</f>
        <v>Jodee Caldicott</v>
      </c>
      <c r="G356" s="2" t="str">
        <f>customers!C356</f>
        <v>jcaldicott9u@usda.gov</v>
      </c>
      <c r="H356" s="2" t="str">
        <f>customers!G356</f>
        <v>United States</v>
      </c>
      <c r="I356" t="str" cm="1">
        <f t="array" ref="I356">_xlfn.IFS(LEFT(D356,1)="L","Lib",LEFT(D356,1)="A","Ara",LEFT(D356,1)="R","Rob",LEFT(D356,1)="E","Exc")</f>
        <v>Ara</v>
      </c>
      <c r="J356" t="str">
        <f>VLOOKUP(Table1[[#This Row],[Product ID]],products!A$2:G$49,3,FALSE)</f>
        <v>M</v>
      </c>
      <c r="K356">
        <f>VLOOKUP(Table1[[#This Row],[Product ID]],products!A$2:G$49,4,FALSE)</f>
        <v>2.5</v>
      </c>
      <c r="L356" s="8">
        <f>VLOOKUP(Table1[[#This Row],[Product ID]],products!A$2:G$49,5,FALSE)</f>
        <v>25.874999999999996</v>
      </c>
      <c r="M356" s="9">
        <f>E356*K356*Table1[[#This Row],[Unit Price]]</f>
        <v>388.12499999999994</v>
      </c>
    </row>
    <row r="357" spans="1:13" x14ac:dyDescent="0.35">
      <c r="A357" s="2" t="s">
        <v>2492</v>
      </c>
      <c r="B357" s="5">
        <v>44358</v>
      </c>
      <c r="C357" s="2" t="s">
        <v>2493</v>
      </c>
      <c r="D357" t="s">
        <v>6168</v>
      </c>
      <c r="E357" s="2">
        <v>5</v>
      </c>
      <c r="F357" s="2" t="str">
        <f>customers!B357</f>
        <v>Marianna Vedmore</v>
      </c>
      <c r="G357" s="2" t="str">
        <f>customers!C357</f>
        <v>mvedmore9v@a8.net</v>
      </c>
      <c r="H357" s="2" t="str">
        <f>customers!G357</f>
        <v>United States</v>
      </c>
      <c r="I357" t="str" cm="1">
        <f t="array" ref="I357">_xlfn.IFS(LEFT(D357,1)="L","Lib",LEFT(D357,1)="A","Ara",LEFT(D357,1)="R","Rob",LEFT(D357,1)="E","Exc")</f>
        <v>Ara</v>
      </c>
      <c r="J357" t="str">
        <f>VLOOKUP(Table1[[#This Row],[Product ID]],products!A$2:G$49,3,FALSE)</f>
        <v>D</v>
      </c>
      <c r="K357">
        <f>VLOOKUP(Table1[[#This Row],[Product ID]],products!A$2:G$49,4,FALSE)</f>
        <v>2.5</v>
      </c>
      <c r="L357" s="8">
        <f>VLOOKUP(Table1[[#This Row],[Product ID]],products!A$2:G$49,5,FALSE)</f>
        <v>22.884999999999998</v>
      </c>
      <c r="M357" s="9">
        <f>E357*K357*Table1[[#This Row],[Unit Price]]</f>
        <v>286.0625</v>
      </c>
    </row>
    <row r="358" spans="1:13" x14ac:dyDescent="0.35">
      <c r="A358" s="2" t="s">
        <v>2498</v>
      </c>
      <c r="B358" s="5">
        <v>44631</v>
      </c>
      <c r="C358" s="2" t="s">
        <v>2499</v>
      </c>
      <c r="D358" t="s">
        <v>6143</v>
      </c>
      <c r="E358" s="2">
        <v>4</v>
      </c>
      <c r="F358" s="2" t="str">
        <f>customers!B358</f>
        <v>Willey Romao</v>
      </c>
      <c r="G358" s="2" t="str">
        <f>customers!C358</f>
        <v>wromao9w@chronoengine.com</v>
      </c>
      <c r="H358" s="2" t="str">
        <f>customers!G358</f>
        <v>United States</v>
      </c>
      <c r="I358" t="str" cm="1">
        <f t="array" ref="I358">_xlfn.IFS(LEFT(D358,1)="L","Lib",LEFT(D358,1)="A","Ara",LEFT(D358,1)="R","Rob",LEFT(D358,1)="E","Exc")</f>
        <v>Lib</v>
      </c>
      <c r="J358" t="str">
        <f>VLOOKUP(Table1[[#This Row],[Product ID]],products!A$2:G$49,3,FALSE)</f>
        <v>D</v>
      </c>
      <c r="K358">
        <f>VLOOKUP(Table1[[#This Row],[Product ID]],products!A$2:G$49,4,FALSE)</f>
        <v>1</v>
      </c>
      <c r="L358" s="8">
        <f>VLOOKUP(Table1[[#This Row],[Product ID]],products!A$2:G$49,5,FALSE)</f>
        <v>12.95</v>
      </c>
      <c r="M358" s="9">
        <f>E358*K358*Table1[[#This Row],[Unit Price]]</f>
        <v>51.8</v>
      </c>
    </row>
    <row r="359" spans="1:13" x14ac:dyDescent="0.35">
      <c r="A359" s="2" t="s">
        <v>2504</v>
      </c>
      <c r="B359" s="5">
        <v>44448</v>
      </c>
      <c r="C359" s="2" t="s">
        <v>2505</v>
      </c>
      <c r="D359" t="s">
        <v>6175</v>
      </c>
      <c r="E359" s="2">
        <v>6</v>
      </c>
      <c r="F359" s="2" t="str">
        <f>customers!B359</f>
        <v>Enriqueta Ixor</v>
      </c>
      <c r="G359" s="2">
        <f>customers!C359</f>
        <v>0</v>
      </c>
      <c r="H359" s="2" t="str">
        <f>customers!G359</f>
        <v>United States</v>
      </c>
      <c r="I359" t="str" cm="1">
        <f t="array" ref="I359">_xlfn.IFS(LEFT(D359,1)="L","Lib",LEFT(D359,1)="A","Ara",LEFT(D359,1)="R","Rob",LEFT(D359,1)="E","Exc")</f>
        <v>Ara</v>
      </c>
      <c r="J359" t="str">
        <f>VLOOKUP(Table1[[#This Row],[Product ID]],products!A$2:G$49,3,FALSE)</f>
        <v>M</v>
      </c>
      <c r="K359">
        <f>VLOOKUP(Table1[[#This Row],[Product ID]],products!A$2:G$49,4,FALSE)</f>
        <v>2.5</v>
      </c>
      <c r="L359" s="8">
        <f>VLOOKUP(Table1[[#This Row],[Product ID]],products!A$2:G$49,5,FALSE)</f>
        <v>25.874999999999996</v>
      </c>
      <c r="M359" s="9">
        <f>E359*K359*Table1[[#This Row],[Unit Price]]</f>
        <v>388.12499999999994</v>
      </c>
    </row>
    <row r="360" spans="1:13" x14ac:dyDescent="0.35">
      <c r="A360" s="2" t="s">
        <v>2509</v>
      </c>
      <c r="B360" s="5">
        <v>43599</v>
      </c>
      <c r="C360" s="2" t="s">
        <v>2510</v>
      </c>
      <c r="D360" t="s">
        <v>6182</v>
      </c>
      <c r="E360" s="2">
        <v>1</v>
      </c>
      <c r="F360" s="2" t="str">
        <f>customers!B360</f>
        <v>Tomasina Cotmore</v>
      </c>
      <c r="G360" s="2" t="str">
        <f>customers!C360</f>
        <v>tcotmore9y@amazonaws.com</v>
      </c>
      <c r="H360" s="2" t="str">
        <f>customers!G360</f>
        <v>United States</v>
      </c>
      <c r="I360" t="str" cm="1">
        <f t="array" ref="I360">_xlfn.IFS(LEFT(D360,1)="L","Lib",LEFT(D360,1)="A","Ara",LEFT(D360,1)="R","Rob",LEFT(D360,1)="E","Exc")</f>
        <v>Ara</v>
      </c>
      <c r="J360" t="str">
        <f>VLOOKUP(Table1[[#This Row],[Product ID]],products!A$2:G$49,3,FALSE)</f>
        <v>L</v>
      </c>
      <c r="K360">
        <f>VLOOKUP(Table1[[#This Row],[Product ID]],products!A$2:G$49,4,FALSE)</f>
        <v>2.5</v>
      </c>
      <c r="L360" s="8">
        <f>VLOOKUP(Table1[[#This Row],[Product ID]],products!A$2:G$49,5,FALSE)</f>
        <v>29.784999999999997</v>
      </c>
      <c r="M360" s="9">
        <f>E360*K360*Table1[[#This Row],[Unit Price]]</f>
        <v>74.462499999999991</v>
      </c>
    </row>
    <row r="361" spans="1:13" x14ac:dyDescent="0.35">
      <c r="A361" s="2" t="s">
        <v>2515</v>
      </c>
      <c r="B361" s="5">
        <v>43563</v>
      </c>
      <c r="C361" s="2" t="s">
        <v>2516</v>
      </c>
      <c r="D361" t="s">
        <v>6178</v>
      </c>
      <c r="E361" s="2">
        <v>6</v>
      </c>
      <c r="F361" s="2" t="str">
        <f>customers!B361</f>
        <v>Yuma Skipsey</v>
      </c>
      <c r="G361" s="2" t="str">
        <f>customers!C361</f>
        <v>yskipsey9z@spotify.com</v>
      </c>
      <c r="H361" s="2" t="str">
        <f>customers!G361</f>
        <v>United Kingdom</v>
      </c>
      <c r="I361" t="str" cm="1">
        <f t="array" ref="I361">_xlfn.IFS(LEFT(D361,1)="L","Lib",LEFT(D361,1)="A","Ara",LEFT(D361,1)="R","Rob",LEFT(D361,1)="E","Exc")</f>
        <v>Rob</v>
      </c>
      <c r="J361" t="str">
        <f>VLOOKUP(Table1[[#This Row],[Product ID]],products!A$2:G$49,3,FALSE)</f>
        <v>L</v>
      </c>
      <c r="K361">
        <f>VLOOKUP(Table1[[#This Row],[Product ID]],products!A$2:G$49,4,FALSE)</f>
        <v>0.2</v>
      </c>
      <c r="L361" s="8">
        <f>VLOOKUP(Table1[[#This Row],[Product ID]],products!A$2:G$49,5,FALSE)</f>
        <v>3.5849999999999995</v>
      </c>
      <c r="M361" s="9">
        <f>E361*K361*Table1[[#This Row],[Unit Price]]</f>
        <v>4.3020000000000005</v>
      </c>
    </row>
    <row r="362" spans="1:13" x14ac:dyDescent="0.35">
      <c r="A362" s="2" t="s">
        <v>2521</v>
      </c>
      <c r="B362" s="5">
        <v>44058</v>
      </c>
      <c r="C362" s="2" t="s">
        <v>2522</v>
      </c>
      <c r="D362" t="s">
        <v>6149</v>
      </c>
      <c r="E362" s="2">
        <v>2</v>
      </c>
      <c r="F362" s="2" t="str">
        <f>customers!B362</f>
        <v>Nicko Corps</v>
      </c>
      <c r="G362" s="2" t="str">
        <f>customers!C362</f>
        <v>ncorpsa0@gmpg.org</v>
      </c>
      <c r="H362" s="2" t="str">
        <f>customers!G362</f>
        <v>United States</v>
      </c>
      <c r="I362" t="str" cm="1">
        <f t="array" ref="I362">_xlfn.IFS(LEFT(D362,1)="L","Lib",LEFT(D362,1)="A","Ara",LEFT(D362,1)="R","Rob",LEFT(D362,1)="E","Exc")</f>
        <v>Rob</v>
      </c>
      <c r="J362" t="str">
        <f>VLOOKUP(Table1[[#This Row],[Product ID]],products!A$2:G$49,3,FALSE)</f>
        <v>D</v>
      </c>
      <c r="K362">
        <f>VLOOKUP(Table1[[#This Row],[Product ID]],products!A$2:G$49,4,FALSE)</f>
        <v>2.5</v>
      </c>
      <c r="L362" s="8">
        <f>VLOOKUP(Table1[[#This Row],[Product ID]],products!A$2:G$49,5,FALSE)</f>
        <v>20.584999999999997</v>
      </c>
      <c r="M362" s="9">
        <f>E362*K362*Table1[[#This Row],[Unit Price]]</f>
        <v>102.92499999999998</v>
      </c>
    </row>
    <row r="363" spans="1:13" x14ac:dyDescent="0.35">
      <c r="A363" s="2" t="s">
        <v>2521</v>
      </c>
      <c r="B363" s="5">
        <v>44058</v>
      </c>
      <c r="C363" s="2" t="s">
        <v>2522</v>
      </c>
      <c r="D363" t="s">
        <v>6146</v>
      </c>
      <c r="E363" s="2">
        <v>1</v>
      </c>
      <c r="F363" s="2" t="str">
        <f>customers!B363</f>
        <v>Christabel Rubury</v>
      </c>
      <c r="G363" s="2" t="str">
        <f>customers!C363</f>
        <v>cruburya1@geocities.jp</v>
      </c>
      <c r="H363" s="2" t="str">
        <f>customers!G363</f>
        <v>United States</v>
      </c>
      <c r="I363" t="str" cm="1">
        <f t="array" ref="I363">_xlfn.IFS(LEFT(D363,1)="L","Lib",LEFT(D363,1)="A","Ara",LEFT(D363,1)="R","Rob",LEFT(D363,1)="E","Exc")</f>
        <v>Rob</v>
      </c>
      <c r="J363" t="str">
        <f>VLOOKUP(Table1[[#This Row],[Product ID]],products!A$2:G$49,3,FALSE)</f>
        <v>M</v>
      </c>
      <c r="K363">
        <f>VLOOKUP(Table1[[#This Row],[Product ID]],products!A$2:G$49,4,FALSE)</f>
        <v>0.5</v>
      </c>
      <c r="L363" s="8">
        <f>VLOOKUP(Table1[[#This Row],[Product ID]],products!A$2:G$49,5,FALSE)</f>
        <v>5.97</v>
      </c>
      <c r="M363" s="9">
        <f>E363*K363*Table1[[#This Row],[Unit Price]]</f>
        <v>2.9849999999999999</v>
      </c>
    </row>
    <row r="364" spans="1:13" x14ac:dyDescent="0.35">
      <c r="A364" s="2" t="s">
        <v>2532</v>
      </c>
      <c r="B364" s="5">
        <v>44686</v>
      </c>
      <c r="C364" s="2" t="s">
        <v>2533</v>
      </c>
      <c r="D364" t="s">
        <v>6171</v>
      </c>
      <c r="E364" s="2">
        <v>5</v>
      </c>
      <c r="F364" s="2" t="str">
        <f>customers!B364</f>
        <v>Feliks Babber</v>
      </c>
      <c r="G364" s="2" t="str">
        <f>customers!C364</f>
        <v>fbabbera2@stanford.edu</v>
      </c>
      <c r="H364" s="2" t="str">
        <f>customers!G364</f>
        <v>United States</v>
      </c>
      <c r="I364" t="str" cm="1">
        <f t="array" ref="I364">_xlfn.IFS(LEFT(D364,1)="L","Lib",LEFT(D364,1)="A","Ara",LEFT(D364,1)="R","Rob",LEFT(D364,1)="E","Exc")</f>
        <v>Exc</v>
      </c>
      <c r="J364" t="str">
        <f>VLOOKUP(Table1[[#This Row],[Product ID]],products!A$2:G$49,3,FALSE)</f>
        <v>L</v>
      </c>
      <c r="K364">
        <f>VLOOKUP(Table1[[#This Row],[Product ID]],products!A$2:G$49,4,FALSE)</f>
        <v>1</v>
      </c>
      <c r="L364" s="8">
        <f>VLOOKUP(Table1[[#This Row],[Product ID]],products!A$2:G$49,5,FALSE)</f>
        <v>14.85</v>
      </c>
      <c r="M364" s="9">
        <f>E364*K364*Table1[[#This Row],[Unit Price]]</f>
        <v>74.25</v>
      </c>
    </row>
    <row r="365" spans="1:13" x14ac:dyDescent="0.35">
      <c r="A365" s="2" t="s">
        <v>2538</v>
      </c>
      <c r="B365" s="5">
        <v>44282</v>
      </c>
      <c r="C365" s="2" t="s">
        <v>2539</v>
      </c>
      <c r="D365" t="s">
        <v>6162</v>
      </c>
      <c r="E365" s="2">
        <v>6</v>
      </c>
      <c r="F365" s="2" t="str">
        <f>customers!B365</f>
        <v>Kaja Loxton</v>
      </c>
      <c r="G365" s="2" t="str">
        <f>customers!C365</f>
        <v>kloxtona3@opensource.org</v>
      </c>
      <c r="H365" s="2" t="str">
        <f>customers!G365</f>
        <v>United States</v>
      </c>
      <c r="I365" t="str" cm="1">
        <f t="array" ref="I365">_xlfn.IFS(LEFT(D365,1)="L","Lib",LEFT(D365,1)="A","Ara",LEFT(D365,1)="R","Rob",LEFT(D365,1)="E","Exc")</f>
        <v>Lib</v>
      </c>
      <c r="J365" t="str">
        <f>VLOOKUP(Table1[[#This Row],[Product ID]],products!A$2:G$49,3,FALSE)</f>
        <v>M</v>
      </c>
      <c r="K365">
        <f>VLOOKUP(Table1[[#This Row],[Product ID]],products!A$2:G$49,4,FALSE)</f>
        <v>1</v>
      </c>
      <c r="L365" s="8">
        <f>VLOOKUP(Table1[[#This Row],[Product ID]],products!A$2:G$49,5,FALSE)</f>
        <v>14.55</v>
      </c>
      <c r="M365" s="9">
        <f>E365*K365*Table1[[#This Row],[Unit Price]]</f>
        <v>87.300000000000011</v>
      </c>
    </row>
    <row r="366" spans="1:13" x14ac:dyDescent="0.35">
      <c r="A366" s="2" t="s">
        <v>2543</v>
      </c>
      <c r="B366" s="5">
        <v>43582</v>
      </c>
      <c r="C366" s="2" t="s">
        <v>2544</v>
      </c>
      <c r="D366" t="s">
        <v>6183</v>
      </c>
      <c r="E366" s="2">
        <v>6</v>
      </c>
      <c r="F366" s="2" t="str">
        <f>customers!B366</f>
        <v>Parker Tofful</v>
      </c>
      <c r="G366" s="2" t="str">
        <f>customers!C366</f>
        <v>ptoffula4@posterous.com</v>
      </c>
      <c r="H366" s="2" t="str">
        <f>customers!G366</f>
        <v>United States</v>
      </c>
      <c r="I366" t="str" cm="1">
        <f t="array" ref="I366">_xlfn.IFS(LEFT(D366,1)="L","Lib",LEFT(D366,1)="A","Ara",LEFT(D366,1)="R","Rob",LEFT(D366,1)="E","Exc")</f>
        <v>Exc</v>
      </c>
      <c r="J366" t="str">
        <f>VLOOKUP(Table1[[#This Row],[Product ID]],products!A$2:G$49,3,FALSE)</f>
        <v>D</v>
      </c>
      <c r="K366">
        <f>VLOOKUP(Table1[[#This Row],[Product ID]],products!A$2:G$49,4,FALSE)</f>
        <v>1</v>
      </c>
      <c r="L366" s="8">
        <f>VLOOKUP(Table1[[#This Row],[Product ID]],products!A$2:G$49,5,FALSE)</f>
        <v>12.15</v>
      </c>
      <c r="M366" s="9">
        <f>E366*K366*Table1[[#This Row],[Unit Price]]</f>
        <v>72.900000000000006</v>
      </c>
    </row>
    <row r="367" spans="1:13" x14ac:dyDescent="0.35">
      <c r="A367" s="2" t="s">
        <v>2549</v>
      </c>
      <c r="B367" s="5">
        <v>44464</v>
      </c>
      <c r="C367" s="2" t="s">
        <v>2550</v>
      </c>
      <c r="D367" t="s">
        <v>6169</v>
      </c>
      <c r="E367" s="2">
        <v>1</v>
      </c>
      <c r="F367" s="2" t="str">
        <f>customers!B367</f>
        <v>Casi Gwinnett</v>
      </c>
      <c r="G367" s="2" t="str">
        <f>customers!C367</f>
        <v>cgwinnetta5@behance.net</v>
      </c>
      <c r="H367" s="2" t="str">
        <f>customers!G367</f>
        <v>United States</v>
      </c>
      <c r="I367" t="str" cm="1">
        <f t="array" ref="I367">_xlfn.IFS(LEFT(D367,1)="L","Lib",LEFT(D367,1)="A","Ara",LEFT(D367,1)="R","Rob",LEFT(D367,1)="E","Exc")</f>
        <v>Lib</v>
      </c>
      <c r="J367" t="str">
        <f>VLOOKUP(Table1[[#This Row],[Product ID]],products!A$2:G$49,3,FALSE)</f>
        <v>D</v>
      </c>
      <c r="K367">
        <f>VLOOKUP(Table1[[#This Row],[Product ID]],products!A$2:G$49,4,FALSE)</f>
        <v>0.5</v>
      </c>
      <c r="L367" s="8">
        <f>VLOOKUP(Table1[[#This Row],[Product ID]],products!A$2:G$49,5,FALSE)</f>
        <v>7.77</v>
      </c>
      <c r="M367" s="9">
        <f>E367*K367*Table1[[#This Row],[Unit Price]]</f>
        <v>3.8849999999999998</v>
      </c>
    </row>
    <row r="368" spans="1:13" x14ac:dyDescent="0.35">
      <c r="A368" s="2" t="s">
        <v>2554</v>
      </c>
      <c r="B368" s="5">
        <v>43874</v>
      </c>
      <c r="C368" s="2" t="s">
        <v>2555</v>
      </c>
      <c r="D368" t="s">
        <v>6144</v>
      </c>
      <c r="E368" s="2">
        <v>6</v>
      </c>
      <c r="F368" s="2" t="str">
        <f>customers!B368</f>
        <v>Saree Ellesworth</v>
      </c>
      <c r="G368" s="2">
        <f>customers!C368</f>
        <v>0</v>
      </c>
      <c r="H368" s="2" t="str">
        <f>customers!G368</f>
        <v>United States</v>
      </c>
      <c r="I368" t="str" cm="1">
        <f t="array" ref="I368">_xlfn.IFS(LEFT(D368,1)="L","Lib",LEFT(D368,1)="A","Ara",LEFT(D368,1)="R","Rob",LEFT(D368,1)="E","Exc")</f>
        <v>Exc</v>
      </c>
      <c r="J368" t="str">
        <f>VLOOKUP(Table1[[#This Row],[Product ID]],products!A$2:G$49,3,FALSE)</f>
        <v>D</v>
      </c>
      <c r="K368">
        <f>VLOOKUP(Table1[[#This Row],[Product ID]],products!A$2:G$49,4,FALSE)</f>
        <v>0.5</v>
      </c>
      <c r="L368" s="8">
        <f>VLOOKUP(Table1[[#This Row],[Product ID]],products!A$2:G$49,5,FALSE)</f>
        <v>7.29</v>
      </c>
      <c r="M368" s="9">
        <f>E368*K368*Table1[[#This Row],[Unit Price]]</f>
        <v>21.87</v>
      </c>
    </row>
    <row r="369" spans="1:13" x14ac:dyDescent="0.35">
      <c r="A369" s="2" t="s">
        <v>2559</v>
      </c>
      <c r="B369" s="5">
        <v>44393</v>
      </c>
      <c r="C369" s="2" t="s">
        <v>2560</v>
      </c>
      <c r="D369" t="s">
        <v>6159</v>
      </c>
      <c r="E369" s="2">
        <v>2</v>
      </c>
      <c r="F369" s="2" t="str">
        <f>customers!B369</f>
        <v>Silvio Iorizzi</v>
      </c>
      <c r="G369" s="2">
        <f>customers!C369</f>
        <v>0</v>
      </c>
      <c r="H369" s="2" t="str">
        <f>customers!G369</f>
        <v>United States</v>
      </c>
      <c r="I369" t="str" cm="1">
        <f t="array" ref="I369">_xlfn.IFS(LEFT(D369,1)="L","Lib",LEFT(D369,1)="A","Ara",LEFT(D369,1)="R","Rob",LEFT(D369,1)="E","Exc")</f>
        <v>Lib</v>
      </c>
      <c r="J369" t="str">
        <f>VLOOKUP(Table1[[#This Row],[Product ID]],products!A$2:G$49,3,FALSE)</f>
        <v>M</v>
      </c>
      <c r="K369">
        <f>VLOOKUP(Table1[[#This Row],[Product ID]],products!A$2:G$49,4,FALSE)</f>
        <v>0.2</v>
      </c>
      <c r="L369" s="8">
        <f>VLOOKUP(Table1[[#This Row],[Product ID]],products!A$2:G$49,5,FALSE)</f>
        <v>4.3650000000000002</v>
      </c>
      <c r="M369" s="9">
        <f>E369*K369*Table1[[#This Row],[Unit Price]]</f>
        <v>1.7460000000000002</v>
      </c>
    </row>
    <row r="370" spans="1:13" x14ac:dyDescent="0.35">
      <c r="A370" s="2" t="s">
        <v>2563</v>
      </c>
      <c r="B370" s="5">
        <v>44692</v>
      </c>
      <c r="C370" s="2" t="s">
        <v>2564</v>
      </c>
      <c r="D370" t="s">
        <v>6166</v>
      </c>
      <c r="E370" s="2">
        <v>2</v>
      </c>
      <c r="F370" s="2" t="str">
        <f>customers!B370</f>
        <v>Leesa Flaonier</v>
      </c>
      <c r="G370" s="2" t="str">
        <f>customers!C370</f>
        <v>lflaoniera8@wordpress.org</v>
      </c>
      <c r="H370" s="2" t="str">
        <f>customers!G370</f>
        <v>United States</v>
      </c>
      <c r="I370" t="str" cm="1">
        <f t="array" ref="I370">_xlfn.IFS(LEFT(D370,1)="L","Lib",LEFT(D370,1)="A","Ara",LEFT(D370,1)="R","Rob",LEFT(D370,1)="E","Exc")</f>
        <v>Exc</v>
      </c>
      <c r="J370" t="str">
        <f>VLOOKUP(Table1[[#This Row],[Product ID]],products!A$2:G$49,3,FALSE)</f>
        <v>M</v>
      </c>
      <c r="K370">
        <f>VLOOKUP(Table1[[#This Row],[Product ID]],products!A$2:G$49,4,FALSE)</f>
        <v>2.5</v>
      </c>
      <c r="L370" s="8">
        <f>VLOOKUP(Table1[[#This Row],[Product ID]],products!A$2:G$49,5,FALSE)</f>
        <v>31.624999999999996</v>
      </c>
      <c r="M370" s="9">
        <f>E370*K370*Table1[[#This Row],[Unit Price]]</f>
        <v>158.12499999999997</v>
      </c>
    </row>
    <row r="371" spans="1:13" x14ac:dyDescent="0.35">
      <c r="A371" s="2" t="s">
        <v>2569</v>
      </c>
      <c r="B371" s="5">
        <v>43500</v>
      </c>
      <c r="C371" s="2" t="s">
        <v>2570</v>
      </c>
      <c r="D371" t="s">
        <v>6176</v>
      </c>
      <c r="E371" s="2">
        <v>1</v>
      </c>
      <c r="F371" s="2" t="str">
        <f>customers!B371</f>
        <v>Abba Pummell</v>
      </c>
      <c r="G371" s="2">
        <f>customers!C371</f>
        <v>0</v>
      </c>
      <c r="H371" s="2" t="str">
        <f>customers!G371</f>
        <v>United States</v>
      </c>
      <c r="I371" t="str" cm="1">
        <f t="array" ref="I371">_xlfn.IFS(LEFT(D371,1)="L","Lib",LEFT(D371,1)="A","Ara",LEFT(D371,1)="R","Rob",LEFT(D371,1)="E","Exc")</f>
        <v>Exc</v>
      </c>
      <c r="J371" t="str">
        <f>VLOOKUP(Table1[[#This Row],[Product ID]],products!A$2:G$49,3,FALSE)</f>
        <v>L</v>
      </c>
      <c r="K371">
        <f>VLOOKUP(Table1[[#This Row],[Product ID]],products!A$2:G$49,4,FALSE)</f>
        <v>0.5</v>
      </c>
      <c r="L371" s="8">
        <f>VLOOKUP(Table1[[#This Row],[Product ID]],products!A$2:G$49,5,FALSE)</f>
        <v>8.91</v>
      </c>
      <c r="M371" s="9">
        <f>E371*K371*Table1[[#This Row],[Unit Price]]</f>
        <v>4.4550000000000001</v>
      </c>
    </row>
    <row r="372" spans="1:13" x14ac:dyDescent="0.35">
      <c r="A372" s="2" t="s">
        <v>2573</v>
      </c>
      <c r="B372" s="5">
        <v>43501</v>
      </c>
      <c r="C372" s="2" t="s">
        <v>2574</v>
      </c>
      <c r="D372" t="s">
        <v>6183</v>
      </c>
      <c r="E372" s="2">
        <v>2</v>
      </c>
      <c r="F372" s="2" t="str">
        <f>customers!B372</f>
        <v>Corinna Catcheside</v>
      </c>
      <c r="G372" s="2" t="str">
        <f>customers!C372</f>
        <v>ccatchesideaa@macromedia.com</v>
      </c>
      <c r="H372" s="2" t="str">
        <f>customers!G372</f>
        <v>United States</v>
      </c>
      <c r="I372" t="str" cm="1">
        <f t="array" ref="I372">_xlfn.IFS(LEFT(D372,1)="L","Lib",LEFT(D372,1)="A","Ara",LEFT(D372,1)="R","Rob",LEFT(D372,1)="E","Exc")</f>
        <v>Exc</v>
      </c>
      <c r="J372" t="str">
        <f>VLOOKUP(Table1[[#This Row],[Product ID]],products!A$2:G$49,3,FALSE)</f>
        <v>D</v>
      </c>
      <c r="K372">
        <f>VLOOKUP(Table1[[#This Row],[Product ID]],products!A$2:G$49,4,FALSE)</f>
        <v>1</v>
      </c>
      <c r="L372" s="8">
        <f>VLOOKUP(Table1[[#This Row],[Product ID]],products!A$2:G$49,5,FALSE)</f>
        <v>12.15</v>
      </c>
      <c r="M372" s="9">
        <f>E372*K372*Table1[[#This Row],[Unit Price]]</f>
        <v>24.3</v>
      </c>
    </row>
    <row r="373" spans="1:13" x14ac:dyDescent="0.35">
      <c r="A373" s="2" t="s">
        <v>2579</v>
      </c>
      <c r="B373" s="5">
        <v>44705</v>
      </c>
      <c r="C373" s="2" t="s">
        <v>2580</v>
      </c>
      <c r="D373" t="s">
        <v>6180</v>
      </c>
      <c r="E373" s="2">
        <v>6</v>
      </c>
      <c r="F373" s="2" t="str">
        <f>customers!B373</f>
        <v>Cortney Gibbonson</v>
      </c>
      <c r="G373" s="2" t="str">
        <f>customers!C373</f>
        <v>cgibbonsonab@accuweather.com</v>
      </c>
      <c r="H373" s="2" t="str">
        <f>customers!G373</f>
        <v>United States</v>
      </c>
      <c r="I373" t="str" cm="1">
        <f t="array" ref="I373">_xlfn.IFS(LEFT(D373,1)="L","Lib",LEFT(D373,1)="A","Ara",LEFT(D373,1)="R","Rob",LEFT(D373,1)="E","Exc")</f>
        <v>Ara</v>
      </c>
      <c r="J373" t="str">
        <f>VLOOKUP(Table1[[#This Row],[Product ID]],products!A$2:G$49,3,FALSE)</f>
        <v>L</v>
      </c>
      <c r="K373">
        <f>VLOOKUP(Table1[[#This Row],[Product ID]],products!A$2:G$49,4,FALSE)</f>
        <v>0.5</v>
      </c>
      <c r="L373" s="8">
        <f>VLOOKUP(Table1[[#This Row],[Product ID]],products!A$2:G$49,5,FALSE)</f>
        <v>7.77</v>
      </c>
      <c r="M373" s="9">
        <f>E373*K373*Table1[[#This Row],[Unit Price]]</f>
        <v>23.31</v>
      </c>
    </row>
    <row r="374" spans="1:13" x14ac:dyDescent="0.35">
      <c r="A374" s="2" t="s">
        <v>2585</v>
      </c>
      <c r="B374" s="5">
        <v>44108</v>
      </c>
      <c r="C374" s="2" t="s">
        <v>2586</v>
      </c>
      <c r="D374" t="s">
        <v>6173</v>
      </c>
      <c r="E374" s="2">
        <v>6</v>
      </c>
      <c r="F374" s="2" t="str">
        <f>customers!B374</f>
        <v>Terri Farra</v>
      </c>
      <c r="G374" s="2" t="str">
        <f>customers!C374</f>
        <v>tfarraac@behance.net</v>
      </c>
      <c r="H374" s="2" t="str">
        <f>customers!G374</f>
        <v>United States</v>
      </c>
      <c r="I374" t="str" cm="1">
        <f t="array" ref="I374">_xlfn.IFS(LEFT(D374,1)="L","Lib",LEFT(D374,1)="A","Ara",LEFT(D374,1)="R","Rob",LEFT(D374,1)="E","Exc")</f>
        <v>Rob</v>
      </c>
      <c r="J374" t="str">
        <f>VLOOKUP(Table1[[#This Row],[Product ID]],products!A$2:G$49,3,FALSE)</f>
        <v>L</v>
      </c>
      <c r="K374">
        <f>VLOOKUP(Table1[[#This Row],[Product ID]],products!A$2:G$49,4,FALSE)</f>
        <v>0.5</v>
      </c>
      <c r="L374" s="8">
        <f>VLOOKUP(Table1[[#This Row],[Product ID]],products!A$2:G$49,5,FALSE)</f>
        <v>7.169999999999999</v>
      </c>
      <c r="M374" s="9">
        <f>E374*K374*Table1[[#This Row],[Unit Price]]</f>
        <v>21.509999999999998</v>
      </c>
    </row>
    <row r="375" spans="1:13" x14ac:dyDescent="0.35">
      <c r="A375" s="2" t="s">
        <v>2591</v>
      </c>
      <c r="B375" s="5">
        <v>44742</v>
      </c>
      <c r="C375" s="2" t="s">
        <v>2592</v>
      </c>
      <c r="D375" t="s">
        <v>6158</v>
      </c>
      <c r="E375" s="2">
        <v>3</v>
      </c>
      <c r="F375" s="2" t="str">
        <f>customers!B375</f>
        <v>Corney Curme</v>
      </c>
      <c r="G375" s="2">
        <f>customers!C375</f>
        <v>0</v>
      </c>
      <c r="H375" s="2" t="str">
        <f>customers!G375</f>
        <v>Ireland</v>
      </c>
      <c r="I375" t="str" cm="1">
        <f t="array" ref="I375">_xlfn.IFS(LEFT(D375,1)="L","Lib",LEFT(D375,1)="A","Ara",LEFT(D375,1)="R","Rob",LEFT(D375,1)="E","Exc")</f>
        <v>Ara</v>
      </c>
      <c r="J375" t="str">
        <f>VLOOKUP(Table1[[#This Row],[Product ID]],products!A$2:G$49,3,FALSE)</f>
        <v>D</v>
      </c>
      <c r="K375">
        <f>VLOOKUP(Table1[[#This Row],[Product ID]],products!A$2:G$49,4,FALSE)</f>
        <v>0.5</v>
      </c>
      <c r="L375" s="8">
        <f>VLOOKUP(Table1[[#This Row],[Product ID]],products!A$2:G$49,5,FALSE)</f>
        <v>5.97</v>
      </c>
      <c r="M375" s="9">
        <f>E375*K375*Table1[[#This Row],[Unit Price]]</f>
        <v>8.9550000000000001</v>
      </c>
    </row>
    <row r="376" spans="1:13" x14ac:dyDescent="0.35">
      <c r="A376" s="2" t="s">
        <v>2597</v>
      </c>
      <c r="B376" s="5">
        <v>44125</v>
      </c>
      <c r="C376" s="2" t="s">
        <v>2598</v>
      </c>
      <c r="D376" t="s">
        <v>6161</v>
      </c>
      <c r="E376" s="2">
        <v>4</v>
      </c>
      <c r="F376" s="2" t="str">
        <f>customers!B376</f>
        <v>Gothart Bamfield</v>
      </c>
      <c r="G376" s="2" t="str">
        <f>customers!C376</f>
        <v>gbamfieldae@yellowpages.com</v>
      </c>
      <c r="H376" s="2" t="str">
        <f>customers!G376</f>
        <v>United States</v>
      </c>
      <c r="I376" t="str" cm="1">
        <f t="array" ref="I376">_xlfn.IFS(LEFT(D376,1)="L","Lib",LEFT(D376,1)="A","Ara",LEFT(D376,1)="R","Rob",LEFT(D376,1)="E","Exc")</f>
        <v>Lib</v>
      </c>
      <c r="J376" t="str">
        <f>VLOOKUP(Table1[[#This Row],[Product ID]],products!A$2:G$49,3,FALSE)</f>
        <v>L</v>
      </c>
      <c r="K376">
        <f>VLOOKUP(Table1[[#This Row],[Product ID]],products!A$2:G$49,4,FALSE)</f>
        <v>0.5</v>
      </c>
      <c r="L376" s="8">
        <f>VLOOKUP(Table1[[#This Row],[Product ID]],products!A$2:G$49,5,FALSE)</f>
        <v>9.51</v>
      </c>
      <c r="M376" s="9">
        <f>E376*K376*Table1[[#This Row],[Unit Price]]</f>
        <v>19.02</v>
      </c>
    </row>
    <row r="377" spans="1:13" x14ac:dyDescent="0.35">
      <c r="A377" s="2" t="s">
        <v>2603</v>
      </c>
      <c r="B377" s="5">
        <v>44120</v>
      </c>
      <c r="C377" s="2" t="s">
        <v>2604</v>
      </c>
      <c r="D377" t="s">
        <v>6152</v>
      </c>
      <c r="E377" s="2">
        <v>2</v>
      </c>
      <c r="F377" s="2" t="str">
        <f>customers!B377</f>
        <v>Waylin Hollingdale</v>
      </c>
      <c r="G377" s="2" t="str">
        <f>customers!C377</f>
        <v>whollingdaleaf@about.me</v>
      </c>
      <c r="H377" s="2" t="str">
        <f>customers!G377</f>
        <v>United States</v>
      </c>
      <c r="I377" t="str" cm="1">
        <f t="array" ref="I377">_xlfn.IFS(LEFT(D377,1)="L","Lib",LEFT(D377,1)="A","Ara",LEFT(D377,1)="R","Rob",LEFT(D377,1)="E","Exc")</f>
        <v>Ara</v>
      </c>
      <c r="J377" t="str">
        <f>VLOOKUP(Table1[[#This Row],[Product ID]],products!A$2:G$49,3,FALSE)</f>
        <v>M</v>
      </c>
      <c r="K377">
        <f>VLOOKUP(Table1[[#This Row],[Product ID]],products!A$2:G$49,4,FALSE)</f>
        <v>0.2</v>
      </c>
      <c r="L377" s="8">
        <f>VLOOKUP(Table1[[#This Row],[Product ID]],products!A$2:G$49,5,FALSE)</f>
        <v>3.375</v>
      </c>
      <c r="M377" s="9">
        <f>E377*K377*Table1[[#This Row],[Unit Price]]</f>
        <v>1.35</v>
      </c>
    </row>
    <row r="378" spans="1:13" x14ac:dyDescent="0.35">
      <c r="A378" s="2" t="s">
        <v>2609</v>
      </c>
      <c r="B378" s="5">
        <v>44097</v>
      </c>
      <c r="C378" s="2" t="s">
        <v>2610</v>
      </c>
      <c r="D378" t="s">
        <v>6146</v>
      </c>
      <c r="E378" s="2">
        <v>1</v>
      </c>
      <c r="F378" s="2" t="str">
        <f>customers!B378</f>
        <v>Judd De Leek</v>
      </c>
      <c r="G378" s="2" t="str">
        <f>customers!C378</f>
        <v>jdeag@xrea.com</v>
      </c>
      <c r="H378" s="2" t="str">
        <f>customers!G378</f>
        <v>United States</v>
      </c>
      <c r="I378" t="str" cm="1">
        <f t="array" ref="I378">_xlfn.IFS(LEFT(D378,1)="L","Lib",LEFT(D378,1)="A","Ara",LEFT(D378,1)="R","Rob",LEFT(D378,1)="E","Exc")</f>
        <v>Rob</v>
      </c>
      <c r="J378" t="str">
        <f>VLOOKUP(Table1[[#This Row],[Product ID]],products!A$2:G$49,3,FALSE)</f>
        <v>M</v>
      </c>
      <c r="K378">
        <f>VLOOKUP(Table1[[#This Row],[Product ID]],products!A$2:G$49,4,FALSE)</f>
        <v>0.5</v>
      </c>
      <c r="L378" s="8">
        <f>VLOOKUP(Table1[[#This Row],[Product ID]],products!A$2:G$49,5,FALSE)</f>
        <v>5.97</v>
      </c>
      <c r="M378" s="9">
        <f>E378*K378*Table1[[#This Row],[Unit Price]]</f>
        <v>2.9849999999999999</v>
      </c>
    </row>
    <row r="379" spans="1:13" x14ac:dyDescent="0.35">
      <c r="A379" s="2" t="s">
        <v>2615</v>
      </c>
      <c r="B379" s="5">
        <v>43532</v>
      </c>
      <c r="C379" s="2" t="s">
        <v>2616</v>
      </c>
      <c r="D379" t="s">
        <v>6163</v>
      </c>
      <c r="E379" s="2">
        <v>3</v>
      </c>
      <c r="F379" s="2" t="str">
        <f>customers!B379</f>
        <v>Vanya Skullet</v>
      </c>
      <c r="G379" s="2" t="str">
        <f>customers!C379</f>
        <v>vskulletah@tinyurl.com</v>
      </c>
      <c r="H379" s="2" t="str">
        <f>customers!G379</f>
        <v>Ireland</v>
      </c>
      <c r="I379" t="str" cm="1">
        <f t="array" ref="I379">_xlfn.IFS(LEFT(D379,1)="L","Lib",LEFT(D379,1)="A","Ara",LEFT(D379,1)="R","Rob",LEFT(D379,1)="E","Exc")</f>
        <v>Rob</v>
      </c>
      <c r="J379" t="str">
        <f>VLOOKUP(Table1[[#This Row],[Product ID]],products!A$2:G$49,3,FALSE)</f>
        <v>D</v>
      </c>
      <c r="K379">
        <f>VLOOKUP(Table1[[#This Row],[Product ID]],products!A$2:G$49,4,FALSE)</f>
        <v>0.2</v>
      </c>
      <c r="L379" s="8">
        <f>VLOOKUP(Table1[[#This Row],[Product ID]],products!A$2:G$49,5,FALSE)</f>
        <v>2.6849999999999996</v>
      </c>
      <c r="M379" s="9">
        <f>E379*K379*Table1[[#This Row],[Unit Price]]</f>
        <v>1.611</v>
      </c>
    </row>
    <row r="380" spans="1:13" x14ac:dyDescent="0.35">
      <c r="A380" s="2" t="s">
        <v>2621</v>
      </c>
      <c r="B380" s="5">
        <v>44377</v>
      </c>
      <c r="C380" s="2" t="s">
        <v>2622</v>
      </c>
      <c r="D380" t="s">
        <v>6180</v>
      </c>
      <c r="E380" s="2">
        <v>3</v>
      </c>
      <c r="F380" s="2" t="str">
        <f>customers!B380</f>
        <v>Jany Rudeforth</v>
      </c>
      <c r="G380" s="2" t="str">
        <f>customers!C380</f>
        <v>jrudeforthai@wunderground.com</v>
      </c>
      <c r="H380" s="2" t="str">
        <f>customers!G380</f>
        <v>Ireland</v>
      </c>
      <c r="I380" t="str" cm="1">
        <f t="array" ref="I380">_xlfn.IFS(LEFT(D380,1)="L","Lib",LEFT(D380,1)="A","Ara",LEFT(D380,1)="R","Rob",LEFT(D380,1)="E","Exc")</f>
        <v>Ara</v>
      </c>
      <c r="J380" t="str">
        <f>VLOOKUP(Table1[[#This Row],[Product ID]],products!A$2:G$49,3,FALSE)</f>
        <v>L</v>
      </c>
      <c r="K380">
        <f>VLOOKUP(Table1[[#This Row],[Product ID]],products!A$2:G$49,4,FALSE)</f>
        <v>0.5</v>
      </c>
      <c r="L380" s="8">
        <f>VLOOKUP(Table1[[#This Row],[Product ID]],products!A$2:G$49,5,FALSE)</f>
        <v>7.77</v>
      </c>
      <c r="M380" s="9">
        <f>E380*K380*Table1[[#This Row],[Unit Price]]</f>
        <v>11.654999999999999</v>
      </c>
    </row>
    <row r="381" spans="1:13" x14ac:dyDescent="0.35">
      <c r="A381" s="2" t="s">
        <v>2627</v>
      </c>
      <c r="B381" s="5">
        <v>43690</v>
      </c>
      <c r="C381" s="2" t="s">
        <v>2628</v>
      </c>
      <c r="D381" t="s">
        <v>6173</v>
      </c>
      <c r="E381" s="2">
        <v>6</v>
      </c>
      <c r="F381" s="2" t="str">
        <f>customers!B381</f>
        <v>Ashbey Tomaszewski</v>
      </c>
      <c r="G381" s="2" t="str">
        <f>customers!C381</f>
        <v>atomaszewskiaj@answers.com</v>
      </c>
      <c r="H381" s="2" t="str">
        <f>customers!G381</f>
        <v>United Kingdom</v>
      </c>
      <c r="I381" t="str" cm="1">
        <f t="array" ref="I381">_xlfn.IFS(LEFT(D381,1)="L","Lib",LEFT(D381,1)="A","Ara",LEFT(D381,1)="R","Rob",LEFT(D381,1)="E","Exc")</f>
        <v>Rob</v>
      </c>
      <c r="J381" t="str">
        <f>VLOOKUP(Table1[[#This Row],[Product ID]],products!A$2:G$49,3,FALSE)</f>
        <v>L</v>
      </c>
      <c r="K381">
        <f>VLOOKUP(Table1[[#This Row],[Product ID]],products!A$2:G$49,4,FALSE)</f>
        <v>0.5</v>
      </c>
      <c r="L381" s="8">
        <f>VLOOKUP(Table1[[#This Row],[Product ID]],products!A$2:G$49,5,FALSE)</f>
        <v>7.169999999999999</v>
      </c>
      <c r="M381" s="9">
        <f>E381*K381*Table1[[#This Row],[Unit Price]]</f>
        <v>21.509999999999998</v>
      </c>
    </row>
    <row r="382" spans="1:13" x14ac:dyDescent="0.35">
      <c r="A382" s="2" t="s">
        <v>2632</v>
      </c>
      <c r="B382" s="5">
        <v>44249</v>
      </c>
      <c r="C382" s="2" t="s">
        <v>2331</v>
      </c>
      <c r="D382" t="s">
        <v>6169</v>
      </c>
      <c r="E382" s="2">
        <v>3</v>
      </c>
      <c r="F382" s="2" t="str">
        <f>customers!B382</f>
        <v>Fanni Marti</v>
      </c>
      <c r="G382" s="2" t="str">
        <f>customers!C382</f>
        <v>fmartiak@stumbleupon.com</v>
      </c>
      <c r="H382" s="2" t="str">
        <f>customers!G382</f>
        <v>United States</v>
      </c>
      <c r="I382" t="str" cm="1">
        <f t="array" ref="I382">_xlfn.IFS(LEFT(D382,1)="L","Lib",LEFT(D382,1)="A","Ara",LEFT(D382,1)="R","Rob",LEFT(D382,1)="E","Exc")</f>
        <v>Lib</v>
      </c>
      <c r="J382" t="str">
        <f>VLOOKUP(Table1[[#This Row],[Product ID]],products!A$2:G$49,3,FALSE)</f>
        <v>D</v>
      </c>
      <c r="K382">
        <f>VLOOKUP(Table1[[#This Row],[Product ID]],products!A$2:G$49,4,FALSE)</f>
        <v>0.5</v>
      </c>
      <c r="L382" s="8">
        <f>VLOOKUP(Table1[[#This Row],[Product ID]],products!A$2:G$49,5,FALSE)</f>
        <v>7.77</v>
      </c>
      <c r="M382" s="9">
        <f>E382*K382*Table1[[#This Row],[Unit Price]]</f>
        <v>11.654999999999999</v>
      </c>
    </row>
    <row r="383" spans="1:13" x14ac:dyDescent="0.35">
      <c r="A383" s="2" t="s">
        <v>2638</v>
      </c>
      <c r="B383" s="5">
        <v>44646</v>
      </c>
      <c r="C383" s="2" t="s">
        <v>2639</v>
      </c>
      <c r="D383" t="s">
        <v>6154</v>
      </c>
      <c r="E383" s="2">
        <v>5</v>
      </c>
      <c r="F383" s="2" t="str">
        <f>customers!B383</f>
        <v>Pren Bess</v>
      </c>
      <c r="G383" s="2" t="str">
        <f>customers!C383</f>
        <v>pbessal@qq.com</v>
      </c>
      <c r="H383" s="2" t="str">
        <f>customers!G383</f>
        <v>United States</v>
      </c>
      <c r="I383" t="str" cm="1">
        <f t="array" ref="I383">_xlfn.IFS(LEFT(D383,1)="L","Lib",LEFT(D383,1)="A","Ara",LEFT(D383,1)="R","Rob",LEFT(D383,1)="E","Exc")</f>
        <v>Ara</v>
      </c>
      <c r="J383" t="str">
        <f>VLOOKUP(Table1[[#This Row],[Product ID]],products!A$2:G$49,3,FALSE)</f>
        <v>D</v>
      </c>
      <c r="K383">
        <f>VLOOKUP(Table1[[#This Row],[Product ID]],products!A$2:G$49,4,FALSE)</f>
        <v>0.2</v>
      </c>
      <c r="L383" s="8">
        <f>VLOOKUP(Table1[[#This Row],[Product ID]],products!A$2:G$49,5,FALSE)</f>
        <v>2.9849999999999999</v>
      </c>
      <c r="M383" s="9">
        <f>E383*K383*Table1[[#This Row],[Unit Price]]</f>
        <v>2.9849999999999999</v>
      </c>
    </row>
    <row r="384" spans="1:13" x14ac:dyDescent="0.35">
      <c r="A384" s="2" t="s">
        <v>2644</v>
      </c>
      <c r="B384" s="5">
        <v>43840</v>
      </c>
      <c r="C384" s="2" t="s">
        <v>2645</v>
      </c>
      <c r="D384" t="s">
        <v>6144</v>
      </c>
      <c r="E384" s="2">
        <v>3</v>
      </c>
      <c r="F384" s="2" t="str">
        <f>customers!B384</f>
        <v>Elka Windress</v>
      </c>
      <c r="G384" s="2" t="str">
        <f>customers!C384</f>
        <v>ewindressam@marketwatch.com</v>
      </c>
      <c r="H384" s="2" t="str">
        <f>customers!G384</f>
        <v>United States</v>
      </c>
      <c r="I384" t="str" cm="1">
        <f t="array" ref="I384">_xlfn.IFS(LEFT(D384,1)="L","Lib",LEFT(D384,1)="A","Ara",LEFT(D384,1)="R","Rob",LEFT(D384,1)="E","Exc")</f>
        <v>Exc</v>
      </c>
      <c r="J384" t="str">
        <f>VLOOKUP(Table1[[#This Row],[Product ID]],products!A$2:G$49,3,FALSE)</f>
        <v>D</v>
      </c>
      <c r="K384">
        <f>VLOOKUP(Table1[[#This Row],[Product ID]],products!A$2:G$49,4,FALSE)</f>
        <v>0.5</v>
      </c>
      <c r="L384" s="8">
        <f>VLOOKUP(Table1[[#This Row],[Product ID]],products!A$2:G$49,5,FALSE)</f>
        <v>7.29</v>
      </c>
      <c r="M384" s="9">
        <f>E384*K384*Table1[[#This Row],[Unit Price]]</f>
        <v>10.935</v>
      </c>
    </row>
    <row r="385" spans="1:13" x14ac:dyDescent="0.35">
      <c r="A385" s="2" t="s">
        <v>2650</v>
      </c>
      <c r="B385" s="5">
        <v>43586</v>
      </c>
      <c r="C385" s="2" t="s">
        <v>2651</v>
      </c>
      <c r="D385" t="s">
        <v>6176</v>
      </c>
      <c r="E385" s="2">
        <v>6</v>
      </c>
      <c r="F385" s="2" t="str">
        <f>customers!B385</f>
        <v>Marty Kidstoun</v>
      </c>
      <c r="G385" s="2">
        <f>customers!C385</f>
        <v>0</v>
      </c>
      <c r="H385" s="2" t="str">
        <f>customers!G385</f>
        <v>United States</v>
      </c>
      <c r="I385" t="str" cm="1">
        <f t="array" ref="I385">_xlfn.IFS(LEFT(D385,1)="L","Lib",LEFT(D385,1)="A","Ara",LEFT(D385,1)="R","Rob",LEFT(D385,1)="E","Exc")</f>
        <v>Exc</v>
      </c>
      <c r="J385" t="str">
        <f>VLOOKUP(Table1[[#This Row],[Product ID]],products!A$2:G$49,3,FALSE)</f>
        <v>L</v>
      </c>
      <c r="K385">
        <f>VLOOKUP(Table1[[#This Row],[Product ID]],products!A$2:G$49,4,FALSE)</f>
        <v>0.5</v>
      </c>
      <c r="L385" s="8">
        <f>VLOOKUP(Table1[[#This Row],[Product ID]],products!A$2:G$49,5,FALSE)</f>
        <v>8.91</v>
      </c>
      <c r="M385" s="9">
        <f>E385*K385*Table1[[#This Row],[Unit Price]]</f>
        <v>26.73</v>
      </c>
    </row>
    <row r="386" spans="1:13" x14ac:dyDescent="0.35">
      <c r="A386" s="2" t="s">
        <v>2655</v>
      </c>
      <c r="B386" s="5">
        <v>43870</v>
      </c>
      <c r="C386" s="2" t="s">
        <v>2656</v>
      </c>
      <c r="D386" t="s">
        <v>6182</v>
      </c>
      <c r="E386" s="2">
        <v>4</v>
      </c>
      <c r="F386" s="2" t="str">
        <f>customers!B386</f>
        <v>Nickey Dimbleby</v>
      </c>
      <c r="G386" s="2">
        <f>customers!C386</f>
        <v>0</v>
      </c>
      <c r="H386" s="2" t="str">
        <f>customers!G386</f>
        <v>United States</v>
      </c>
      <c r="I386" t="str" cm="1">
        <f t="array" ref="I386">_xlfn.IFS(LEFT(D386,1)="L","Lib",LEFT(D386,1)="A","Ara",LEFT(D386,1)="R","Rob",LEFT(D386,1)="E","Exc")</f>
        <v>Ara</v>
      </c>
      <c r="J386" t="str">
        <f>VLOOKUP(Table1[[#This Row],[Product ID]],products!A$2:G$49,3,FALSE)</f>
        <v>L</v>
      </c>
      <c r="K386">
        <f>VLOOKUP(Table1[[#This Row],[Product ID]],products!A$2:G$49,4,FALSE)</f>
        <v>2.5</v>
      </c>
      <c r="L386" s="8">
        <f>VLOOKUP(Table1[[#This Row],[Product ID]],products!A$2:G$49,5,FALSE)</f>
        <v>29.784999999999997</v>
      </c>
      <c r="M386" s="9">
        <f>E386*K386*Table1[[#This Row],[Unit Price]]</f>
        <v>297.84999999999997</v>
      </c>
    </row>
    <row r="387" spans="1:13" x14ac:dyDescent="0.35">
      <c r="A387" s="2" t="s">
        <v>2660</v>
      </c>
      <c r="B387" s="5">
        <v>44559</v>
      </c>
      <c r="C387" s="2" t="s">
        <v>2661</v>
      </c>
      <c r="D387" t="s">
        <v>6160</v>
      </c>
      <c r="E387" s="2">
        <v>5</v>
      </c>
      <c r="F387" s="2" t="str">
        <f>customers!B387</f>
        <v>Virgil Baumadier</v>
      </c>
      <c r="G387" s="2" t="str">
        <f>customers!C387</f>
        <v>vbaumadierap@google.cn</v>
      </c>
      <c r="H387" s="2" t="str">
        <f>customers!G387</f>
        <v>United States</v>
      </c>
      <c r="I387" t="str" cm="1">
        <f t="array" ref="I387">_xlfn.IFS(LEFT(D387,1)="L","Lib",LEFT(D387,1)="A","Ara",LEFT(D387,1)="R","Rob",LEFT(D387,1)="E","Exc")</f>
        <v>Lib</v>
      </c>
      <c r="J387" t="str">
        <f>VLOOKUP(Table1[[#This Row],[Product ID]],products!A$2:G$49,3,FALSE)</f>
        <v>M</v>
      </c>
      <c r="K387">
        <f>VLOOKUP(Table1[[#This Row],[Product ID]],products!A$2:G$49,4,FALSE)</f>
        <v>0.5</v>
      </c>
      <c r="L387" s="8">
        <f>VLOOKUP(Table1[[#This Row],[Product ID]],products!A$2:G$49,5,FALSE)</f>
        <v>8.73</v>
      </c>
      <c r="M387" s="9">
        <f>E387*K387*Table1[[#This Row],[Unit Price]]</f>
        <v>21.825000000000003</v>
      </c>
    </row>
    <row r="388" spans="1:13" x14ac:dyDescent="0.35">
      <c r="A388" s="2" t="s">
        <v>2666</v>
      </c>
      <c r="B388" s="5">
        <v>44083</v>
      </c>
      <c r="C388" s="2" t="s">
        <v>2667</v>
      </c>
      <c r="D388" t="s">
        <v>6154</v>
      </c>
      <c r="E388" s="2">
        <v>6</v>
      </c>
      <c r="F388" s="2" t="str">
        <f>customers!B388</f>
        <v>Lenore Messenbird</v>
      </c>
      <c r="G388" s="2">
        <f>customers!C388</f>
        <v>0</v>
      </c>
      <c r="H388" s="2" t="str">
        <f>customers!G388</f>
        <v>United States</v>
      </c>
      <c r="I388" t="str" cm="1">
        <f t="array" ref="I388">_xlfn.IFS(LEFT(D388,1)="L","Lib",LEFT(D388,1)="A","Ara",LEFT(D388,1)="R","Rob",LEFT(D388,1)="E","Exc")</f>
        <v>Ara</v>
      </c>
      <c r="J388" t="str">
        <f>VLOOKUP(Table1[[#This Row],[Product ID]],products!A$2:G$49,3,FALSE)</f>
        <v>D</v>
      </c>
      <c r="K388">
        <f>VLOOKUP(Table1[[#This Row],[Product ID]],products!A$2:G$49,4,FALSE)</f>
        <v>0.2</v>
      </c>
      <c r="L388" s="8">
        <f>VLOOKUP(Table1[[#This Row],[Product ID]],products!A$2:G$49,5,FALSE)</f>
        <v>2.9849999999999999</v>
      </c>
      <c r="M388" s="9">
        <f>E388*K388*Table1[[#This Row],[Unit Price]]</f>
        <v>3.5820000000000003</v>
      </c>
    </row>
    <row r="389" spans="1:13" x14ac:dyDescent="0.35">
      <c r="A389" s="2" t="s">
        <v>2671</v>
      </c>
      <c r="B389" s="5">
        <v>44455</v>
      </c>
      <c r="C389" s="2" t="s">
        <v>2672</v>
      </c>
      <c r="D389" t="s">
        <v>6171</v>
      </c>
      <c r="E389" s="2">
        <v>5</v>
      </c>
      <c r="F389" s="2" t="str">
        <f>customers!B389</f>
        <v>Shirleen Welds</v>
      </c>
      <c r="G389" s="2" t="str">
        <f>customers!C389</f>
        <v>sweldsar@wired.com</v>
      </c>
      <c r="H389" s="2" t="str">
        <f>customers!G389</f>
        <v>United States</v>
      </c>
      <c r="I389" t="str" cm="1">
        <f t="array" ref="I389">_xlfn.IFS(LEFT(D389,1)="L","Lib",LEFT(D389,1)="A","Ara",LEFT(D389,1)="R","Rob",LEFT(D389,1)="E","Exc")</f>
        <v>Exc</v>
      </c>
      <c r="J389" t="str">
        <f>VLOOKUP(Table1[[#This Row],[Product ID]],products!A$2:G$49,3,FALSE)</f>
        <v>L</v>
      </c>
      <c r="K389">
        <f>VLOOKUP(Table1[[#This Row],[Product ID]],products!A$2:G$49,4,FALSE)</f>
        <v>1</v>
      </c>
      <c r="L389" s="8">
        <f>VLOOKUP(Table1[[#This Row],[Product ID]],products!A$2:G$49,5,FALSE)</f>
        <v>14.85</v>
      </c>
      <c r="M389" s="9">
        <f>E389*K389*Table1[[#This Row],[Unit Price]]</f>
        <v>74.25</v>
      </c>
    </row>
    <row r="390" spans="1:13" x14ac:dyDescent="0.35">
      <c r="A390" s="2" t="s">
        <v>2677</v>
      </c>
      <c r="B390" s="5">
        <v>44130</v>
      </c>
      <c r="C390" s="2" t="s">
        <v>2678</v>
      </c>
      <c r="D390" t="s">
        <v>6150</v>
      </c>
      <c r="E390" s="2">
        <v>3</v>
      </c>
      <c r="F390" s="2" t="str">
        <f>customers!B390</f>
        <v>Maisie Sarvar</v>
      </c>
      <c r="G390" s="2" t="str">
        <f>customers!C390</f>
        <v>msarvaras@artisteer.com</v>
      </c>
      <c r="H390" s="2" t="str">
        <f>customers!G390</f>
        <v>United States</v>
      </c>
      <c r="I390" t="str" cm="1">
        <f t="array" ref="I390">_xlfn.IFS(LEFT(D390,1)="L","Lib",LEFT(D390,1)="A","Ara",LEFT(D390,1)="R","Rob",LEFT(D390,1)="E","Exc")</f>
        <v>Lib</v>
      </c>
      <c r="J390" t="str">
        <f>VLOOKUP(Table1[[#This Row],[Product ID]],products!A$2:G$49,3,FALSE)</f>
        <v>D</v>
      </c>
      <c r="K390">
        <f>VLOOKUP(Table1[[#This Row],[Product ID]],products!A$2:G$49,4,FALSE)</f>
        <v>0.2</v>
      </c>
      <c r="L390" s="8">
        <f>VLOOKUP(Table1[[#This Row],[Product ID]],products!A$2:G$49,5,FALSE)</f>
        <v>3.8849999999999998</v>
      </c>
      <c r="M390" s="9">
        <f>E390*K390*Table1[[#This Row],[Unit Price]]</f>
        <v>2.3310000000000004</v>
      </c>
    </row>
    <row r="391" spans="1:13" x14ac:dyDescent="0.35">
      <c r="A391" s="2" t="s">
        <v>2683</v>
      </c>
      <c r="B391" s="5">
        <v>43536</v>
      </c>
      <c r="C391" s="2" t="s">
        <v>2684</v>
      </c>
      <c r="D391" t="s">
        <v>6169</v>
      </c>
      <c r="E391" s="2">
        <v>3</v>
      </c>
      <c r="F391" s="2" t="str">
        <f>customers!B391</f>
        <v>Andrej Havick</v>
      </c>
      <c r="G391" s="2" t="str">
        <f>customers!C391</f>
        <v>ahavickat@nsw.gov.au</v>
      </c>
      <c r="H391" s="2" t="str">
        <f>customers!G391</f>
        <v>United States</v>
      </c>
      <c r="I391" t="str" cm="1">
        <f t="array" ref="I391">_xlfn.IFS(LEFT(D391,1)="L","Lib",LEFT(D391,1)="A","Ara",LEFT(D391,1)="R","Rob",LEFT(D391,1)="E","Exc")</f>
        <v>Lib</v>
      </c>
      <c r="J391" t="str">
        <f>VLOOKUP(Table1[[#This Row],[Product ID]],products!A$2:G$49,3,FALSE)</f>
        <v>D</v>
      </c>
      <c r="K391">
        <f>VLOOKUP(Table1[[#This Row],[Product ID]],products!A$2:G$49,4,FALSE)</f>
        <v>0.5</v>
      </c>
      <c r="L391" s="8">
        <f>VLOOKUP(Table1[[#This Row],[Product ID]],products!A$2:G$49,5,FALSE)</f>
        <v>7.77</v>
      </c>
      <c r="M391" s="9">
        <f>E391*K391*Table1[[#This Row],[Unit Price]]</f>
        <v>11.654999999999999</v>
      </c>
    </row>
    <row r="392" spans="1:13" x14ac:dyDescent="0.35">
      <c r="A392" s="2" t="s">
        <v>2689</v>
      </c>
      <c r="B392" s="5">
        <v>44245</v>
      </c>
      <c r="C392" s="2" t="s">
        <v>2690</v>
      </c>
      <c r="D392" t="s">
        <v>6144</v>
      </c>
      <c r="E392" s="2">
        <v>2</v>
      </c>
      <c r="F392" s="2" t="str">
        <f>customers!B392</f>
        <v>Sloan Diviny</v>
      </c>
      <c r="G392" s="2" t="str">
        <f>customers!C392</f>
        <v>sdivinyau@ask.com</v>
      </c>
      <c r="H392" s="2" t="str">
        <f>customers!G392</f>
        <v>United States</v>
      </c>
      <c r="I392" t="str" cm="1">
        <f t="array" ref="I392">_xlfn.IFS(LEFT(D392,1)="L","Lib",LEFT(D392,1)="A","Ara",LEFT(D392,1)="R","Rob",LEFT(D392,1)="E","Exc")</f>
        <v>Exc</v>
      </c>
      <c r="J392" t="str">
        <f>VLOOKUP(Table1[[#This Row],[Product ID]],products!A$2:G$49,3,FALSE)</f>
        <v>D</v>
      </c>
      <c r="K392">
        <f>VLOOKUP(Table1[[#This Row],[Product ID]],products!A$2:G$49,4,FALSE)</f>
        <v>0.5</v>
      </c>
      <c r="L392" s="8">
        <f>VLOOKUP(Table1[[#This Row],[Product ID]],products!A$2:G$49,5,FALSE)</f>
        <v>7.29</v>
      </c>
      <c r="M392" s="9">
        <f>E392*K392*Table1[[#This Row],[Unit Price]]</f>
        <v>7.29</v>
      </c>
    </row>
    <row r="393" spans="1:13" x14ac:dyDescent="0.35">
      <c r="A393" s="2" t="s">
        <v>2694</v>
      </c>
      <c r="B393" s="5">
        <v>44133</v>
      </c>
      <c r="C393" s="2" t="s">
        <v>2695</v>
      </c>
      <c r="D393" t="s">
        <v>6157</v>
      </c>
      <c r="E393" s="2">
        <v>2</v>
      </c>
      <c r="F393" s="2" t="str">
        <f>customers!B393</f>
        <v>Itch Norquoy</v>
      </c>
      <c r="G393" s="2" t="str">
        <f>customers!C393</f>
        <v>inorquoyav@businessweek.com</v>
      </c>
      <c r="H393" s="2" t="str">
        <f>customers!G393</f>
        <v>United States</v>
      </c>
      <c r="I393" t="str" cm="1">
        <f t="array" ref="I393">_xlfn.IFS(LEFT(D393,1)="L","Lib",LEFT(D393,1)="A","Ara",LEFT(D393,1)="R","Rob",LEFT(D393,1)="E","Exc")</f>
        <v>Ara</v>
      </c>
      <c r="J393" t="str">
        <f>VLOOKUP(Table1[[#This Row],[Product ID]],products!A$2:G$49,3,FALSE)</f>
        <v>M</v>
      </c>
      <c r="K393">
        <f>VLOOKUP(Table1[[#This Row],[Product ID]],products!A$2:G$49,4,FALSE)</f>
        <v>0.5</v>
      </c>
      <c r="L393" s="8">
        <f>VLOOKUP(Table1[[#This Row],[Product ID]],products!A$2:G$49,5,FALSE)</f>
        <v>6.75</v>
      </c>
      <c r="M393" s="9">
        <f>E393*K393*Table1[[#This Row],[Unit Price]]</f>
        <v>6.75</v>
      </c>
    </row>
    <row r="394" spans="1:13" x14ac:dyDescent="0.35">
      <c r="A394" s="2" t="s">
        <v>2699</v>
      </c>
      <c r="B394" s="5">
        <v>44445</v>
      </c>
      <c r="C394" s="2" t="s">
        <v>2700</v>
      </c>
      <c r="D394" t="s">
        <v>6171</v>
      </c>
      <c r="E394" s="2">
        <v>6</v>
      </c>
      <c r="F394" s="2" t="str">
        <f>customers!B394</f>
        <v>Anson Iddison</v>
      </c>
      <c r="G394" s="2" t="str">
        <f>customers!C394</f>
        <v>aiddisonaw@usa.gov</v>
      </c>
      <c r="H394" s="2" t="str">
        <f>customers!G394</f>
        <v>United States</v>
      </c>
      <c r="I394" t="str" cm="1">
        <f t="array" ref="I394">_xlfn.IFS(LEFT(D394,1)="L","Lib",LEFT(D394,1)="A","Ara",LEFT(D394,1)="R","Rob",LEFT(D394,1)="E","Exc")</f>
        <v>Exc</v>
      </c>
      <c r="J394" t="str">
        <f>VLOOKUP(Table1[[#This Row],[Product ID]],products!A$2:G$49,3,FALSE)</f>
        <v>L</v>
      </c>
      <c r="K394">
        <f>VLOOKUP(Table1[[#This Row],[Product ID]],products!A$2:G$49,4,FALSE)</f>
        <v>1</v>
      </c>
      <c r="L394" s="8">
        <f>VLOOKUP(Table1[[#This Row],[Product ID]],products!A$2:G$49,5,FALSE)</f>
        <v>14.85</v>
      </c>
      <c r="M394" s="9">
        <f>E394*K394*Table1[[#This Row],[Unit Price]]</f>
        <v>89.1</v>
      </c>
    </row>
    <row r="395" spans="1:13" x14ac:dyDescent="0.35">
      <c r="A395" s="2" t="s">
        <v>2699</v>
      </c>
      <c r="B395" s="5">
        <v>44445</v>
      </c>
      <c r="C395" s="2" t="s">
        <v>2700</v>
      </c>
      <c r="D395" t="s">
        <v>6167</v>
      </c>
      <c r="E395" s="2">
        <v>1</v>
      </c>
      <c r="F395" s="2" t="str">
        <f>customers!B395</f>
        <v>Dov Sprosson</v>
      </c>
      <c r="G395" s="2" t="str">
        <f>customers!C395</f>
        <v>dsprossonax@wunderground.com</v>
      </c>
      <c r="H395" s="2" t="str">
        <f>customers!G395</f>
        <v>United States</v>
      </c>
      <c r="I395" t="str" cm="1">
        <f t="array" ref="I395">_xlfn.IFS(LEFT(D395,1)="L","Lib",LEFT(D395,1)="A","Ara",LEFT(D395,1)="R","Rob",LEFT(D395,1)="E","Exc")</f>
        <v>Ara</v>
      </c>
      <c r="J395" t="str">
        <f>VLOOKUP(Table1[[#This Row],[Product ID]],products!A$2:G$49,3,FALSE)</f>
        <v>L</v>
      </c>
      <c r="K395">
        <f>VLOOKUP(Table1[[#This Row],[Product ID]],products!A$2:G$49,4,FALSE)</f>
        <v>0.2</v>
      </c>
      <c r="L395" s="8">
        <f>VLOOKUP(Table1[[#This Row],[Product ID]],products!A$2:G$49,5,FALSE)</f>
        <v>3.8849999999999998</v>
      </c>
      <c r="M395" s="9">
        <f>E395*K395*Table1[[#This Row],[Unit Price]]</f>
        <v>0.77700000000000002</v>
      </c>
    </row>
    <row r="396" spans="1:13" x14ac:dyDescent="0.35">
      <c r="A396" s="2" t="s">
        <v>2710</v>
      </c>
      <c r="B396" s="5">
        <v>44083</v>
      </c>
      <c r="C396" s="2" t="s">
        <v>2711</v>
      </c>
      <c r="D396" t="s">
        <v>6142</v>
      </c>
      <c r="E396" s="2">
        <v>4</v>
      </c>
      <c r="F396" s="2" t="str">
        <f>customers!B396</f>
        <v>Randal Longfield</v>
      </c>
      <c r="G396" s="2" t="str">
        <f>customers!C396</f>
        <v>rlongfielday@bluehost.com</v>
      </c>
      <c r="H396" s="2" t="str">
        <f>customers!G396</f>
        <v>United States</v>
      </c>
      <c r="I396" t="str" cm="1">
        <f t="array" ref="I396">_xlfn.IFS(LEFT(D396,1)="L","Lib",LEFT(D396,1)="A","Ara",LEFT(D396,1)="R","Rob",LEFT(D396,1)="E","Exc")</f>
        <v>Rob</v>
      </c>
      <c r="J396" t="str">
        <f>VLOOKUP(Table1[[#This Row],[Product ID]],products!A$2:G$49,3,FALSE)</f>
        <v>L</v>
      </c>
      <c r="K396">
        <f>VLOOKUP(Table1[[#This Row],[Product ID]],products!A$2:G$49,4,FALSE)</f>
        <v>2.5</v>
      </c>
      <c r="L396" s="8">
        <f>VLOOKUP(Table1[[#This Row],[Product ID]],products!A$2:G$49,5,FALSE)</f>
        <v>27.484999999999996</v>
      </c>
      <c r="M396" s="9">
        <f>E396*K396*Table1[[#This Row],[Unit Price]]</f>
        <v>274.84999999999997</v>
      </c>
    </row>
    <row r="397" spans="1:13" x14ac:dyDescent="0.35">
      <c r="A397" s="2" t="s">
        <v>2716</v>
      </c>
      <c r="B397" s="5">
        <v>44465</v>
      </c>
      <c r="C397" s="2" t="s">
        <v>2717</v>
      </c>
      <c r="D397" t="s">
        <v>6169</v>
      </c>
      <c r="E397" s="2">
        <v>6</v>
      </c>
      <c r="F397" s="2" t="str">
        <f>customers!B397</f>
        <v>Gregorius Kislingbury</v>
      </c>
      <c r="G397" s="2" t="str">
        <f>customers!C397</f>
        <v>gkislingburyaz@samsung.com</v>
      </c>
      <c r="H397" s="2" t="str">
        <f>customers!G397</f>
        <v>United States</v>
      </c>
      <c r="I397" t="str" cm="1">
        <f t="array" ref="I397">_xlfn.IFS(LEFT(D397,1)="L","Lib",LEFT(D397,1)="A","Ara",LEFT(D397,1)="R","Rob",LEFT(D397,1)="E","Exc")</f>
        <v>Lib</v>
      </c>
      <c r="J397" t="str">
        <f>VLOOKUP(Table1[[#This Row],[Product ID]],products!A$2:G$49,3,FALSE)</f>
        <v>D</v>
      </c>
      <c r="K397">
        <f>VLOOKUP(Table1[[#This Row],[Product ID]],products!A$2:G$49,4,FALSE)</f>
        <v>0.5</v>
      </c>
      <c r="L397" s="8">
        <f>VLOOKUP(Table1[[#This Row],[Product ID]],products!A$2:G$49,5,FALSE)</f>
        <v>7.77</v>
      </c>
      <c r="M397" s="9">
        <f>E397*K397*Table1[[#This Row],[Unit Price]]</f>
        <v>23.31</v>
      </c>
    </row>
    <row r="398" spans="1:13" x14ac:dyDescent="0.35">
      <c r="A398" s="2" t="s">
        <v>2721</v>
      </c>
      <c r="B398" s="5">
        <v>44140</v>
      </c>
      <c r="C398" s="2" t="s">
        <v>2722</v>
      </c>
      <c r="D398" t="s">
        <v>6180</v>
      </c>
      <c r="E398" s="2">
        <v>5</v>
      </c>
      <c r="F398" s="2" t="str">
        <f>customers!B398</f>
        <v>Xenos Gibbons</v>
      </c>
      <c r="G398" s="2" t="str">
        <f>customers!C398</f>
        <v>xgibbonsb0@artisteer.com</v>
      </c>
      <c r="H398" s="2" t="str">
        <f>customers!G398</f>
        <v>United States</v>
      </c>
      <c r="I398" t="str" cm="1">
        <f t="array" ref="I398">_xlfn.IFS(LEFT(D398,1)="L","Lib",LEFT(D398,1)="A","Ara",LEFT(D398,1)="R","Rob",LEFT(D398,1)="E","Exc")</f>
        <v>Ara</v>
      </c>
      <c r="J398" t="str">
        <f>VLOOKUP(Table1[[#This Row],[Product ID]],products!A$2:G$49,3,FALSE)</f>
        <v>L</v>
      </c>
      <c r="K398">
        <f>VLOOKUP(Table1[[#This Row],[Product ID]],products!A$2:G$49,4,FALSE)</f>
        <v>0.5</v>
      </c>
      <c r="L398" s="8">
        <f>VLOOKUP(Table1[[#This Row],[Product ID]],products!A$2:G$49,5,FALSE)</f>
        <v>7.77</v>
      </c>
      <c r="M398" s="9">
        <f>E398*K398*Table1[[#This Row],[Unit Price]]</f>
        <v>19.424999999999997</v>
      </c>
    </row>
    <row r="399" spans="1:13" x14ac:dyDescent="0.35">
      <c r="A399" s="2" t="s">
        <v>2727</v>
      </c>
      <c r="B399" s="5">
        <v>43720</v>
      </c>
      <c r="C399" s="2" t="s">
        <v>2728</v>
      </c>
      <c r="D399" t="s">
        <v>6169</v>
      </c>
      <c r="E399" s="2">
        <v>4</v>
      </c>
      <c r="F399" s="2" t="str">
        <f>customers!B399</f>
        <v>Fleur Parres</v>
      </c>
      <c r="G399" s="2" t="str">
        <f>customers!C399</f>
        <v>fparresb1@imageshack.us</v>
      </c>
      <c r="H399" s="2" t="str">
        <f>customers!G399</f>
        <v>United States</v>
      </c>
      <c r="I399" t="str" cm="1">
        <f t="array" ref="I399">_xlfn.IFS(LEFT(D399,1)="L","Lib",LEFT(D399,1)="A","Ara",LEFT(D399,1)="R","Rob",LEFT(D399,1)="E","Exc")</f>
        <v>Lib</v>
      </c>
      <c r="J399" t="str">
        <f>VLOOKUP(Table1[[#This Row],[Product ID]],products!A$2:G$49,3,FALSE)</f>
        <v>D</v>
      </c>
      <c r="K399">
        <f>VLOOKUP(Table1[[#This Row],[Product ID]],products!A$2:G$49,4,FALSE)</f>
        <v>0.5</v>
      </c>
      <c r="L399" s="8">
        <f>VLOOKUP(Table1[[#This Row],[Product ID]],products!A$2:G$49,5,FALSE)</f>
        <v>7.77</v>
      </c>
      <c r="M399" s="9">
        <f>E399*K399*Table1[[#This Row],[Unit Price]]</f>
        <v>15.54</v>
      </c>
    </row>
    <row r="400" spans="1:13" x14ac:dyDescent="0.35">
      <c r="A400" s="2" t="s">
        <v>2733</v>
      </c>
      <c r="B400" s="5">
        <v>43677</v>
      </c>
      <c r="C400" s="2" t="s">
        <v>2734</v>
      </c>
      <c r="D400" t="s">
        <v>6154</v>
      </c>
      <c r="E400" s="2">
        <v>6</v>
      </c>
      <c r="F400" s="2" t="str">
        <f>customers!B400</f>
        <v>Gran Sibray</v>
      </c>
      <c r="G400" s="2" t="str">
        <f>customers!C400</f>
        <v>gsibrayb2@wsj.com</v>
      </c>
      <c r="H400" s="2" t="str">
        <f>customers!G400</f>
        <v>United States</v>
      </c>
      <c r="I400" t="str" cm="1">
        <f t="array" ref="I400">_xlfn.IFS(LEFT(D400,1)="L","Lib",LEFT(D400,1)="A","Ara",LEFT(D400,1)="R","Rob",LEFT(D400,1)="E","Exc")</f>
        <v>Ara</v>
      </c>
      <c r="J400" t="str">
        <f>VLOOKUP(Table1[[#This Row],[Product ID]],products!A$2:G$49,3,FALSE)</f>
        <v>D</v>
      </c>
      <c r="K400">
        <f>VLOOKUP(Table1[[#This Row],[Product ID]],products!A$2:G$49,4,FALSE)</f>
        <v>0.2</v>
      </c>
      <c r="L400" s="8">
        <f>VLOOKUP(Table1[[#This Row],[Product ID]],products!A$2:G$49,5,FALSE)</f>
        <v>2.9849999999999999</v>
      </c>
      <c r="M400" s="9">
        <f>E400*K400*Table1[[#This Row],[Unit Price]]</f>
        <v>3.5820000000000003</v>
      </c>
    </row>
    <row r="401" spans="1:13" x14ac:dyDescent="0.35">
      <c r="A401" s="2" t="s">
        <v>2739</v>
      </c>
      <c r="B401" s="5">
        <v>43539</v>
      </c>
      <c r="C401" s="2" t="s">
        <v>2740</v>
      </c>
      <c r="D401" t="s">
        <v>6185</v>
      </c>
      <c r="E401" s="2">
        <v>6</v>
      </c>
      <c r="F401" s="2" t="str">
        <f>customers!B401</f>
        <v>Ingelbert Hotchkin</v>
      </c>
      <c r="G401" s="2" t="str">
        <f>customers!C401</f>
        <v>ihotchkinb3@mit.edu</v>
      </c>
      <c r="H401" s="2" t="str">
        <f>customers!G401</f>
        <v>United Kingdom</v>
      </c>
      <c r="I401" t="str" cm="1">
        <f t="array" ref="I401">_xlfn.IFS(LEFT(D401,1)="L","Lib",LEFT(D401,1)="A","Ara",LEFT(D401,1)="R","Rob",LEFT(D401,1)="E","Exc")</f>
        <v>Exc</v>
      </c>
      <c r="J401" t="str">
        <f>VLOOKUP(Table1[[#This Row],[Product ID]],products!A$2:G$49,3,FALSE)</f>
        <v>D</v>
      </c>
      <c r="K401">
        <f>VLOOKUP(Table1[[#This Row],[Product ID]],products!A$2:G$49,4,FALSE)</f>
        <v>2.5</v>
      </c>
      <c r="L401" s="8">
        <f>VLOOKUP(Table1[[#This Row],[Product ID]],products!A$2:G$49,5,FALSE)</f>
        <v>27.945</v>
      </c>
      <c r="M401" s="9">
        <f>E401*K401*Table1[[#This Row],[Unit Price]]</f>
        <v>419.17500000000001</v>
      </c>
    </row>
    <row r="402" spans="1:13" x14ac:dyDescent="0.35">
      <c r="A402" s="2" t="s">
        <v>2745</v>
      </c>
      <c r="B402" s="5">
        <v>44332</v>
      </c>
      <c r="C402" s="2" t="s">
        <v>2746</v>
      </c>
      <c r="D402" t="s">
        <v>6170</v>
      </c>
      <c r="E402" s="2">
        <v>4</v>
      </c>
      <c r="F402" s="2" t="str">
        <f>customers!B402</f>
        <v>Neely Broadberrie</v>
      </c>
      <c r="G402" s="2" t="str">
        <f>customers!C402</f>
        <v>nbroadberrieb4@gnu.org</v>
      </c>
      <c r="H402" s="2" t="str">
        <f>customers!G402</f>
        <v>United States</v>
      </c>
      <c r="I402" t="str" cm="1">
        <f t="array" ref="I402">_xlfn.IFS(LEFT(D402,1)="L","Lib",LEFT(D402,1)="A","Ara",LEFT(D402,1)="R","Rob",LEFT(D402,1)="E","Exc")</f>
        <v>Lib</v>
      </c>
      <c r="J402" t="str">
        <f>VLOOKUP(Table1[[#This Row],[Product ID]],products!A$2:G$49,3,FALSE)</f>
        <v>L</v>
      </c>
      <c r="K402">
        <f>VLOOKUP(Table1[[#This Row],[Product ID]],products!A$2:G$49,4,FALSE)</f>
        <v>1</v>
      </c>
      <c r="L402" s="8">
        <f>VLOOKUP(Table1[[#This Row],[Product ID]],products!A$2:G$49,5,FALSE)</f>
        <v>15.85</v>
      </c>
      <c r="M402" s="9">
        <f>E402*K402*Table1[[#This Row],[Unit Price]]</f>
        <v>63.4</v>
      </c>
    </row>
    <row r="403" spans="1:13" x14ac:dyDescent="0.35">
      <c r="A403" s="2" t="s">
        <v>2751</v>
      </c>
      <c r="B403" s="5">
        <v>43591</v>
      </c>
      <c r="C403" s="2" t="s">
        <v>2752</v>
      </c>
      <c r="D403" t="s">
        <v>6159</v>
      </c>
      <c r="E403" s="2">
        <v>2</v>
      </c>
      <c r="F403" s="2" t="str">
        <f>customers!B403</f>
        <v>Rutger Pithcock</v>
      </c>
      <c r="G403" s="2" t="str">
        <f>customers!C403</f>
        <v>rpithcockb5@yellowbook.com</v>
      </c>
      <c r="H403" s="2" t="str">
        <f>customers!G403</f>
        <v>United States</v>
      </c>
      <c r="I403" t="str" cm="1">
        <f t="array" ref="I403">_xlfn.IFS(LEFT(D403,1)="L","Lib",LEFT(D403,1)="A","Ara",LEFT(D403,1)="R","Rob",LEFT(D403,1)="E","Exc")</f>
        <v>Lib</v>
      </c>
      <c r="J403" t="str">
        <f>VLOOKUP(Table1[[#This Row],[Product ID]],products!A$2:G$49,3,FALSE)</f>
        <v>M</v>
      </c>
      <c r="K403">
        <f>VLOOKUP(Table1[[#This Row],[Product ID]],products!A$2:G$49,4,FALSE)</f>
        <v>0.2</v>
      </c>
      <c r="L403" s="8">
        <f>VLOOKUP(Table1[[#This Row],[Product ID]],products!A$2:G$49,5,FALSE)</f>
        <v>4.3650000000000002</v>
      </c>
      <c r="M403" s="9">
        <f>E403*K403*Table1[[#This Row],[Unit Price]]</f>
        <v>1.7460000000000002</v>
      </c>
    </row>
    <row r="404" spans="1:13" x14ac:dyDescent="0.35">
      <c r="A404" s="2" t="s">
        <v>2757</v>
      </c>
      <c r="B404" s="5">
        <v>43502</v>
      </c>
      <c r="C404" s="2" t="s">
        <v>2758</v>
      </c>
      <c r="D404" t="s">
        <v>6177</v>
      </c>
      <c r="E404" s="2">
        <v>3</v>
      </c>
      <c r="F404" s="2" t="str">
        <f>customers!B404</f>
        <v>Gale Croysdale</v>
      </c>
      <c r="G404" s="2" t="str">
        <f>customers!C404</f>
        <v>gcroysdaleb6@nih.gov</v>
      </c>
      <c r="H404" s="2" t="str">
        <f>customers!G404</f>
        <v>United States</v>
      </c>
      <c r="I404" t="str" cm="1">
        <f t="array" ref="I404">_xlfn.IFS(LEFT(D404,1)="L","Lib",LEFT(D404,1)="A","Ara",LEFT(D404,1)="R","Rob",LEFT(D404,1)="E","Exc")</f>
        <v>Rob</v>
      </c>
      <c r="J404" t="str">
        <f>VLOOKUP(Table1[[#This Row],[Product ID]],products!A$2:G$49,3,FALSE)</f>
        <v>D</v>
      </c>
      <c r="K404">
        <f>VLOOKUP(Table1[[#This Row],[Product ID]],products!A$2:G$49,4,FALSE)</f>
        <v>1</v>
      </c>
      <c r="L404" s="8">
        <f>VLOOKUP(Table1[[#This Row],[Product ID]],products!A$2:G$49,5,FALSE)</f>
        <v>8.9499999999999993</v>
      </c>
      <c r="M404" s="9">
        <f>E404*K404*Table1[[#This Row],[Unit Price]]</f>
        <v>26.849999999999998</v>
      </c>
    </row>
    <row r="405" spans="1:13" x14ac:dyDescent="0.35">
      <c r="A405" s="2" t="s">
        <v>2763</v>
      </c>
      <c r="B405" s="5">
        <v>44295</v>
      </c>
      <c r="C405" s="2" t="s">
        <v>2764</v>
      </c>
      <c r="D405" t="s">
        <v>6145</v>
      </c>
      <c r="E405" s="2">
        <v>2</v>
      </c>
      <c r="F405" s="2" t="str">
        <f>customers!B405</f>
        <v>Benedetto Gozzett</v>
      </c>
      <c r="G405" s="2" t="str">
        <f>customers!C405</f>
        <v>bgozzettb7@github.com</v>
      </c>
      <c r="H405" s="2" t="str">
        <f>customers!G405</f>
        <v>United States</v>
      </c>
      <c r="I405" t="str" cm="1">
        <f t="array" ref="I405">_xlfn.IFS(LEFT(D405,1)="L","Lib",LEFT(D405,1)="A","Ara",LEFT(D405,1)="R","Rob",LEFT(D405,1)="E","Exc")</f>
        <v>Lib</v>
      </c>
      <c r="J405" t="str">
        <f>VLOOKUP(Table1[[#This Row],[Product ID]],products!A$2:G$49,3,FALSE)</f>
        <v>L</v>
      </c>
      <c r="K405">
        <f>VLOOKUP(Table1[[#This Row],[Product ID]],products!A$2:G$49,4,FALSE)</f>
        <v>0.2</v>
      </c>
      <c r="L405" s="8">
        <f>VLOOKUP(Table1[[#This Row],[Product ID]],products!A$2:G$49,5,FALSE)</f>
        <v>4.7549999999999999</v>
      </c>
      <c r="M405" s="9">
        <f>E405*K405*Table1[[#This Row],[Unit Price]]</f>
        <v>1.9020000000000001</v>
      </c>
    </row>
    <row r="406" spans="1:13" x14ac:dyDescent="0.35">
      <c r="A406" s="2" t="s">
        <v>2769</v>
      </c>
      <c r="B406" s="5">
        <v>43971</v>
      </c>
      <c r="C406" s="2" t="s">
        <v>2770</v>
      </c>
      <c r="D406" t="s">
        <v>6147</v>
      </c>
      <c r="E406" s="2">
        <v>4</v>
      </c>
      <c r="F406" s="2" t="str">
        <f>customers!B406</f>
        <v>Tania Craggs</v>
      </c>
      <c r="G406" s="2" t="str">
        <f>customers!C406</f>
        <v>tcraggsb8@house.gov</v>
      </c>
      <c r="H406" s="2" t="str">
        <f>customers!G406</f>
        <v>Ireland</v>
      </c>
      <c r="I406" t="str" cm="1">
        <f t="array" ref="I406">_xlfn.IFS(LEFT(D406,1)="L","Lib",LEFT(D406,1)="A","Ara",LEFT(D406,1)="R","Rob",LEFT(D406,1)="E","Exc")</f>
        <v>Ara</v>
      </c>
      <c r="J406" t="str">
        <f>VLOOKUP(Table1[[#This Row],[Product ID]],products!A$2:G$49,3,FALSE)</f>
        <v>D</v>
      </c>
      <c r="K406">
        <f>VLOOKUP(Table1[[#This Row],[Product ID]],products!A$2:G$49,4,FALSE)</f>
        <v>1</v>
      </c>
      <c r="L406" s="8">
        <f>VLOOKUP(Table1[[#This Row],[Product ID]],products!A$2:G$49,5,FALSE)</f>
        <v>9.9499999999999993</v>
      </c>
      <c r="M406" s="9">
        <f>E406*K406*Table1[[#This Row],[Unit Price]]</f>
        <v>39.799999999999997</v>
      </c>
    </row>
    <row r="407" spans="1:13" x14ac:dyDescent="0.35">
      <c r="A407" s="2" t="s">
        <v>2775</v>
      </c>
      <c r="B407" s="5">
        <v>44167</v>
      </c>
      <c r="C407" s="2" t="s">
        <v>2776</v>
      </c>
      <c r="D407" t="s">
        <v>6139</v>
      </c>
      <c r="E407" s="2">
        <v>3</v>
      </c>
      <c r="F407" s="2" t="str">
        <f>customers!B407</f>
        <v>Leonie Cullrford</v>
      </c>
      <c r="G407" s="2" t="str">
        <f>customers!C407</f>
        <v>lcullrfordb9@xing.com</v>
      </c>
      <c r="H407" s="2" t="str">
        <f>customers!G407</f>
        <v>United States</v>
      </c>
      <c r="I407" t="str" cm="1">
        <f t="array" ref="I407">_xlfn.IFS(LEFT(D407,1)="L","Lib",LEFT(D407,1)="A","Ara",LEFT(D407,1)="R","Rob",LEFT(D407,1)="E","Exc")</f>
        <v>Exc</v>
      </c>
      <c r="J407" t="str">
        <f>VLOOKUP(Table1[[#This Row],[Product ID]],products!A$2:G$49,3,FALSE)</f>
        <v>M</v>
      </c>
      <c r="K407">
        <f>VLOOKUP(Table1[[#This Row],[Product ID]],products!A$2:G$49,4,FALSE)</f>
        <v>0.5</v>
      </c>
      <c r="L407" s="8">
        <f>VLOOKUP(Table1[[#This Row],[Product ID]],products!A$2:G$49,5,FALSE)</f>
        <v>8.25</v>
      </c>
      <c r="M407" s="9">
        <f>E407*K407*Table1[[#This Row],[Unit Price]]</f>
        <v>12.375</v>
      </c>
    </row>
    <row r="408" spans="1:13" x14ac:dyDescent="0.35">
      <c r="A408" s="2" t="s">
        <v>2781</v>
      </c>
      <c r="B408" s="5">
        <v>44416</v>
      </c>
      <c r="C408" s="2" t="s">
        <v>2782</v>
      </c>
      <c r="D408" t="s">
        <v>6141</v>
      </c>
      <c r="E408" s="2">
        <v>5</v>
      </c>
      <c r="F408" s="2" t="str">
        <f>customers!B408</f>
        <v>Auguste Rizon</v>
      </c>
      <c r="G408" s="2" t="str">
        <f>customers!C408</f>
        <v>arizonba@xing.com</v>
      </c>
      <c r="H408" s="2" t="str">
        <f>customers!G408</f>
        <v>United States</v>
      </c>
      <c r="I408" t="str" cm="1">
        <f t="array" ref="I408">_xlfn.IFS(LEFT(D408,1)="L","Lib",LEFT(D408,1)="A","Ara",LEFT(D408,1)="R","Rob",LEFT(D408,1)="E","Exc")</f>
        <v>Exc</v>
      </c>
      <c r="J408" t="str">
        <f>VLOOKUP(Table1[[#This Row],[Product ID]],products!A$2:G$49,3,FALSE)</f>
        <v>M</v>
      </c>
      <c r="K408">
        <f>VLOOKUP(Table1[[#This Row],[Product ID]],products!A$2:G$49,4,FALSE)</f>
        <v>1</v>
      </c>
      <c r="L408" s="8">
        <f>VLOOKUP(Table1[[#This Row],[Product ID]],products!A$2:G$49,5,FALSE)</f>
        <v>13.75</v>
      </c>
      <c r="M408" s="9">
        <f>E408*K408*Table1[[#This Row],[Unit Price]]</f>
        <v>68.75</v>
      </c>
    </row>
    <row r="409" spans="1:13" x14ac:dyDescent="0.35">
      <c r="A409" s="2" t="s">
        <v>2787</v>
      </c>
      <c r="B409" s="5">
        <v>44595</v>
      </c>
      <c r="C409" s="2" t="s">
        <v>2788</v>
      </c>
      <c r="D409" t="s">
        <v>6139</v>
      </c>
      <c r="E409" s="2">
        <v>6</v>
      </c>
      <c r="F409" s="2" t="str">
        <f>customers!B409</f>
        <v>Lorin Guerrazzi</v>
      </c>
      <c r="G409" s="2">
        <f>customers!C409</f>
        <v>0</v>
      </c>
      <c r="H409" s="2" t="str">
        <f>customers!G409</f>
        <v>Ireland</v>
      </c>
      <c r="I409" t="str" cm="1">
        <f t="array" ref="I409">_xlfn.IFS(LEFT(D409,1)="L","Lib",LEFT(D409,1)="A","Ara",LEFT(D409,1)="R","Rob",LEFT(D409,1)="E","Exc")</f>
        <v>Exc</v>
      </c>
      <c r="J409" t="str">
        <f>VLOOKUP(Table1[[#This Row],[Product ID]],products!A$2:G$49,3,FALSE)</f>
        <v>M</v>
      </c>
      <c r="K409">
        <f>VLOOKUP(Table1[[#This Row],[Product ID]],products!A$2:G$49,4,FALSE)</f>
        <v>0.5</v>
      </c>
      <c r="L409" s="8">
        <f>VLOOKUP(Table1[[#This Row],[Product ID]],products!A$2:G$49,5,FALSE)</f>
        <v>8.25</v>
      </c>
      <c r="M409" s="9">
        <f>E409*K409*Table1[[#This Row],[Unit Price]]</f>
        <v>24.75</v>
      </c>
    </row>
    <row r="410" spans="1:13" x14ac:dyDescent="0.35">
      <c r="A410" s="2" t="s">
        <v>2792</v>
      </c>
      <c r="B410" s="5">
        <v>44659</v>
      </c>
      <c r="C410" s="2" t="s">
        <v>2793</v>
      </c>
      <c r="D410" t="s">
        <v>6175</v>
      </c>
      <c r="E410" s="2">
        <v>2</v>
      </c>
      <c r="F410" s="2" t="str">
        <f>customers!B410</f>
        <v>Felice Miell</v>
      </c>
      <c r="G410" s="2" t="str">
        <f>customers!C410</f>
        <v>fmiellbc@spiegel.de</v>
      </c>
      <c r="H410" s="2" t="str">
        <f>customers!G410</f>
        <v>United States</v>
      </c>
      <c r="I410" t="str" cm="1">
        <f t="array" ref="I410">_xlfn.IFS(LEFT(D410,1)="L","Lib",LEFT(D410,1)="A","Ara",LEFT(D410,1)="R","Rob",LEFT(D410,1)="E","Exc")</f>
        <v>Ara</v>
      </c>
      <c r="J410" t="str">
        <f>VLOOKUP(Table1[[#This Row],[Product ID]],products!A$2:G$49,3,FALSE)</f>
        <v>M</v>
      </c>
      <c r="K410">
        <f>VLOOKUP(Table1[[#This Row],[Product ID]],products!A$2:G$49,4,FALSE)</f>
        <v>2.5</v>
      </c>
      <c r="L410" s="8">
        <f>VLOOKUP(Table1[[#This Row],[Product ID]],products!A$2:G$49,5,FALSE)</f>
        <v>25.874999999999996</v>
      </c>
      <c r="M410" s="9">
        <f>E410*K410*Table1[[#This Row],[Unit Price]]</f>
        <v>129.37499999999997</v>
      </c>
    </row>
    <row r="411" spans="1:13" x14ac:dyDescent="0.35">
      <c r="A411" s="2" t="s">
        <v>2798</v>
      </c>
      <c r="B411" s="5">
        <v>44203</v>
      </c>
      <c r="C411" s="2" t="s">
        <v>2799</v>
      </c>
      <c r="D411" t="s">
        <v>6170</v>
      </c>
      <c r="E411" s="2">
        <v>3</v>
      </c>
      <c r="F411" s="2" t="str">
        <f>customers!B411</f>
        <v>Hamish Skeech</v>
      </c>
      <c r="G411" s="2">
        <f>customers!C411</f>
        <v>0</v>
      </c>
      <c r="H411" s="2" t="str">
        <f>customers!G411</f>
        <v>Ireland</v>
      </c>
      <c r="I411" t="str" cm="1">
        <f t="array" ref="I411">_xlfn.IFS(LEFT(D411,1)="L","Lib",LEFT(D411,1)="A","Ara",LEFT(D411,1)="R","Rob",LEFT(D411,1)="E","Exc")</f>
        <v>Lib</v>
      </c>
      <c r="J411" t="str">
        <f>VLOOKUP(Table1[[#This Row],[Product ID]],products!A$2:G$49,3,FALSE)</f>
        <v>L</v>
      </c>
      <c r="K411">
        <f>VLOOKUP(Table1[[#This Row],[Product ID]],products!A$2:G$49,4,FALSE)</f>
        <v>1</v>
      </c>
      <c r="L411" s="8">
        <f>VLOOKUP(Table1[[#This Row],[Product ID]],products!A$2:G$49,5,FALSE)</f>
        <v>15.85</v>
      </c>
      <c r="M411" s="9">
        <f>E411*K411*Table1[[#This Row],[Unit Price]]</f>
        <v>47.55</v>
      </c>
    </row>
    <row r="412" spans="1:13" x14ac:dyDescent="0.35">
      <c r="A412" s="2" t="s">
        <v>2803</v>
      </c>
      <c r="B412" s="5">
        <v>44441</v>
      </c>
      <c r="C412" s="2" t="s">
        <v>2804</v>
      </c>
      <c r="D412" t="s">
        <v>6167</v>
      </c>
      <c r="E412" s="2">
        <v>4</v>
      </c>
      <c r="F412" s="2" t="str">
        <f>customers!B412</f>
        <v>Giordano Lorenzin</v>
      </c>
      <c r="G412" s="2">
        <f>customers!C412</f>
        <v>0</v>
      </c>
      <c r="H412" s="2" t="str">
        <f>customers!G412</f>
        <v>United States</v>
      </c>
      <c r="I412" t="str" cm="1">
        <f t="array" ref="I412">_xlfn.IFS(LEFT(D412,1)="L","Lib",LEFT(D412,1)="A","Ara",LEFT(D412,1)="R","Rob",LEFT(D412,1)="E","Exc")</f>
        <v>Ara</v>
      </c>
      <c r="J412" t="str">
        <f>VLOOKUP(Table1[[#This Row],[Product ID]],products!A$2:G$49,3,FALSE)</f>
        <v>L</v>
      </c>
      <c r="K412">
        <f>VLOOKUP(Table1[[#This Row],[Product ID]],products!A$2:G$49,4,FALSE)</f>
        <v>0.2</v>
      </c>
      <c r="L412" s="8">
        <f>VLOOKUP(Table1[[#This Row],[Product ID]],products!A$2:G$49,5,FALSE)</f>
        <v>3.8849999999999998</v>
      </c>
      <c r="M412" s="9">
        <f>E412*K412*Table1[[#This Row],[Unit Price]]</f>
        <v>3.1080000000000001</v>
      </c>
    </row>
    <row r="413" spans="1:13" x14ac:dyDescent="0.35">
      <c r="A413" s="2" t="s">
        <v>2808</v>
      </c>
      <c r="B413" s="5">
        <v>44504</v>
      </c>
      <c r="C413" s="2" t="s">
        <v>2809</v>
      </c>
      <c r="D413" t="s">
        <v>6162</v>
      </c>
      <c r="E413" s="2">
        <v>6</v>
      </c>
      <c r="F413" s="2" t="str">
        <f>customers!B413</f>
        <v>Harwilll Bishell</v>
      </c>
      <c r="G413" s="2">
        <f>customers!C413</f>
        <v>0</v>
      </c>
      <c r="H413" s="2" t="str">
        <f>customers!G413</f>
        <v>United States</v>
      </c>
      <c r="I413" t="str" cm="1">
        <f t="array" ref="I413">_xlfn.IFS(LEFT(D413,1)="L","Lib",LEFT(D413,1)="A","Ara",LEFT(D413,1)="R","Rob",LEFT(D413,1)="E","Exc")</f>
        <v>Lib</v>
      </c>
      <c r="J413" t="str">
        <f>VLOOKUP(Table1[[#This Row],[Product ID]],products!A$2:G$49,3,FALSE)</f>
        <v>M</v>
      </c>
      <c r="K413">
        <f>VLOOKUP(Table1[[#This Row],[Product ID]],products!A$2:G$49,4,FALSE)</f>
        <v>1</v>
      </c>
      <c r="L413" s="8">
        <f>VLOOKUP(Table1[[#This Row],[Product ID]],products!A$2:G$49,5,FALSE)</f>
        <v>14.55</v>
      </c>
      <c r="M413" s="9">
        <f>E413*K413*Table1[[#This Row],[Unit Price]]</f>
        <v>87.300000000000011</v>
      </c>
    </row>
    <row r="414" spans="1:13" x14ac:dyDescent="0.35">
      <c r="A414" s="2" t="s">
        <v>2813</v>
      </c>
      <c r="B414" s="5">
        <v>44410</v>
      </c>
      <c r="C414" s="2" t="s">
        <v>2814</v>
      </c>
      <c r="D414" t="s">
        <v>6155</v>
      </c>
      <c r="E414" s="2">
        <v>5</v>
      </c>
      <c r="F414" s="2" t="str">
        <f>customers!B414</f>
        <v>Freeland Missenden</v>
      </c>
      <c r="G414" s="2">
        <f>customers!C414</f>
        <v>0</v>
      </c>
      <c r="H414" s="2" t="str">
        <f>customers!G414</f>
        <v>United States</v>
      </c>
      <c r="I414" t="str" cm="1">
        <f t="array" ref="I414">_xlfn.IFS(LEFT(D414,1)="L","Lib",LEFT(D414,1)="A","Ara",LEFT(D414,1)="R","Rob",LEFT(D414,1)="E","Exc")</f>
        <v>Ara</v>
      </c>
      <c r="J414" t="str">
        <f>VLOOKUP(Table1[[#This Row],[Product ID]],products!A$2:G$49,3,FALSE)</f>
        <v>M</v>
      </c>
      <c r="K414">
        <f>VLOOKUP(Table1[[#This Row],[Product ID]],products!A$2:G$49,4,FALSE)</f>
        <v>1</v>
      </c>
      <c r="L414" s="8">
        <f>VLOOKUP(Table1[[#This Row],[Product ID]],products!A$2:G$49,5,FALSE)</f>
        <v>11.25</v>
      </c>
      <c r="M414" s="9">
        <f>E414*K414*Table1[[#This Row],[Unit Price]]</f>
        <v>56.25</v>
      </c>
    </row>
    <row r="415" spans="1:13" x14ac:dyDescent="0.35">
      <c r="A415" s="2" t="s">
        <v>2818</v>
      </c>
      <c r="B415" s="5">
        <v>43857</v>
      </c>
      <c r="C415" s="2" t="s">
        <v>2819</v>
      </c>
      <c r="D415" t="s">
        <v>6164</v>
      </c>
      <c r="E415" s="2">
        <v>1</v>
      </c>
      <c r="F415" s="2" t="str">
        <f>customers!B415</f>
        <v>Waylan Springall</v>
      </c>
      <c r="G415" s="2" t="str">
        <f>customers!C415</f>
        <v>wspringallbh@jugem.jp</v>
      </c>
      <c r="H415" s="2" t="str">
        <f>customers!G415</f>
        <v>United States</v>
      </c>
      <c r="I415" t="str" cm="1">
        <f t="array" ref="I415">_xlfn.IFS(LEFT(D415,1)="L","Lib",LEFT(D415,1)="A","Ara",LEFT(D415,1)="R","Rob",LEFT(D415,1)="E","Exc")</f>
        <v>Lib</v>
      </c>
      <c r="J415" t="str">
        <f>VLOOKUP(Table1[[#This Row],[Product ID]],products!A$2:G$49,3,FALSE)</f>
        <v>L</v>
      </c>
      <c r="K415">
        <f>VLOOKUP(Table1[[#This Row],[Product ID]],products!A$2:G$49,4,FALSE)</f>
        <v>2.5</v>
      </c>
      <c r="L415" s="8">
        <f>VLOOKUP(Table1[[#This Row],[Product ID]],products!A$2:G$49,5,FALSE)</f>
        <v>36.454999999999998</v>
      </c>
      <c r="M415" s="9">
        <f>E415*K415*Table1[[#This Row],[Unit Price]]</f>
        <v>91.137499999999989</v>
      </c>
    </row>
    <row r="416" spans="1:13" x14ac:dyDescent="0.35">
      <c r="A416" s="2" t="s">
        <v>2824</v>
      </c>
      <c r="B416" s="5">
        <v>43802</v>
      </c>
      <c r="C416" s="2" t="s">
        <v>2825</v>
      </c>
      <c r="D416" t="s">
        <v>6178</v>
      </c>
      <c r="E416" s="2">
        <v>3</v>
      </c>
      <c r="F416" s="2" t="str">
        <f>customers!B416</f>
        <v>Kiri Avramow</v>
      </c>
      <c r="G416" s="2">
        <f>customers!C416</f>
        <v>0</v>
      </c>
      <c r="H416" s="2" t="str">
        <f>customers!G416</f>
        <v>United States</v>
      </c>
      <c r="I416" t="str" cm="1">
        <f t="array" ref="I416">_xlfn.IFS(LEFT(D416,1)="L","Lib",LEFT(D416,1)="A","Ara",LEFT(D416,1)="R","Rob",LEFT(D416,1)="E","Exc")</f>
        <v>Rob</v>
      </c>
      <c r="J416" t="str">
        <f>VLOOKUP(Table1[[#This Row],[Product ID]],products!A$2:G$49,3,FALSE)</f>
        <v>L</v>
      </c>
      <c r="K416">
        <f>VLOOKUP(Table1[[#This Row],[Product ID]],products!A$2:G$49,4,FALSE)</f>
        <v>0.2</v>
      </c>
      <c r="L416" s="8">
        <f>VLOOKUP(Table1[[#This Row],[Product ID]],products!A$2:G$49,5,FALSE)</f>
        <v>3.5849999999999995</v>
      </c>
      <c r="M416" s="9">
        <f>E416*K416*Table1[[#This Row],[Unit Price]]</f>
        <v>2.1510000000000002</v>
      </c>
    </row>
    <row r="417" spans="1:13" x14ac:dyDescent="0.35">
      <c r="A417" s="2" t="s">
        <v>2829</v>
      </c>
      <c r="B417" s="5">
        <v>43683</v>
      </c>
      <c r="C417" s="2" t="s">
        <v>2830</v>
      </c>
      <c r="D417" t="s">
        <v>6174</v>
      </c>
      <c r="E417" s="2">
        <v>3</v>
      </c>
      <c r="F417" s="2" t="str">
        <f>customers!B417</f>
        <v>Gregg Hawkyens</v>
      </c>
      <c r="G417" s="2" t="str">
        <f>customers!C417</f>
        <v>ghawkyensbj@census.gov</v>
      </c>
      <c r="H417" s="2" t="str">
        <f>customers!G417</f>
        <v>United States</v>
      </c>
      <c r="I417" t="str" cm="1">
        <f t="array" ref="I417">_xlfn.IFS(LEFT(D417,1)="L","Lib",LEFT(D417,1)="A","Ara",LEFT(D417,1)="R","Rob",LEFT(D417,1)="E","Exc")</f>
        <v>Rob</v>
      </c>
      <c r="J417" t="str">
        <f>VLOOKUP(Table1[[#This Row],[Product ID]],products!A$2:G$49,3,FALSE)</f>
        <v>M</v>
      </c>
      <c r="K417">
        <f>VLOOKUP(Table1[[#This Row],[Product ID]],products!A$2:G$49,4,FALSE)</f>
        <v>0.2</v>
      </c>
      <c r="L417" s="8">
        <f>VLOOKUP(Table1[[#This Row],[Product ID]],products!A$2:G$49,5,FALSE)</f>
        <v>2.9849999999999999</v>
      </c>
      <c r="M417" s="9">
        <f>E417*K417*Table1[[#This Row],[Unit Price]]</f>
        <v>1.7910000000000001</v>
      </c>
    </row>
    <row r="418" spans="1:13" x14ac:dyDescent="0.35">
      <c r="A418" s="2" t="s">
        <v>2834</v>
      </c>
      <c r="B418" s="5">
        <v>43901</v>
      </c>
      <c r="C418" s="2" t="s">
        <v>2835</v>
      </c>
      <c r="D418" t="s">
        <v>6180</v>
      </c>
      <c r="E418" s="2">
        <v>3</v>
      </c>
      <c r="F418" s="2" t="str">
        <f>customers!B418</f>
        <v>Reggis Pracy</v>
      </c>
      <c r="G418" s="2">
        <f>customers!C418</f>
        <v>0</v>
      </c>
      <c r="H418" s="2" t="str">
        <f>customers!G418</f>
        <v>United States</v>
      </c>
      <c r="I418" t="str" cm="1">
        <f t="array" ref="I418">_xlfn.IFS(LEFT(D418,1)="L","Lib",LEFT(D418,1)="A","Ara",LEFT(D418,1)="R","Rob",LEFT(D418,1)="E","Exc")</f>
        <v>Ara</v>
      </c>
      <c r="J418" t="str">
        <f>VLOOKUP(Table1[[#This Row],[Product ID]],products!A$2:G$49,3,FALSE)</f>
        <v>L</v>
      </c>
      <c r="K418">
        <f>VLOOKUP(Table1[[#This Row],[Product ID]],products!A$2:G$49,4,FALSE)</f>
        <v>0.5</v>
      </c>
      <c r="L418" s="8">
        <f>VLOOKUP(Table1[[#This Row],[Product ID]],products!A$2:G$49,5,FALSE)</f>
        <v>7.77</v>
      </c>
      <c r="M418" s="9">
        <f>E418*K418*Table1[[#This Row],[Unit Price]]</f>
        <v>11.654999999999999</v>
      </c>
    </row>
    <row r="419" spans="1:13" x14ac:dyDescent="0.35">
      <c r="A419" s="2" t="s">
        <v>2839</v>
      </c>
      <c r="B419" s="5">
        <v>44457</v>
      </c>
      <c r="C419" s="2" t="s">
        <v>2840</v>
      </c>
      <c r="D419" t="s">
        <v>6182</v>
      </c>
      <c r="E419" s="2">
        <v>1</v>
      </c>
      <c r="F419" s="2" t="str">
        <f>customers!B419</f>
        <v>Paula Denis</v>
      </c>
      <c r="G419" s="2">
        <f>customers!C419</f>
        <v>0</v>
      </c>
      <c r="H419" s="2" t="str">
        <f>customers!G419</f>
        <v>United States</v>
      </c>
      <c r="I419" t="str" cm="1">
        <f t="array" ref="I419">_xlfn.IFS(LEFT(D419,1)="L","Lib",LEFT(D419,1)="A","Ara",LEFT(D419,1)="R","Rob",LEFT(D419,1)="E","Exc")</f>
        <v>Ara</v>
      </c>
      <c r="J419" t="str">
        <f>VLOOKUP(Table1[[#This Row],[Product ID]],products!A$2:G$49,3,FALSE)</f>
        <v>L</v>
      </c>
      <c r="K419">
        <f>VLOOKUP(Table1[[#This Row],[Product ID]],products!A$2:G$49,4,FALSE)</f>
        <v>2.5</v>
      </c>
      <c r="L419" s="8">
        <f>VLOOKUP(Table1[[#This Row],[Product ID]],products!A$2:G$49,5,FALSE)</f>
        <v>29.784999999999997</v>
      </c>
      <c r="M419" s="9">
        <f>E419*K419*Table1[[#This Row],[Unit Price]]</f>
        <v>74.462499999999991</v>
      </c>
    </row>
    <row r="420" spans="1:13" x14ac:dyDescent="0.35">
      <c r="A420" s="2" t="s">
        <v>2844</v>
      </c>
      <c r="B420" s="5">
        <v>44142</v>
      </c>
      <c r="C420" s="2" t="s">
        <v>2845</v>
      </c>
      <c r="D420" t="s">
        <v>6182</v>
      </c>
      <c r="E420" s="2">
        <v>5</v>
      </c>
      <c r="F420" s="2" t="str">
        <f>customers!B420</f>
        <v>Broderick McGilvra</v>
      </c>
      <c r="G420" s="2" t="str">
        <f>customers!C420</f>
        <v>bmcgilvrabm@so-net.ne.jp</v>
      </c>
      <c r="H420" s="2" t="str">
        <f>customers!G420</f>
        <v>United States</v>
      </c>
      <c r="I420" t="str" cm="1">
        <f t="array" ref="I420">_xlfn.IFS(LEFT(D420,1)="L","Lib",LEFT(D420,1)="A","Ara",LEFT(D420,1)="R","Rob",LEFT(D420,1)="E","Exc")</f>
        <v>Ara</v>
      </c>
      <c r="J420" t="str">
        <f>VLOOKUP(Table1[[#This Row],[Product ID]],products!A$2:G$49,3,FALSE)</f>
        <v>L</v>
      </c>
      <c r="K420">
        <f>VLOOKUP(Table1[[#This Row],[Product ID]],products!A$2:G$49,4,FALSE)</f>
        <v>2.5</v>
      </c>
      <c r="L420" s="8">
        <f>VLOOKUP(Table1[[#This Row],[Product ID]],products!A$2:G$49,5,FALSE)</f>
        <v>29.784999999999997</v>
      </c>
      <c r="M420" s="9">
        <f>E420*K420*Table1[[#This Row],[Unit Price]]</f>
        <v>372.31249999999994</v>
      </c>
    </row>
    <row r="421" spans="1:13" x14ac:dyDescent="0.35">
      <c r="A421" s="2" t="s">
        <v>2849</v>
      </c>
      <c r="B421" s="5">
        <v>44739</v>
      </c>
      <c r="C421" s="2" t="s">
        <v>2850</v>
      </c>
      <c r="D421" t="s">
        <v>6160</v>
      </c>
      <c r="E421" s="2">
        <v>1</v>
      </c>
      <c r="F421" s="2" t="str">
        <f>customers!B421</f>
        <v>Annabella Danzey</v>
      </c>
      <c r="G421" s="2" t="str">
        <f>customers!C421</f>
        <v>adanzeybn@github.com</v>
      </c>
      <c r="H421" s="2" t="str">
        <f>customers!G421</f>
        <v>United States</v>
      </c>
      <c r="I421" t="str" cm="1">
        <f t="array" ref="I421">_xlfn.IFS(LEFT(D421,1)="L","Lib",LEFT(D421,1)="A","Ara",LEFT(D421,1)="R","Rob",LEFT(D421,1)="E","Exc")</f>
        <v>Lib</v>
      </c>
      <c r="J421" t="str">
        <f>VLOOKUP(Table1[[#This Row],[Product ID]],products!A$2:G$49,3,FALSE)</f>
        <v>M</v>
      </c>
      <c r="K421">
        <f>VLOOKUP(Table1[[#This Row],[Product ID]],products!A$2:G$49,4,FALSE)</f>
        <v>0.5</v>
      </c>
      <c r="L421" s="8">
        <f>VLOOKUP(Table1[[#This Row],[Product ID]],products!A$2:G$49,5,FALSE)</f>
        <v>8.73</v>
      </c>
      <c r="M421" s="9">
        <f>E421*K421*Table1[[#This Row],[Unit Price]]</f>
        <v>4.3650000000000002</v>
      </c>
    </row>
    <row r="422" spans="1:13" x14ac:dyDescent="0.35">
      <c r="A422" s="2" t="s">
        <v>2855</v>
      </c>
      <c r="B422" s="5">
        <v>43866</v>
      </c>
      <c r="C422" s="2" t="s">
        <v>2586</v>
      </c>
      <c r="D422" t="s">
        <v>6169</v>
      </c>
      <c r="E422" s="2">
        <v>4</v>
      </c>
      <c r="F422" s="2" t="str">
        <f>customers!B422</f>
        <v>Anthia McKeller</v>
      </c>
      <c r="G422" s="2" t="str">
        <f>customers!C422</f>
        <v>amckellerbo@ning.com</v>
      </c>
      <c r="H422" s="2" t="str">
        <f>customers!G422</f>
        <v>United States</v>
      </c>
      <c r="I422" t="str" cm="1">
        <f t="array" ref="I422">_xlfn.IFS(LEFT(D422,1)="L","Lib",LEFT(D422,1)="A","Ara",LEFT(D422,1)="R","Rob",LEFT(D422,1)="E","Exc")</f>
        <v>Lib</v>
      </c>
      <c r="J422" t="str">
        <f>VLOOKUP(Table1[[#This Row],[Product ID]],products!A$2:G$49,3,FALSE)</f>
        <v>D</v>
      </c>
      <c r="K422">
        <f>VLOOKUP(Table1[[#This Row],[Product ID]],products!A$2:G$49,4,FALSE)</f>
        <v>0.5</v>
      </c>
      <c r="L422" s="8">
        <f>VLOOKUP(Table1[[#This Row],[Product ID]],products!A$2:G$49,5,FALSE)</f>
        <v>7.77</v>
      </c>
      <c r="M422" s="9">
        <f>E422*K422*Table1[[#This Row],[Unit Price]]</f>
        <v>15.54</v>
      </c>
    </row>
    <row r="423" spans="1:13" x14ac:dyDescent="0.35">
      <c r="A423" s="2" t="s">
        <v>2855</v>
      </c>
      <c r="B423" s="5">
        <v>43866</v>
      </c>
      <c r="C423" s="2" t="s">
        <v>2586</v>
      </c>
      <c r="D423" t="s">
        <v>6168</v>
      </c>
      <c r="E423" s="2">
        <v>6</v>
      </c>
      <c r="F423" s="2" t="str">
        <f>customers!B423</f>
        <v>Faith Powley</v>
      </c>
      <c r="G423" s="2" t="str">
        <f>customers!C423</f>
        <v>fpowleybp@dyndns.org</v>
      </c>
      <c r="H423" s="2" t="str">
        <f>customers!G423</f>
        <v>United States</v>
      </c>
      <c r="I423" t="str" cm="1">
        <f t="array" ref="I423">_xlfn.IFS(LEFT(D423,1)="L","Lib",LEFT(D423,1)="A","Ara",LEFT(D423,1)="R","Rob",LEFT(D423,1)="E","Exc")</f>
        <v>Ara</v>
      </c>
      <c r="J423" t="str">
        <f>VLOOKUP(Table1[[#This Row],[Product ID]],products!A$2:G$49,3,FALSE)</f>
        <v>D</v>
      </c>
      <c r="K423">
        <f>VLOOKUP(Table1[[#This Row],[Product ID]],products!A$2:G$49,4,FALSE)</f>
        <v>2.5</v>
      </c>
      <c r="L423" s="8">
        <f>VLOOKUP(Table1[[#This Row],[Product ID]],products!A$2:G$49,5,FALSE)</f>
        <v>22.884999999999998</v>
      </c>
      <c r="M423" s="9">
        <f>E423*K423*Table1[[#This Row],[Unit Price]]</f>
        <v>343.27499999999998</v>
      </c>
    </row>
    <row r="424" spans="1:13" x14ac:dyDescent="0.35">
      <c r="A424" s="2" t="s">
        <v>2866</v>
      </c>
      <c r="B424" s="5">
        <v>43868</v>
      </c>
      <c r="C424" s="2" t="s">
        <v>2867</v>
      </c>
      <c r="D424" t="s">
        <v>6158</v>
      </c>
      <c r="E424" s="2">
        <v>5</v>
      </c>
      <c r="F424" s="2" t="str">
        <f>customers!B424</f>
        <v>Nevins Glowacz</v>
      </c>
      <c r="G424" s="2">
        <f>customers!C424</f>
        <v>0</v>
      </c>
      <c r="H424" s="2" t="str">
        <f>customers!G424</f>
        <v>United States</v>
      </c>
      <c r="I424" t="str" cm="1">
        <f t="array" ref="I424">_xlfn.IFS(LEFT(D424,1)="L","Lib",LEFT(D424,1)="A","Ara",LEFT(D424,1)="R","Rob",LEFT(D424,1)="E","Exc")</f>
        <v>Ara</v>
      </c>
      <c r="J424" t="str">
        <f>VLOOKUP(Table1[[#This Row],[Product ID]],products!A$2:G$49,3,FALSE)</f>
        <v>D</v>
      </c>
      <c r="K424">
        <f>VLOOKUP(Table1[[#This Row],[Product ID]],products!A$2:G$49,4,FALSE)</f>
        <v>0.5</v>
      </c>
      <c r="L424" s="8">
        <f>VLOOKUP(Table1[[#This Row],[Product ID]],products!A$2:G$49,5,FALSE)</f>
        <v>5.97</v>
      </c>
      <c r="M424" s="9">
        <f>E424*K424*Table1[[#This Row],[Unit Price]]</f>
        <v>14.924999999999999</v>
      </c>
    </row>
    <row r="425" spans="1:13" x14ac:dyDescent="0.35">
      <c r="A425" s="2" t="s">
        <v>2871</v>
      </c>
      <c r="B425" s="5">
        <v>44183</v>
      </c>
      <c r="C425" s="2" t="s">
        <v>2872</v>
      </c>
      <c r="D425" t="s">
        <v>6146</v>
      </c>
      <c r="E425" s="2">
        <v>3</v>
      </c>
      <c r="F425" s="2" t="str">
        <f>customers!B425</f>
        <v>Adelice Isabell</v>
      </c>
      <c r="G425" s="2">
        <f>customers!C425</f>
        <v>0</v>
      </c>
      <c r="H425" s="2" t="str">
        <f>customers!G425</f>
        <v>United States</v>
      </c>
      <c r="I425" t="str" cm="1">
        <f t="array" ref="I425">_xlfn.IFS(LEFT(D425,1)="L","Lib",LEFT(D425,1)="A","Ara",LEFT(D425,1)="R","Rob",LEFT(D425,1)="E","Exc")</f>
        <v>Rob</v>
      </c>
      <c r="J425" t="str">
        <f>VLOOKUP(Table1[[#This Row],[Product ID]],products!A$2:G$49,3,FALSE)</f>
        <v>M</v>
      </c>
      <c r="K425">
        <f>VLOOKUP(Table1[[#This Row],[Product ID]],products!A$2:G$49,4,FALSE)</f>
        <v>0.5</v>
      </c>
      <c r="L425" s="8">
        <f>VLOOKUP(Table1[[#This Row],[Product ID]],products!A$2:G$49,5,FALSE)</f>
        <v>5.97</v>
      </c>
      <c r="M425" s="9">
        <f>E425*K425*Table1[[#This Row],[Unit Price]]</f>
        <v>8.9550000000000001</v>
      </c>
    </row>
    <row r="426" spans="1:13" x14ac:dyDescent="0.35">
      <c r="A426" s="2" t="s">
        <v>2876</v>
      </c>
      <c r="B426" s="5">
        <v>44431</v>
      </c>
      <c r="C426" s="2" t="s">
        <v>2877</v>
      </c>
      <c r="D426" t="s">
        <v>6176</v>
      </c>
      <c r="E426" s="2">
        <v>3</v>
      </c>
      <c r="F426" s="2" t="str">
        <f>customers!B426</f>
        <v>Yulma Dombrell</v>
      </c>
      <c r="G426" s="2" t="str">
        <f>customers!C426</f>
        <v>ydombrellbs@dedecms.com</v>
      </c>
      <c r="H426" s="2" t="str">
        <f>customers!G426</f>
        <v>United States</v>
      </c>
      <c r="I426" t="str" cm="1">
        <f t="array" ref="I426">_xlfn.IFS(LEFT(D426,1)="L","Lib",LEFT(D426,1)="A","Ara",LEFT(D426,1)="R","Rob",LEFT(D426,1)="E","Exc")</f>
        <v>Exc</v>
      </c>
      <c r="J426" t="str">
        <f>VLOOKUP(Table1[[#This Row],[Product ID]],products!A$2:G$49,3,FALSE)</f>
        <v>L</v>
      </c>
      <c r="K426">
        <f>VLOOKUP(Table1[[#This Row],[Product ID]],products!A$2:G$49,4,FALSE)</f>
        <v>0.5</v>
      </c>
      <c r="L426" s="8">
        <f>VLOOKUP(Table1[[#This Row],[Product ID]],products!A$2:G$49,5,FALSE)</f>
        <v>8.91</v>
      </c>
      <c r="M426" s="9">
        <f>E426*K426*Table1[[#This Row],[Unit Price]]</f>
        <v>13.365</v>
      </c>
    </row>
    <row r="427" spans="1:13" x14ac:dyDescent="0.35">
      <c r="A427" s="2" t="s">
        <v>2882</v>
      </c>
      <c r="B427" s="5">
        <v>44428</v>
      </c>
      <c r="C427" s="2" t="s">
        <v>2883</v>
      </c>
      <c r="D427" t="s">
        <v>6177</v>
      </c>
      <c r="E427" s="2">
        <v>2</v>
      </c>
      <c r="F427" s="2" t="str">
        <f>customers!B427</f>
        <v>Alric Darth</v>
      </c>
      <c r="G427" s="2" t="str">
        <f>customers!C427</f>
        <v>adarthbt@t.co</v>
      </c>
      <c r="H427" s="2" t="str">
        <f>customers!G427</f>
        <v>United States</v>
      </c>
      <c r="I427" t="str" cm="1">
        <f t="array" ref="I427">_xlfn.IFS(LEFT(D427,1)="L","Lib",LEFT(D427,1)="A","Ara",LEFT(D427,1)="R","Rob",LEFT(D427,1)="E","Exc")</f>
        <v>Rob</v>
      </c>
      <c r="J427" t="str">
        <f>VLOOKUP(Table1[[#This Row],[Product ID]],products!A$2:G$49,3,FALSE)</f>
        <v>D</v>
      </c>
      <c r="K427">
        <f>VLOOKUP(Table1[[#This Row],[Product ID]],products!A$2:G$49,4,FALSE)</f>
        <v>1</v>
      </c>
      <c r="L427" s="8">
        <f>VLOOKUP(Table1[[#This Row],[Product ID]],products!A$2:G$49,5,FALSE)</f>
        <v>8.9499999999999993</v>
      </c>
      <c r="M427" s="9">
        <f>E427*K427*Table1[[#This Row],[Unit Price]]</f>
        <v>17.899999999999999</v>
      </c>
    </row>
    <row r="428" spans="1:13" x14ac:dyDescent="0.35">
      <c r="A428" s="2" t="s">
        <v>2888</v>
      </c>
      <c r="B428" s="5">
        <v>43556</v>
      </c>
      <c r="C428" s="2" t="s">
        <v>2889</v>
      </c>
      <c r="D428" t="s">
        <v>6178</v>
      </c>
      <c r="E428" s="2">
        <v>4</v>
      </c>
      <c r="F428" s="2" t="str">
        <f>customers!B428</f>
        <v>Manuel Darrigoe</v>
      </c>
      <c r="G428" s="2" t="str">
        <f>customers!C428</f>
        <v>mdarrigoebu@hud.gov</v>
      </c>
      <c r="H428" s="2" t="str">
        <f>customers!G428</f>
        <v>Ireland</v>
      </c>
      <c r="I428" t="str" cm="1">
        <f t="array" ref="I428">_xlfn.IFS(LEFT(D428,1)="L","Lib",LEFT(D428,1)="A","Ara",LEFT(D428,1)="R","Rob",LEFT(D428,1)="E","Exc")</f>
        <v>Rob</v>
      </c>
      <c r="J428" t="str">
        <f>VLOOKUP(Table1[[#This Row],[Product ID]],products!A$2:G$49,3,FALSE)</f>
        <v>L</v>
      </c>
      <c r="K428">
        <f>VLOOKUP(Table1[[#This Row],[Product ID]],products!A$2:G$49,4,FALSE)</f>
        <v>0.2</v>
      </c>
      <c r="L428" s="8">
        <f>VLOOKUP(Table1[[#This Row],[Product ID]],products!A$2:G$49,5,FALSE)</f>
        <v>3.5849999999999995</v>
      </c>
      <c r="M428" s="9">
        <f>E428*K428*Table1[[#This Row],[Unit Price]]</f>
        <v>2.8679999999999999</v>
      </c>
    </row>
    <row r="429" spans="1:13" x14ac:dyDescent="0.35">
      <c r="A429" s="2" t="s">
        <v>2894</v>
      </c>
      <c r="B429" s="5">
        <v>44224</v>
      </c>
      <c r="C429" s="2" t="s">
        <v>2895</v>
      </c>
      <c r="D429" t="s">
        <v>6175</v>
      </c>
      <c r="E429" s="2">
        <v>3</v>
      </c>
      <c r="F429" s="2" t="str">
        <f>customers!B429</f>
        <v>Kynthia Berick</v>
      </c>
      <c r="G429" s="2">
        <f>customers!C429</f>
        <v>0</v>
      </c>
      <c r="H429" s="2" t="str">
        <f>customers!G429</f>
        <v>United States</v>
      </c>
      <c r="I429" t="str" cm="1">
        <f t="array" ref="I429">_xlfn.IFS(LEFT(D429,1)="L","Lib",LEFT(D429,1)="A","Ara",LEFT(D429,1)="R","Rob",LEFT(D429,1)="E","Exc")</f>
        <v>Ara</v>
      </c>
      <c r="J429" t="str">
        <f>VLOOKUP(Table1[[#This Row],[Product ID]],products!A$2:G$49,3,FALSE)</f>
        <v>M</v>
      </c>
      <c r="K429">
        <f>VLOOKUP(Table1[[#This Row],[Product ID]],products!A$2:G$49,4,FALSE)</f>
        <v>2.5</v>
      </c>
      <c r="L429" s="8">
        <f>VLOOKUP(Table1[[#This Row],[Product ID]],products!A$2:G$49,5,FALSE)</f>
        <v>25.874999999999996</v>
      </c>
      <c r="M429" s="9">
        <f>E429*K429*Table1[[#This Row],[Unit Price]]</f>
        <v>194.06249999999997</v>
      </c>
    </row>
    <row r="430" spans="1:13" x14ac:dyDescent="0.35">
      <c r="A430" s="2" t="s">
        <v>2899</v>
      </c>
      <c r="B430" s="5">
        <v>43759</v>
      </c>
      <c r="C430" s="2" t="s">
        <v>2900</v>
      </c>
      <c r="D430" t="s">
        <v>6179</v>
      </c>
      <c r="E430" s="2">
        <v>5</v>
      </c>
      <c r="F430" s="2" t="str">
        <f>customers!B430</f>
        <v>Minetta Ackrill</v>
      </c>
      <c r="G430" s="2" t="str">
        <f>customers!C430</f>
        <v>mackrillbw@bandcamp.com</v>
      </c>
      <c r="H430" s="2" t="str">
        <f>customers!G430</f>
        <v>United States</v>
      </c>
      <c r="I430" t="str" cm="1">
        <f t="array" ref="I430">_xlfn.IFS(LEFT(D430,1)="L","Lib",LEFT(D430,1)="A","Ara",LEFT(D430,1)="R","Rob",LEFT(D430,1)="E","Exc")</f>
        <v>Rob</v>
      </c>
      <c r="J430" t="str">
        <f>VLOOKUP(Table1[[#This Row],[Product ID]],products!A$2:G$49,3,FALSE)</f>
        <v>L</v>
      </c>
      <c r="K430">
        <f>VLOOKUP(Table1[[#This Row],[Product ID]],products!A$2:G$49,4,FALSE)</f>
        <v>1</v>
      </c>
      <c r="L430" s="8">
        <f>VLOOKUP(Table1[[#This Row],[Product ID]],products!A$2:G$49,5,FALSE)</f>
        <v>11.95</v>
      </c>
      <c r="M430" s="9">
        <f>E430*K430*Table1[[#This Row],[Unit Price]]</f>
        <v>59.75</v>
      </c>
    </row>
    <row r="431" spans="1:13" x14ac:dyDescent="0.35">
      <c r="A431" s="2" t="s">
        <v>2905</v>
      </c>
      <c r="B431" s="5">
        <v>44367</v>
      </c>
      <c r="C431" s="2" t="s">
        <v>2586</v>
      </c>
      <c r="D431" t="s">
        <v>6140</v>
      </c>
      <c r="E431" s="2">
        <v>6</v>
      </c>
      <c r="F431" s="2" t="str">
        <f>customers!B431</f>
        <v>Maximo Bricksey</v>
      </c>
      <c r="G431" s="2" t="str">
        <f>customers!C431</f>
        <v>mbrickseybx@youku.com</v>
      </c>
      <c r="H431" s="2" t="str">
        <f>customers!G431</f>
        <v>United States</v>
      </c>
      <c r="I431" t="str" cm="1">
        <f t="array" ref="I431">_xlfn.IFS(LEFT(D431,1)="L","Lib",LEFT(D431,1)="A","Ara",LEFT(D431,1)="R","Rob",LEFT(D431,1)="E","Exc")</f>
        <v>Ara</v>
      </c>
      <c r="J431" t="str">
        <f>VLOOKUP(Table1[[#This Row],[Product ID]],products!A$2:G$49,3,FALSE)</f>
        <v>L</v>
      </c>
      <c r="K431">
        <f>VLOOKUP(Table1[[#This Row],[Product ID]],products!A$2:G$49,4,FALSE)</f>
        <v>1</v>
      </c>
      <c r="L431" s="8">
        <f>VLOOKUP(Table1[[#This Row],[Product ID]],products!A$2:G$49,5,FALSE)</f>
        <v>12.95</v>
      </c>
      <c r="M431" s="9">
        <f>E431*K431*Table1[[#This Row],[Unit Price]]</f>
        <v>77.699999999999989</v>
      </c>
    </row>
    <row r="432" spans="1:13" x14ac:dyDescent="0.35">
      <c r="A432" s="2" t="s">
        <v>2911</v>
      </c>
      <c r="B432" s="5">
        <v>44504</v>
      </c>
      <c r="C432" s="2" t="s">
        <v>2912</v>
      </c>
      <c r="D432" t="s">
        <v>6163</v>
      </c>
      <c r="E432" s="2">
        <v>2</v>
      </c>
      <c r="F432" s="2" t="str">
        <f>customers!B432</f>
        <v>Melosa Kippen</v>
      </c>
      <c r="G432" s="2" t="str">
        <f>customers!C432</f>
        <v>mkippenby@dion.ne.jp</v>
      </c>
      <c r="H432" s="2" t="str">
        <f>customers!G432</f>
        <v>United States</v>
      </c>
      <c r="I432" t="str" cm="1">
        <f t="array" ref="I432">_xlfn.IFS(LEFT(D432,1)="L","Lib",LEFT(D432,1)="A","Ara",LEFT(D432,1)="R","Rob",LEFT(D432,1)="E","Exc")</f>
        <v>Rob</v>
      </c>
      <c r="J432" t="str">
        <f>VLOOKUP(Table1[[#This Row],[Product ID]],products!A$2:G$49,3,FALSE)</f>
        <v>D</v>
      </c>
      <c r="K432">
        <f>VLOOKUP(Table1[[#This Row],[Product ID]],products!A$2:G$49,4,FALSE)</f>
        <v>0.2</v>
      </c>
      <c r="L432" s="8">
        <f>VLOOKUP(Table1[[#This Row],[Product ID]],products!A$2:G$49,5,FALSE)</f>
        <v>2.6849999999999996</v>
      </c>
      <c r="M432" s="9">
        <f>E432*K432*Table1[[#This Row],[Unit Price]]</f>
        <v>1.0739999999999998</v>
      </c>
    </row>
    <row r="433" spans="1:13" x14ac:dyDescent="0.35">
      <c r="A433" s="2" t="s">
        <v>2917</v>
      </c>
      <c r="B433" s="5">
        <v>44291</v>
      </c>
      <c r="C433" s="2" t="s">
        <v>2918</v>
      </c>
      <c r="D433" t="s">
        <v>6185</v>
      </c>
      <c r="E433" s="2">
        <v>3</v>
      </c>
      <c r="F433" s="2" t="str">
        <f>customers!B433</f>
        <v>Witty Ranson</v>
      </c>
      <c r="G433" s="2" t="str">
        <f>customers!C433</f>
        <v>wransonbz@ted.com</v>
      </c>
      <c r="H433" s="2" t="str">
        <f>customers!G433</f>
        <v>Ireland</v>
      </c>
      <c r="I433" t="str" cm="1">
        <f t="array" ref="I433">_xlfn.IFS(LEFT(D433,1)="L","Lib",LEFT(D433,1)="A","Ara",LEFT(D433,1)="R","Rob",LEFT(D433,1)="E","Exc")</f>
        <v>Exc</v>
      </c>
      <c r="J433" t="str">
        <f>VLOOKUP(Table1[[#This Row],[Product ID]],products!A$2:G$49,3,FALSE)</f>
        <v>D</v>
      </c>
      <c r="K433">
        <f>VLOOKUP(Table1[[#This Row],[Product ID]],products!A$2:G$49,4,FALSE)</f>
        <v>2.5</v>
      </c>
      <c r="L433" s="8">
        <f>VLOOKUP(Table1[[#This Row],[Product ID]],products!A$2:G$49,5,FALSE)</f>
        <v>27.945</v>
      </c>
      <c r="M433" s="9">
        <f>E433*K433*Table1[[#This Row],[Unit Price]]</f>
        <v>209.58750000000001</v>
      </c>
    </row>
    <row r="434" spans="1:13" x14ac:dyDescent="0.35">
      <c r="A434" s="2" t="s">
        <v>2923</v>
      </c>
      <c r="B434" s="5">
        <v>43808</v>
      </c>
      <c r="C434" s="2" t="s">
        <v>2924</v>
      </c>
      <c r="D434" t="s">
        <v>6155</v>
      </c>
      <c r="E434" s="2">
        <v>2</v>
      </c>
      <c r="F434" s="2" t="str">
        <f>customers!B434</f>
        <v>Rod Gowdie</v>
      </c>
      <c r="G434" s="2">
        <f>customers!C434</f>
        <v>0</v>
      </c>
      <c r="H434" s="2" t="str">
        <f>customers!G434</f>
        <v>United States</v>
      </c>
      <c r="I434" t="str" cm="1">
        <f t="array" ref="I434">_xlfn.IFS(LEFT(D434,1)="L","Lib",LEFT(D434,1)="A","Ara",LEFT(D434,1)="R","Rob",LEFT(D434,1)="E","Exc")</f>
        <v>Ara</v>
      </c>
      <c r="J434" t="str">
        <f>VLOOKUP(Table1[[#This Row],[Product ID]],products!A$2:G$49,3,FALSE)</f>
        <v>M</v>
      </c>
      <c r="K434">
        <f>VLOOKUP(Table1[[#This Row],[Product ID]],products!A$2:G$49,4,FALSE)</f>
        <v>1</v>
      </c>
      <c r="L434" s="8">
        <f>VLOOKUP(Table1[[#This Row],[Product ID]],products!A$2:G$49,5,FALSE)</f>
        <v>11.25</v>
      </c>
      <c r="M434" s="9">
        <f>E434*K434*Table1[[#This Row],[Unit Price]]</f>
        <v>22.5</v>
      </c>
    </row>
    <row r="435" spans="1:13" x14ac:dyDescent="0.35">
      <c r="A435" s="2" t="s">
        <v>2928</v>
      </c>
      <c r="B435" s="5">
        <v>44563</v>
      </c>
      <c r="C435" s="2" t="s">
        <v>2929</v>
      </c>
      <c r="D435" t="s">
        <v>6181</v>
      </c>
      <c r="E435" s="2">
        <v>6</v>
      </c>
      <c r="F435" s="2" t="str">
        <f>customers!B435</f>
        <v>Lemuel Rignold</v>
      </c>
      <c r="G435" s="2" t="str">
        <f>customers!C435</f>
        <v>lrignoldc1@miibeian.gov.cn</v>
      </c>
      <c r="H435" s="2" t="str">
        <f>customers!G435</f>
        <v>United States</v>
      </c>
      <c r="I435" t="str" cm="1">
        <f t="array" ref="I435">_xlfn.IFS(LEFT(D435,1)="L","Lib",LEFT(D435,1)="A","Ara",LEFT(D435,1)="R","Rob",LEFT(D435,1)="E","Exc")</f>
        <v>Lib</v>
      </c>
      <c r="J435" t="str">
        <f>VLOOKUP(Table1[[#This Row],[Product ID]],products!A$2:G$49,3,FALSE)</f>
        <v>M</v>
      </c>
      <c r="K435">
        <f>VLOOKUP(Table1[[#This Row],[Product ID]],products!A$2:G$49,4,FALSE)</f>
        <v>2.5</v>
      </c>
      <c r="L435" s="8">
        <f>VLOOKUP(Table1[[#This Row],[Product ID]],products!A$2:G$49,5,FALSE)</f>
        <v>33.464999999999996</v>
      </c>
      <c r="M435" s="9">
        <f>E435*K435*Table1[[#This Row],[Unit Price]]</f>
        <v>501.97499999999997</v>
      </c>
    </row>
    <row r="436" spans="1:13" x14ac:dyDescent="0.35">
      <c r="A436" s="2" t="s">
        <v>2934</v>
      </c>
      <c r="B436" s="5">
        <v>43807</v>
      </c>
      <c r="C436" s="2" t="s">
        <v>2935</v>
      </c>
      <c r="D436" t="s">
        <v>6155</v>
      </c>
      <c r="E436" s="2">
        <v>6</v>
      </c>
      <c r="F436" s="2" t="str">
        <f>customers!B436</f>
        <v>Nevsa Fields</v>
      </c>
      <c r="G436" s="2">
        <f>customers!C436</f>
        <v>0</v>
      </c>
      <c r="H436" s="2" t="str">
        <f>customers!G436</f>
        <v>United States</v>
      </c>
      <c r="I436" t="str" cm="1">
        <f t="array" ref="I436">_xlfn.IFS(LEFT(D436,1)="L","Lib",LEFT(D436,1)="A","Ara",LEFT(D436,1)="R","Rob",LEFT(D436,1)="E","Exc")</f>
        <v>Ara</v>
      </c>
      <c r="J436" t="str">
        <f>VLOOKUP(Table1[[#This Row],[Product ID]],products!A$2:G$49,3,FALSE)</f>
        <v>M</v>
      </c>
      <c r="K436">
        <f>VLOOKUP(Table1[[#This Row],[Product ID]],products!A$2:G$49,4,FALSE)</f>
        <v>1</v>
      </c>
      <c r="L436" s="8">
        <f>VLOOKUP(Table1[[#This Row],[Product ID]],products!A$2:G$49,5,FALSE)</f>
        <v>11.25</v>
      </c>
      <c r="M436" s="9">
        <f>E436*K436*Table1[[#This Row],[Unit Price]]</f>
        <v>67.5</v>
      </c>
    </row>
    <row r="437" spans="1:13" x14ac:dyDescent="0.35">
      <c r="A437" s="2" t="s">
        <v>2939</v>
      </c>
      <c r="B437" s="5">
        <v>44528</v>
      </c>
      <c r="C437" s="2" t="s">
        <v>2940</v>
      </c>
      <c r="D437" t="s">
        <v>6139</v>
      </c>
      <c r="E437" s="2">
        <v>1</v>
      </c>
      <c r="F437" s="2" t="str">
        <f>customers!B437</f>
        <v>Chance Rowthorn</v>
      </c>
      <c r="G437" s="2" t="str">
        <f>customers!C437</f>
        <v>crowthornc3@msn.com</v>
      </c>
      <c r="H437" s="2" t="str">
        <f>customers!G437</f>
        <v>United States</v>
      </c>
      <c r="I437" t="str" cm="1">
        <f t="array" ref="I437">_xlfn.IFS(LEFT(D437,1)="L","Lib",LEFT(D437,1)="A","Ara",LEFT(D437,1)="R","Rob",LEFT(D437,1)="E","Exc")</f>
        <v>Exc</v>
      </c>
      <c r="J437" t="str">
        <f>VLOOKUP(Table1[[#This Row],[Product ID]],products!A$2:G$49,3,FALSE)</f>
        <v>M</v>
      </c>
      <c r="K437">
        <f>VLOOKUP(Table1[[#This Row],[Product ID]],products!A$2:G$49,4,FALSE)</f>
        <v>0.5</v>
      </c>
      <c r="L437" s="8">
        <f>VLOOKUP(Table1[[#This Row],[Product ID]],products!A$2:G$49,5,FALSE)</f>
        <v>8.25</v>
      </c>
      <c r="M437" s="9">
        <f>E437*K437*Table1[[#This Row],[Unit Price]]</f>
        <v>4.125</v>
      </c>
    </row>
    <row r="438" spans="1:13" x14ac:dyDescent="0.35">
      <c r="A438" s="2" t="s">
        <v>2945</v>
      </c>
      <c r="B438" s="5">
        <v>44631</v>
      </c>
      <c r="C438" s="2" t="s">
        <v>2946</v>
      </c>
      <c r="D438" t="s">
        <v>6145</v>
      </c>
      <c r="E438" s="2">
        <v>2</v>
      </c>
      <c r="F438" s="2" t="str">
        <f>customers!B438</f>
        <v>Orly Ryland</v>
      </c>
      <c r="G438" s="2" t="str">
        <f>customers!C438</f>
        <v>orylandc4@deviantart.com</v>
      </c>
      <c r="H438" s="2" t="str">
        <f>customers!G438</f>
        <v>United States</v>
      </c>
      <c r="I438" t="str" cm="1">
        <f t="array" ref="I438">_xlfn.IFS(LEFT(D438,1)="L","Lib",LEFT(D438,1)="A","Ara",LEFT(D438,1)="R","Rob",LEFT(D438,1)="E","Exc")</f>
        <v>Lib</v>
      </c>
      <c r="J438" t="str">
        <f>VLOOKUP(Table1[[#This Row],[Product ID]],products!A$2:G$49,3,FALSE)</f>
        <v>L</v>
      </c>
      <c r="K438">
        <f>VLOOKUP(Table1[[#This Row],[Product ID]],products!A$2:G$49,4,FALSE)</f>
        <v>0.2</v>
      </c>
      <c r="L438" s="8">
        <f>VLOOKUP(Table1[[#This Row],[Product ID]],products!A$2:G$49,5,FALSE)</f>
        <v>4.7549999999999999</v>
      </c>
      <c r="M438" s="9">
        <f>E438*K438*Table1[[#This Row],[Unit Price]]</f>
        <v>1.9020000000000001</v>
      </c>
    </row>
    <row r="439" spans="1:13" x14ac:dyDescent="0.35">
      <c r="A439" s="2" t="s">
        <v>2951</v>
      </c>
      <c r="B439" s="5">
        <v>44213</v>
      </c>
      <c r="C439" s="2" t="s">
        <v>2952</v>
      </c>
      <c r="D439" t="s">
        <v>6165</v>
      </c>
      <c r="E439" s="2">
        <v>1</v>
      </c>
      <c r="F439" s="2" t="str">
        <f>customers!B439</f>
        <v>Willabella Abramski</v>
      </c>
      <c r="G439" s="2">
        <f>customers!C439</f>
        <v>0</v>
      </c>
      <c r="H439" s="2" t="str">
        <f>customers!G439</f>
        <v>United States</v>
      </c>
      <c r="I439" t="str" cm="1">
        <f t="array" ref="I439">_xlfn.IFS(LEFT(D439,1)="L","Lib",LEFT(D439,1)="A","Ara",LEFT(D439,1)="R","Rob",LEFT(D439,1)="E","Exc")</f>
        <v>Lib</v>
      </c>
      <c r="J439" t="str">
        <f>VLOOKUP(Table1[[#This Row],[Product ID]],products!A$2:G$49,3,FALSE)</f>
        <v>D</v>
      </c>
      <c r="K439">
        <f>VLOOKUP(Table1[[#This Row],[Product ID]],products!A$2:G$49,4,FALSE)</f>
        <v>2.5</v>
      </c>
      <c r="L439" s="8">
        <f>VLOOKUP(Table1[[#This Row],[Product ID]],products!A$2:G$49,5,FALSE)</f>
        <v>29.784999999999997</v>
      </c>
      <c r="M439" s="9">
        <f>E439*K439*Table1[[#This Row],[Unit Price]]</f>
        <v>74.462499999999991</v>
      </c>
    </row>
    <row r="440" spans="1:13" x14ac:dyDescent="0.35">
      <c r="A440" s="2" t="s">
        <v>2956</v>
      </c>
      <c r="B440" s="5">
        <v>43483</v>
      </c>
      <c r="C440" s="2" t="s">
        <v>3042</v>
      </c>
      <c r="D440" t="s">
        <v>6169</v>
      </c>
      <c r="E440" s="2">
        <v>2</v>
      </c>
      <c r="F440" s="2" t="str">
        <f>customers!B440</f>
        <v>Brandy Lottrington</v>
      </c>
      <c r="G440" s="2" t="str">
        <f>customers!C440</f>
        <v>blottringtonc6@redcross.org</v>
      </c>
      <c r="H440" s="2" t="str">
        <f>customers!G440</f>
        <v>United States</v>
      </c>
      <c r="I440" t="str" cm="1">
        <f t="array" ref="I440">_xlfn.IFS(LEFT(D440,1)="L","Lib",LEFT(D440,1)="A","Ara",LEFT(D440,1)="R","Rob",LEFT(D440,1)="E","Exc")</f>
        <v>Lib</v>
      </c>
      <c r="J440" t="str">
        <f>VLOOKUP(Table1[[#This Row],[Product ID]],products!A$2:G$49,3,FALSE)</f>
        <v>D</v>
      </c>
      <c r="K440">
        <f>VLOOKUP(Table1[[#This Row],[Product ID]],products!A$2:G$49,4,FALSE)</f>
        <v>0.5</v>
      </c>
      <c r="L440" s="8">
        <f>VLOOKUP(Table1[[#This Row],[Product ID]],products!A$2:G$49,5,FALSE)</f>
        <v>7.77</v>
      </c>
      <c r="M440" s="9">
        <f>E440*K440*Table1[[#This Row],[Unit Price]]</f>
        <v>7.77</v>
      </c>
    </row>
    <row r="441" spans="1:13" x14ac:dyDescent="0.35">
      <c r="A441" s="2" t="s">
        <v>2962</v>
      </c>
      <c r="B441" s="5">
        <v>43562</v>
      </c>
      <c r="C441" s="2" t="s">
        <v>2963</v>
      </c>
      <c r="D441" t="s">
        <v>6176</v>
      </c>
      <c r="E441" s="2">
        <v>4</v>
      </c>
      <c r="F441" s="2" t="str">
        <f>customers!B441</f>
        <v>Chickie Ragless</v>
      </c>
      <c r="G441" s="2" t="str">
        <f>customers!C441</f>
        <v>craglessc7@webmd.com</v>
      </c>
      <c r="H441" s="2" t="str">
        <f>customers!G441</f>
        <v>Ireland</v>
      </c>
      <c r="I441" t="str" cm="1">
        <f t="array" ref="I441">_xlfn.IFS(LEFT(D441,1)="L","Lib",LEFT(D441,1)="A","Ara",LEFT(D441,1)="R","Rob",LEFT(D441,1)="E","Exc")</f>
        <v>Exc</v>
      </c>
      <c r="J441" t="str">
        <f>VLOOKUP(Table1[[#This Row],[Product ID]],products!A$2:G$49,3,FALSE)</f>
        <v>L</v>
      </c>
      <c r="K441">
        <f>VLOOKUP(Table1[[#This Row],[Product ID]],products!A$2:G$49,4,FALSE)</f>
        <v>0.5</v>
      </c>
      <c r="L441" s="8">
        <f>VLOOKUP(Table1[[#This Row],[Product ID]],products!A$2:G$49,5,FALSE)</f>
        <v>8.91</v>
      </c>
      <c r="M441" s="9">
        <f>E441*K441*Table1[[#This Row],[Unit Price]]</f>
        <v>17.82</v>
      </c>
    </row>
    <row r="442" spans="1:13" x14ac:dyDescent="0.35">
      <c r="A442" s="2" t="s">
        <v>2968</v>
      </c>
      <c r="B442" s="5">
        <v>44230</v>
      </c>
      <c r="C442" s="2" t="s">
        <v>2969</v>
      </c>
      <c r="D442" t="s">
        <v>6175</v>
      </c>
      <c r="E442" s="2">
        <v>4</v>
      </c>
      <c r="F442" s="2" t="str">
        <f>customers!B442</f>
        <v>Freda Hollows</v>
      </c>
      <c r="G442" s="2" t="str">
        <f>customers!C442</f>
        <v>fhollowsc8@blogtalkradio.com</v>
      </c>
      <c r="H442" s="2" t="str">
        <f>customers!G442</f>
        <v>United States</v>
      </c>
      <c r="I442" t="str" cm="1">
        <f t="array" ref="I442">_xlfn.IFS(LEFT(D442,1)="L","Lib",LEFT(D442,1)="A","Ara",LEFT(D442,1)="R","Rob",LEFT(D442,1)="E","Exc")</f>
        <v>Ara</v>
      </c>
      <c r="J442" t="str">
        <f>VLOOKUP(Table1[[#This Row],[Product ID]],products!A$2:G$49,3,FALSE)</f>
        <v>M</v>
      </c>
      <c r="K442">
        <f>VLOOKUP(Table1[[#This Row],[Product ID]],products!A$2:G$49,4,FALSE)</f>
        <v>2.5</v>
      </c>
      <c r="L442" s="8">
        <f>VLOOKUP(Table1[[#This Row],[Product ID]],products!A$2:G$49,5,FALSE)</f>
        <v>25.874999999999996</v>
      </c>
      <c r="M442" s="9">
        <f>E442*K442*Table1[[#This Row],[Unit Price]]</f>
        <v>258.74999999999994</v>
      </c>
    </row>
    <row r="443" spans="1:13" x14ac:dyDescent="0.35">
      <c r="A443" s="2" t="s">
        <v>2974</v>
      </c>
      <c r="B443" s="5">
        <v>43573</v>
      </c>
      <c r="C443" s="2" t="s">
        <v>2975</v>
      </c>
      <c r="D443" t="s">
        <v>6183</v>
      </c>
      <c r="E443" s="2">
        <v>3</v>
      </c>
      <c r="F443" s="2" t="str">
        <f>customers!B443</f>
        <v>Livy Lathleiff</v>
      </c>
      <c r="G443" s="2" t="str">
        <f>customers!C443</f>
        <v>llathleiffc9@nationalgeographic.com</v>
      </c>
      <c r="H443" s="2" t="str">
        <f>customers!G443</f>
        <v>Ireland</v>
      </c>
      <c r="I443" t="str" cm="1">
        <f t="array" ref="I443">_xlfn.IFS(LEFT(D443,1)="L","Lib",LEFT(D443,1)="A","Ara",LEFT(D443,1)="R","Rob",LEFT(D443,1)="E","Exc")</f>
        <v>Exc</v>
      </c>
      <c r="J443" t="str">
        <f>VLOOKUP(Table1[[#This Row],[Product ID]],products!A$2:G$49,3,FALSE)</f>
        <v>D</v>
      </c>
      <c r="K443">
        <f>VLOOKUP(Table1[[#This Row],[Product ID]],products!A$2:G$49,4,FALSE)</f>
        <v>1</v>
      </c>
      <c r="L443" s="8">
        <f>VLOOKUP(Table1[[#This Row],[Product ID]],products!A$2:G$49,5,FALSE)</f>
        <v>12.15</v>
      </c>
      <c r="M443" s="9">
        <f>E443*K443*Table1[[#This Row],[Unit Price]]</f>
        <v>36.450000000000003</v>
      </c>
    </row>
    <row r="444" spans="1:13" x14ac:dyDescent="0.35">
      <c r="A444" s="2" t="s">
        <v>2980</v>
      </c>
      <c r="B444" s="5">
        <v>44384</v>
      </c>
      <c r="C444" s="2" t="s">
        <v>2981</v>
      </c>
      <c r="D444" t="s">
        <v>6173</v>
      </c>
      <c r="E444" s="2">
        <v>5</v>
      </c>
      <c r="F444" s="2" t="str">
        <f>customers!B444</f>
        <v>Koralle Heads</v>
      </c>
      <c r="G444" s="2" t="str">
        <f>customers!C444</f>
        <v>kheadsca@jalbum.net</v>
      </c>
      <c r="H444" s="2" t="str">
        <f>customers!G444</f>
        <v>United States</v>
      </c>
      <c r="I444" t="str" cm="1">
        <f t="array" ref="I444">_xlfn.IFS(LEFT(D444,1)="L","Lib",LEFT(D444,1)="A","Ara",LEFT(D444,1)="R","Rob",LEFT(D444,1)="E","Exc")</f>
        <v>Rob</v>
      </c>
      <c r="J444" t="str">
        <f>VLOOKUP(Table1[[#This Row],[Product ID]],products!A$2:G$49,3,FALSE)</f>
        <v>L</v>
      </c>
      <c r="K444">
        <f>VLOOKUP(Table1[[#This Row],[Product ID]],products!A$2:G$49,4,FALSE)</f>
        <v>0.5</v>
      </c>
      <c r="L444" s="8">
        <f>VLOOKUP(Table1[[#This Row],[Product ID]],products!A$2:G$49,5,FALSE)</f>
        <v>7.169999999999999</v>
      </c>
      <c r="M444" s="9">
        <f>E444*K444*Table1[[#This Row],[Unit Price]]</f>
        <v>17.924999999999997</v>
      </c>
    </row>
    <row r="445" spans="1:13" x14ac:dyDescent="0.35">
      <c r="A445" s="2" t="s">
        <v>2986</v>
      </c>
      <c r="B445" s="5">
        <v>44250</v>
      </c>
      <c r="C445" s="2" t="s">
        <v>2987</v>
      </c>
      <c r="D445" t="s">
        <v>6184</v>
      </c>
      <c r="E445" s="2">
        <v>5</v>
      </c>
      <c r="F445" s="2" t="str">
        <f>customers!B445</f>
        <v>Theo Bowne</v>
      </c>
      <c r="G445" s="2" t="str">
        <f>customers!C445</f>
        <v>tbownecb@unicef.org</v>
      </c>
      <c r="H445" s="2" t="str">
        <f>customers!G445</f>
        <v>Ireland</v>
      </c>
      <c r="I445" t="str" cm="1">
        <f t="array" ref="I445">_xlfn.IFS(LEFT(D445,1)="L","Lib",LEFT(D445,1)="A","Ara",LEFT(D445,1)="R","Rob",LEFT(D445,1)="E","Exc")</f>
        <v>Exc</v>
      </c>
      <c r="J445" t="str">
        <f>VLOOKUP(Table1[[#This Row],[Product ID]],products!A$2:G$49,3,FALSE)</f>
        <v>L</v>
      </c>
      <c r="K445">
        <f>VLOOKUP(Table1[[#This Row],[Product ID]],products!A$2:G$49,4,FALSE)</f>
        <v>0.2</v>
      </c>
      <c r="L445" s="8">
        <f>VLOOKUP(Table1[[#This Row],[Product ID]],products!A$2:G$49,5,FALSE)</f>
        <v>4.4550000000000001</v>
      </c>
      <c r="M445" s="9">
        <f>E445*K445*Table1[[#This Row],[Unit Price]]</f>
        <v>4.4550000000000001</v>
      </c>
    </row>
    <row r="446" spans="1:13" x14ac:dyDescent="0.35">
      <c r="A446" s="2" t="s">
        <v>2992</v>
      </c>
      <c r="B446" s="5">
        <v>44418</v>
      </c>
      <c r="C446" s="2" t="s">
        <v>2993</v>
      </c>
      <c r="D446" t="s">
        <v>6156</v>
      </c>
      <c r="E446" s="2">
        <v>6</v>
      </c>
      <c r="F446" s="2" t="str">
        <f>customers!B446</f>
        <v>Rasia Jacquemard</v>
      </c>
      <c r="G446" s="2" t="str">
        <f>customers!C446</f>
        <v>rjacquemardcc@acquirethisname.com</v>
      </c>
      <c r="H446" s="2" t="str">
        <f>customers!G446</f>
        <v>Ireland</v>
      </c>
      <c r="I446" t="str" cm="1">
        <f t="array" ref="I446">_xlfn.IFS(LEFT(D446,1)="L","Lib",LEFT(D446,1)="A","Ara",LEFT(D446,1)="R","Rob",LEFT(D446,1)="E","Exc")</f>
        <v>Exc</v>
      </c>
      <c r="J446" t="str">
        <f>VLOOKUP(Table1[[#This Row],[Product ID]],products!A$2:G$49,3,FALSE)</f>
        <v>M</v>
      </c>
      <c r="K446">
        <f>VLOOKUP(Table1[[#This Row],[Product ID]],products!A$2:G$49,4,FALSE)</f>
        <v>0.2</v>
      </c>
      <c r="L446" s="8">
        <f>VLOOKUP(Table1[[#This Row],[Product ID]],products!A$2:G$49,5,FALSE)</f>
        <v>4.125</v>
      </c>
      <c r="M446" s="9">
        <f>E446*K446*Table1[[#This Row],[Unit Price]]</f>
        <v>4.9500000000000011</v>
      </c>
    </row>
    <row r="447" spans="1:13" x14ac:dyDescent="0.35">
      <c r="A447" s="2" t="s">
        <v>2999</v>
      </c>
      <c r="B447" s="5">
        <v>43784</v>
      </c>
      <c r="C447" s="2" t="s">
        <v>3000</v>
      </c>
      <c r="D447" t="s">
        <v>6181</v>
      </c>
      <c r="E447" s="2">
        <v>2</v>
      </c>
      <c r="F447" s="2" t="str">
        <f>customers!B447</f>
        <v>Kizzie Warman</v>
      </c>
      <c r="G447" s="2" t="str">
        <f>customers!C447</f>
        <v>kwarmancd@printfriendly.com</v>
      </c>
      <c r="H447" s="2" t="str">
        <f>customers!G447</f>
        <v>Ireland</v>
      </c>
      <c r="I447" t="str" cm="1">
        <f t="array" ref="I447">_xlfn.IFS(LEFT(D447,1)="L","Lib",LEFT(D447,1)="A","Ara",LEFT(D447,1)="R","Rob",LEFT(D447,1)="E","Exc")</f>
        <v>Lib</v>
      </c>
      <c r="J447" t="str">
        <f>VLOOKUP(Table1[[#This Row],[Product ID]],products!A$2:G$49,3,FALSE)</f>
        <v>M</v>
      </c>
      <c r="K447">
        <f>VLOOKUP(Table1[[#This Row],[Product ID]],products!A$2:G$49,4,FALSE)</f>
        <v>2.5</v>
      </c>
      <c r="L447" s="8">
        <f>VLOOKUP(Table1[[#This Row],[Product ID]],products!A$2:G$49,5,FALSE)</f>
        <v>33.464999999999996</v>
      </c>
      <c r="M447" s="9">
        <f>E447*K447*Table1[[#This Row],[Unit Price]]</f>
        <v>167.32499999999999</v>
      </c>
    </row>
    <row r="448" spans="1:13" x14ac:dyDescent="0.35">
      <c r="A448" s="2" t="s">
        <v>3004</v>
      </c>
      <c r="B448" s="5">
        <v>43816</v>
      </c>
      <c r="C448" s="2" t="s">
        <v>3005</v>
      </c>
      <c r="D448" t="s">
        <v>6160</v>
      </c>
      <c r="E448" s="2">
        <v>1</v>
      </c>
      <c r="F448" s="2" t="str">
        <f>customers!B448</f>
        <v>Wain Cholomin</v>
      </c>
      <c r="G448" s="2" t="str">
        <f>customers!C448</f>
        <v>wcholomince@about.com</v>
      </c>
      <c r="H448" s="2" t="str">
        <f>customers!G448</f>
        <v>United Kingdom</v>
      </c>
      <c r="I448" t="str" cm="1">
        <f t="array" ref="I448">_xlfn.IFS(LEFT(D448,1)="L","Lib",LEFT(D448,1)="A","Ara",LEFT(D448,1)="R","Rob",LEFT(D448,1)="E","Exc")</f>
        <v>Lib</v>
      </c>
      <c r="J448" t="str">
        <f>VLOOKUP(Table1[[#This Row],[Product ID]],products!A$2:G$49,3,FALSE)</f>
        <v>M</v>
      </c>
      <c r="K448">
        <f>VLOOKUP(Table1[[#This Row],[Product ID]],products!A$2:G$49,4,FALSE)</f>
        <v>0.5</v>
      </c>
      <c r="L448" s="8">
        <f>VLOOKUP(Table1[[#This Row],[Product ID]],products!A$2:G$49,5,FALSE)</f>
        <v>8.73</v>
      </c>
      <c r="M448" s="9">
        <f>E448*K448*Table1[[#This Row],[Unit Price]]</f>
        <v>4.3650000000000002</v>
      </c>
    </row>
    <row r="449" spans="1:13" x14ac:dyDescent="0.35">
      <c r="A449" s="2" t="s">
        <v>3010</v>
      </c>
      <c r="B449" s="5">
        <v>43908</v>
      </c>
      <c r="C449" s="2" t="s">
        <v>3011</v>
      </c>
      <c r="D449" t="s">
        <v>6146</v>
      </c>
      <c r="E449" s="2">
        <v>3</v>
      </c>
      <c r="F449" s="2" t="str">
        <f>customers!B449</f>
        <v>Arleen Braidman</v>
      </c>
      <c r="G449" s="2" t="str">
        <f>customers!C449</f>
        <v>abraidmancf@census.gov</v>
      </c>
      <c r="H449" s="2" t="str">
        <f>customers!G449</f>
        <v>United States</v>
      </c>
      <c r="I449" t="str" cm="1">
        <f t="array" ref="I449">_xlfn.IFS(LEFT(D449,1)="L","Lib",LEFT(D449,1)="A","Ara",LEFT(D449,1)="R","Rob",LEFT(D449,1)="E","Exc")</f>
        <v>Rob</v>
      </c>
      <c r="J449" t="str">
        <f>VLOOKUP(Table1[[#This Row],[Product ID]],products!A$2:G$49,3,FALSE)</f>
        <v>M</v>
      </c>
      <c r="K449">
        <f>VLOOKUP(Table1[[#This Row],[Product ID]],products!A$2:G$49,4,FALSE)</f>
        <v>0.5</v>
      </c>
      <c r="L449" s="8">
        <f>VLOOKUP(Table1[[#This Row],[Product ID]],products!A$2:G$49,5,FALSE)</f>
        <v>5.97</v>
      </c>
      <c r="M449" s="9">
        <f>E449*K449*Table1[[#This Row],[Unit Price]]</f>
        <v>8.9550000000000001</v>
      </c>
    </row>
    <row r="450" spans="1:13" x14ac:dyDescent="0.35">
      <c r="A450" s="2" t="s">
        <v>3015</v>
      </c>
      <c r="B450" s="5">
        <v>44718</v>
      </c>
      <c r="C450" s="2" t="s">
        <v>3016</v>
      </c>
      <c r="D450" t="s">
        <v>6173</v>
      </c>
      <c r="E450" s="2">
        <v>1</v>
      </c>
      <c r="F450" s="2" t="str">
        <f>customers!B450</f>
        <v>Pru Durban</v>
      </c>
      <c r="G450" s="2" t="str">
        <f>customers!C450</f>
        <v>pdurbancg@symantec.com</v>
      </c>
      <c r="H450" s="2" t="str">
        <f>customers!G450</f>
        <v>Ireland</v>
      </c>
      <c r="I450" t="str" cm="1">
        <f t="array" ref="I450">_xlfn.IFS(LEFT(D450,1)="L","Lib",LEFT(D450,1)="A","Ara",LEFT(D450,1)="R","Rob",LEFT(D450,1)="E","Exc")</f>
        <v>Rob</v>
      </c>
      <c r="J450" t="str">
        <f>VLOOKUP(Table1[[#This Row],[Product ID]],products!A$2:G$49,3,FALSE)</f>
        <v>L</v>
      </c>
      <c r="K450">
        <f>VLOOKUP(Table1[[#This Row],[Product ID]],products!A$2:G$49,4,FALSE)</f>
        <v>0.5</v>
      </c>
      <c r="L450" s="8">
        <f>VLOOKUP(Table1[[#This Row],[Product ID]],products!A$2:G$49,5,FALSE)</f>
        <v>7.169999999999999</v>
      </c>
      <c r="M450" s="9">
        <f>E450*K450*Table1[[#This Row],[Unit Price]]</f>
        <v>3.5849999999999995</v>
      </c>
    </row>
    <row r="451" spans="1:13" x14ac:dyDescent="0.35">
      <c r="A451" s="2" t="s">
        <v>3021</v>
      </c>
      <c r="B451" s="5">
        <v>44336</v>
      </c>
      <c r="C451" s="2" t="s">
        <v>3022</v>
      </c>
      <c r="D451" t="s">
        <v>6163</v>
      </c>
      <c r="E451" s="2">
        <v>2</v>
      </c>
      <c r="F451" s="2" t="str">
        <f>customers!B451</f>
        <v>Antone Harrold</v>
      </c>
      <c r="G451" s="2" t="str">
        <f>customers!C451</f>
        <v>aharroldch@miibeian.gov.cn</v>
      </c>
      <c r="H451" s="2" t="str">
        <f>customers!G451</f>
        <v>United States</v>
      </c>
      <c r="I451" t="str" cm="1">
        <f t="array" ref="I451">_xlfn.IFS(LEFT(D451,1)="L","Lib",LEFT(D451,1)="A","Ara",LEFT(D451,1)="R","Rob",LEFT(D451,1)="E","Exc")</f>
        <v>Rob</v>
      </c>
      <c r="J451" t="str">
        <f>VLOOKUP(Table1[[#This Row],[Product ID]],products!A$2:G$49,3,FALSE)</f>
        <v>D</v>
      </c>
      <c r="K451">
        <f>VLOOKUP(Table1[[#This Row],[Product ID]],products!A$2:G$49,4,FALSE)</f>
        <v>0.2</v>
      </c>
      <c r="L451" s="8">
        <f>VLOOKUP(Table1[[#This Row],[Product ID]],products!A$2:G$49,5,FALSE)</f>
        <v>2.6849999999999996</v>
      </c>
      <c r="M451" s="9">
        <f>E451*K451*Table1[[#This Row],[Unit Price]]</f>
        <v>1.0739999999999998</v>
      </c>
    </row>
    <row r="452" spans="1:13" x14ac:dyDescent="0.35">
      <c r="A452" s="2" t="s">
        <v>3027</v>
      </c>
      <c r="B452" s="5">
        <v>44207</v>
      </c>
      <c r="C452" s="2" t="s">
        <v>3028</v>
      </c>
      <c r="D452" t="s">
        <v>6145</v>
      </c>
      <c r="E452" s="2">
        <v>5</v>
      </c>
      <c r="F452" s="2" t="str">
        <f>customers!B452</f>
        <v>Sim Pamphilon</v>
      </c>
      <c r="G452" s="2" t="str">
        <f>customers!C452</f>
        <v>spamphilonci@mlb.com</v>
      </c>
      <c r="H452" s="2" t="str">
        <f>customers!G452</f>
        <v>Ireland</v>
      </c>
      <c r="I452" t="str" cm="1">
        <f t="array" ref="I452">_xlfn.IFS(LEFT(D452,1)="L","Lib",LEFT(D452,1)="A","Ara",LEFT(D452,1)="R","Rob",LEFT(D452,1)="E","Exc")</f>
        <v>Lib</v>
      </c>
      <c r="J452" t="str">
        <f>VLOOKUP(Table1[[#This Row],[Product ID]],products!A$2:G$49,3,FALSE)</f>
        <v>L</v>
      </c>
      <c r="K452">
        <f>VLOOKUP(Table1[[#This Row],[Product ID]],products!A$2:G$49,4,FALSE)</f>
        <v>0.2</v>
      </c>
      <c r="L452" s="8">
        <f>VLOOKUP(Table1[[#This Row],[Product ID]],products!A$2:G$49,5,FALSE)</f>
        <v>4.7549999999999999</v>
      </c>
      <c r="M452" s="9">
        <f>E452*K452*Table1[[#This Row],[Unit Price]]</f>
        <v>4.7549999999999999</v>
      </c>
    </row>
    <row r="453" spans="1:13" x14ac:dyDescent="0.35">
      <c r="A453" s="2" t="s">
        <v>3035</v>
      </c>
      <c r="B453" s="5">
        <v>43518</v>
      </c>
      <c r="C453" s="2" t="s">
        <v>3036</v>
      </c>
      <c r="D453" t="s">
        <v>6149</v>
      </c>
      <c r="E453" s="2">
        <v>2</v>
      </c>
      <c r="F453" s="2" t="str">
        <f>customers!B453</f>
        <v>Mohandis Spurden</v>
      </c>
      <c r="G453" s="2" t="str">
        <f>customers!C453</f>
        <v>mspurdencj@exblog.jp</v>
      </c>
      <c r="H453" s="2" t="str">
        <f>customers!G453</f>
        <v>United States</v>
      </c>
      <c r="I453" t="str" cm="1">
        <f t="array" ref="I453">_xlfn.IFS(LEFT(D453,1)="L","Lib",LEFT(D453,1)="A","Ara",LEFT(D453,1)="R","Rob",LEFT(D453,1)="E","Exc")</f>
        <v>Rob</v>
      </c>
      <c r="J453" t="str">
        <f>VLOOKUP(Table1[[#This Row],[Product ID]],products!A$2:G$49,3,FALSE)</f>
        <v>D</v>
      </c>
      <c r="K453">
        <f>VLOOKUP(Table1[[#This Row],[Product ID]],products!A$2:G$49,4,FALSE)</f>
        <v>2.5</v>
      </c>
      <c r="L453" s="8">
        <f>VLOOKUP(Table1[[#This Row],[Product ID]],products!A$2:G$49,5,FALSE)</f>
        <v>20.584999999999997</v>
      </c>
      <c r="M453" s="9">
        <f>E453*K453*Table1[[#This Row],[Unit Price]]</f>
        <v>102.92499999999998</v>
      </c>
    </row>
    <row r="454" spans="1:13" x14ac:dyDescent="0.35">
      <c r="A454" s="2" t="s">
        <v>3041</v>
      </c>
      <c r="B454" s="5">
        <v>44524</v>
      </c>
      <c r="C454" s="2" t="s">
        <v>3042</v>
      </c>
      <c r="D454" t="s">
        <v>6167</v>
      </c>
      <c r="E454" s="2">
        <v>3</v>
      </c>
      <c r="F454" s="2" t="str">
        <f>customers!B454</f>
        <v>Morgen Seson</v>
      </c>
      <c r="G454" s="2" t="str">
        <f>customers!C454</f>
        <v>msesonck@census.gov</v>
      </c>
      <c r="H454" s="2" t="str">
        <f>customers!G454</f>
        <v>United States</v>
      </c>
      <c r="I454" t="str" cm="1">
        <f t="array" ref="I454">_xlfn.IFS(LEFT(D454,1)="L","Lib",LEFT(D454,1)="A","Ara",LEFT(D454,1)="R","Rob",LEFT(D454,1)="E","Exc")</f>
        <v>Ara</v>
      </c>
      <c r="J454" t="str">
        <f>VLOOKUP(Table1[[#This Row],[Product ID]],products!A$2:G$49,3,FALSE)</f>
        <v>L</v>
      </c>
      <c r="K454">
        <f>VLOOKUP(Table1[[#This Row],[Product ID]],products!A$2:G$49,4,FALSE)</f>
        <v>0.2</v>
      </c>
      <c r="L454" s="8">
        <f>VLOOKUP(Table1[[#This Row],[Product ID]],products!A$2:G$49,5,FALSE)</f>
        <v>3.8849999999999998</v>
      </c>
      <c r="M454" s="9">
        <f>E454*K454*Table1[[#This Row],[Unit Price]]</f>
        <v>2.3310000000000004</v>
      </c>
    </row>
    <row r="455" spans="1:13" x14ac:dyDescent="0.35">
      <c r="A455" s="2" t="s">
        <v>3047</v>
      </c>
      <c r="B455" s="5">
        <v>44579</v>
      </c>
      <c r="C455" s="2" t="s">
        <v>3048</v>
      </c>
      <c r="D455" t="s">
        <v>6161</v>
      </c>
      <c r="E455" s="2">
        <v>4</v>
      </c>
      <c r="F455" s="2" t="str">
        <f>customers!B455</f>
        <v>Nalani Pirrone</v>
      </c>
      <c r="G455" s="2" t="str">
        <f>customers!C455</f>
        <v>npirronecl@weibo.com</v>
      </c>
      <c r="H455" s="2" t="str">
        <f>customers!G455</f>
        <v>United States</v>
      </c>
      <c r="I455" t="str" cm="1">
        <f t="array" ref="I455">_xlfn.IFS(LEFT(D455,1)="L","Lib",LEFT(D455,1)="A","Ara",LEFT(D455,1)="R","Rob",LEFT(D455,1)="E","Exc")</f>
        <v>Lib</v>
      </c>
      <c r="J455" t="str">
        <f>VLOOKUP(Table1[[#This Row],[Product ID]],products!A$2:G$49,3,FALSE)</f>
        <v>L</v>
      </c>
      <c r="K455">
        <f>VLOOKUP(Table1[[#This Row],[Product ID]],products!A$2:G$49,4,FALSE)</f>
        <v>0.5</v>
      </c>
      <c r="L455" s="8">
        <f>VLOOKUP(Table1[[#This Row],[Product ID]],products!A$2:G$49,5,FALSE)</f>
        <v>9.51</v>
      </c>
      <c r="M455" s="9">
        <f>E455*K455*Table1[[#This Row],[Unit Price]]</f>
        <v>19.02</v>
      </c>
    </row>
    <row r="456" spans="1:13" x14ac:dyDescent="0.35">
      <c r="A456" s="2" t="s">
        <v>3053</v>
      </c>
      <c r="B456" s="5">
        <v>44421</v>
      </c>
      <c r="C456" s="2" t="s">
        <v>3054</v>
      </c>
      <c r="D456" t="s">
        <v>6149</v>
      </c>
      <c r="E456" s="2">
        <v>4</v>
      </c>
      <c r="F456" s="2" t="str">
        <f>customers!B456</f>
        <v>Reube Cawley</v>
      </c>
      <c r="G456" s="2" t="str">
        <f>customers!C456</f>
        <v>rcawleycm@yellowbook.com</v>
      </c>
      <c r="H456" s="2" t="str">
        <f>customers!G456</f>
        <v>Ireland</v>
      </c>
      <c r="I456" t="str" cm="1">
        <f t="array" ref="I456">_xlfn.IFS(LEFT(D456,1)="L","Lib",LEFT(D456,1)="A","Ara",LEFT(D456,1)="R","Rob",LEFT(D456,1)="E","Exc")</f>
        <v>Rob</v>
      </c>
      <c r="J456" t="str">
        <f>VLOOKUP(Table1[[#This Row],[Product ID]],products!A$2:G$49,3,FALSE)</f>
        <v>D</v>
      </c>
      <c r="K456">
        <f>VLOOKUP(Table1[[#This Row],[Product ID]],products!A$2:G$49,4,FALSE)</f>
        <v>2.5</v>
      </c>
      <c r="L456" s="8">
        <f>VLOOKUP(Table1[[#This Row],[Product ID]],products!A$2:G$49,5,FALSE)</f>
        <v>20.584999999999997</v>
      </c>
      <c r="M456" s="9">
        <f>E456*K456*Table1[[#This Row],[Unit Price]]</f>
        <v>205.84999999999997</v>
      </c>
    </row>
    <row r="457" spans="1:13" x14ac:dyDescent="0.35">
      <c r="A457" s="2" t="s">
        <v>3058</v>
      </c>
      <c r="B457" s="5">
        <v>43841</v>
      </c>
      <c r="C457" s="2" t="s">
        <v>3059</v>
      </c>
      <c r="D457" t="s">
        <v>6145</v>
      </c>
      <c r="E457" s="2">
        <v>2</v>
      </c>
      <c r="F457" s="2" t="str">
        <f>customers!B457</f>
        <v>Stan Barribal</v>
      </c>
      <c r="G457" s="2" t="str">
        <f>customers!C457</f>
        <v>sbarribalcn@microsoft.com</v>
      </c>
      <c r="H457" s="2" t="str">
        <f>customers!G457</f>
        <v>Ireland</v>
      </c>
      <c r="I457" t="str" cm="1">
        <f t="array" ref="I457">_xlfn.IFS(LEFT(D457,1)="L","Lib",LEFT(D457,1)="A","Ara",LEFT(D457,1)="R","Rob",LEFT(D457,1)="E","Exc")</f>
        <v>Lib</v>
      </c>
      <c r="J457" t="str">
        <f>VLOOKUP(Table1[[#This Row],[Product ID]],products!A$2:G$49,3,FALSE)</f>
        <v>L</v>
      </c>
      <c r="K457">
        <f>VLOOKUP(Table1[[#This Row],[Product ID]],products!A$2:G$49,4,FALSE)</f>
        <v>0.2</v>
      </c>
      <c r="L457" s="8">
        <f>VLOOKUP(Table1[[#This Row],[Product ID]],products!A$2:G$49,5,FALSE)</f>
        <v>4.7549999999999999</v>
      </c>
      <c r="M457" s="9">
        <f>E457*K457*Table1[[#This Row],[Unit Price]]</f>
        <v>1.9020000000000001</v>
      </c>
    </row>
    <row r="458" spans="1:13" x14ac:dyDescent="0.35">
      <c r="A458" s="2" t="s">
        <v>3064</v>
      </c>
      <c r="B458" s="5">
        <v>44017</v>
      </c>
      <c r="C458" s="2" t="s">
        <v>3065</v>
      </c>
      <c r="D458" t="s">
        <v>6149</v>
      </c>
      <c r="E458" s="2">
        <v>2</v>
      </c>
      <c r="F458" s="2" t="str">
        <f>customers!B458</f>
        <v>Agnes Adamides</v>
      </c>
      <c r="G458" s="2" t="str">
        <f>customers!C458</f>
        <v>aadamidesco@bizjournals.com</v>
      </c>
      <c r="H458" s="2" t="str">
        <f>customers!G458</f>
        <v>United Kingdom</v>
      </c>
      <c r="I458" t="str" cm="1">
        <f t="array" ref="I458">_xlfn.IFS(LEFT(D458,1)="L","Lib",LEFT(D458,1)="A","Ara",LEFT(D458,1)="R","Rob",LEFT(D458,1)="E","Exc")</f>
        <v>Rob</v>
      </c>
      <c r="J458" t="str">
        <f>VLOOKUP(Table1[[#This Row],[Product ID]],products!A$2:G$49,3,FALSE)</f>
        <v>D</v>
      </c>
      <c r="K458">
        <f>VLOOKUP(Table1[[#This Row],[Product ID]],products!A$2:G$49,4,FALSE)</f>
        <v>2.5</v>
      </c>
      <c r="L458" s="8">
        <f>VLOOKUP(Table1[[#This Row],[Product ID]],products!A$2:G$49,5,FALSE)</f>
        <v>20.584999999999997</v>
      </c>
      <c r="M458" s="9">
        <f>E458*K458*Table1[[#This Row],[Unit Price]]</f>
        <v>102.92499999999998</v>
      </c>
    </row>
    <row r="459" spans="1:13" x14ac:dyDescent="0.35">
      <c r="A459" s="2" t="s">
        <v>3070</v>
      </c>
      <c r="B459" s="5">
        <v>43671</v>
      </c>
      <c r="C459" s="2" t="s">
        <v>3071</v>
      </c>
      <c r="D459" t="s">
        <v>6161</v>
      </c>
      <c r="E459" s="2">
        <v>5</v>
      </c>
      <c r="F459" s="2" t="str">
        <f>customers!B459</f>
        <v>Carmelita Thowes</v>
      </c>
      <c r="G459" s="2" t="str">
        <f>customers!C459</f>
        <v>cthowescp@craigslist.org</v>
      </c>
      <c r="H459" s="2" t="str">
        <f>customers!G459</f>
        <v>United States</v>
      </c>
      <c r="I459" t="str" cm="1">
        <f t="array" ref="I459">_xlfn.IFS(LEFT(D459,1)="L","Lib",LEFT(D459,1)="A","Ara",LEFT(D459,1)="R","Rob",LEFT(D459,1)="E","Exc")</f>
        <v>Lib</v>
      </c>
      <c r="J459" t="str">
        <f>VLOOKUP(Table1[[#This Row],[Product ID]],products!A$2:G$49,3,FALSE)</f>
        <v>L</v>
      </c>
      <c r="K459">
        <f>VLOOKUP(Table1[[#This Row],[Product ID]],products!A$2:G$49,4,FALSE)</f>
        <v>0.5</v>
      </c>
      <c r="L459" s="8">
        <f>VLOOKUP(Table1[[#This Row],[Product ID]],products!A$2:G$49,5,FALSE)</f>
        <v>9.51</v>
      </c>
      <c r="M459" s="9">
        <f>E459*K459*Table1[[#This Row],[Unit Price]]</f>
        <v>23.774999999999999</v>
      </c>
    </row>
    <row r="460" spans="1:13" x14ac:dyDescent="0.35">
      <c r="A460" s="2" t="s">
        <v>3076</v>
      </c>
      <c r="B460" s="5">
        <v>44707</v>
      </c>
      <c r="C460" s="2" t="s">
        <v>3077</v>
      </c>
      <c r="D460" t="s">
        <v>6155</v>
      </c>
      <c r="E460" s="2">
        <v>4</v>
      </c>
      <c r="F460" s="2" t="str">
        <f>customers!B460</f>
        <v>Rodolfo Willoway</v>
      </c>
      <c r="G460" s="2" t="str">
        <f>customers!C460</f>
        <v>rwillowaycq@admin.ch</v>
      </c>
      <c r="H460" s="2" t="str">
        <f>customers!G460</f>
        <v>United States</v>
      </c>
      <c r="I460" t="str" cm="1">
        <f t="array" ref="I460">_xlfn.IFS(LEFT(D460,1)="L","Lib",LEFT(D460,1)="A","Ara",LEFT(D460,1)="R","Rob",LEFT(D460,1)="E","Exc")</f>
        <v>Ara</v>
      </c>
      <c r="J460" t="str">
        <f>VLOOKUP(Table1[[#This Row],[Product ID]],products!A$2:G$49,3,FALSE)</f>
        <v>M</v>
      </c>
      <c r="K460">
        <f>VLOOKUP(Table1[[#This Row],[Product ID]],products!A$2:G$49,4,FALSE)</f>
        <v>1</v>
      </c>
      <c r="L460" s="8">
        <f>VLOOKUP(Table1[[#This Row],[Product ID]],products!A$2:G$49,5,FALSE)</f>
        <v>11.25</v>
      </c>
      <c r="M460" s="9">
        <f>E460*K460*Table1[[#This Row],[Unit Price]]</f>
        <v>45</v>
      </c>
    </row>
    <row r="461" spans="1:13" x14ac:dyDescent="0.35">
      <c r="A461" s="2" t="s">
        <v>3082</v>
      </c>
      <c r="B461" s="5">
        <v>43840</v>
      </c>
      <c r="C461" s="2" t="s">
        <v>3083</v>
      </c>
      <c r="D461" t="s">
        <v>6145</v>
      </c>
      <c r="E461" s="2">
        <v>5</v>
      </c>
      <c r="F461" s="2" t="str">
        <f>customers!B461</f>
        <v>Alvis Elwin</v>
      </c>
      <c r="G461" s="2" t="str">
        <f>customers!C461</f>
        <v>aelwincr@privacy.gov.au</v>
      </c>
      <c r="H461" s="2" t="str">
        <f>customers!G461</f>
        <v>United States</v>
      </c>
      <c r="I461" t="str" cm="1">
        <f t="array" ref="I461">_xlfn.IFS(LEFT(D461,1)="L","Lib",LEFT(D461,1)="A","Ara",LEFT(D461,1)="R","Rob",LEFT(D461,1)="E","Exc")</f>
        <v>Lib</v>
      </c>
      <c r="J461" t="str">
        <f>VLOOKUP(Table1[[#This Row],[Product ID]],products!A$2:G$49,3,FALSE)</f>
        <v>L</v>
      </c>
      <c r="K461">
        <f>VLOOKUP(Table1[[#This Row],[Product ID]],products!A$2:G$49,4,FALSE)</f>
        <v>0.2</v>
      </c>
      <c r="L461" s="8">
        <f>VLOOKUP(Table1[[#This Row],[Product ID]],products!A$2:G$49,5,FALSE)</f>
        <v>4.7549999999999999</v>
      </c>
      <c r="M461" s="9">
        <f>E461*K461*Table1[[#This Row],[Unit Price]]</f>
        <v>4.7549999999999999</v>
      </c>
    </row>
    <row r="462" spans="1:13" x14ac:dyDescent="0.35">
      <c r="A462" s="2" t="s">
        <v>3088</v>
      </c>
      <c r="B462" s="5">
        <v>43602</v>
      </c>
      <c r="C462" s="2" t="s">
        <v>3089</v>
      </c>
      <c r="D462" t="s">
        <v>6172</v>
      </c>
      <c r="E462" s="2">
        <v>3</v>
      </c>
      <c r="F462" s="2" t="str">
        <f>customers!B462</f>
        <v>Araldo Bilbrook</v>
      </c>
      <c r="G462" s="2" t="str">
        <f>customers!C462</f>
        <v>abilbrookcs@booking.com</v>
      </c>
      <c r="H462" s="2" t="str">
        <f>customers!G462</f>
        <v>Ireland</v>
      </c>
      <c r="I462" t="str" cm="1">
        <f t="array" ref="I462">_xlfn.IFS(LEFT(D462,1)="L","Lib",LEFT(D462,1)="A","Ara",LEFT(D462,1)="R","Rob",LEFT(D462,1)="E","Exc")</f>
        <v>Rob</v>
      </c>
      <c r="J462" t="str">
        <f>VLOOKUP(Table1[[#This Row],[Product ID]],products!A$2:G$49,3,FALSE)</f>
        <v>D</v>
      </c>
      <c r="K462">
        <f>VLOOKUP(Table1[[#This Row],[Product ID]],products!A$2:G$49,4,FALSE)</f>
        <v>0.5</v>
      </c>
      <c r="L462" s="8">
        <f>VLOOKUP(Table1[[#This Row],[Product ID]],products!A$2:G$49,5,FALSE)</f>
        <v>5.3699999999999992</v>
      </c>
      <c r="M462" s="9">
        <f>E462*K462*Table1[[#This Row],[Unit Price]]</f>
        <v>8.0549999999999997</v>
      </c>
    </row>
    <row r="463" spans="1:13" x14ac:dyDescent="0.35">
      <c r="A463" s="2" t="s">
        <v>3094</v>
      </c>
      <c r="B463" s="5">
        <v>44036</v>
      </c>
      <c r="C463" s="2" t="s">
        <v>3095</v>
      </c>
      <c r="D463" t="s">
        <v>6163</v>
      </c>
      <c r="E463" s="2">
        <v>4</v>
      </c>
      <c r="F463" s="2" t="str">
        <f>customers!B463</f>
        <v>Ransell McKall</v>
      </c>
      <c r="G463" s="2" t="str">
        <f>customers!C463</f>
        <v>rmckallct@sakura.ne.jp</v>
      </c>
      <c r="H463" s="2" t="str">
        <f>customers!G463</f>
        <v>United Kingdom</v>
      </c>
      <c r="I463" t="str" cm="1">
        <f t="array" ref="I463">_xlfn.IFS(LEFT(D463,1)="L","Lib",LEFT(D463,1)="A","Ara",LEFT(D463,1)="R","Rob",LEFT(D463,1)="E","Exc")</f>
        <v>Rob</v>
      </c>
      <c r="J463" t="str">
        <f>VLOOKUP(Table1[[#This Row],[Product ID]],products!A$2:G$49,3,FALSE)</f>
        <v>D</v>
      </c>
      <c r="K463">
        <f>VLOOKUP(Table1[[#This Row],[Product ID]],products!A$2:G$49,4,FALSE)</f>
        <v>0.2</v>
      </c>
      <c r="L463" s="8">
        <f>VLOOKUP(Table1[[#This Row],[Product ID]],products!A$2:G$49,5,FALSE)</f>
        <v>2.6849999999999996</v>
      </c>
      <c r="M463" s="9">
        <f>E463*K463*Table1[[#This Row],[Unit Price]]</f>
        <v>2.1479999999999997</v>
      </c>
    </row>
    <row r="464" spans="1:13" x14ac:dyDescent="0.35">
      <c r="A464" s="2" t="s">
        <v>3100</v>
      </c>
      <c r="B464" s="5">
        <v>44124</v>
      </c>
      <c r="C464" s="2" t="s">
        <v>3101</v>
      </c>
      <c r="D464" t="s">
        <v>6147</v>
      </c>
      <c r="E464" s="2">
        <v>5</v>
      </c>
      <c r="F464" s="2" t="str">
        <f>customers!B464</f>
        <v>Borg Daile</v>
      </c>
      <c r="G464" s="2" t="str">
        <f>customers!C464</f>
        <v>bdailecu@vistaprint.com</v>
      </c>
      <c r="H464" s="2" t="str">
        <f>customers!G464</f>
        <v>United States</v>
      </c>
      <c r="I464" t="str" cm="1">
        <f t="array" ref="I464">_xlfn.IFS(LEFT(D464,1)="L","Lib",LEFT(D464,1)="A","Ara",LEFT(D464,1)="R","Rob",LEFT(D464,1)="E","Exc")</f>
        <v>Ara</v>
      </c>
      <c r="J464" t="str">
        <f>VLOOKUP(Table1[[#This Row],[Product ID]],products!A$2:G$49,3,FALSE)</f>
        <v>D</v>
      </c>
      <c r="K464">
        <f>VLOOKUP(Table1[[#This Row],[Product ID]],products!A$2:G$49,4,FALSE)</f>
        <v>1</v>
      </c>
      <c r="L464" s="8">
        <f>VLOOKUP(Table1[[#This Row],[Product ID]],products!A$2:G$49,5,FALSE)</f>
        <v>9.9499999999999993</v>
      </c>
      <c r="M464" s="9">
        <f>E464*K464*Table1[[#This Row],[Unit Price]]</f>
        <v>49.75</v>
      </c>
    </row>
    <row r="465" spans="1:13" x14ac:dyDescent="0.35">
      <c r="A465" s="2" t="s">
        <v>3106</v>
      </c>
      <c r="B465" s="5">
        <v>43730</v>
      </c>
      <c r="C465" s="2" t="s">
        <v>3107</v>
      </c>
      <c r="D465" t="s">
        <v>6141</v>
      </c>
      <c r="E465" s="2">
        <v>2</v>
      </c>
      <c r="F465" s="2" t="str">
        <f>customers!B465</f>
        <v>Adolphe Treherne</v>
      </c>
      <c r="G465" s="2" t="str">
        <f>customers!C465</f>
        <v>atrehernecv@state.tx.us</v>
      </c>
      <c r="H465" s="2" t="str">
        <f>customers!G465</f>
        <v>Ireland</v>
      </c>
      <c r="I465" t="str" cm="1">
        <f t="array" ref="I465">_xlfn.IFS(LEFT(D465,1)="L","Lib",LEFT(D465,1)="A","Ara",LEFT(D465,1)="R","Rob",LEFT(D465,1)="E","Exc")</f>
        <v>Exc</v>
      </c>
      <c r="J465" t="str">
        <f>VLOOKUP(Table1[[#This Row],[Product ID]],products!A$2:G$49,3,FALSE)</f>
        <v>M</v>
      </c>
      <c r="K465">
        <f>VLOOKUP(Table1[[#This Row],[Product ID]],products!A$2:G$49,4,FALSE)</f>
        <v>1</v>
      </c>
      <c r="L465" s="8">
        <f>VLOOKUP(Table1[[#This Row],[Product ID]],products!A$2:G$49,5,FALSE)</f>
        <v>13.75</v>
      </c>
      <c r="M465" s="9">
        <f>E465*K465*Table1[[#This Row],[Unit Price]]</f>
        <v>27.5</v>
      </c>
    </row>
    <row r="466" spans="1:13" x14ac:dyDescent="0.35">
      <c r="A466" s="2" t="s">
        <v>3112</v>
      </c>
      <c r="B466" s="5">
        <v>43989</v>
      </c>
      <c r="C466" s="2" t="s">
        <v>3113</v>
      </c>
      <c r="D466" t="s">
        <v>6165</v>
      </c>
      <c r="E466" s="2">
        <v>4</v>
      </c>
      <c r="F466" s="2" t="str">
        <f>customers!B466</f>
        <v>Annetta Brentnall</v>
      </c>
      <c r="G466" s="2" t="str">
        <f>customers!C466</f>
        <v>abrentnallcw@biglobe.ne.jp</v>
      </c>
      <c r="H466" s="2" t="str">
        <f>customers!G466</f>
        <v>United Kingdom</v>
      </c>
      <c r="I466" t="str" cm="1">
        <f t="array" ref="I466">_xlfn.IFS(LEFT(D466,1)="L","Lib",LEFT(D466,1)="A","Ara",LEFT(D466,1)="R","Rob",LEFT(D466,1)="E","Exc")</f>
        <v>Lib</v>
      </c>
      <c r="J466" t="str">
        <f>VLOOKUP(Table1[[#This Row],[Product ID]],products!A$2:G$49,3,FALSE)</f>
        <v>D</v>
      </c>
      <c r="K466">
        <f>VLOOKUP(Table1[[#This Row],[Product ID]],products!A$2:G$49,4,FALSE)</f>
        <v>2.5</v>
      </c>
      <c r="L466" s="8">
        <f>VLOOKUP(Table1[[#This Row],[Product ID]],products!A$2:G$49,5,FALSE)</f>
        <v>29.784999999999997</v>
      </c>
      <c r="M466" s="9">
        <f>E466*K466*Table1[[#This Row],[Unit Price]]</f>
        <v>297.84999999999997</v>
      </c>
    </row>
    <row r="467" spans="1:13" x14ac:dyDescent="0.35">
      <c r="A467" s="2" t="s">
        <v>3118</v>
      </c>
      <c r="B467" s="5">
        <v>43814</v>
      </c>
      <c r="C467" s="2" t="s">
        <v>3119</v>
      </c>
      <c r="D467" t="s">
        <v>6149</v>
      </c>
      <c r="E467" s="2">
        <v>1</v>
      </c>
      <c r="F467" s="2" t="str">
        <f>customers!B467</f>
        <v>Dick Drinkall</v>
      </c>
      <c r="G467" s="2" t="str">
        <f>customers!C467</f>
        <v>ddrinkallcx@psu.edu</v>
      </c>
      <c r="H467" s="2" t="str">
        <f>customers!G467</f>
        <v>United States</v>
      </c>
      <c r="I467" t="str" cm="1">
        <f t="array" ref="I467">_xlfn.IFS(LEFT(D467,1)="L","Lib",LEFT(D467,1)="A","Ara",LEFT(D467,1)="R","Rob",LEFT(D467,1)="E","Exc")</f>
        <v>Rob</v>
      </c>
      <c r="J467" t="str">
        <f>VLOOKUP(Table1[[#This Row],[Product ID]],products!A$2:G$49,3,FALSE)</f>
        <v>D</v>
      </c>
      <c r="K467">
        <f>VLOOKUP(Table1[[#This Row],[Product ID]],products!A$2:G$49,4,FALSE)</f>
        <v>2.5</v>
      </c>
      <c r="L467" s="8">
        <f>VLOOKUP(Table1[[#This Row],[Product ID]],products!A$2:G$49,5,FALSE)</f>
        <v>20.584999999999997</v>
      </c>
      <c r="M467" s="9">
        <f>E467*K467*Table1[[#This Row],[Unit Price]]</f>
        <v>51.462499999999991</v>
      </c>
    </row>
    <row r="468" spans="1:13" x14ac:dyDescent="0.35">
      <c r="A468" s="2" t="s">
        <v>3124</v>
      </c>
      <c r="B468" s="5">
        <v>44171</v>
      </c>
      <c r="C468" s="2" t="s">
        <v>3125</v>
      </c>
      <c r="D468" t="s">
        <v>6154</v>
      </c>
      <c r="E468" s="2">
        <v>3</v>
      </c>
      <c r="F468" s="2" t="str">
        <f>customers!B468</f>
        <v>Dagny Kornel</v>
      </c>
      <c r="G468" s="2" t="str">
        <f>customers!C468</f>
        <v>dkornelcy@cyberchimps.com</v>
      </c>
      <c r="H468" s="2" t="str">
        <f>customers!G468</f>
        <v>United States</v>
      </c>
      <c r="I468" t="str" cm="1">
        <f t="array" ref="I468">_xlfn.IFS(LEFT(D468,1)="L","Lib",LEFT(D468,1)="A","Ara",LEFT(D468,1)="R","Rob",LEFT(D468,1)="E","Exc")</f>
        <v>Ara</v>
      </c>
      <c r="J468" t="str">
        <f>VLOOKUP(Table1[[#This Row],[Product ID]],products!A$2:G$49,3,FALSE)</f>
        <v>D</v>
      </c>
      <c r="K468">
        <f>VLOOKUP(Table1[[#This Row],[Product ID]],products!A$2:G$49,4,FALSE)</f>
        <v>0.2</v>
      </c>
      <c r="L468" s="8">
        <f>VLOOKUP(Table1[[#This Row],[Product ID]],products!A$2:G$49,5,FALSE)</f>
        <v>2.9849999999999999</v>
      </c>
      <c r="M468" s="9">
        <f>E468*K468*Table1[[#This Row],[Unit Price]]</f>
        <v>1.7910000000000001</v>
      </c>
    </row>
    <row r="469" spans="1:13" x14ac:dyDescent="0.35">
      <c r="A469" s="2" t="s">
        <v>3130</v>
      </c>
      <c r="B469" s="5">
        <v>44536</v>
      </c>
      <c r="C469" s="2" t="s">
        <v>3131</v>
      </c>
      <c r="D469" t="s">
        <v>6158</v>
      </c>
      <c r="E469" s="2">
        <v>1</v>
      </c>
      <c r="F469" s="2" t="str">
        <f>customers!B469</f>
        <v>Rhona Lequeux</v>
      </c>
      <c r="G469" s="2" t="str">
        <f>customers!C469</f>
        <v>rlequeuxcz@newyorker.com</v>
      </c>
      <c r="H469" s="2" t="str">
        <f>customers!G469</f>
        <v>United States</v>
      </c>
      <c r="I469" t="str" cm="1">
        <f t="array" ref="I469">_xlfn.IFS(LEFT(D469,1)="L","Lib",LEFT(D469,1)="A","Ara",LEFT(D469,1)="R","Rob",LEFT(D469,1)="E","Exc")</f>
        <v>Ara</v>
      </c>
      <c r="J469" t="str">
        <f>VLOOKUP(Table1[[#This Row],[Product ID]],products!A$2:G$49,3,FALSE)</f>
        <v>D</v>
      </c>
      <c r="K469">
        <f>VLOOKUP(Table1[[#This Row],[Product ID]],products!A$2:G$49,4,FALSE)</f>
        <v>0.5</v>
      </c>
      <c r="L469" s="8">
        <f>VLOOKUP(Table1[[#This Row],[Product ID]],products!A$2:G$49,5,FALSE)</f>
        <v>5.97</v>
      </c>
      <c r="M469" s="9">
        <f>E469*K469*Table1[[#This Row],[Unit Price]]</f>
        <v>2.9849999999999999</v>
      </c>
    </row>
    <row r="470" spans="1:13" x14ac:dyDescent="0.35">
      <c r="A470" s="2" t="s">
        <v>3136</v>
      </c>
      <c r="B470" s="5">
        <v>44023</v>
      </c>
      <c r="C470" s="2" t="s">
        <v>3137</v>
      </c>
      <c r="D470" t="s">
        <v>6141</v>
      </c>
      <c r="E470" s="2">
        <v>3</v>
      </c>
      <c r="F470" s="2" t="str">
        <f>customers!B470</f>
        <v>Julius Mccaull</v>
      </c>
      <c r="G470" s="2" t="str">
        <f>customers!C470</f>
        <v>jmccaulld0@parallels.com</v>
      </c>
      <c r="H470" s="2" t="str">
        <f>customers!G470</f>
        <v>United States</v>
      </c>
      <c r="I470" t="str" cm="1">
        <f t="array" ref="I470">_xlfn.IFS(LEFT(D470,1)="L","Lib",LEFT(D470,1)="A","Ara",LEFT(D470,1)="R","Rob",LEFT(D470,1)="E","Exc")</f>
        <v>Exc</v>
      </c>
      <c r="J470" t="str">
        <f>VLOOKUP(Table1[[#This Row],[Product ID]],products!A$2:G$49,3,FALSE)</f>
        <v>M</v>
      </c>
      <c r="K470">
        <f>VLOOKUP(Table1[[#This Row],[Product ID]],products!A$2:G$49,4,FALSE)</f>
        <v>1</v>
      </c>
      <c r="L470" s="8">
        <f>VLOOKUP(Table1[[#This Row],[Product ID]],products!A$2:G$49,5,FALSE)</f>
        <v>13.75</v>
      </c>
      <c r="M470" s="9">
        <f>E470*K470*Table1[[#This Row],[Unit Price]]</f>
        <v>41.25</v>
      </c>
    </row>
    <row r="471" spans="1:13" x14ac:dyDescent="0.35">
      <c r="A471" s="2" t="s">
        <v>3141</v>
      </c>
      <c r="B471" s="5">
        <v>44375</v>
      </c>
      <c r="C471" s="2" t="s">
        <v>3194</v>
      </c>
      <c r="D471" t="s">
        <v>6184</v>
      </c>
      <c r="E471" s="2">
        <v>5</v>
      </c>
      <c r="F471" s="2" t="str">
        <f>customers!B471</f>
        <v>Jolyn Dymoke</v>
      </c>
      <c r="G471" s="2" t="str">
        <f>customers!C471</f>
        <v>jdymoked1@mapquest.com</v>
      </c>
      <c r="H471" s="2" t="str">
        <f>customers!G471</f>
        <v>United States</v>
      </c>
      <c r="I471" t="str" cm="1">
        <f t="array" ref="I471">_xlfn.IFS(LEFT(D471,1)="L","Lib",LEFT(D471,1)="A","Ara",LEFT(D471,1)="R","Rob",LEFT(D471,1)="E","Exc")</f>
        <v>Exc</v>
      </c>
      <c r="J471" t="str">
        <f>VLOOKUP(Table1[[#This Row],[Product ID]],products!A$2:G$49,3,FALSE)</f>
        <v>L</v>
      </c>
      <c r="K471">
        <f>VLOOKUP(Table1[[#This Row],[Product ID]],products!A$2:G$49,4,FALSE)</f>
        <v>0.2</v>
      </c>
      <c r="L471" s="8">
        <f>VLOOKUP(Table1[[#This Row],[Product ID]],products!A$2:G$49,5,FALSE)</f>
        <v>4.4550000000000001</v>
      </c>
      <c r="M471" s="9">
        <f>E471*K471*Table1[[#This Row],[Unit Price]]</f>
        <v>4.4550000000000001</v>
      </c>
    </row>
    <row r="472" spans="1:13" x14ac:dyDescent="0.35">
      <c r="A472" s="2" t="s">
        <v>3147</v>
      </c>
      <c r="B472" s="5">
        <v>44656</v>
      </c>
      <c r="C472" s="2" t="s">
        <v>3148</v>
      </c>
      <c r="D472" t="s">
        <v>6157</v>
      </c>
      <c r="E472" s="2">
        <v>1</v>
      </c>
      <c r="F472" s="2" t="str">
        <f>customers!B472</f>
        <v>Alberto Hutchinson</v>
      </c>
      <c r="G472" s="2" t="str">
        <f>customers!C472</f>
        <v>ahutchinsond2@imgur.com</v>
      </c>
      <c r="H472" s="2" t="str">
        <f>customers!G472</f>
        <v>United States</v>
      </c>
      <c r="I472" t="str" cm="1">
        <f t="array" ref="I472">_xlfn.IFS(LEFT(D472,1)="L","Lib",LEFT(D472,1)="A","Ara",LEFT(D472,1)="R","Rob",LEFT(D472,1)="E","Exc")</f>
        <v>Ara</v>
      </c>
      <c r="J472" t="str">
        <f>VLOOKUP(Table1[[#This Row],[Product ID]],products!A$2:G$49,3,FALSE)</f>
        <v>M</v>
      </c>
      <c r="K472">
        <f>VLOOKUP(Table1[[#This Row],[Product ID]],products!A$2:G$49,4,FALSE)</f>
        <v>0.5</v>
      </c>
      <c r="L472" s="8">
        <f>VLOOKUP(Table1[[#This Row],[Product ID]],products!A$2:G$49,5,FALSE)</f>
        <v>6.75</v>
      </c>
      <c r="M472" s="9">
        <f>E472*K472*Table1[[#This Row],[Unit Price]]</f>
        <v>3.375</v>
      </c>
    </row>
    <row r="473" spans="1:13" x14ac:dyDescent="0.35">
      <c r="A473" s="2" t="s">
        <v>3153</v>
      </c>
      <c r="B473" s="5">
        <v>44644</v>
      </c>
      <c r="C473" s="2" t="s">
        <v>3154</v>
      </c>
      <c r="D473" t="s">
        <v>6181</v>
      </c>
      <c r="E473" s="2">
        <v>4</v>
      </c>
      <c r="F473" s="2" t="str">
        <f>customers!B473</f>
        <v>Lamond Gheeraert</v>
      </c>
      <c r="G473" s="2">
        <f>customers!C473</f>
        <v>0</v>
      </c>
      <c r="H473" s="2" t="str">
        <f>customers!G473</f>
        <v>United States</v>
      </c>
      <c r="I473" t="str" cm="1">
        <f t="array" ref="I473">_xlfn.IFS(LEFT(D473,1)="L","Lib",LEFT(D473,1)="A","Ara",LEFT(D473,1)="R","Rob",LEFT(D473,1)="E","Exc")</f>
        <v>Lib</v>
      </c>
      <c r="J473" t="str">
        <f>VLOOKUP(Table1[[#This Row],[Product ID]],products!A$2:G$49,3,FALSE)</f>
        <v>M</v>
      </c>
      <c r="K473">
        <f>VLOOKUP(Table1[[#This Row],[Product ID]],products!A$2:G$49,4,FALSE)</f>
        <v>2.5</v>
      </c>
      <c r="L473" s="8">
        <f>VLOOKUP(Table1[[#This Row],[Product ID]],products!A$2:G$49,5,FALSE)</f>
        <v>33.464999999999996</v>
      </c>
      <c r="M473" s="9">
        <f>E473*K473*Table1[[#This Row],[Unit Price]]</f>
        <v>334.65</v>
      </c>
    </row>
    <row r="474" spans="1:13" x14ac:dyDescent="0.35">
      <c r="A474" s="2" t="s">
        <v>3158</v>
      </c>
      <c r="B474" s="5">
        <v>43869</v>
      </c>
      <c r="C474" s="2" t="s">
        <v>3159</v>
      </c>
      <c r="D474" t="s">
        <v>6154</v>
      </c>
      <c r="E474" s="2">
        <v>2</v>
      </c>
      <c r="F474" s="2" t="str">
        <f>customers!B474</f>
        <v>Roxine Drivers</v>
      </c>
      <c r="G474" s="2" t="str">
        <f>customers!C474</f>
        <v>rdriversd4@hexun.com</v>
      </c>
      <c r="H474" s="2" t="str">
        <f>customers!G474</f>
        <v>United States</v>
      </c>
      <c r="I474" t="str" cm="1">
        <f t="array" ref="I474">_xlfn.IFS(LEFT(D474,1)="L","Lib",LEFT(D474,1)="A","Ara",LEFT(D474,1)="R","Rob",LEFT(D474,1)="E","Exc")</f>
        <v>Ara</v>
      </c>
      <c r="J474" t="str">
        <f>VLOOKUP(Table1[[#This Row],[Product ID]],products!A$2:G$49,3,FALSE)</f>
        <v>D</v>
      </c>
      <c r="K474">
        <f>VLOOKUP(Table1[[#This Row],[Product ID]],products!A$2:G$49,4,FALSE)</f>
        <v>0.2</v>
      </c>
      <c r="L474" s="8">
        <f>VLOOKUP(Table1[[#This Row],[Product ID]],products!A$2:G$49,5,FALSE)</f>
        <v>2.9849999999999999</v>
      </c>
      <c r="M474" s="9">
        <f>E474*K474*Table1[[#This Row],[Unit Price]]</f>
        <v>1.194</v>
      </c>
    </row>
    <row r="475" spans="1:13" x14ac:dyDescent="0.35">
      <c r="A475" s="2" t="s">
        <v>3164</v>
      </c>
      <c r="B475" s="5">
        <v>44603</v>
      </c>
      <c r="C475" s="2" t="s">
        <v>3165</v>
      </c>
      <c r="D475" t="s">
        <v>6140</v>
      </c>
      <c r="E475" s="2">
        <v>2</v>
      </c>
      <c r="F475" s="2" t="str">
        <f>customers!B475</f>
        <v>Heloise Zeal</v>
      </c>
      <c r="G475" s="2" t="str">
        <f>customers!C475</f>
        <v>hzeald5@google.de</v>
      </c>
      <c r="H475" s="2" t="str">
        <f>customers!G475</f>
        <v>United States</v>
      </c>
      <c r="I475" t="str" cm="1">
        <f t="array" ref="I475">_xlfn.IFS(LEFT(D475,1)="L","Lib",LEFT(D475,1)="A","Ara",LEFT(D475,1)="R","Rob",LEFT(D475,1)="E","Exc")</f>
        <v>Ara</v>
      </c>
      <c r="J475" t="str">
        <f>VLOOKUP(Table1[[#This Row],[Product ID]],products!A$2:G$49,3,FALSE)</f>
        <v>L</v>
      </c>
      <c r="K475">
        <f>VLOOKUP(Table1[[#This Row],[Product ID]],products!A$2:G$49,4,FALSE)</f>
        <v>1</v>
      </c>
      <c r="L475" s="8">
        <f>VLOOKUP(Table1[[#This Row],[Product ID]],products!A$2:G$49,5,FALSE)</f>
        <v>12.95</v>
      </c>
      <c r="M475" s="9">
        <f>E475*K475*Table1[[#This Row],[Unit Price]]</f>
        <v>25.9</v>
      </c>
    </row>
    <row r="476" spans="1:13" x14ac:dyDescent="0.35">
      <c r="A476" s="2" t="s">
        <v>3170</v>
      </c>
      <c r="B476" s="5">
        <v>44014</v>
      </c>
      <c r="C476" s="2" t="s">
        <v>3171</v>
      </c>
      <c r="D476" t="s">
        <v>6166</v>
      </c>
      <c r="E476" s="2">
        <v>1</v>
      </c>
      <c r="F476" s="2" t="str">
        <f>customers!B476</f>
        <v>Granger Smallcombe</v>
      </c>
      <c r="G476" s="2" t="str">
        <f>customers!C476</f>
        <v>gsmallcombed6@ucla.edu</v>
      </c>
      <c r="H476" s="2" t="str">
        <f>customers!G476</f>
        <v>Ireland</v>
      </c>
      <c r="I476" t="str" cm="1">
        <f t="array" ref="I476">_xlfn.IFS(LEFT(D476,1)="L","Lib",LEFT(D476,1)="A","Ara",LEFT(D476,1)="R","Rob",LEFT(D476,1)="E","Exc")</f>
        <v>Exc</v>
      </c>
      <c r="J476" t="str">
        <f>VLOOKUP(Table1[[#This Row],[Product ID]],products!A$2:G$49,3,FALSE)</f>
        <v>M</v>
      </c>
      <c r="K476">
        <f>VLOOKUP(Table1[[#This Row],[Product ID]],products!A$2:G$49,4,FALSE)</f>
        <v>2.5</v>
      </c>
      <c r="L476" s="8">
        <f>VLOOKUP(Table1[[#This Row],[Product ID]],products!A$2:G$49,5,FALSE)</f>
        <v>31.624999999999996</v>
      </c>
      <c r="M476" s="9">
        <f>E476*K476*Table1[[#This Row],[Unit Price]]</f>
        <v>79.062499999999986</v>
      </c>
    </row>
    <row r="477" spans="1:13" x14ac:dyDescent="0.35">
      <c r="A477" s="2" t="s">
        <v>3176</v>
      </c>
      <c r="B477" s="5">
        <v>44767</v>
      </c>
      <c r="C477" s="2" t="s">
        <v>3177</v>
      </c>
      <c r="D477" t="s">
        <v>6159</v>
      </c>
      <c r="E477" s="2">
        <v>2</v>
      </c>
      <c r="F477" s="2" t="str">
        <f>customers!B477</f>
        <v>Daryn Dibley</v>
      </c>
      <c r="G477" s="2" t="str">
        <f>customers!C477</f>
        <v>ddibleyd7@feedburner.com</v>
      </c>
      <c r="H477" s="2" t="str">
        <f>customers!G477</f>
        <v>United States</v>
      </c>
      <c r="I477" t="str" cm="1">
        <f t="array" ref="I477">_xlfn.IFS(LEFT(D477,1)="L","Lib",LEFT(D477,1)="A","Ara",LEFT(D477,1)="R","Rob",LEFT(D477,1)="E","Exc")</f>
        <v>Lib</v>
      </c>
      <c r="J477" t="str">
        <f>VLOOKUP(Table1[[#This Row],[Product ID]],products!A$2:G$49,3,FALSE)</f>
        <v>M</v>
      </c>
      <c r="K477">
        <f>VLOOKUP(Table1[[#This Row],[Product ID]],products!A$2:G$49,4,FALSE)</f>
        <v>0.2</v>
      </c>
      <c r="L477" s="8">
        <f>VLOOKUP(Table1[[#This Row],[Product ID]],products!A$2:G$49,5,FALSE)</f>
        <v>4.3650000000000002</v>
      </c>
      <c r="M477" s="9">
        <f>E477*K477*Table1[[#This Row],[Unit Price]]</f>
        <v>1.7460000000000002</v>
      </c>
    </row>
    <row r="478" spans="1:13" x14ac:dyDescent="0.35">
      <c r="A478" s="2" t="s">
        <v>3181</v>
      </c>
      <c r="B478" s="5">
        <v>44274</v>
      </c>
      <c r="C478" s="2" t="s">
        <v>3182</v>
      </c>
      <c r="D478" t="s">
        <v>6184</v>
      </c>
      <c r="E478" s="2">
        <v>6</v>
      </c>
      <c r="F478" s="2" t="str">
        <f>customers!B478</f>
        <v>Gardy Dimitriou</v>
      </c>
      <c r="G478" s="2" t="str">
        <f>customers!C478</f>
        <v>gdimitrioud8@chronoengine.com</v>
      </c>
      <c r="H478" s="2" t="str">
        <f>customers!G478</f>
        <v>United States</v>
      </c>
      <c r="I478" t="str" cm="1">
        <f t="array" ref="I478">_xlfn.IFS(LEFT(D478,1)="L","Lib",LEFT(D478,1)="A","Ara",LEFT(D478,1)="R","Rob",LEFT(D478,1)="E","Exc")</f>
        <v>Exc</v>
      </c>
      <c r="J478" t="str">
        <f>VLOOKUP(Table1[[#This Row],[Product ID]],products!A$2:G$49,3,FALSE)</f>
        <v>L</v>
      </c>
      <c r="K478">
        <f>VLOOKUP(Table1[[#This Row],[Product ID]],products!A$2:G$49,4,FALSE)</f>
        <v>0.2</v>
      </c>
      <c r="L478" s="8">
        <f>VLOOKUP(Table1[[#This Row],[Product ID]],products!A$2:G$49,5,FALSE)</f>
        <v>4.4550000000000001</v>
      </c>
      <c r="M478" s="9">
        <f>E478*K478*Table1[[#This Row],[Unit Price]]</f>
        <v>5.346000000000001</v>
      </c>
    </row>
    <row r="479" spans="1:13" x14ac:dyDescent="0.35">
      <c r="A479" s="2" t="s">
        <v>3187</v>
      </c>
      <c r="B479" s="5">
        <v>43962</v>
      </c>
      <c r="C479" s="2" t="s">
        <v>3188</v>
      </c>
      <c r="D479" t="s">
        <v>6159</v>
      </c>
      <c r="E479" s="2">
        <v>6</v>
      </c>
      <c r="F479" s="2" t="str">
        <f>customers!B479</f>
        <v>Fanny Flanagan</v>
      </c>
      <c r="G479" s="2" t="str">
        <f>customers!C479</f>
        <v>fflanagand9@woothemes.com</v>
      </c>
      <c r="H479" s="2" t="str">
        <f>customers!G479</f>
        <v>United States</v>
      </c>
      <c r="I479" t="str" cm="1">
        <f t="array" ref="I479">_xlfn.IFS(LEFT(D479,1)="L","Lib",LEFT(D479,1)="A","Ara",LEFT(D479,1)="R","Rob",LEFT(D479,1)="E","Exc")</f>
        <v>Lib</v>
      </c>
      <c r="J479" t="str">
        <f>VLOOKUP(Table1[[#This Row],[Product ID]],products!A$2:G$49,3,FALSE)</f>
        <v>M</v>
      </c>
      <c r="K479">
        <f>VLOOKUP(Table1[[#This Row],[Product ID]],products!A$2:G$49,4,FALSE)</f>
        <v>0.2</v>
      </c>
      <c r="L479" s="8">
        <f>VLOOKUP(Table1[[#This Row],[Product ID]],products!A$2:G$49,5,FALSE)</f>
        <v>4.3650000000000002</v>
      </c>
      <c r="M479" s="9">
        <f>E479*K479*Table1[[#This Row],[Unit Price]]</f>
        <v>5.2380000000000013</v>
      </c>
    </row>
    <row r="480" spans="1:13" x14ac:dyDescent="0.35">
      <c r="A480" s="2" t="s">
        <v>3193</v>
      </c>
      <c r="B480" s="5">
        <v>43624</v>
      </c>
      <c r="C480" s="2" t="s">
        <v>3194</v>
      </c>
      <c r="D480" t="s">
        <v>6177</v>
      </c>
      <c r="E480" s="2">
        <v>6</v>
      </c>
      <c r="F480" s="2" t="str">
        <f>customers!B480</f>
        <v>Ailey Brash</v>
      </c>
      <c r="G480" s="2" t="str">
        <f>customers!C480</f>
        <v>abrashda@plala.or.jp</v>
      </c>
      <c r="H480" s="2" t="str">
        <f>customers!G480</f>
        <v>United States</v>
      </c>
      <c r="I480" t="str" cm="1">
        <f t="array" ref="I480">_xlfn.IFS(LEFT(D480,1)="L","Lib",LEFT(D480,1)="A","Ara",LEFT(D480,1)="R","Rob",LEFT(D480,1)="E","Exc")</f>
        <v>Rob</v>
      </c>
      <c r="J480" t="str">
        <f>VLOOKUP(Table1[[#This Row],[Product ID]],products!A$2:G$49,3,FALSE)</f>
        <v>D</v>
      </c>
      <c r="K480">
        <f>VLOOKUP(Table1[[#This Row],[Product ID]],products!A$2:G$49,4,FALSE)</f>
        <v>1</v>
      </c>
      <c r="L480" s="8">
        <f>VLOOKUP(Table1[[#This Row],[Product ID]],products!A$2:G$49,5,FALSE)</f>
        <v>8.9499999999999993</v>
      </c>
      <c r="M480" s="9">
        <f>E480*K480*Table1[[#This Row],[Unit Price]]</f>
        <v>53.699999999999996</v>
      </c>
    </row>
    <row r="481" spans="1:13" x14ac:dyDescent="0.35">
      <c r="A481" s="2" t="s">
        <v>3193</v>
      </c>
      <c r="B481" s="5">
        <v>43624</v>
      </c>
      <c r="C481" s="2" t="s">
        <v>3194</v>
      </c>
      <c r="D481" t="s">
        <v>6166</v>
      </c>
      <c r="E481" s="2">
        <v>4</v>
      </c>
      <c r="F481" s="2" t="str">
        <f>customers!B481</f>
        <v>Tatiana Thorn</v>
      </c>
      <c r="G481" s="2">
        <f>customers!C481</f>
        <v>0</v>
      </c>
      <c r="H481" s="2" t="str">
        <f>customers!G481</f>
        <v>United States</v>
      </c>
      <c r="I481" t="str" cm="1">
        <f t="array" ref="I481">_xlfn.IFS(LEFT(D481,1)="L","Lib",LEFT(D481,1)="A","Ara",LEFT(D481,1)="R","Rob",LEFT(D481,1)="E","Exc")</f>
        <v>Exc</v>
      </c>
      <c r="J481" t="str">
        <f>VLOOKUP(Table1[[#This Row],[Product ID]],products!A$2:G$49,3,FALSE)</f>
        <v>M</v>
      </c>
      <c r="K481">
        <f>VLOOKUP(Table1[[#This Row],[Product ID]],products!A$2:G$49,4,FALSE)</f>
        <v>2.5</v>
      </c>
      <c r="L481" s="8">
        <f>VLOOKUP(Table1[[#This Row],[Product ID]],products!A$2:G$49,5,FALSE)</f>
        <v>31.624999999999996</v>
      </c>
      <c r="M481" s="9">
        <f>E481*K481*Table1[[#This Row],[Unit Price]]</f>
        <v>316.24999999999994</v>
      </c>
    </row>
    <row r="482" spans="1:13" x14ac:dyDescent="0.35">
      <c r="A482" s="2" t="s">
        <v>3193</v>
      </c>
      <c r="B482" s="5">
        <v>43624</v>
      </c>
      <c r="C482" s="2" t="s">
        <v>3194</v>
      </c>
      <c r="D482" t="s">
        <v>6156</v>
      </c>
      <c r="E482" s="2">
        <v>1</v>
      </c>
      <c r="F482" s="2" t="str">
        <f>customers!B482</f>
        <v>Wendeline McInerney</v>
      </c>
      <c r="G482" s="2" t="str">
        <f>customers!C482</f>
        <v>wmcinerneydc@wordpress.com</v>
      </c>
      <c r="H482" s="2" t="str">
        <f>customers!G482</f>
        <v>United States</v>
      </c>
      <c r="I482" t="str" cm="1">
        <f t="array" ref="I482">_xlfn.IFS(LEFT(D482,1)="L","Lib",LEFT(D482,1)="A","Ara",LEFT(D482,1)="R","Rob",LEFT(D482,1)="E","Exc")</f>
        <v>Exc</v>
      </c>
      <c r="J482" t="str">
        <f>VLOOKUP(Table1[[#This Row],[Product ID]],products!A$2:G$49,3,FALSE)</f>
        <v>M</v>
      </c>
      <c r="K482">
        <f>VLOOKUP(Table1[[#This Row],[Product ID]],products!A$2:G$49,4,FALSE)</f>
        <v>0.2</v>
      </c>
      <c r="L482" s="8">
        <f>VLOOKUP(Table1[[#This Row],[Product ID]],products!A$2:G$49,5,FALSE)</f>
        <v>4.125</v>
      </c>
      <c r="M482" s="9">
        <f>E482*K482*Table1[[#This Row],[Unit Price]]</f>
        <v>0.82500000000000007</v>
      </c>
    </row>
    <row r="483" spans="1:13" x14ac:dyDescent="0.35">
      <c r="A483" s="2" t="s">
        <v>3208</v>
      </c>
      <c r="B483" s="5">
        <v>43747</v>
      </c>
      <c r="C483" s="2" t="s">
        <v>3209</v>
      </c>
      <c r="D483" t="s">
        <v>6179</v>
      </c>
      <c r="E483" s="2">
        <v>2</v>
      </c>
      <c r="F483" s="2" t="str">
        <f>customers!B483</f>
        <v>Nanny Izhakov</v>
      </c>
      <c r="G483" s="2" t="str">
        <f>customers!C483</f>
        <v>nizhakovdd@aol.com</v>
      </c>
      <c r="H483" s="2" t="str">
        <f>customers!G483</f>
        <v>United Kingdom</v>
      </c>
      <c r="I483" t="str" cm="1">
        <f t="array" ref="I483">_xlfn.IFS(LEFT(D483,1)="L","Lib",LEFT(D483,1)="A","Ara",LEFT(D483,1)="R","Rob",LEFT(D483,1)="E","Exc")</f>
        <v>Rob</v>
      </c>
      <c r="J483" t="str">
        <f>VLOOKUP(Table1[[#This Row],[Product ID]],products!A$2:G$49,3,FALSE)</f>
        <v>L</v>
      </c>
      <c r="K483">
        <f>VLOOKUP(Table1[[#This Row],[Product ID]],products!A$2:G$49,4,FALSE)</f>
        <v>1</v>
      </c>
      <c r="L483" s="8">
        <f>VLOOKUP(Table1[[#This Row],[Product ID]],products!A$2:G$49,5,FALSE)</f>
        <v>11.95</v>
      </c>
      <c r="M483" s="9">
        <f>E483*K483*Table1[[#This Row],[Unit Price]]</f>
        <v>23.9</v>
      </c>
    </row>
    <row r="484" spans="1:13" x14ac:dyDescent="0.35">
      <c r="A484" s="2" t="s">
        <v>3214</v>
      </c>
      <c r="B484" s="5">
        <v>44247</v>
      </c>
      <c r="C484" s="2" t="s">
        <v>3215</v>
      </c>
      <c r="D484" t="s">
        <v>6185</v>
      </c>
      <c r="E484" s="2">
        <v>5</v>
      </c>
      <c r="F484" s="2" t="str">
        <f>customers!B484</f>
        <v>Stanly Keets</v>
      </c>
      <c r="G484" s="2" t="str">
        <f>customers!C484</f>
        <v>skeetsde@answers.com</v>
      </c>
      <c r="H484" s="2" t="str">
        <f>customers!G484</f>
        <v>United States</v>
      </c>
      <c r="I484" t="str" cm="1">
        <f t="array" ref="I484">_xlfn.IFS(LEFT(D484,1)="L","Lib",LEFT(D484,1)="A","Ara",LEFT(D484,1)="R","Rob",LEFT(D484,1)="E","Exc")</f>
        <v>Exc</v>
      </c>
      <c r="J484" t="str">
        <f>VLOOKUP(Table1[[#This Row],[Product ID]],products!A$2:G$49,3,FALSE)</f>
        <v>D</v>
      </c>
      <c r="K484">
        <f>VLOOKUP(Table1[[#This Row],[Product ID]],products!A$2:G$49,4,FALSE)</f>
        <v>2.5</v>
      </c>
      <c r="L484" s="8">
        <f>VLOOKUP(Table1[[#This Row],[Product ID]],products!A$2:G$49,5,FALSE)</f>
        <v>27.945</v>
      </c>
      <c r="M484" s="9">
        <f>E484*K484*Table1[[#This Row],[Unit Price]]</f>
        <v>349.3125</v>
      </c>
    </row>
    <row r="485" spans="1:13" x14ac:dyDescent="0.35">
      <c r="A485" s="2" t="s">
        <v>3220</v>
      </c>
      <c r="B485" s="5">
        <v>43790</v>
      </c>
      <c r="C485" s="2" t="s">
        <v>3221</v>
      </c>
      <c r="D485" t="s">
        <v>6165</v>
      </c>
      <c r="E485" s="2">
        <v>2</v>
      </c>
      <c r="F485" s="2" t="str">
        <f>customers!B485</f>
        <v>Orion Dyott</v>
      </c>
      <c r="G485" s="2">
        <f>customers!C485</f>
        <v>0</v>
      </c>
      <c r="H485" s="2" t="str">
        <f>customers!G485</f>
        <v>United States</v>
      </c>
      <c r="I485" t="str" cm="1">
        <f t="array" ref="I485">_xlfn.IFS(LEFT(D485,1)="L","Lib",LEFT(D485,1)="A","Ara",LEFT(D485,1)="R","Rob",LEFT(D485,1)="E","Exc")</f>
        <v>Lib</v>
      </c>
      <c r="J485" t="str">
        <f>VLOOKUP(Table1[[#This Row],[Product ID]],products!A$2:G$49,3,FALSE)</f>
        <v>D</v>
      </c>
      <c r="K485">
        <f>VLOOKUP(Table1[[#This Row],[Product ID]],products!A$2:G$49,4,FALSE)</f>
        <v>2.5</v>
      </c>
      <c r="L485" s="8">
        <f>VLOOKUP(Table1[[#This Row],[Product ID]],products!A$2:G$49,5,FALSE)</f>
        <v>29.784999999999997</v>
      </c>
      <c r="M485" s="9">
        <f>E485*K485*Table1[[#This Row],[Unit Price]]</f>
        <v>148.92499999999998</v>
      </c>
    </row>
    <row r="486" spans="1:13" x14ac:dyDescent="0.35">
      <c r="A486" s="2" t="s">
        <v>3225</v>
      </c>
      <c r="B486" s="5">
        <v>44479</v>
      </c>
      <c r="C486" s="2" t="s">
        <v>3226</v>
      </c>
      <c r="D486" t="s">
        <v>6161</v>
      </c>
      <c r="E486" s="2">
        <v>6</v>
      </c>
      <c r="F486" s="2" t="str">
        <f>customers!B486</f>
        <v>Keefer Cake</v>
      </c>
      <c r="G486" s="2" t="str">
        <f>customers!C486</f>
        <v>kcakedg@huffingtonpost.com</v>
      </c>
      <c r="H486" s="2" t="str">
        <f>customers!G486</f>
        <v>United States</v>
      </c>
      <c r="I486" t="str" cm="1">
        <f t="array" ref="I486">_xlfn.IFS(LEFT(D486,1)="L","Lib",LEFT(D486,1)="A","Ara",LEFT(D486,1)="R","Rob",LEFT(D486,1)="E","Exc")</f>
        <v>Lib</v>
      </c>
      <c r="J486" t="str">
        <f>VLOOKUP(Table1[[#This Row],[Product ID]],products!A$2:G$49,3,FALSE)</f>
        <v>L</v>
      </c>
      <c r="K486">
        <f>VLOOKUP(Table1[[#This Row],[Product ID]],products!A$2:G$49,4,FALSE)</f>
        <v>0.5</v>
      </c>
      <c r="L486" s="8">
        <f>VLOOKUP(Table1[[#This Row],[Product ID]],products!A$2:G$49,5,FALSE)</f>
        <v>9.51</v>
      </c>
      <c r="M486" s="9">
        <f>E486*K486*Table1[[#This Row],[Unit Price]]</f>
        <v>28.53</v>
      </c>
    </row>
    <row r="487" spans="1:13" x14ac:dyDescent="0.35">
      <c r="A487" s="2" t="s">
        <v>3230</v>
      </c>
      <c r="B487" s="5">
        <v>44413</v>
      </c>
      <c r="C487" s="2" t="s">
        <v>3231</v>
      </c>
      <c r="D487" t="s">
        <v>6178</v>
      </c>
      <c r="E487" s="2">
        <v>6</v>
      </c>
      <c r="F487" s="2" t="str">
        <f>customers!B487</f>
        <v>Morna Hansed</v>
      </c>
      <c r="G487" s="2" t="str">
        <f>customers!C487</f>
        <v>mhanseddh@instagram.com</v>
      </c>
      <c r="H487" s="2" t="str">
        <f>customers!G487</f>
        <v>Ireland</v>
      </c>
      <c r="I487" t="str" cm="1">
        <f t="array" ref="I487">_xlfn.IFS(LEFT(D487,1)="L","Lib",LEFT(D487,1)="A","Ara",LEFT(D487,1)="R","Rob",LEFT(D487,1)="E","Exc")</f>
        <v>Rob</v>
      </c>
      <c r="J487" t="str">
        <f>VLOOKUP(Table1[[#This Row],[Product ID]],products!A$2:G$49,3,FALSE)</f>
        <v>L</v>
      </c>
      <c r="K487">
        <f>VLOOKUP(Table1[[#This Row],[Product ID]],products!A$2:G$49,4,FALSE)</f>
        <v>0.2</v>
      </c>
      <c r="L487" s="8">
        <f>VLOOKUP(Table1[[#This Row],[Product ID]],products!A$2:G$49,5,FALSE)</f>
        <v>3.5849999999999995</v>
      </c>
      <c r="M487" s="9">
        <f>E487*K487*Table1[[#This Row],[Unit Price]]</f>
        <v>4.3020000000000005</v>
      </c>
    </row>
    <row r="488" spans="1:13" x14ac:dyDescent="0.35">
      <c r="A488" s="2" t="s">
        <v>3236</v>
      </c>
      <c r="B488" s="5">
        <v>44043</v>
      </c>
      <c r="C488" s="2" t="s">
        <v>3237</v>
      </c>
      <c r="D488" t="s">
        <v>6160</v>
      </c>
      <c r="E488" s="2">
        <v>6</v>
      </c>
      <c r="F488" s="2" t="str">
        <f>customers!B488</f>
        <v>Franny Kienlein</v>
      </c>
      <c r="G488" s="2" t="str">
        <f>customers!C488</f>
        <v>fkienleindi@trellian.com</v>
      </c>
      <c r="H488" s="2" t="str">
        <f>customers!G488</f>
        <v>Ireland</v>
      </c>
      <c r="I488" t="str" cm="1">
        <f t="array" ref="I488">_xlfn.IFS(LEFT(D488,1)="L","Lib",LEFT(D488,1)="A","Ara",LEFT(D488,1)="R","Rob",LEFT(D488,1)="E","Exc")</f>
        <v>Lib</v>
      </c>
      <c r="J488" t="str">
        <f>VLOOKUP(Table1[[#This Row],[Product ID]],products!A$2:G$49,3,FALSE)</f>
        <v>M</v>
      </c>
      <c r="K488">
        <f>VLOOKUP(Table1[[#This Row],[Product ID]],products!A$2:G$49,4,FALSE)</f>
        <v>0.5</v>
      </c>
      <c r="L488" s="8">
        <f>VLOOKUP(Table1[[#This Row],[Product ID]],products!A$2:G$49,5,FALSE)</f>
        <v>8.73</v>
      </c>
      <c r="M488" s="9">
        <f>E488*K488*Table1[[#This Row],[Unit Price]]</f>
        <v>26.19</v>
      </c>
    </row>
    <row r="489" spans="1:13" x14ac:dyDescent="0.35">
      <c r="A489" s="2" t="s">
        <v>3242</v>
      </c>
      <c r="B489" s="5">
        <v>44093</v>
      </c>
      <c r="C489" s="2" t="s">
        <v>3243</v>
      </c>
      <c r="D489" t="s">
        <v>6183</v>
      </c>
      <c r="E489" s="2">
        <v>6</v>
      </c>
      <c r="F489" s="2" t="str">
        <f>customers!B489</f>
        <v>Klarika Egglestone</v>
      </c>
      <c r="G489" s="2" t="str">
        <f>customers!C489</f>
        <v>kegglestonedj@sphinn.com</v>
      </c>
      <c r="H489" s="2" t="str">
        <f>customers!G489</f>
        <v>Ireland</v>
      </c>
      <c r="I489" t="str" cm="1">
        <f t="array" ref="I489">_xlfn.IFS(LEFT(D489,1)="L","Lib",LEFT(D489,1)="A","Ara",LEFT(D489,1)="R","Rob",LEFT(D489,1)="E","Exc")</f>
        <v>Exc</v>
      </c>
      <c r="J489" t="str">
        <f>VLOOKUP(Table1[[#This Row],[Product ID]],products!A$2:G$49,3,FALSE)</f>
        <v>D</v>
      </c>
      <c r="K489">
        <f>VLOOKUP(Table1[[#This Row],[Product ID]],products!A$2:G$49,4,FALSE)</f>
        <v>1</v>
      </c>
      <c r="L489" s="8">
        <f>VLOOKUP(Table1[[#This Row],[Product ID]],products!A$2:G$49,5,FALSE)</f>
        <v>12.15</v>
      </c>
      <c r="M489" s="9">
        <f>E489*K489*Table1[[#This Row],[Unit Price]]</f>
        <v>72.900000000000006</v>
      </c>
    </row>
    <row r="490" spans="1:13" x14ac:dyDescent="0.35">
      <c r="A490" s="2" t="s">
        <v>3248</v>
      </c>
      <c r="B490" s="5">
        <v>43954</v>
      </c>
      <c r="C490" s="2" t="s">
        <v>3249</v>
      </c>
      <c r="D490" t="s">
        <v>6174</v>
      </c>
      <c r="E490" s="2">
        <v>5</v>
      </c>
      <c r="F490" s="2" t="str">
        <f>customers!B490</f>
        <v>Becky Semkins</v>
      </c>
      <c r="G490" s="2" t="str">
        <f>customers!C490</f>
        <v>bsemkinsdk@unc.edu</v>
      </c>
      <c r="H490" s="2" t="str">
        <f>customers!G490</f>
        <v>Ireland</v>
      </c>
      <c r="I490" t="str" cm="1">
        <f t="array" ref="I490">_xlfn.IFS(LEFT(D490,1)="L","Lib",LEFT(D490,1)="A","Ara",LEFT(D490,1)="R","Rob",LEFT(D490,1)="E","Exc")</f>
        <v>Rob</v>
      </c>
      <c r="J490" t="str">
        <f>VLOOKUP(Table1[[#This Row],[Product ID]],products!A$2:G$49,3,FALSE)</f>
        <v>M</v>
      </c>
      <c r="K490">
        <f>VLOOKUP(Table1[[#This Row],[Product ID]],products!A$2:G$49,4,FALSE)</f>
        <v>0.2</v>
      </c>
      <c r="L490" s="8">
        <f>VLOOKUP(Table1[[#This Row],[Product ID]],products!A$2:G$49,5,FALSE)</f>
        <v>2.9849999999999999</v>
      </c>
      <c r="M490" s="9">
        <f>E490*K490*Table1[[#This Row],[Unit Price]]</f>
        <v>2.9849999999999999</v>
      </c>
    </row>
    <row r="491" spans="1:13" x14ac:dyDescent="0.35">
      <c r="A491" s="2" t="s">
        <v>3254</v>
      </c>
      <c r="B491" s="5">
        <v>43654</v>
      </c>
      <c r="C491" s="2" t="s">
        <v>3255</v>
      </c>
      <c r="D491" t="s">
        <v>6170</v>
      </c>
      <c r="E491" s="2">
        <v>6</v>
      </c>
      <c r="F491" s="2" t="str">
        <f>customers!B491</f>
        <v>Sean Lorenzetti</v>
      </c>
      <c r="G491" s="2" t="str">
        <f>customers!C491</f>
        <v>slorenzettidl@is.gd</v>
      </c>
      <c r="H491" s="2" t="str">
        <f>customers!G491</f>
        <v>United States</v>
      </c>
      <c r="I491" t="str" cm="1">
        <f t="array" ref="I491">_xlfn.IFS(LEFT(D491,1)="L","Lib",LEFT(D491,1)="A","Ara",LEFT(D491,1)="R","Rob",LEFT(D491,1)="E","Exc")</f>
        <v>Lib</v>
      </c>
      <c r="J491" t="str">
        <f>VLOOKUP(Table1[[#This Row],[Product ID]],products!A$2:G$49,3,FALSE)</f>
        <v>L</v>
      </c>
      <c r="K491">
        <f>VLOOKUP(Table1[[#This Row],[Product ID]],products!A$2:G$49,4,FALSE)</f>
        <v>1</v>
      </c>
      <c r="L491" s="8">
        <f>VLOOKUP(Table1[[#This Row],[Product ID]],products!A$2:G$49,5,FALSE)</f>
        <v>15.85</v>
      </c>
      <c r="M491" s="9">
        <f>E491*K491*Table1[[#This Row],[Unit Price]]</f>
        <v>95.1</v>
      </c>
    </row>
    <row r="492" spans="1:13" x14ac:dyDescent="0.35">
      <c r="A492" s="2" t="s">
        <v>3260</v>
      </c>
      <c r="B492" s="5">
        <v>43764</v>
      </c>
      <c r="C492" s="2" t="s">
        <v>3261</v>
      </c>
      <c r="D492" t="s">
        <v>6169</v>
      </c>
      <c r="E492" s="2">
        <v>2</v>
      </c>
      <c r="F492" s="2" t="str">
        <f>customers!B492</f>
        <v>Bob Giannazzi</v>
      </c>
      <c r="G492" s="2" t="str">
        <f>customers!C492</f>
        <v>bgiannazzidm@apple.com</v>
      </c>
      <c r="H492" s="2" t="str">
        <f>customers!G492</f>
        <v>United States</v>
      </c>
      <c r="I492" t="str" cm="1">
        <f t="array" ref="I492">_xlfn.IFS(LEFT(D492,1)="L","Lib",LEFT(D492,1)="A","Ara",LEFT(D492,1)="R","Rob",LEFT(D492,1)="E","Exc")</f>
        <v>Lib</v>
      </c>
      <c r="J492" t="str">
        <f>VLOOKUP(Table1[[#This Row],[Product ID]],products!A$2:G$49,3,FALSE)</f>
        <v>D</v>
      </c>
      <c r="K492">
        <f>VLOOKUP(Table1[[#This Row],[Product ID]],products!A$2:G$49,4,FALSE)</f>
        <v>0.5</v>
      </c>
      <c r="L492" s="8">
        <f>VLOOKUP(Table1[[#This Row],[Product ID]],products!A$2:G$49,5,FALSE)</f>
        <v>7.77</v>
      </c>
      <c r="M492" s="9">
        <f>E492*K492*Table1[[#This Row],[Unit Price]]</f>
        <v>7.77</v>
      </c>
    </row>
    <row r="493" spans="1:13" x14ac:dyDescent="0.35">
      <c r="A493" s="2" t="s">
        <v>3266</v>
      </c>
      <c r="B493" s="5">
        <v>44101</v>
      </c>
      <c r="C493" s="2" t="s">
        <v>3267</v>
      </c>
      <c r="D493" t="s">
        <v>6150</v>
      </c>
      <c r="E493" s="2">
        <v>6</v>
      </c>
      <c r="F493" s="2" t="str">
        <f>customers!B493</f>
        <v>Kendra Backshell</v>
      </c>
      <c r="G493" s="2">
        <f>customers!C493</f>
        <v>0</v>
      </c>
      <c r="H493" s="2" t="str">
        <f>customers!G493</f>
        <v>United States</v>
      </c>
      <c r="I493" t="str" cm="1">
        <f t="array" ref="I493">_xlfn.IFS(LEFT(D493,1)="L","Lib",LEFT(D493,1)="A","Ara",LEFT(D493,1)="R","Rob",LEFT(D493,1)="E","Exc")</f>
        <v>Lib</v>
      </c>
      <c r="J493" t="str">
        <f>VLOOKUP(Table1[[#This Row],[Product ID]],products!A$2:G$49,3,FALSE)</f>
        <v>D</v>
      </c>
      <c r="K493">
        <f>VLOOKUP(Table1[[#This Row],[Product ID]],products!A$2:G$49,4,FALSE)</f>
        <v>0.2</v>
      </c>
      <c r="L493" s="8">
        <f>VLOOKUP(Table1[[#This Row],[Product ID]],products!A$2:G$49,5,FALSE)</f>
        <v>3.8849999999999998</v>
      </c>
      <c r="M493" s="9">
        <f>E493*K493*Table1[[#This Row],[Unit Price]]</f>
        <v>4.6620000000000008</v>
      </c>
    </row>
    <row r="494" spans="1:13" x14ac:dyDescent="0.35">
      <c r="A494" s="2" t="s">
        <v>3271</v>
      </c>
      <c r="B494" s="5">
        <v>44620</v>
      </c>
      <c r="C494" s="2" t="s">
        <v>3272</v>
      </c>
      <c r="D494" t="s">
        <v>6156</v>
      </c>
      <c r="E494" s="2">
        <v>1</v>
      </c>
      <c r="F494" s="2" t="str">
        <f>customers!B494</f>
        <v>Uriah Lethbrig</v>
      </c>
      <c r="G494" s="2" t="str">
        <f>customers!C494</f>
        <v>ulethbrigdo@hc360.com</v>
      </c>
      <c r="H494" s="2" t="str">
        <f>customers!G494</f>
        <v>United States</v>
      </c>
      <c r="I494" t="str" cm="1">
        <f t="array" ref="I494">_xlfn.IFS(LEFT(D494,1)="L","Lib",LEFT(D494,1)="A","Ara",LEFT(D494,1)="R","Rob",LEFT(D494,1)="E","Exc")</f>
        <v>Exc</v>
      </c>
      <c r="J494" t="str">
        <f>VLOOKUP(Table1[[#This Row],[Product ID]],products!A$2:G$49,3,FALSE)</f>
        <v>M</v>
      </c>
      <c r="K494">
        <f>VLOOKUP(Table1[[#This Row],[Product ID]],products!A$2:G$49,4,FALSE)</f>
        <v>0.2</v>
      </c>
      <c r="L494" s="8">
        <f>VLOOKUP(Table1[[#This Row],[Product ID]],products!A$2:G$49,5,FALSE)</f>
        <v>4.125</v>
      </c>
      <c r="M494" s="9">
        <f>E494*K494*Table1[[#This Row],[Unit Price]]</f>
        <v>0.82500000000000007</v>
      </c>
    </row>
    <row r="495" spans="1:13" x14ac:dyDescent="0.35">
      <c r="A495" s="2" t="s">
        <v>3277</v>
      </c>
      <c r="B495" s="5">
        <v>44090</v>
      </c>
      <c r="C495" s="2" t="s">
        <v>3278</v>
      </c>
      <c r="D495" t="s">
        <v>6146</v>
      </c>
      <c r="E495" s="2">
        <v>6</v>
      </c>
      <c r="F495" s="2" t="str">
        <f>customers!B495</f>
        <v>Sky Farnish</v>
      </c>
      <c r="G495" s="2" t="str">
        <f>customers!C495</f>
        <v>sfarnishdp@dmoz.org</v>
      </c>
      <c r="H495" s="2" t="str">
        <f>customers!G495</f>
        <v>United Kingdom</v>
      </c>
      <c r="I495" t="str" cm="1">
        <f t="array" ref="I495">_xlfn.IFS(LEFT(D495,1)="L","Lib",LEFT(D495,1)="A","Ara",LEFT(D495,1)="R","Rob",LEFT(D495,1)="E","Exc")</f>
        <v>Rob</v>
      </c>
      <c r="J495" t="str">
        <f>VLOOKUP(Table1[[#This Row],[Product ID]],products!A$2:G$49,3,FALSE)</f>
        <v>M</v>
      </c>
      <c r="K495">
        <f>VLOOKUP(Table1[[#This Row],[Product ID]],products!A$2:G$49,4,FALSE)</f>
        <v>0.5</v>
      </c>
      <c r="L495" s="8">
        <f>VLOOKUP(Table1[[#This Row],[Product ID]],products!A$2:G$49,5,FALSE)</f>
        <v>5.97</v>
      </c>
      <c r="M495" s="9">
        <f>E495*K495*Table1[[#This Row],[Unit Price]]</f>
        <v>17.91</v>
      </c>
    </row>
    <row r="496" spans="1:13" x14ac:dyDescent="0.35">
      <c r="A496" s="2" t="s">
        <v>3283</v>
      </c>
      <c r="B496" s="5">
        <v>44132</v>
      </c>
      <c r="C496" s="2" t="s">
        <v>3284</v>
      </c>
      <c r="D496" t="s">
        <v>6170</v>
      </c>
      <c r="E496" s="2">
        <v>2</v>
      </c>
      <c r="F496" s="2" t="str">
        <f>customers!B496</f>
        <v>Felicia Jecock</v>
      </c>
      <c r="G496" s="2" t="str">
        <f>customers!C496</f>
        <v>fjecockdq@unicef.org</v>
      </c>
      <c r="H496" s="2" t="str">
        <f>customers!G496</f>
        <v>United States</v>
      </c>
      <c r="I496" t="str" cm="1">
        <f t="array" ref="I496">_xlfn.IFS(LEFT(D496,1)="L","Lib",LEFT(D496,1)="A","Ara",LEFT(D496,1)="R","Rob",LEFT(D496,1)="E","Exc")</f>
        <v>Lib</v>
      </c>
      <c r="J496" t="str">
        <f>VLOOKUP(Table1[[#This Row],[Product ID]],products!A$2:G$49,3,FALSE)</f>
        <v>L</v>
      </c>
      <c r="K496">
        <f>VLOOKUP(Table1[[#This Row],[Product ID]],products!A$2:G$49,4,FALSE)</f>
        <v>1</v>
      </c>
      <c r="L496" s="8">
        <f>VLOOKUP(Table1[[#This Row],[Product ID]],products!A$2:G$49,5,FALSE)</f>
        <v>15.85</v>
      </c>
      <c r="M496" s="9">
        <f>E496*K496*Table1[[#This Row],[Unit Price]]</f>
        <v>31.7</v>
      </c>
    </row>
    <row r="497" spans="1:13" x14ac:dyDescent="0.35">
      <c r="A497" s="2" t="s">
        <v>3289</v>
      </c>
      <c r="B497" s="5">
        <v>43710</v>
      </c>
      <c r="C497" s="2" t="s">
        <v>3290</v>
      </c>
      <c r="D497" t="s">
        <v>6170</v>
      </c>
      <c r="E497" s="2">
        <v>5</v>
      </c>
      <c r="F497" s="2" t="str">
        <f>customers!B497</f>
        <v>Currey MacAllister</v>
      </c>
      <c r="G497" s="2">
        <f>customers!C497</f>
        <v>0</v>
      </c>
      <c r="H497" s="2" t="str">
        <f>customers!G497</f>
        <v>United States</v>
      </c>
      <c r="I497" t="str" cm="1">
        <f t="array" ref="I497">_xlfn.IFS(LEFT(D497,1)="L","Lib",LEFT(D497,1)="A","Ara",LEFT(D497,1)="R","Rob",LEFT(D497,1)="E","Exc")</f>
        <v>Lib</v>
      </c>
      <c r="J497" t="str">
        <f>VLOOKUP(Table1[[#This Row],[Product ID]],products!A$2:G$49,3,FALSE)</f>
        <v>L</v>
      </c>
      <c r="K497">
        <f>VLOOKUP(Table1[[#This Row],[Product ID]],products!A$2:G$49,4,FALSE)</f>
        <v>1</v>
      </c>
      <c r="L497" s="8">
        <f>VLOOKUP(Table1[[#This Row],[Product ID]],products!A$2:G$49,5,FALSE)</f>
        <v>15.85</v>
      </c>
      <c r="M497" s="9">
        <f>E497*K497*Table1[[#This Row],[Unit Price]]</f>
        <v>79.25</v>
      </c>
    </row>
    <row r="498" spans="1:13" x14ac:dyDescent="0.35">
      <c r="A498" s="2" t="s">
        <v>3294</v>
      </c>
      <c r="B498" s="5">
        <v>44438</v>
      </c>
      <c r="C498" s="2" t="s">
        <v>3295</v>
      </c>
      <c r="D498" t="s">
        <v>6153</v>
      </c>
      <c r="E498" s="2">
        <v>3</v>
      </c>
      <c r="F498" s="2" t="str">
        <f>customers!B498</f>
        <v>Hamlen Pallister</v>
      </c>
      <c r="G498" s="2" t="str">
        <f>customers!C498</f>
        <v>hpallisterds@ning.com</v>
      </c>
      <c r="H498" s="2" t="str">
        <f>customers!G498</f>
        <v>United States</v>
      </c>
      <c r="I498" t="str" cm="1">
        <f t="array" ref="I498">_xlfn.IFS(LEFT(D498,1)="L","Lib",LEFT(D498,1)="A","Ara",LEFT(D498,1)="R","Rob",LEFT(D498,1)="E","Exc")</f>
        <v>Exc</v>
      </c>
      <c r="J498" t="str">
        <f>VLOOKUP(Table1[[#This Row],[Product ID]],products!A$2:G$49,3,FALSE)</f>
        <v>D</v>
      </c>
      <c r="K498">
        <f>VLOOKUP(Table1[[#This Row],[Product ID]],products!A$2:G$49,4,FALSE)</f>
        <v>0.2</v>
      </c>
      <c r="L498" s="8">
        <f>VLOOKUP(Table1[[#This Row],[Product ID]],products!A$2:G$49,5,FALSE)</f>
        <v>3.645</v>
      </c>
      <c r="M498" s="9">
        <f>E498*K498*Table1[[#This Row],[Unit Price]]</f>
        <v>2.1870000000000003</v>
      </c>
    </row>
    <row r="499" spans="1:13" x14ac:dyDescent="0.35">
      <c r="A499" s="2" t="s">
        <v>3300</v>
      </c>
      <c r="B499" s="5">
        <v>44351</v>
      </c>
      <c r="C499" s="2" t="s">
        <v>3301</v>
      </c>
      <c r="D499" t="s">
        <v>6147</v>
      </c>
      <c r="E499" s="2">
        <v>4</v>
      </c>
      <c r="F499" s="2" t="str">
        <f>customers!B499</f>
        <v>Chantal Mersh</v>
      </c>
      <c r="G499" s="2" t="str">
        <f>customers!C499</f>
        <v>cmershdt@drupal.org</v>
      </c>
      <c r="H499" s="2" t="str">
        <f>customers!G499</f>
        <v>Ireland</v>
      </c>
      <c r="I499" t="str" cm="1">
        <f t="array" ref="I499">_xlfn.IFS(LEFT(D499,1)="L","Lib",LEFT(D499,1)="A","Ara",LEFT(D499,1)="R","Rob",LEFT(D499,1)="E","Exc")</f>
        <v>Ara</v>
      </c>
      <c r="J499" t="str">
        <f>VLOOKUP(Table1[[#This Row],[Product ID]],products!A$2:G$49,3,FALSE)</f>
        <v>D</v>
      </c>
      <c r="K499">
        <f>VLOOKUP(Table1[[#This Row],[Product ID]],products!A$2:G$49,4,FALSE)</f>
        <v>1</v>
      </c>
      <c r="L499" s="8">
        <f>VLOOKUP(Table1[[#This Row],[Product ID]],products!A$2:G$49,5,FALSE)</f>
        <v>9.9499999999999993</v>
      </c>
      <c r="M499" s="9">
        <f>E499*K499*Table1[[#This Row],[Unit Price]]</f>
        <v>39.799999999999997</v>
      </c>
    </row>
    <row r="500" spans="1:13" x14ac:dyDescent="0.35">
      <c r="A500" s="2" t="s">
        <v>3307</v>
      </c>
      <c r="B500" s="5">
        <v>44159</v>
      </c>
      <c r="C500" s="2" t="s">
        <v>3368</v>
      </c>
      <c r="D500" t="s">
        <v>6138</v>
      </c>
      <c r="E500" s="2">
        <v>5</v>
      </c>
      <c r="F500" s="2" t="str">
        <f>customers!B500</f>
        <v>Brendin Bredee</v>
      </c>
      <c r="G500" s="2" t="str">
        <f>customers!C500</f>
        <v>bbredeedu@flickr.com</v>
      </c>
      <c r="H500" s="2" t="str">
        <f>customers!G500</f>
        <v>United Kingdom</v>
      </c>
      <c r="I500" t="str" cm="1">
        <f t="array" ref="I500">_xlfn.IFS(LEFT(D500,1)="L","Lib",LEFT(D500,1)="A","Ara",LEFT(D500,1)="R","Rob",LEFT(D500,1)="E","Exc")</f>
        <v>Rob</v>
      </c>
      <c r="J500" t="str">
        <f>VLOOKUP(Table1[[#This Row],[Product ID]],products!A$2:G$49,3,FALSE)</f>
        <v>M</v>
      </c>
      <c r="K500">
        <f>VLOOKUP(Table1[[#This Row],[Product ID]],products!A$2:G$49,4,FALSE)</f>
        <v>1</v>
      </c>
      <c r="L500" s="8">
        <f>VLOOKUP(Table1[[#This Row],[Product ID]],products!A$2:G$49,5,FALSE)</f>
        <v>9.9499999999999993</v>
      </c>
      <c r="M500" s="9">
        <f>E500*K500*Table1[[#This Row],[Unit Price]]</f>
        <v>49.75</v>
      </c>
    </row>
    <row r="501" spans="1:13" x14ac:dyDescent="0.35">
      <c r="A501" s="2" t="s">
        <v>3313</v>
      </c>
      <c r="B501" s="5">
        <v>44003</v>
      </c>
      <c r="C501" s="2" t="s">
        <v>3314</v>
      </c>
      <c r="D501" t="s">
        <v>6163</v>
      </c>
      <c r="E501" s="2">
        <v>3</v>
      </c>
      <c r="F501" s="2" t="str">
        <f>customers!B501</f>
        <v>Malynda Purbrick</v>
      </c>
      <c r="G501" s="2">
        <f>customers!C501</f>
        <v>0</v>
      </c>
      <c r="H501" s="2" t="str">
        <f>customers!G501</f>
        <v>Ireland</v>
      </c>
      <c r="I501" t="str" cm="1">
        <f t="array" ref="I501">_xlfn.IFS(LEFT(D501,1)="L","Lib",LEFT(D501,1)="A","Ara",LEFT(D501,1)="R","Rob",LEFT(D501,1)="E","Exc")</f>
        <v>Rob</v>
      </c>
      <c r="J501" t="str">
        <f>VLOOKUP(Table1[[#This Row],[Product ID]],products!A$2:G$49,3,FALSE)</f>
        <v>D</v>
      </c>
      <c r="K501">
        <f>VLOOKUP(Table1[[#This Row],[Product ID]],products!A$2:G$49,4,FALSE)</f>
        <v>0.2</v>
      </c>
      <c r="L501" s="8">
        <f>VLOOKUP(Table1[[#This Row],[Product ID]],products!A$2:G$49,5,FALSE)</f>
        <v>2.6849999999999996</v>
      </c>
      <c r="M501" s="9">
        <f>E501*K501*Table1[[#This Row],[Unit Price]]</f>
        <v>1.611</v>
      </c>
    </row>
    <row r="502" spans="1:13" x14ac:dyDescent="0.35">
      <c r="A502" s="2" t="s">
        <v>3318</v>
      </c>
      <c r="B502" s="5">
        <v>44025</v>
      </c>
      <c r="C502" s="2" t="s">
        <v>3319</v>
      </c>
      <c r="D502" t="s">
        <v>6179</v>
      </c>
      <c r="E502" s="2">
        <v>4</v>
      </c>
      <c r="F502" s="2" t="str">
        <f>customers!B502</f>
        <v>Alf Housaman</v>
      </c>
      <c r="G502" s="2">
        <f>customers!C502</f>
        <v>0</v>
      </c>
      <c r="H502" s="2" t="str">
        <f>customers!G502</f>
        <v>United States</v>
      </c>
      <c r="I502" t="str" cm="1">
        <f t="array" ref="I502">_xlfn.IFS(LEFT(D502,1)="L","Lib",LEFT(D502,1)="A","Ara",LEFT(D502,1)="R","Rob",LEFT(D502,1)="E","Exc")</f>
        <v>Rob</v>
      </c>
      <c r="J502" t="str">
        <f>VLOOKUP(Table1[[#This Row],[Product ID]],products!A$2:G$49,3,FALSE)</f>
        <v>L</v>
      </c>
      <c r="K502">
        <f>VLOOKUP(Table1[[#This Row],[Product ID]],products!A$2:G$49,4,FALSE)</f>
        <v>1</v>
      </c>
      <c r="L502" s="8">
        <f>VLOOKUP(Table1[[#This Row],[Product ID]],products!A$2:G$49,5,FALSE)</f>
        <v>11.95</v>
      </c>
      <c r="M502" s="9">
        <f>E502*K502*Table1[[#This Row],[Unit Price]]</f>
        <v>47.8</v>
      </c>
    </row>
    <row r="503" spans="1:13" x14ac:dyDescent="0.35">
      <c r="A503" s="2" t="s">
        <v>3323</v>
      </c>
      <c r="B503" s="5">
        <v>43467</v>
      </c>
      <c r="C503" s="2" t="s">
        <v>3324</v>
      </c>
      <c r="D503" t="s">
        <v>6174</v>
      </c>
      <c r="E503" s="2">
        <v>4</v>
      </c>
      <c r="F503" s="2" t="str">
        <f>customers!B503</f>
        <v>Gladi Ducker</v>
      </c>
      <c r="G503" s="2" t="str">
        <f>customers!C503</f>
        <v>gduckerdx@patch.com</v>
      </c>
      <c r="H503" s="2" t="str">
        <f>customers!G503</f>
        <v>United Kingdom</v>
      </c>
      <c r="I503" t="str" cm="1">
        <f t="array" ref="I503">_xlfn.IFS(LEFT(D503,1)="L","Lib",LEFT(D503,1)="A","Ara",LEFT(D503,1)="R","Rob",LEFT(D503,1)="E","Exc")</f>
        <v>Rob</v>
      </c>
      <c r="J503" t="str">
        <f>VLOOKUP(Table1[[#This Row],[Product ID]],products!A$2:G$49,3,FALSE)</f>
        <v>M</v>
      </c>
      <c r="K503">
        <f>VLOOKUP(Table1[[#This Row],[Product ID]],products!A$2:G$49,4,FALSE)</f>
        <v>0.2</v>
      </c>
      <c r="L503" s="8">
        <f>VLOOKUP(Table1[[#This Row],[Product ID]],products!A$2:G$49,5,FALSE)</f>
        <v>2.9849999999999999</v>
      </c>
      <c r="M503" s="9">
        <f>E503*K503*Table1[[#This Row],[Unit Price]]</f>
        <v>2.3879999999999999</v>
      </c>
    </row>
    <row r="504" spans="1:13" x14ac:dyDescent="0.35">
      <c r="A504" s="2" t="s">
        <v>3323</v>
      </c>
      <c r="B504" s="5">
        <v>43467</v>
      </c>
      <c r="C504" s="2" t="s">
        <v>3324</v>
      </c>
      <c r="D504" t="s">
        <v>6156</v>
      </c>
      <c r="E504" s="2">
        <v>4</v>
      </c>
      <c r="F504" s="2" t="str">
        <f>customers!B504</f>
        <v>Emelita Shearsby</v>
      </c>
      <c r="G504" s="2" t="str">
        <f>customers!C504</f>
        <v>eshearsbydy@g.co</v>
      </c>
      <c r="H504" s="2" t="str">
        <f>customers!G504</f>
        <v>United States</v>
      </c>
      <c r="I504" t="str" cm="1">
        <f t="array" ref="I504">_xlfn.IFS(LEFT(D504,1)="L","Lib",LEFT(D504,1)="A","Ara",LEFT(D504,1)="R","Rob",LEFT(D504,1)="E","Exc")</f>
        <v>Exc</v>
      </c>
      <c r="J504" t="str">
        <f>VLOOKUP(Table1[[#This Row],[Product ID]],products!A$2:G$49,3,FALSE)</f>
        <v>M</v>
      </c>
      <c r="K504">
        <f>VLOOKUP(Table1[[#This Row],[Product ID]],products!A$2:G$49,4,FALSE)</f>
        <v>0.2</v>
      </c>
      <c r="L504" s="8">
        <f>VLOOKUP(Table1[[#This Row],[Product ID]],products!A$2:G$49,5,FALSE)</f>
        <v>4.125</v>
      </c>
      <c r="M504" s="9">
        <f>E504*K504*Table1[[#This Row],[Unit Price]]</f>
        <v>3.3000000000000003</v>
      </c>
    </row>
    <row r="505" spans="1:13" x14ac:dyDescent="0.35">
      <c r="A505" s="2" t="s">
        <v>3323</v>
      </c>
      <c r="B505" s="5">
        <v>43467</v>
      </c>
      <c r="C505" s="2" t="s">
        <v>3324</v>
      </c>
      <c r="D505" t="s">
        <v>6143</v>
      </c>
      <c r="E505" s="2">
        <v>4</v>
      </c>
      <c r="F505" s="2" t="str">
        <f>customers!B505</f>
        <v>Berte Gaddes</v>
      </c>
      <c r="G505" s="2">
        <f>customers!C505</f>
        <v>0</v>
      </c>
      <c r="H505" s="2" t="str">
        <f>customers!G505</f>
        <v>United States</v>
      </c>
      <c r="I505" t="str" cm="1">
        <f t="array" ref="I505">_xlfn.IFS(LEFT(D505,1)="L","Lib",LEFT(D505,1)="A","Ara",LEFT(D505,1)="R","Rob",LEFT(D505,1)="E","Exc")</f>
        <v>Lib</v>
      </c>
      <c r="J505" t="str">
        <f>VLOOKUP(Table1[[#This Row],[Product ID]],products!A$2:G$49,3,FALSE)</f>
        <v>D</v>
      </c>
      <c r="K505">
        <f>VLOOKUP(Table1[[#This Row],[Product ID]],products!A$2:G$49,4,FALSE)</f>
        <v>1</v>
      </c>
      <c r="L505" s="8">
        <f>VLOOKUP(Table1[[#This Row],[Product ID]],products!A$2:G$49,5,FALSE)</f>
        <v>12.95</v>
      </c>
      <c r="M505" s="9">
        <f>E505*K505*Table1[[#This Row],[Unit Price]]</f>
        <v>51.8</v>
      </c>
    </row>
    <row r="506" spans="1:13" x14ac:dyDescent="0.35">
      <c r="A506" s="2" t="s">
        <v>3323</v>
      </c>
      <c r="B506" s="5">
        <v>43467</v>
      </c>
      <c r="C506" s="2" t="s">
        <v>3324</v>
      </c>
      <c r="D506" t="s">
        <v>6145</v>
      </c>
      <c r="E506" s="2">
        <v>3</v>
      </c>
      <c r="F506" s="2" t="str">
        <f>customers!B506</f>
        <v>Nadia Erswell</v>
      </c>
      <c r="G506" s="2" t="str">
        <f>customers!C506</f>
        <v>nerswelle0@mlb.com</v>
      </c>
      <c r="H506" s="2" t="str">
        <f>customers!G506</f>
        <v>United States</v>
      </c>
      <c r="I506" t="str" cm="1">
        <f t="array" ref="I506">_xlfn.IFS(LEFT(D506,1)="L","Lib",LEFT(D506,1)="A","Ara",LEFT(D506,1)="R","Rob",LEFT(D506,1)="E","Exc")</f>
        <v>Lib</v>
      </c>
      <c r="J506" t="str">
        <f>VLOOKUP(Table1[[#This Row],[Product ID]],products!A$2:G$49,3,FALSE)</f>
        <v>L</v>
      </c>
      <c r="K506">
        <f>VLOOKUP(Table1[[#This Row],[Product ID]],products!A$2:G$49,4,FALSE)</f>
        <v>0.2</v>
      </c>
      <c r="L506" s="8">
        <f>VLOOKUP(Table1[[#This Row],[Product ID]],products!A$2:G$49,5,FALSE)</f>
        <v>4.7549999999999999</v>
      </c>
      <c r="M506" s="9">
        <f>E506*K506*Table1[[#This Row],[Unit Price]]</f>
        <v>2.8530000000000002</v>
      </c>
    </row>
    <row r="507" spans="1:13" x14ac:dyDescent="0.35">
      <c r="A507" s="2" t="s">
        <v>3343</v>
      </c>
      <c r="B507" s="5">
        <v>44609</v>
      </c>
      <c r="C507" s="2" t="s">
        <v>3344</v>
      </c>
      <c r="D507" t="s">
        <v>6159</v>
      </c>
      <c r="E507" s="2">
        <v>6</v>
      </c>
      <c r="F507" s="2" t="str">
        <f>customers!B507</f>
        <v>Wain Stearley</v>
      </c>
      <c r="G507" s="2" t="str">
        <f>customers!C507</f>
        <v>wstearleye1@census.gov</v>
      </c>
      <c r="H507" s="2" t="str">
        <f>customers!G507</f>
        <v>United States</v>
      </c>
      <c r="I507" t="str" cm="1">
        <f t="array" ref="I507">_xlfn.IFS(LEFT(D507,1)="L","Lib",LEFT(D507,1)="A","Ara",LEFT(D507,1)="R","Rob",LEFT(D507,1)="E","Exc")</f>
        <v>Lib</v>
      </c>
      <c r="J507" t="str">
        <f>VLOOKUP(Table1[[#This Row],[Product ID]],products!A$2:G$49,3,FALSE)</f>
        <v>M</v>
      </c>
      <c r="K507">
        <f>VLOOKUP(Table1[[#This Row],[Product ID]],products!A$2:G$49,4,FALSE)</f>
        <v>0.2</v>
      </c>
      <c r="L507" s="8">
        <f>VLOOKUP(Table1[[#This Row],[Product ID]],products!A$2:G$49,5,FALSE)</f>
        <v>4.3650000000000002</v>
      </c>
      <c r="M507" s="9">
        <f>E507*K507*Table1[[#This Row],[Unit Price]]</f>
        <v>5.2380000000000013</v>
      </c>
    </row>
    <row r="508" spans="1:13" x14ac:dyDescent="0.35">
      <c r="A508" s="2" t="s">
        <v>3349</v>
      </c>
      <c r="B508" s="5">
        <v>44184</v>
      </c>
      <c r="C508" s="2" t="s">
        <v>3350</v>
      </c>
      <c r="D508" t="s">
        <v>6140</v>
      </c>
      <c r="E508" s="2">
        <v>2</v>
      </c>
      <c r="F508" s="2" t="str">
        <f>customers!B508</f>
        <v>Diane-marie Wincer</v>
      </c>
      <c r="G508" s="2" t="str">
        <f>customers!C508</f>
        <v>dwincere2@marriott.com</v>
      </c>
      <c r="H508" s="2" t="str">
        <f>customers!G508</f>
        <v>United States</v>
      </c>
      <c r="I508" t="str" cm="1">
        <f t="array" ref="I508">_xlfn.IFS(LEFT(D508,1)="L","Lib",LEFT(D508,1)="A","Ara",LEFT(D508,1)="R","Rob",LEFT(D508,1)="E","Exc")</f>
        <v>Ara</v>
      </c>
      <c r="J508" t="str">
        <f>VLOOKUP(Table1[[#This Row],[Product ID]],products!A$2:G$49,3,FALSE)</f>
        <v>L</v>
      </c>
      <c r="K508">
        <f>VLOOKUP(Table1[[#This Row],[Product ID]],products!A$2:G$49,4,FALSE)</f>
        <v>1</v>
      </c>
      <c r="L508" s="8">
        <f>VLOOKUP(Table1[[#This Row],[Product ID]],products!A$2:G$49,5,FALSE)</f>
        <v>12.95</v>
      </c>
      <c r="M508" s="9">
        <f>E508*K508*Table1[[#This Row],[Unit Price]]</f>
        <v>25.9</v>
      </c>
    </row>
    <row r="509" spans="1:13" x14ac:dyDescent="0.35">
      <c r="A509" s="2" t="s">
        <v>3355</v>
      </c>
      <c r="B509" s="5">
        <v>43516</v>
      </c>
      <c r="C509" s="2" t="s">
        <v>3356</v>
      </c>
      <c r="D509" t="s">
        <v>6182</v>
      </c>
      <c r="E509" s="2">
        <v>3</v>
      </c>
      <c r="F509" s="2" t="str">
        <f>customers!B509</f>
        <v>Perry Lyfield</v>
      </c>
      <c r="G509" s="2" t="str">
        <f>customers!C509</f>
        <v>plyfielde3@baidu.com</v>
      </c>
      <c r="H509" s="2" t="str">
        <f>customers!G509</f>
        <v>United States</v>
      </c>
      <c r="I509" t="str" cm="1">
        <f t="array" ref="I509">_xlfn.IFS(LEFT(D509,1)="L","Lib",LEFT(D509,1)="A","Ara",LEFT(D509,1)="R","Rob",LEFT(D509,1)="E","Exc")</f>
        <v>Ara</v>
      </c>
      <c r="J509" t="str">
        <f>VLOOKUP(Table1[[#This Row],[Product ID]],products!A$2:G$49,3,FALSE)</f>
        <v>L</v>
      </c>
      <c r="K509">
        <f>VLOOKUP(Table1[[#This Row],[Product ID]],products!A$2:G$49,4,FALSE)</f>
        <v>2.5</v>
      </c>
      <c r="L509" s="8">
        <f>VLOOKUP(Table1[[#This Row],[Product ID]],products!A$2:G$49,5,FALSE)</f>
        <v>29.784999999999997</v>
      </c>
      <c r="M509" s="9">
        <f>E509*K509*Table1[[#This Row],[Unit Price]]</f>
        <v>223.38749999999999</v>
      </c>
    </row>
    <row r="510" spans="1:13" x14ac:dyDescent="0.35">
      <c r="A510" s="2" t="s">
        <v>3361</v>
      </c>
      <c r="B510" s="5">
        <v>44210</v>
      </c>
      <c r="C510" s="2" t="s">
        <v>3362</v>
      </c>
      <c r="D510" t="s">
        <v>6169</v>
      </c>
      <c r="E510" s="2">
        <v>6</v>
      </c>
      <c r="F510" s="2" t="str">
        <f>customers!B510</f>
        <v>Heall Perris</v>
      </c>
      <c r="G510" s="2" t="str">
        <f>customers!C510</f>
        <v>hperrise4@studiopress.com</v>
      </c>
      <c r="H510" s="2" t="str">
        <f>customers!G510</f>
        <v>Ireland</v>
      </c>
      <c r="I510" t="str" cm="1">
        <f t="array" ref="I510">_xlfn.IFS(LEFT(D510,1)="L","Lib",LEFT(D510,1)="A","Ara",LEFT(D510,1)="R","Rob",LEFT(D510,1)="E","Exc")</f>
        <v>Lib</v>
      </c>
      <c r="J510" t="str">
        <f>VLOOKUP(Table1[[#This Row],[Product ID]],products!A$2:G$49,3,FALSE)</f>
        <v>D</v>
      </c>
      <c r="K510">
        <f>VLOOKUP(Table1[[#This Row],[Product ID]],products!A$2:G$49,4,FALSE)</f>
        <v>0.5</v>
      </c>
      <c r="L510" s="8">
        <f>VLOOKUP(Table1[[#This Row],[Product ID]],products!A$2:G$49,5,FALSE)</f>
        <v>7.77</v>
      </c>
      <c r="M510" s="9">
        <f>E510*K510*Table1[[#This Row],[Unit Price]]</f>
        <v>23.31</v>
      </c>
    </row>
    <row r="511" spans="1:13" x14ac:dyDescent="0.35">
      <c r="A511" s="2" t="s">
        <v>3367</v>
      </c>
      <c r="B511" s="5">
        <v>43785</v>
      </c>
      <c r="C511" s="2" t="s">
        <v>3368</v>
      </c>
      <c r="D511" t="s">
        <v>6147</v>
      </c>
      <c r="E511" s="2">
        <v>3</v>
      </c>
      <c r="F511" s="2" t="str">
        <f>customers!B511</f>
        <v>Marja Urion</v>
      </c>
      <c r="G511" s="2" t="str">
        <f>customers!C511</f>
        <v>murione5@alexa.com</v>
      </c>
      <c r="H511" s="2" t="str">
        <f>customers!G511</f>
        <v>Ireland</v>
      </c>
      <c r="I511" t="str" cm="1">
        <f t="array" ref="I511">_xlfn.IFS(LEFT(D511,1)="L","Lib",LEFT(D511,1)="A","Ara",LEFT(D511,1)="R","Rob",LEFT(D511,1)="E","Exc")</f>
        <v>Ara</v>
      </c>
      <c r="J511" t="str">
        <f>VLOOKUP(Table1[[#This Row],[Product ID]],products!A$2:G$49,3,FALSE)</f>
        <v>D</v>
      </c>
      <c r="K511">
        <f>VLOOKUP(Table1[[#This Row],[Product ID]],products!A$2:G$49,4,FALSE)</f>
        <v>1</v>
      </c>
      <c r="L511" s="8">
        <f>VLOOKUP(Table1[[#This Row],[Product ID]],products!A$2:G$49,5,FALSE)</f>
        <v>9.9499999999999993</v>
      </c>
      <c r="M511" s="9">
        <f>E511*K511*Table1[[#This Row],[Unit Price]]</f>
        <v>29.849999999999998</v>
      </c>
    </row>
    <row r="512" spans="1:13" x14ac:dyDescent="0.35">
      <c r="A512" s="2" t="s">
        <v>3373</v>
      </c>
      <c r="B512" s="5">
        <v>43803</v>
      </c>
      <c r="C512" s="2" t="s">
        <v>3374</v>
      </c>
      <c r="D512" t="s">
        <v>6178</v>
      </c>
      <c r="E512" s="2">
        <v>3</v>
      </c>
      <c r="F512" s="2" t="str">
        <f>customers!B512</f>
        <v>Camellia Kid</v>
      </c>
      <c r="G512" s="2" t="str">
        <f>customers!C512</f>
        <v>ckide6@narod.ru</v>
      </c>
      <c r="H512" s="2" t="str">
        <f>customers!G512</f>
        <v>Ireland</v>
      </c>
      <c r="I512" t="str" cm="1">
        <f t="array" ref="I512">_xlfn.IFS(LEFT(D512,1)="L","Lib",LEFT(D512,1)="A","Ara",LEFT(D512,1)="R","Rob",LEFT(D512,1)="E","Exc")</f>
        <v>Rob</v>
      </c>
      <c r="J512" t="str">
        <f>VLOOKUP(Table1[[#This Row],[Product ID]],products!A$2:G$49,3,FALSE)</f>
        <v>L</v>
      </c>
      <c r="K512">
        <f>VLOOKUP(Table1[[#This Row],[Product ID]],products!A$2:G$49,4,FALSE)</f>
        <v>0.2</v>
      </c>
      <c r="L512" s="8">
        <f>VLOOKUP(Table1[[#This Row],[Product ID]],products!A$2:G$49,5,FALSE)</f>
        <v>3.5849999999999995</v>
      </c>
      <c r="M512" s="9">
        <f>E512*K512*Table1[[#This Row],[Unit Price]]</f>
        <v>2.1510000000000002</v>
      </c>
    </row>
    <row r="513" spans="1:13" x14ac:dyDescent="0.35">
      <c r="A513" s="2" t="s">
        <v>3379</v>
      </c>
      <c r="B513" s="5">
        <v>44043</v>
      </c>
      <c r="C513" s="2" t="s">
        <v>3380</v>
      </c>
      <c r="D513" t="s">
        <v>6152</v>
      </c>
      <c r="E513" s="2">
        <v>4</v>
      </c>
      <c r="F513" s="2" t="str">
        <f>customers!B513</f>
        <v>Carolann Beine</v>
      </c>
      <c r="G513" s="2" t="str">
        <f>customers!C513</f>
        <v>cbeinee7@xinhuanet.com</v>
      </c>
      <c r="H513" s="2" t="str">
        <f>customers!G513</f>
        <v>United States</v>
      </c>
      <c r="I513" t="str" cm="1">
        <f t="array" ref="I513">_xlfn.IFS(LEFT(D513,1)="L","Lib",LEFT(D513,1)="A","Ara",LEFT(D513,1)="R","Rob",LEFT(D513,1)="E","Exc")</f>
        <v>Ara</v>
      </c>
      <c r="J513" t="str">
        <f>VLOOKUP(Table1[[#This Row],[Product ID]],products!A$2:G$49,3,FALSE)</f>
        <v>M</v>
      </c>
      <c r="K513">
        <f>VLOOKUP(Table1[[#This Row],[Product ID]],products!A$2:G$49,4,FALSE)</f>
        <v>0.2</v>
      </c>
      <c r="L513" s="8">
        <f>VLOOKUP(Table1[[#This Row],[Product ID]],products!A$2:G$49,5,FALSE)</f>
        <v>3.375</v>
      </c>
      <c r="M513" s="9">
        <f>E513*K513*Table1[[#This Row],[Unit Price]]</f>
        <v>2.7</v>
      </c>
    </row>
    <row r="514" spans="1:13" x14ac:dyDescent="0.35">
      <c r="A514" s="2" t="s">
        <v>3385</v>
      </c>
      <c r="B514" s="5">
        <v>43535</v>
      </c>
      <c r="C514" s="2" t="s">
        <v>3386</v>
      </c>
      <c r="D514" t="s">
        <v>6170</v>
      </c>
      <c r="E514" s="2">
        <v>3</v>
      </c>
      <c r="F514" s="2" t="str">
        <f>customers!B514</f>
        <v>Celia Bakeup</v>
      </c>
      <c r="G514" s="2" t="str">
        <f>customers!C514</f>
        <v>cbakeupe8@globo.com</v>
      </c>
      <c r="H514" s="2" t="str">
        <f>customers!G514</f>
        <v>United States</v>
      </c>
      <c r="I514" t="str" cm="1">
        <f t="array" ref="I514">_xlfn.IFS(LEFT(D514,1)="L","Lib",LEFT(D514,1)="A","Ara",LEFT(D514,1)="R","Rob",LEFT(D514,1)="E","Exc")</f>
        <v>Lib</v>
      </c>
      <c r="J514" t="str">
        <f>VLOOKUP(Table1[[#This Row],[Product ID]],products!A$2:G$49,3,FALSE)</f>
        <v>L</v>
      </c>
      <c r="K514">
        <f>VLOOKUP(Table1[[#This Row],[Product ID]],products!A$2:G$49,4,FALSE)</f>
        <v>1</v>
      </c>
      <c r="L514" s="8">
        <f>VLOOKUP(Table1[[#This Row],[Product ID]],products!A$2:G$49,5,FALSE)</f>
        <v>15.85</v>
      </c>
      <c r="M514" s="9">
        <f>E514*K514*Table1[[#This Row],[Unit Price]]</f>
        <v>47.55</v>
      </c>
    </row>
    <row r="515" spans="1:13" x14ac:dyDescent="0.35">
      <c r="A515" s="2" t="s">
        <v>3391</v>
      </c>
      <c r="B515" s="5">
        <v>44691</v>
      </c>
      <c r="C515" s="2" t="s">
        <v>3392</v>
      </c>
      <c r="D515" t="s">
        <v>6170</v>
      </c>
      <c r="E515" s="2">
        <v>5</v>
      </c>
      <c r="F515" s="2" t="str">
        <f>customers!B515</f>
        <v>Nataniel Helkin</v>
      </c>
      <c r="G515" s="2" t="str">
        <f>customers!C515</f>
        <v>nhelkine9@example.com</v>
      </c>
      <c r="H515" s="2" t="str">
        <f>customers!G515</f>
        <v>United States</v>
      </c>
      <c r="I515" t="str" cm="1">
        <f t="array" ref="I515">_xlfn.IFS(LEFT(D515,1)="L","Lib",LEFT(D515,1)="A","Ara",LEFT(D515,1)="R","Rob",LEFT(D515,1)="E","Exc")</f>
        <v>Lib</v>
      </c>
      <c r="J515" t="str">
        <f>VLOOKUP(Table1[[#This Row],[Product ID]],products!A$2:G$49,3,FALSE)</f>
        <v>L</v>
      </c>
      <c r="K515">
        <f>VLOOKUP(Table1[[#This Row],[Product ID]],products!A$2:G$49,4,FALSE)</f>
        <v>1</v>
      </c>
      <c r="L515" s="8">
        <f>VLOOKUP(Table1[[#This Row],[Product ID]],products!A$2:G$49,5,FALSE)</f>
        <v>15.85</v>
      </c>
      <c r="M515" s="9">
        <f>E515*K515*Table1[[#This Row],[Unit Price]]</f>
        <v>79.25</v>
      </c>
    </row>
    <row r="516" spans="1:13" x14ac:dyDescent="0.35">
      <c r="A516" s="2" t="s">
        <v>3396</v>
      </c>
      <c r="B516" s="5">
        <v>44555</v>
      </c>
      <c r="C516" s="2" t="s">
        <v>3397</v>
      </c>
      <c r="D516" t="s">
        <v>6159</v>
      </c>
      <c r="E516" s="2">
        <v>6</v>
      </c>
      <c r="F516" s="2" t="str">
        <f>customers!B516</f>
        <v>Pippo Witherington</v>
      </c>
      <c r="G516" s="2" t="str">
        <f>customers!C516</f>
        <v>pwitheringtonea@networkadvertising.org</v>
      </c>
      <c r="H516" s="2" t="str">
        <f>customers!G516</f>
        <v>United States</v>
      </c>
      <c r="I516" t="str" cm="1">
        <f t="array" ref="I516">_xlfn.IFS(LEFT(D516,1)="L","Lib",LEFT(D516,1)="A","Ara",LEFT(D516,1)="R","Rob",LEFT(D516,1)="E","Exc")</f>
        <v>Lib</v>
      </c>
      <c r="J516" t="str">
        <f>VLOOKUP(Table1[[#This Row],[Product ID]],products!A$2:G$49,3,FALSE)</f>
        <v>M</v>
      </c>
      <c r="K516">
        <f>VLOOKUP(Table1[[#This Row],[Product ID]],products!A$2:G$49,4,FALSE)</f>
        <v>0.2</v>
      </c>
      <c r="L516" s="8">
        <f>VLOOKUP(Table1[[#This Row],[Product ID]],products!A$2:G$49,5,FALSE)</f>
        <v>4.3650000000000002</v>
      </c>
      <c r="M516" s="9">
        <f>E516*K516*Table1[[#This Row],[Unit Price]]</f>
        <v>5.2380000000000013</v>
      </c>
    </row>
    <row r="517" spans="1:13" x14ac:dyDescent="0.35">
      <c r="A517" s="2" t="s">
        <v>3402</v>
      </c>
      <c r="B517" s="5">
        <v>44673</v>
      </c>
      <c r="C517" s="2" t="s">
        <v>3403</v>
      </c>
      <c r="D517" t="s">
        <v>6173</v>
      </c>
      <c r="E517" s="2">
        <v>3</v>
      </c>
      <c r="F517" s="2" t="str">
        <f>customers!B517</f>
        <v>Tildie Tilzey</v>
      </c>
      <c r="G517" s="2" t="str">
        <f>customers!C517</f>
        <v>ttilzeyeb@hostgator.com</v>
      </c>
      <c r="H517" s="2" t="str">
        <f>customers!G517</f>
        <v>United States</v>
      </c>
      <c r="I517" t="str" cm="1">
        <f t="array" ref="I517">_xlfn.IFS(LEFT(D517,1)="L","Lib",LEFT(D517,1)="A","Ara",LEFT(D517,1)="R","Rob",LEFT(D517,1)="E","Exc")</f>
        <v>Rob</v>
      </c>
      <c r="J517" t="str">
        <f>VLOOKUP(Table1[[#This Row],[Product ID]],products!A$2:G$49,3,FALSE)</f>
        <v>L</v>
      </c>
      <c r="K517">
        <f>VLOOKUP(Table1[[#This Row],[Product ID]],products!A$2:G$49,4,FALSE)</f>
        <v>0.5</v>
      </c>
      <c r="L517" s="8">
        <f>VLOOKUP(Table1[[#This Row],[Product ID]],products!A$2:G$49,5,FALSE)</f>
        <v>7.169999999999999</v>
      </c>
      <c r="M517" s="9">
        <f>E517*K517*Table1[[#This Row],[Unit Price]]</f>
        <v>10.754999999999999</v>
      </c>
    </row>
    <row r="518" spans="1:13" x14ac:dyDescent="0.35">
      <c r="A518" s="2" t="s">
        <v>3408</v>
      </c>
      <c r="B518" s="5">
        <v>44723</v>
      </c>
      <c r="C518" s="2" t="s">
        <v>3409</v>
      </c>
      <c r="D518" t="s">
        <v>6149</v>
      </c>
      <c r="E518" s="2">
        <v>5</v>
      </c>
      <c r="F518" s="2" t="str">
        <f>customers!B518</f>
        <v>Cindra Burling</v>
      </c>
      <c r="G518" s="2">
        <f>customers!C518</f>
        <v>0</v>
      </c>
      <c r="H518" s="2" t="str">
        <f>customers!G518</f>
        <v>United States</v>
      </c>
      <c r="I518" t="str" cm="1">
        <f t="array" ref="I518">_xlfn.IFS(LEFT(D518,1)="L","Lib",LEFT(D518,1)="A","Ara",LEFT(D518,1)="R","Rob",LEFT(D518,1)="E","Exc")</f>
        <v>Rob</v>
      </c>
      <c r="J518" t="str">
        <f>VLOOKUP(Table1[[#This Row],[Product ID]],products!A$2:G$49,3,FALSE)</f>
        <v>D</v>
      </c>
      <c r="K518">
        <f>VLOOKUP(Table1[[#This Row],[Product ID]],products!A$2:G$49,4,FALSE)</f>
        <v>2.5</v>
      </c>
      <c r="L518" s="8">
        <f>VLOOKUP(Table1[[#This Row],[Product ID]],products!A$2:G$49,5,FALSE)</f>
        <v>20.584999999999997</v>
      </c>
      <c r="M518" s="9">
        <f>E518*K518*Table1[[#This Row],[Unit Price]]</f>
        <v>257.31249999999994</v>
      </c>
    </row>
    <row r="519" spans="1:13" x14ac:dyDescent="0.35">
      <c r="A519" s="2" t="s">
        <v>3413</v>
      </c>
      <c r="B519" s="5">
        <v>44678</v>
      </c>
      <c r="C519" s="2" t="s">
        <v>3414</v>
      </c>
      <c r="D519" t="s">
        <v>6150</v>
      </c>
      <c r="E519" s="2">
        <v>2</v>
      </c>
      <c r="F519" s="2" t="str">
        <f>customers!B519</f>
        <v>Channa Belamy</v>
      </c>
      <c r="G519" s="2">
        <f>customers!C519</f>
        <v>0</v>
      </c>
      <c r="H519" s="2" t="str">
        <f>customers!G519</f>
        <v>United States</v>
      </c>
      <c r="I519" t="str" cm="1">
        <f t="array" ref="I519">_xlfn.IFS(LEFT(D519,1)="L","Lib",LEFT(D519,1)="A","Ara",LEFT(D519,1)="R","Rob",LEFT(D519,1)="E","Exc")</f>
        <v>Lib</v>
      </c>
      <c r="J519" t="str">
        <f>VLOOKUP(Table1[[#This Row],[Product ID]],products!A$2:G$49,3,FALSE)</f>
        <v>D</v>
      </c>
      <c r="K519">
        <f>VLOOKUP(Table1[[#This Row],[Product ID]],products!A$2:G$49,4,FALSE)</f>
        <v>0.2</v>
      </c>
      <c r="L519" s="8">
        <f>VLOOKUP(Table1[[#This Row],[Product ID]],products!A$2:G$49,5,FALSE)</f>
        <v>3.8849999999999998</v>
      </c>
      <c r="M519" s="9">
        <f>E519*K519*Table1[[#This Row],[Unit Price]]</f>
        <v>1.554</v>
      </c>
    </row>
    <row r="520" spans="1:13" x14ac:dyDescent="0.35">
      <c r="A520" s="2" t="s">
        <v>3418</v>
      </c>
      <c r="B520" s="5">
        <v>44194</v>
      </c>
      <c r="C520" s="2" t="s">
        <v>3419</v>
      </c>
      <c r="D520" t="s">
        <v>6185</v>
      </c>
      <c r="E520" s="2">
        <v>5</v>
      </c>
      <c r="F520" s="2" t="str">
        <f>customers!B520</f>
        <v>Karl Imorts</v>
      </c>
      <c r="G520" s="2" t="str">
        <f>customers!C520</f>
        <v>kimortsee@alexa.com</v>
      </c>
      <c r="H520" s="2" t="str">
        <f>customers!G520</f>
        <v>United States</v>
      </c>
      <c r="I520" t="str" cm="1">
        <f t="array" ref="I520">_xlfn.IFS(LEFT(D520,1)="L","Lib",LEFT(D520,1)="A","Ara",LEFT(D520,1)="R","Rob",LEFT(D520,1)="E","Exc")</f>
        <v>Exc</v>
      </c>
      <c r="J520" t="str">
        <f>VLOOKUP(Table1[[#This Row],[Product ID]],products!A$2:G$49,3,FALSE)</f>
        <v>D</v>
      </c>
      <c r="K520">
        <f>VLOOKUP(Table1[[#This Row],[Product ID]],products!A$2:G$49,4,FALSE)</f>
        <v>2.5</v>
      </c>
      <c r="L520" s="8">
        <f>VLOOKUP(Table1[[#This Row],[Product ID]],products!A$2:G$49,5,FALSE)</f>
        <v>27.945</v>
      </c>
      <c r="M520" s="9">
        <f>E520*K520*Table1[[#This Row],[Unit Price]]</f>
        <v>349.3125</v>
      </c>
    </row>
    <row r="521" spans="1:13" x14ac:dyDescent="0.35">
      <c r="A521" s="2" t="s">
        <v>3424</v>
      </c>
      <c r="B521" s="5">
        <v>44026</v>
      </c>
      <c r="C521" s="2" t="s">
        <v>3368</v>
      </c>
      <c r="D521" t="s">
        <v>6158</v>
      </c>
      <c r="E521" s="2">
        <v>2</v>
      </c>
      <c r="F521" s="2" t="str">
        <f>customers!B521</f>
        <v>Philippine Starte</v>
      </c>
      <c r="G521" s="2" t="str">
        <f>customers!C521</f>
        <v>pstarteef@accuweather.com</v>
      </c>
      <c r="H521" s="2" t="str">
        <f>customers!G521</f>
        <v>United States</v>
      </c>
      <c r="I521" t="str" cm="1">
        <f t="array" ref="I521">_xlfn.IFS(LEFT(D521,1)="L","Lib",LEFT(D521,1)="A","Ara",LEFT(D521,1)="R","Rob",LEFT(D521,1)="E","Exc")</f>
        <v>Ara</v>
      </c>
      <c r="J521" t="str">
        <f>VLOOKUP(Table1[[#This Row],[Product ID]],products!A$2:G$49,3,FALSE)</f>
        <v>D</v>
      </c>
      <c r="K521">
        <f>VLOOKUP(Table1[[#This Row],[Product ID]],products!A$2:G$49,4,FALSE)</f>
        <v>0.5</v>
      </c>
      <c r="L521" s="8">
        <f>VLOOKUP(Table1[[#This Row],[Product ID]],products!A$2:G$49,5,FALSE)</f>
        <v>5.97</v>
      </c>
      <c r="M521" s="9">
        <f>E521*K521*Table1[[#This Row],[Unit Price]]</f>
        <v>5.97</v>
      </c>
    </row>
    <row r="522" spans="1:13" x14ac:dyDescent="0.35">
      <c r="A522" s="2" t="s">
        <v>3430</v>
      </c>
      <c r="B522" s="5">
        <v>44446</v>
      </c>
      <c r="C522" s="2" t="s">
        <v>3431</v>
      </c>
      <c r="D522" t="s">
        <v>6150</v>
      </c>
      <c r="E522" s="2">
        <v>1</v>
      </c>
      <c r="F522" s="2" t="str">
        <f>customers!B522</f>
        <v>Mag Armistead</v>
      </c>
      <c r="G522" s="2" t="str">
        <f>customers!C522</f>
        <v>marmisteadeg@blogtalkradio.com</v>
      </c>
      <c r="H522" s="2" t="str">
        <f>customers!G522</f>
        <v>United States</v>
      </c>
      <c r="I522" t="str" cm="1">
        <f t="array" ref="I522">_xlfn.IFS(LEFT(D522,1)="L","Lib",LEFT(D522,1)="A","Ara",LEFT(D522,1)="R","Rob",LEFT(D522,1)="E","Exc")</f>
        <v>Lib</v>
      </c>
      <c r="J522" t="str">
        <f>VLOOKUP(Table1[[#This Row],[Product ID]],products!A$2:G$49,3,FALSE)</f>
        <v>D</v>
      </c>
      <c r="K522">
        <f>VLOOKUP(Table1[[#This Row],[Product ID]],products!A$2:G$49,4,FALSE)</f>
        <v>0.2</v>
      </c>
      <c r="L522" s="8">
        <f>VLOOKUP(Table1[[#This Row],[Product ID]],products!A$2:G$49,5,FALSE)</f>
        <v>3.8849999999999998</v>
      </c>
      <c r="M522" s="9">
        <f>E522*K522*Table1[[#This Row],[Unit Price]]</f>
        <v>0.77700000000000002</v>
      </c>
    </row>
    <row r="523" spans="1:13" x14ac:dyDescent="0.35">
      <c r="A523" s="2" t="s">
        <v>3430</v>
      </c>
      <c r="B523" s="5">
        <v>44446</v>
      </c>
      <c r="C523" s="2" t="s">
        <v>3431</v>
      </c>
      <c r="D523" t="s">
        <v>6138</v>
      </c>
      <c r="E523" s="2">
        <v>4</v>
      </c>
      <c r="F523" s="2" t="str">
        <f>customers!B523</f>
        <v>Janela Lemerle</v>
      </c>
      <c r="G523" s="2" t="str">
        <f>customers!C523</f>
        <v>jlemerleeh@ustream.tv</v>
      </c>
      <c r="H523" s="2" t="str">
        <f>customers!G523</f>
        <v>United States</v>
      </c>
      <c r="I523" t="str" cm="1">
        <f t="array" ref="I523">_xlfn.IFS(LEFT(D523,1)="L","Lib",LEFT(D523,1)="A","Ara",LEFT(D523,1)="R","Rob",LEFT(D523,1)="E","Exc")</f>
        <v>Rob</v>
      </c>
      <c r="J523" t="str">
        <f>VLOOKUP(Table1[[#This Row],[Product ID]],products!A$2:G$49,3,FALSE)</f>
        <v>M</v>
      </c>
      <c r="K523">
        <f>VLOOKUP(Table1[[#This Row],[Product ID]],products!A$2:G$49,4,FALSE)</f>
        <v>1</v>
      </c>
      <c r="L523" s="8">
        <f>VLOOKUP(Table1[[#This Row],[Product ID]],products!A$2:G$49,5,FALSE)</f>
        <v>9.9499999999999993</v>
      </c>
      <c r="M523" s="9">
        <f>E523*K523*Table1[[#This Row],[Unit Price]]</f>
        <v>39.799999999999997</v>
      </c>
    </row>
    <row r="524" spans="1:13" x14ac:dyDescent="0.35">
      <c r="A524" s="2" t="s">
        <v>3441</v>
      </c>
      <c r="B524" s="5">
        <v>43625</v>
      </c>
      <c r="C524" s="2" t="s">
        <v>3442</v>
      </c>
      <c r="D524" t="s">
        <v>6146</v>
      </c>
      <c r="E524" s="2">
        <v>5</v>
      </c>
      <c r="F524" s="2" t="str">
        <f>customers!B524</f>
        <v>Vasili Upstone</v>
      </c>
      <c r="G524" s="2" t="str">
        <f>customers!C524</f>
        <v>vupstoneei@google.pl</v>
      </c>
      <c r="H524" s="2" t="str">
        <f>customers!G524</f>
        <v>United States</v>
      </c>
      <c r="I524" t="str" cm="1">
        <f t="array" ref="I524">_xlfn.IFS(LEFT(D524,1)="L","Lib",LEFT(D524,1)="A","Ara",LEFT(D524,1)="R","Rob",LEFT(D524,1)="E","Exc")</f>
        <v>Rob</v>
      </c>
      <c r="J524" t="str">
        <f>VLOOKUP(Table1[[#This Row],[Product ID]],products!A$2:G$49,3,FALSE)</f>
        <v>M</v>
      </c>
      <c r="K524">
        <f>VLOOKUP(Table1[[#This Row],[Product ID]],products!A$2:G$49,4,FALSE)</f>
        <v>0.5</v>
      </c>
      <c r="L524" s="8">
        <f>VLOOKUP(Table1[[#This Row],[Product ID]],products!A$2:G$49,5,FALSE)</f>
        <v>5.97</v>
      </c>
      <c r="M524" s="9">
        <f>E524*K524*Table1[[#This Row],[Unit Price]]</f>
        <v>14.924999999999999</v>
      </c>
    </row>
    <row r="525" spans="1:13" x14ac:dyDescent="0.35">
      <c r="A525" s="2" t="s">
        <v>3447</v>
      </c>
      <c r="B525" s="5">
        <v>44129</v>
      </c>
      <c r="C525" s="2" t="s">
        <v>3448</v>
      </c>
      <c r="D525" t="s">
        <v>6165</v>
      </c>
      <c r="E525" s="2">
        <v>1</v>
      </c>
      <c r="F525" s="2" t="str">
        <f>customers!B525</f>
        <v>Berty Beelby</v>
      </c>
      <c r="G525" s="2" t="str">
        <f>customers!C525</f>
        <v>bbeelbyej@rediff.com</v>
      </c>
      <c r="H525" s="2" t="str">
        <f>customers!G525</f>
        <v>Ireland</v>
      </c>
      <c r="I525" t="str" cm="1">
        <f t="array" ref="I525">_xlfn.IFS(LEFT(D525,1)="L","Lib",LEFT(D525,1)="A","Ara",LEFT(D525,1)="R","Rob",LEFT(D525,1)="E","Exc")</f>
        <v>Lib</v>
      </c>
      <c r="J525" t="str">
        <f>VLOOKUP(Table1[[#This Row],[Product ID]],products!A$2:G$49,3,FALSE)</f>
        <v>D</v>
      </c>
      <c r="K525">
        <f>VLOOKUP(Table1[[#This Row],[Product ID]],products!A$2:G$49,4,FALSE)</f>
        <v>2.5</v>
      </c>
      <c r="L525" s="8">
        <f>VLOOKUP(Table1[[#This Row],[Product ID]],products!A$2:G$49,5,FALSE)</f>
        <v>29.784999999999997</v>
      </c>
      <c r="M525" s="9">
        <f>E525*K525*Table1[[#This Row],[Unit Price]]</f>
        <v>74.462499999999991</v>
      </c>
    </row>
    <row r="526" spans="1:13" x14ac:dyDescent="0.35">
      <c r="A526" s="2" t="s">
        <v>3453</v>
      </c>
      <c r="B526" s="5">
        <v>44255</v>
      </c>
      <c r="C526" s="2" t="s">
        <v>3454</v>
      </c>
      <c r="D526" t="s">
        <v>6164</v>
      </c>
      <c r="E526" s="2">
        <v>2</v>
      </c>
      <c r="F526" s="2" t="str">
        <f>customers!B526</f>
        <v>Erny Stenyng</v>
      </c>
      <c r="G526" s="2">
        <f>customers!C526</f>
        <v>0</v>
      </c>
      <c r="H526" s="2" t="str">
        <f>customers!G526</f>
        <v>United States</v>
      </c>
      <c r="I526" t="str" cm="1">
        <f t="array" ref="I526">_xlfn.IFS(LEFT(D526,1)="L","Lib",LEFT(D526,1)="A","Ara",LEFT(D526,1)="R","Rob",LEFT(D526,1)="E","Exc")</f>
        <v>Lib</v>
      </c>
      <c r="J526" t="str">
        <f>VLOOKUP(Table1[[#This Row],[Product ID]],products!A$2:G$49,3,FALSE)</f>
        <v>L</v>
      </c>
      <c r="K526">
        <f>VLOOKUP(Table1[[#This Row],[Product ID]],products!A$2:G$49,4,FALSE)</f>
        <v>2.5</v>
      </c>
      <c r="L526" s="8">
        <f>VLOOKUP(Table1[[#This Row],[Product ID]],products!A$2:G$49,5,FALSE)</f>
        <v>36.454999999999998</v>
      </c>
      <c r="M526" s="9">
        <f>E526*K526*Table1[[#This Row],[Unit Price]]</f>
        <v>182.27499999999998</v>
      </c>
    </row>
    <row r="527" spans="1:13" x14ac:dyDescent="0.35">
      <c r="A527" s="2" t="s">
        <v>3458</v>
      </c>
      <c r="B527" s="5">
        <v>44038</v>
      </c>
      <c r="C527" s="2" t="s">
        <v>3459</v>
      </c>
      <c r="D527" t="s">
        <v>6163</v>
      </c>
      <c r="E527" s="2">
        <v>5</v>
      </c>
      <c r="F527" s="2" t="str">
        <f>customers!B527</f>
        <v>Edin Yantsurev</v>
      </c>
      <c r="G527" s="2">
        <f>customers!C527</f>
        <v>0</v>
      </c>
      <c r="H527" s="2" t="str">
        <f>customers!G527</f>
        <v>United States</v>
      </c>
      <c r="I527" t="str" cm="1">
        <f t="array" ref="I527">_xlfn.IFS(LEFT(D527,1)="L","Lib",LEFT(D527,1)="A","Ara",LEFT(D527,1)="R","Rob",LEFT(D527,1)="E","Exc")</f>
        <v>Rob</v>
      </c>
      <c r="J527" t="str">
        <f>VLOOKUP(Table1[[#This Row],[Product ID]],products!A$2:G$49,3,FALSE)</f>
        <v>D</v>
      </c>
      <c r="K527">
        <f>VLOOKUP(Table1[[#This Row],[Product ID]],products!A$2:G$49,4,FALSE)</f>
        <v>0.2</v>
      </c>
      <c r="L527" s="8">
        <f>VLOOKUP(Table1[[#This Row],[Product ID]],products!A$2:G$49,5,FALSE)</f>
        <v>2.6849999999999996</v>
      </c>
      <c r="M527" s="9">
        <f>E527*K527*Table1[[#This Row],[Unit Price]]</f>
        <v>2.6849999999999996</v>
      </c>
    </row>
    <row r="528" spans="1:13" x14ac:dyDescent="0.35">
      <c r="A528" s="2" t="s">
        <v>3463</v>
      </c>
      <c r="B528" s="5">
        <v>44717</v>
      </c>
      <c r="C528" s="2" t="s">
        <v>3464</v>
      </c>
      <c r="D528" t="s">
        <v>6166</v>
      </c>
      <c r="E528" s="2">
        <v>4</v>
      </c>
      <c r="F528" s="2" t="str">
        <f>customers!B528</f>
        <v>Webb Speechly</v>
      </c>
      <c r="G528" s="2" t="str">
        <f>customers!C528</f>
        <v>wspeechlyem@amazon.com</v>
      </c>
      <c r="H528" s="2" t="str">
        <f>customers!G528</f>
        <v>United States</v>
      </c>
      <c r="I528" t="str" cm="1">
        <f t="array" ref="I528">_xlfn.IFS(LEFT(D528,1)="L","Lib",LEFT(D528,1)="A","Ara",LEFT(D528,1)="R","Rob",LEFT(D528,1)="E","Exc")</f>
        <v>Exc</v>
      </c>
      <c r="J528" t="str">
        <f>VLOOKUP(Table1[[#This Row],[Product ID]],products!A$2:G$49,3,FALSE)</f>
        <v>M</v>
      </c>
      <c r="K528">
        <f>VLOOKUP(Table1[[#This Row],[Product ID]],products!A$2:G$49,4,FALSE)</f>
        <v>2.5</v>
      </c>
      <c r="L528" s="8">
        <f>VLOOKUP(Table1[[#This Row],[Product ID]],products!A$2:G$49,5,FALSE)</f>
        <v>31.624999999999996</v>
      </c>
      <c r="M528" s="9">
        <f>E528*K528*Table1[[#This Row],[Unit Price]]</f>
        <v>316.24999999999994</v>
      </c>
    </row>
    <row r="529" spans="1:13" x14ac:dyDescent="0.35">
      <c r="A529" s="2" t="s">
        <v>3469</v>
      </c>
      <c r="B529" s="5">
        <v>43517</v>
      </c>
      <c r="C529" s="2" t="s">
        <v>3470</v>
      </c>
      <c r="D529" t="s">
        <v>6139</v>
      </c>
      <c r="E529" s="2">
        <v>5</v>
      </c>
      <c r="F529" s="2" t="str">
        <f>customers!B529</f>
        <v>Irvine Phillpot</v>
      </c>
      <c r="G529" s="2" t="str">
        <f>customers!C529</f>
        <v>iphillpoten@buzzfeed.com</v>
      </c>
      <c r="H529" s="2" t="str">
        <f>customers!G529</f>
        <v>United Kingdom</v>
      </c>
      <c r="I529" t="str" cm="1">
        <f t="array" ref="I529">_xlfn.IFS(LEFT(D529,1)="L","Lib",LEFT(D529,1)="A","Ara",LEFT(D529,1)="R","Rob",LEFT(D529,1)="E","Exc")</f>
        <v>Exc</v>
      </c>
      <c r="J529" t="str">
        <f>VLOOKUP(Table1[[#This Row],[Product ID]],products!A$2:G$49,3,FALSE)</f>
        <v>M</v>
      </c>
      <c r="K529">
        <f>VLOOKUP(Table1[[#This Row],[Product ID]],products!A$2:G$49,4,FALSE)</f>
        <v>0.5</v>
      </c>
      <c r="L529" s="8">
        <f>VLOOKUP(Table1[[#This Row],[Product ID]],products!A$2:G$49,5,FALSE)</f>
        <v>8.25</v>
      </c>
      <c r="M529" s="9">
        <f>E529*K529*Table1[[#This Row],[Unit Price]]</f>
        <v>20.625</v>
      </c>
    </row>
    <row r="530" spans="1:13" x14ac:dyDescent="0.35">
      <c r="A530" s="2" t="s">
        <v>3475</v>
      </c>
      <c r="B530" s="5">
        <v>43926</v>
      </c>
      <c r="C530" s="2" t="s">
        <v>3476</v>
      </c>
      <c r="D530" t="s">
        <v>6176</v>
      </c>
      <c r="E530" s="2">
        <v>6</v>
      </c>
      <c r="F530" s="2" t="str">
        <f>customers!B530</f>
        <v>Lem Pennacci</v>
      </c>
      <c r="G530" s="2" t="str">
        <f>customers!C530</f>
        <v>lpennaccieo@statcounter.com</v>
      </c>
      <c r="H530" s="2" t="str">
        <f>customers!G530</f>
        <v>United States</v>
      </c>
      <c r="I530" t="str" cm="1">
        <f t="array" ref="I530">_xlfn.IFS(LEFT(D530,1)="L","Lib",LEFT(D530,1)="A","Ara",LEFT(D530,1)="R","Rob",LEFT(D530,1)="E","Exc")</f>
        <v>Exc</v>
      </c>
      <c r="J530" t="str">
        <f>VLOOKUP(Table1[[#This Row],[Product ID]],products!A$2:G$49,3,FALSE)</f>
        <v>L</v>
      </c>
      <c r="K530">
        <f>VLOOKUP(Table1[[#This Row],[Product ID]],products!A$2:G$49,4,FALSE)</f>
        <v>0.5</v>
      </c>
      <c r="L530" s="8">
        <f>VLOOKUP(Table1[[#This Row],[Product ID]],products!A$2:G$49,5,FALSE)</f>
        <v>8.91</v>
      </c>
      <c r="M530" s="9">
        <f>E530*K530*Table1[[#This Row],[Unit Price]]</f>
        <v>26.73</v>
      </c>
    </row>
    <row r="531" spans="1:13" x14ac:dyDescent="0.35">
      <c r="A531" s="2" t="s">
        <v>3481</v>
      </c>
      <c r="B531" s="5">
        <v>43475</v>
      </c>
      <c r="C531" s="2" t="s">
        <v>3482</v>
      </c>
      <c r="D531" t="s">
        <v>6138</v>
      </c>
      <c r="E531" s="2">
        <v>6</v>
      </c>
      <c r="F531" s="2" t="str">
        <f>customers!B531</f>
        <v>Starr Arpin</v>
      </c>
      <c r="G531" s="2" t="str">
        <f>customers!C531</f>
        <v>sarpinep@moonfruit.com</v>
      </c>
      <c r="H531" s="2" t="str">
        <f>customers!G531</f>
        <v>United States</v>
      </c>
      <c r="I531" t="str" cm="1">
        <f t="array" ref="I531">_xlfn.IFS(LEFT(D531,1)="L","Lib",LEFT(D531,1)="A","Ara",LEFT(D531,1)="R","Rob",LEFT(D531,1)="E","Exc")</f>
        <v>Rob</v>
      </c>
      <c r="J531" t="str">
        <f>VLOOKUP(Table1[[#This Row],[Product ID]],products!A$2:G$49,3,FALSE)</f>
        <v>M</v>
      </c>
      <c r="K531">
        <f>VLOOKUP(Table1[[#This Row],[Product ID]],products!A$2:G$49,4,FALSE)</f>
        <v>1</v>
      </c>
      <c r="L531" s="8">
        <f>VLOOKUP(Table1[[#This Row],[Product ID]],products!A$2:G$49,5,FALSE)</f>
        <v>9.9499999999999993</v>
      </c>
      <c r="M531" s="9">
        <f>E531*K531*Table1[[#This Row],[Unit Price]]</f>
        <v>59.699999999999996</v>
      </c>
    </row>
    <row r="532" spans="1:13" x14ac:dyDescent="0.35">
      <c r="A532" s="2" t="s">
        <v>3487</v>
      </c>
      <c r="B532" s="5">
        <v>44663</v>
      </c>
      <c r="C532" s="2" t="s">
        <v>3488</v>
      </c>
      <c r="D532" t="s">
        <v>6138</v>
      </c>
      <c r="E532" s="2">
        <v>6</v>
      </c>
      <c r="F532" s="2" t="str">
        <f>customers!B532</f>
        <v>Donny Fries</v>
      </c>
      <c r="G532" s="2" t="str">
        <f>customers!C532</f>
        <v>dfrieseq@cargocollective.com</v>
      </c>
      <c r="H532" s="2" t="str">
        <f>customers!G532</f>
        <v>United States</v>
      </c>
      <c r="I532" t="str" cm="1">
        <f t="array" ref="I532">_xlfn.IFS(LEFT(D532,1)="L","Lib",LEFT(D532,1)="A","Ara",LEFT(D532,1)="R","Rob",LEFT(D532,1)="E","Exc")</f>
        <v>Rob</v>
      </c>
      <c r="J532" t="str">
        <f>VLOOKUP(Table1[[#This Row],[Product ID]],products!A$2:G$49,3,FALSE)</f>
        <v>M</v>
      </c>
      <c r="K532">
        <f>VLOOKUP(Table1[[#This Row],[Product ID]],products!A$2:G$49,4,FALSE)</f>
        <v>1</v>
      </c>
      <c r="L532" s="8">
        <f>VLOOKUP(Table1[[#This Row],[Product ID]],products!A$2:G$49,5,FALSE)</f>
        <v>9.9499999999999993</v>
      </c>
      <c r="M532" s="9">
        <f>E532*K532*Table1[[#This Row],[Unit Price]]</f>
        <v>59.699999999999996</v>
      </c>
    </row>
    <row r="533" spans="1:13" x14ac:dyDescent="0.35">
      <c r="A533" s="2" t="s">
        <v>3493</v>
      </c>
      <c r="B533" s="5">
        <v>44591</v>
      </c>
      <c r="C533" s="2" t="s">
        <v>3494</v>
      </c>
      <c r="D533" t="s">
        <v>6177</v>
      </c>
      <c r="E533" s="2">
        <v>5</v>
      </c>
      <c r="F533" s="2" t="str">
        <f>customers!B533</f>
        <v>Rana Sharer</v>
      </c>
      <c r="G533" s="2" t="str">
        <f>customers!C533</f>
        <v>rsharerer@flavors.me</v>
      </c>
      <c r="H533" s="2" t="str">
        <f>customers!G533</f>
        <v>United States</v>
      </c>
      <c r="I533" t="str" cm="1">
        <f t="array" ref="I533">_xlfn.IFS(LEFT(D533,1)="L","Lib",LEFT(D533,1)="A","Ara",LEFT(D533,1)="R","Rob",LEFT(D533,1)="E","Exc")</f>
        <v>Rob</v>
      </c>
      <c r="J533" t="str">
        <f>VLOOKUP(Table1[[#This Row],[Product ID]],products!A$2:G$49,3,FALSE)</f>
        <v>D</v>
      </c>
      <c r="K533">
        <f>VLOOKUP(Table1[[#This Row],[Product ID]],products!A$2:G$49,4,FALSE)</f>
        <v>1</v>
      </c>
      <c r="L533" s="8">
        <f>VLOOKUP(Table1[[#This Row],[Product ID]],products!A$2:G$49,5,FALSE)</f>
        <v>8.9499999999999993</v>
      </c>
      <c r="M533" s="9">
        <f>E533*K533*Table1[[#This Row],[Unit Price]]</f>
        <v>44.75</v>
      </c>
    </row>
    <row r="534" spans="1:13" x14ac:dyDescent="0.35">
      <c r="A534" s="2" t="s">
        <v>3499</v>
      </c>
      <c r="B534" s="5">
        <v>44330</v>
      </c>
      <c r="C534" s="2" t="s">
        <v>3500</v>
      </c>
      <c r="D534" t="s">
        <v>6139</v>
      </c>
      <c r="E534" s="2">
        <v>2</v>
      </c>
      <c r="F534" s="2" t="str">
        <f>customers!B534</f>
        <v>Nannie Naseby</v>
      </c>
      <c r="G534" s="2" t="str">
        <f>customers!C534</f>
        <v>nnasebyes@umich.edu</v>
      </c>
      <c r="H534" s="2" t="str">
        <f>customers!G534</f>
        <v>United States</v>
      </c>
      <c r="I534" t="str" cm="1">
        <f t="array" ref="I534">_xlfn.IFS(LEFT(D534,1)="L","Lib",LEFT(D534,1)="A","Ara",LEFT(D534,1)="R","Rob",LEFT(D534,1)="E","Exc")</f>
        <v>Exc</v>
      </c>
      <c r="J534" t="str">
        <f>VLOOKUP(Table1[[#This Row],[Product ID]],products!A$2:G$49,3,FALSE)</f>
        <v>M</v>
      </c>
      <c r="K534">
        <f>VLOOKUP(Table1[[#This Row],[Product ID]],products!A$2:G$49,4,FALSE)</f>
        <v>0.5</v>
      </c>
      <c r="L534" s="8">
        <f>VLOOKUP(Table1[[#This Row],[Product ID]],products!A$2:G$49,5,FALSE)</f>
        <v>8.25</v>
      </c>
      <c r="M534" s="9">
        <f>E534*K534*Table1[[#This Row],[Unit Price]]</f>
        <v>8.25</v>
      </c>
    </row>
    <row r="535" spans="1:13" x14ac:dyDescent="0.35">
      <c r="A535" s="2" t="s">
        <v>3505</v>
      </c>
      <c r="B535" s="5">
        <v>44724</v>
      </c>
      <c r="C535" s="2" t="s">
        <v>3506</v>
      </c>
      <c r="D535" t="s">
        <v>6172</v>
      </c>
      <c r="E535" s="2">
        <v>4</v>
      </c>
      <c r="F535" s="2" t="str">
        <f>customers!B535</f>
        <v>Rea Offell</v>
      </c>
      <c r="G535" s="2">
        <f>customers!C535</f>
        <v>0</v>
      </c>
      <c r="H535" s="2" t="str">
        <f>customers!G535</f>
        <v>United States</v>
      </c>
      <c r="I535" t="str" cm="1">
        <f t="array" ref="I535">_xlfn.IFS(LEFT(D535,1)="L","Lib",LEFT(D535,1)="A","Ara",LEFT(D535,1)="R","Rob",LEFT(D535,1)="E","Exc")</f>
        <v>Rob</v>
      </c>
      <c r="J535" t="str">
        <f>VLOOKUP(Table1[[#This Row],[Product ID]],products!A$2:G$49,3,FALSE)</f>
        <v>D</v>
      </c>
      <c r="K535">
        <f>VLOOKUP(Table1[[#This Row],[Product ID]],products!A$2:G$49,4,FALSE)</f>
        <v>0.5</v>
      </c>
      <c r="L535" s="8">
        <f>VLOOKUP(Table1[[#This Row],[Product ID]],products!A$2:G$49,5,FALSE)</f>
        <v>5.3699999999999992</v>
      </c>
      <c r="M535" s="9">
        <f>E535*K535*Table1[[#This Row],[Unit Price]]</f>
        <v>10.739999999999998</v>
      </c>
    </row>
    <row r="536" spans="1:13" x14ac:dyDescent="0.35">
      <c r="A536" s="2" t="s">
        <v>3510</v>
      </c>
      <c r="B536" s="5">
        <v>44563</v>
      </c>
      <c r="C536" s="2" t="s">
        <v>3511</v>
      </c>
      <c r="D536" t="s">
        <v>6151</v>
      </c>
      <c r="E536" s="2">
        <v>2</v>
      </c>
      <c r="F536" s="2" t="str">
        <f>customers!B536</f>
        <v>Kris O'Cullen</v>
      </c>
      <c r="G536" s="2" t="str">
        <f>customers!C536</f>
        <v>koculleneu@ca.gov</v>
      </c>
      <c r="H536" s="2" t="str">
        <f>customers!G536</f>
        <v>Ireland</v>
      </c>
      <c r="I536" t="str" cm="1">
        <f t="array" ref="I536">_xlfn.IFS(LEFT(D536,1)="L","Lib",LEFT(D536,1)="A","Ara",LEFT(D536,1)="R","Rob",LEFT(D536,1)="E","Exc")</f>
        <v>Rob</v>
      </c>
      <c r="J536" t="str">
        <f>VLOOKUP(Table1[[#This Row],[Product ID]],products!A$2:G$49,3,FALSE)</f>
        <v>M</v>
      </c>
      <c r="K536">
        <f>VLOOKUP(Table1[[#This Row],[Product ID]],products!A$2:G$49,4,FALSE)</f>
        <v>2.5</v>
      </c>
      <c r="L536" s="8">
        <f>VLOOKUP(Table1[[#This Row],[Product ID]],products!A$2:G$49,5,FALSE)</f>
        <v>22.884999999999998</v>
      </c>
      <c r="M536" s="9">
        <f>E536*K536*Table1[[#This Row],[Unit Price]]</f>
        <v>114.42499999999998</v>
      </c>
    </row>
    <row r="537" spans="1:13" x14ac:dyDescent="0.35">
      <c r="A537" s="2" t="s">
        <v>3516</v>
      </c>
      <c r="B537" s="5">
        <v>44585</v>
      </c>
      <c r="C537" s="2" t="s">
        <v>3517</v>
      </c>
      <c r="D537" t="s">
        <v>6145</v>
      </c>
      <c r="E537" s="2">
        <v>2</v>
      </c>
      <c r="F537" s="2" t="str">
        <f>customers!B537</f>
        <v>Timoteo Glisane</v>
      </c>
      <c r="G537" s="2">
        <f>customers!C537</f>
        <v>0</v>
      </c>
      <c r="H537" s="2" t="str">
        <f>customers!G537</f>
        <v>Ireland</v>
      </c>
      <c r="I537" t="str" cm="1">
        <f t="array" ref="I537">_xlfn.IFS(LEFT(D537,1)="L","Lib",LEFT(D537,1)="A","Ara",LEFT(D537,1)="R","Rob",LEFT(D537,1)="E","Exc")</f>
        <v>Lib</v>
      </c>
      <c r="J537" t="str">
        <f>VLOOKUP(Table1[[#This Row],[Product ID]],products!A$2:G$49,3,FALSE)</f>
        <v>L</v>
      </c>
      <c r="K537">
        <f>VLOOKUP(Table1[[#This Row],[Product ID]],products!A$2:G$49,4,FALSE)</f>
        <v>0.2</v>
      </c>
      <c r="L537" s="8">
        <f>VLOOKUP(Table1[[#This Row],[Product ID]],products!A$2:G$49,5,FALSE)</f>
        <v>4.7549999999999999</v>
      </c>
      <c r="M537" s="9">
        <f>E537*K537*Table1[[#This Row],[Unit Price]]</f>
        <v>1.9020000000000001</v>
      </c>
    </row>
    <row r="538" spans="1:13" x14ac:dyDescent="0.35">
      <c r="A538" s="2" t="s">
        <v>3521</v>
      </c>
      <c r="B538" s="5">
        <v>43544</v>
      </c>
      <c r="C538" s="2" t="s">
        <v>3368</v>
      </c>
      <c r="D538" t="s">
        <v>6163</v>
      </c>
      <c r="E538" s="2">
        <v>3</v>
      </c>
      <c r="F538" s="2" t="str">
        <f>customers!B538</f>
        <v>Wyatan Cokly</v>
      </c>
      <c r="G538" s="2" t="str">
        <f>customers!C538</f>
        <v>wcoklyew@acquirethisname.com</v>
      </c>
      <c r="H538" s="2" t="str">
        <f>customers!G538</f>
        <v>United States</v>
      </c>
      <c r="I538" t="str" cm="1">
        <f t="array" ref="I538">_xlfn.IFS(LEFT(D538,1)="L","Lib",LEFT(D538,1)="A","Ara",LEFT(D538,1)="R","Rob",LEFT(D538,1)="E","Exc")</f>
        <v>Rob</v>
      </c>
      <c r="J538" t="str">
        <f>VLOOKUP(Table1[[#This Row],[Product ID]],products!A$2:G$49,3,FALSE)</f>
        <v>D</v>
      </c>
      <c r="K538">
        <f>VLOOKUP(Table1[[#This Row],[Product ID]],products!A$2:G$49,4,FALSE)</f>
        <v>0.2</v>
      </c>
      <c r="L538" s="8">
        <f>VLOOKUP(Table1[[#This Row],[Product ID]],products!A$2:G$49,5,FALSE)</f>
        <v>2.6849999999999996</v>
      </c>
      <c r="M538" s="9">
        <f>E538*K538*Table1[[#This Row],[Unit Price]]</f>
        <v>1.611</v>
      </c>
    </row>
    <row r="539" spans="1:13" x14ac:dyDescent="0.35">
      <c r="A539" s="2" t="s">
        <v>3527</v>
      </c>
      <c r="B539" s="5">
        <v>44156</v>
      </c>
      <c r="C539" s="2" t="s">
        <v>3528</v>
      </c>
      <c r="D539" t="s">
        <v>6185</v>
      </c>
      <c r="E539" s="2">
        <v>4</v>
      </c>
      <c r="F539" s="2" t="str">
        <f>customers!B539</f>
        <v>Hildegarde Brangan</v>
      </c>
      <c r="G539" s="2" t="str">
        <f>customers!C539</f>
        <v>hbranganex@woothemes.com</v>
      </c>
      <c r="H539" s="2" t="str">
        <f>customers!G539</f>
        <v>United States</v>
      </c>
      <c r="I539" t="str" cm="1">
        <f t="array" ref="I539">_xlfn.IFS(LEFT(D539,1)="L","Lib",LEFT(D539,1)="A","Ara",LEFT(D539,1)="R","Rob",LEFT(D539,1)="E","Exc")</f>
        <v>Exc</v>
      </c>
      <c r="J539" t="str">
        <f>VLOOKUP(Table1[[#This Row],[Product ID]],products!A$2:G$49,3,FALSE)</f>
        <v>D</v>
      </c>
      <c r="K539">
        <f>VLOOKUP(Table1[[#This Row],[Product ID]],products!A$2:G$49,4,FALSE)</f>
        <v>2.5</v>
      </c>
      <c r="L539" s="8">
        <f>VLOOKUP(Table1[[#This Row],[Product ID]],products!A$2:G$49,5,FALSE)</f>
        <v>27.945</v>
      </c>
      <c r="M539" s="9">
        <f>E539*K539*Table1[[#This Row],[Unit Price]]</f>
        <v>279.45</v>
      </c>
    </row>
    <row r="540" spans="1:13" x14ac:dyDescent="0.35">
      <c r="A540" s="2" t="s">
        <v>3532</v>
      </c>
      <c r="B540" s="5">
        <v>44482</v>
      </c>
      <c r="C540" s="2" t="s">
        <v>3533</v>
      </c>
      <c r="D540" t="s">
        <v>6163</v>
      </c>
      <c r="E540" s="2">
        <v>4</v>
      </c>
      <c r="F540" s="2" t="str">
        <f>customers!B540</f>
        <v>Amii Gallyon</v>
      </c>
      <c r="G540" s="2" t="str">
        <f>customers!C540</f>
        <v>agallyoney@engadget.com</v>
      </c>
      <c r="H540" s="2" t="str">
        <f>customers!G540</f>
        <v>United States</v>
      </c>
      <c r="I540" t="str" cm="1">
        <f t="array" ref="I540">_xlfn.IFS(LEFT(D540,1)="L","Lib",LEFT(D540,1)="A","Ara",LEFT(D540,1)="R","Rob",LEFT(D540,1)="E","Exc")</f>
        <v>Rob</v>
      </c>
      <c r="J540" t="str">
        <f>VLOOKUP(Table1[[#This Row],[Product ID]],products!A$2:G$49,3,FALSE)</f>
        <v>D</v>
      </c>
      <c r="K540">
        <f>VLOOKUP(Table1[[#This Row],[Product ID]],products!A$2:G$49,4,FALSE)</f>
        <v>0.2</v>
      </c>
      <c r="L540" s="8">
        <f>VLOOKUP(Table1[[#This Row],[Product ID]],products!A$2:G$49,5,FALSE)</f>
        <v>2.6849999999999996</v>
      </c>
      <c r="M540" s="9">
        <f>E540*K540*Table1[[#This Row],[Unit Price]]</f>
        <v>2.1479999999999997</v>
      </c>
    </row>
    <row r="541" spans="1:13" x14ac:dyDescent="0.35">
      <c r="A541" s="2" t="s">
        <v>3537</v>
      </c>
      <c r="B541" s="5">
        <v>44488</v>
      </c>
      <c r="C541" s="2" t="s">
        <v>3538</v>
      </c>
      <c r="D541" t="s">
        <v>6172</v>
      </c>
      <c r="E541" s="2">
        <v>5</v>
      </c>
      <c r="F541" s="2" t="str">
        <f>customers!B541</f>
        <v>Birgit Domange</v>
      </c>
      <c r="G541" s="2" t="str">
        <f>customers!C541</f>
        <v>bdomangeez@yahoo.co.jp</v>
      </c>
      <c r="H541" s="2" t="str">
        <f>customers!G541</f>
        <v>United States</v>
      </c>
      <c r="I541" t="str" cm="1">
        <f t="array" ref="I541">_xlfn.IFS(LEFT(D541,1)="L","Lib",LEFT(D541,1)="A","Ara",LEFT(D541,1)="R","Rob",LEFT(D541,1)="E","Exc")</f>
        <v>Rob</v>
      </c>
      <c r="J541" t="str">
        <f>VLOOKUP(Table1[[#This Row],[Product ID]],products!A$2:G$49,3,FALSE)</f>
        <v>D</v>
      </c>
      <c r="K541">
        <f>VLOOKUP(Table1[[#This Row],[Product ID]],products!A$2:G$49,4,FALSE)</f>
        <v>0.5</v>
      </c>
      <c r="L541" s="8">
        <f>VLOOKUP(Table1[[#This Row],[Product ID]],products!A$2:G$49,5,FALSE)</f>
        <v>5.3699999999999992</v>
      </c>
      <c r="M541" s="9">
        <f>E541*K541*Table1[[#This Row],[Unit Price]]</f>
        <v>13.424999999999997</v>
      </c>
    </row>
    <row r="542" spans="1:13" x14ac:dyDescent="0.35">
      <c r="A542" s="2" t="s">
        <v>3542</v>
      </c>
      <c r="B542" s="5">
        <v>43584</v>
      </c>
      <c r="C542" s="2" t="s">
        <v>3543</v>
      </c>
      <c r="D542" t="s">
        <v>6170</v>
      </c>
      <c r="E542" s="2">
        <v>4</v>
      </c>
      <c r="F542" s="2" t="str">
        <f>customers!B542</f>
        <v>Killian Osler</v>
      </c>
      <c r="G542" s="2" t="str">
        <f>customers!C542</f>
        <v>koslerf0@gmpg.org</v>
      </c>
      <c r="H542" s="2" t="str">
        <f>customers!G542</f>
        <v>United States</v>
      </c>
      <c r="I542" t="str" cm="1">
        <f t="array" ref="I542">_xlfn.IFS(LEFT(D542,1)="L","Lib",LEFT(D542,1)="A","Ara",LEFT(D542,1)="R","Rob",LEFT(D542,1)="E","Exc")</f>
        <v>Lib</v>
      </c>
      <c r="J542" t="str">
        <f>VLOOKUP(Table1[[#This Row],[Product ID]],products!A$2:G$49,3,FALSE)</f>
        <v>L</v>
      </c>
      <c r="K542">
        <f>VLOOKUP(Table1[[#This Row],[Product ID]],products!A$2:G$49,4,FALSE)</f>
        <v>1</v>
      </c>
      <c r="L542" s="8">
        <f>VLOOKUP(Table1[[#This Row],[Product ID]],products!A$2:G$49,5,FALSE)</f>
        <v>15.85</v>
      </c>
      <c r="M542" s="9">
        <f>E542*K542*Table1[[#This Row],[Unit Price]]</f>
        <v>63.4</v>
      </c>
    </row>
    <row r="543" spans="1:13" x14ac:dyDescent="0.35">
      <c r="A543" s="2" t="s">
        <v>3548</v>
      </c>
      <c r="B543" s="5">
        <v>43750</v>
      </c>
      <c r="C543" s="2" t="s">
        <v>3549</v>
      </c>
      <c r="D543" t="s">
        <v>6168</v>
      </c>
      <c r="E543" s="2">
        <v>1</v>
      </c>
      <c r="F543" s="2" t="str">
        <f>customers!B543</f>
        <v>Lora Dukes</v>
      </c>
      <c r="G543" s="2">
        <f>customers!C543</f>
        <v>0</v>
      </c>
      <c r="H543" s="2" t="str">
        <f>customers!G543</f>
        <v>Ireland</v>
      </c>
      <c r="I543" t="str" cm="1">
        <f t="array" ref="I543">_xlfn.IFS(LEFT(D543,1)="L","Lib",LEFT(D543,1)="A","Ara",LEFT(D543,1)="R","Rob",LEFT(D543,1)="E","Exc")</f>
        <v>Ara</v>
      </c>
      <c r="J543" t="str">
        <f>VLOOKUP(Table1[[#This Row],[Product ID]],products!A$2:G$49,3,FALSE)</f>
        <v>D</v>
      </c>
      <c r="K543">
        <f>VLOOKUP(Table1[[#This Row],[Product ID]],products!A$2:G$49,4,FALSE)</f>
        <v>2.5</v>
      </c>
      <c r="L543" s="8">
        <f>VLOOKUP(Table1[[#This Row],[Product ID]],products!A$2:G$49,5,FALSE)</f>
        <v>22.884999999999998</v>
      </c>
      <c r="M543" s="9">
        <f>E543*K543*Table1[[#This Row],[Unit Price]]</f>
        <v>57.212499999999991</v>
      </c>
    </row>
    <row r="544" spans="1:13" x14ac:dyDescent="0.35">
      <c r="A544" s="2" t="s">
        <v>3553</v>
      </c>
      <c r="B544" s="5">
        <v>44335</v>
      </c>
      <c r="C544" s="2" t="s">
        <v>3554</v>
      </c>
      <c r="D544" t="s">
        <v>6175</v>
      </c>
      <c r="E544" s="2">
        <v>4</v>
      </c>
      <c r="F544" s="2" t="str">
        <f>customers!B544</f>
        <v>Zack Pellett</v>
      </c>
      <c r="G544" s="2" t="str">
        <f>customers!C544</f>
        <v>zpellettf2@dailymotion.com</v>
      </c>
      <c r="H544" s="2" t="str">
        <f>customers!G544</f>
        <v>United States</v>
      </c>
      <c r="I544" t="str" cm="1">
        <f t="array" ref="I544">_xlfn.IFS(LEFT(D544,1)="L","Lib",LEFT(D544,1)="A","Ara",LEFT(D544,1)="R","Rob",LEFT(D544,1)="E","Exc")</f>
        <v>Ara</v>
      </c>
      <c r="J544" t="str">
        <f>VLOOKUP(Table1[[#This Row],[Product ID]],products!A$2:G$49,3,FALSE)</f>
        <v>M</v>
      </c>
      <c r="K544">
        <f>VLOOKUP(Table1[[#This Row],[Product ID]],products!A$2:G$49,4,FALSE)</f>
        <v>2.5</v>
      </c>
      <c r="L544" s="8">
        <f>VLOOKUP(Table1[[#This Row],[Product ID]],products!A$2:G$49,5,FALSE)</f>
        <v>25.874999999999996</v>
      </c>
      <c r="M544" s="9">
        <f>E544*K544*Table1[[#This Row],[Unit Price]]</f>
        <v>258.74999999999994</v>
      </c>
    </row>
    <row r="545" spans="1:13" x14ac:dyDescent="0.35">
      <c r="A545" s="2" t="s">
        <v>3559</v>
      </c>
      <c r="B545" s="5">
        <v>44380</v>
      </c>
      <c r="C545" s="2" t="s">
        <v>3560</v>
      </c>
      <c r="D545" t="s">
        <v>6142</v>
      </c>
      <c r="E545" s="2">
        <v>2</v>
      </c>
      <c r="F545" s="2" t="str">
        <f>customers!B545</f>
        <v>Ilaire Sprakes</v>
      </c>
      <c r="G545" s="2" t="str">
        <f>customers!C545</f>
        <v>isprakesf3@spiegel.de</v>
      </c>
      <c r="H545" s="2" t="str">
        <f>customers!G545</f>
        <v>United States</v>
      </c>
      <c r="I545" t="str" cm="1">
        <f t="array" ref="I545">_xlfn.IFS(LEFT(D545,1)="L","Lib",LEFT(D545,1)="A","Ara",LEFT(D545,1)="R","Rob",LEFT(D545,1)="E","Exc")</f>
        <v>Rob</v>
      </c>
      <c r="J545" t="str">
        <f>VLOOKUP(Table1[[#This Row],[Product ID]],products!A$2:G$49,3,FALSE)</f>
        <v>L</v>
      </c>
      <c r="K545">
        <f>VLOOKUP(Table1[[#This Row],[Product ID]],products!A$2:G$49,4,FALSE)</f>
        <v>2.5</v>
      </c>
      <c r="L545" s="8">
        <f>VLOOKUP(Table1[[#This Row],[Product ID]],products!A$2:G$49,5,FALSE)</f>
        <v>27.484999999999996</v>
      </c>
      <c r="M545" s="9">
        <f>E545*K545*Table1[[#This Row],[Unit Price]]</f>
        <v>137.42499999999998</v>
      </c>
    </row>
    <row r="546" spans="1:13" x14ac:dyDescent="0.35">
      <c r="A546" s="2" t="s">
        <v>3565</v>
      </c>
      <c r="B546" s="5">
        <v>43869</v>
      </c>
      <c r="C546" s="2" t="s">
        <v>3566</v>
      </c>
      <c r="D546" t="s">
        <v>6180</v>
      </c>
      <c r="E546" s="2">
        <v>2</v>
      </c>
      <c r="F546" s="2" t="str">
        <f>customers!B546</f>
        <v>Heda Fromant</v>
      </c>
      <c r="G546" s="2" t="str">
        <f>customers!C546</f>
        <v>hfromantf4@ucsd.edu</v>
      </c>
      <c r="H546" s="2" t="str">
        <f>customers!G546</f>
        <v>United States</v>
      </c>
      <c r="I546" t="str" cm="1">
        <f t="array" ref="I546">_xlfn.IFS(LEFT(D546,1)="L","Lib",LEFT(D546,1)="A","Ara",LEFT(D546,1)="R","Rob",LEFT(D546,1)="E","Exc")</f>
        <v>Ara</v>
      </c>
      <c r="J546" t="str">
        <f>VLOOKUP(Table1[[#This Row],[Product ID]],products!A$2:G$49,3,FALSE)</f>
        <v>L</v>
      </c>
      <c r="K546">
        <f>VLOOKUP(Table1[[#This Row],[Product ID]],products!A$2:G$49,4,FALSE)</f>
        <v>0.5</v>
      </c>
      <c r="L546" s="8">
        <f>VLOOKUP(Table1[[#This Row],[Product ID]],products!A$2:G$49,5,FALSE)</f>
        <v>7.77</v>
      </c>
      <c r="M546" s="9">
        <f>E546*K546*Table1[[#This Row],[Unit Price]]</f>
        <v>7.77</v>
      </c>
    </row>
    <row r="547" spans="1:13" x14ac:dyDescent="0.35">
      <c r="A547" s="2" t="s">
        <v>3571</v>
      </c>
      <c r="B547" s="5">
        <v>44120</v>
      </c>
      <c r="C547" s="2" t="s">
        <v>3572</v>
      </c>
      <c r="D547" t="s">
        <v>6150</v>
      </c>
      <c r="E547" s="2">
        <v>4</v>
      </c>
      <c r="F547" s="2" t="str">
        <f>customers!B547</f>
        <v>Rufus Flear</v>
      </c>
      <c r="G547" s="2" t="str">
        <f>customers!C547</f>
        <v>rflearf5@artisteer.com</v>
      </c>
      <c r="H547" s="2" t="str">
        <f>customers!G547</f>
        <v>United Kingdom</v>
      </c>
      <c r="I547" t="str" cm="1">
        <f t="array" ref="I547">_xlfn.IFS(LEFT(D547,1)="L","Lib",LEFT(D547,1)="A","Ara",LEFT(D547,1)="R","Rob",LEFT(D547,1)="E","Exc")</f>
        <v>Lib</v>
      </c>
      <c r="J547" t="str">
        <f>VLOOKUP(Table1[[#This Row],[Product ID]],products!A$2:G$49,3,FALSE)</f>
        <v>D</v>
      </c>
      <c r="K547">
        <f>VLOOKUP(Table1[[#This Row],[Product ID]],products!A$2:G$49,4,FALSE)</f>
        <v>0.2</v>
      </c>
      <c r="L547" s="8">
        <f>VLOOKUP(Table1[[#This Row],[Product ID]],products!A$2:G$49,5,FALSE)</f>
        <v>3.8849999999999998</v>
      </c>
      <c r="M547" s="9">
        <f>E547*K547*Table1[[#This Row],[Unit Price]]</f>
        <v>3.1080000000000001</v>
      </c>
    </row>
    <row r="548" spans="1:13" x14ac:dyDescent="0.35">
      <c r="A548" s="2" t="s">
        <v>3577</v>
      </c>
      <c r="B548" s="5">
        <v>44127</v>
      </c>
      <c r="C548" s="2" t="s">
        <v>3578</v>
      </c>
      <c r="D548" t="s">
        <v>6185</v>
      </c>
      <c r="E548" s="2">
        <v>3</v>
      </c>
      <c r="F548" s="2" t="str">
        <f>customers!B548</f>
        <v>Dom Milella</v>
      </c>
      <c r="G548" s="2">
        <f>customers!C548</f>
        <v>0</v>
      </c>
      <c r="H548" s="2" t="str">
        <f>customers!G548</f>
        <v>Ireland</v>
      </c>
      <c r="I548" t="str" cm="1">
        <f t="array" ref="I548">_xlfn.IFS(LEFT(D548,1)="L","Lib",LEFT(D548,1)="A","Ara",LEFT(D548,1)="R","Rob",LEFT(D548,1)="E","Exc")</f>
        <v>Exc</v>
      </c>
      <c r="J548" t="str">
        <f>VLOOKUP(Table1[[#This Row],[Product ID]],products!A$2:G$49,3,FALSE)</f>
        <v>D</v>
      </c>
      <c r="K548">
        <f>VLOOKUP(Table1[[#This Row],[Product ID]],products!A$2:G$49,4,FALSE)</f>
        <v>2.5</v>
      </c>
      <c r="L548" s="8">
        <f>VLOOKUP(Table1[[#This Row],[Product ID]],products!A$2:G$49,5,FALSE)</f>
        <v>27.945</v>
      </c>
      <c r="M548" s="9">
        <f>E548*K548*Table1[[#This Row],[Unit Price]]</f>
        <v>209.58750000000001</v>
      </c>
    </row>
    <row r="549" spans="1:13" x14ac:dyDescent="0.35">
      <c r="A549" s="2" t="s">
        <v>3582</v>
      </c>
      <c r="B549" s="5">
        <v>44265</v>
      </c>
      <c r="C549" s="2" t="s">
        <v>3594</v>
      </c>
      <c r="D549" t="s">
        <v>6178</v>
      </c>
      <c r="E549" s="2">
        <v>3</v>
      </c>
      <c r="F549" s="2" t="str">
        <f>customers!B549</f>
        <v>Almire MacAless</v>
      </c>
      <c r="G549" s="2">
        <f>customers!C549</f>
        <v>0</v>
      </c>
      <c r="H549" s="2" t="str">
        <f>customers!G549</f>
        <v>United States</v>
      </c>
      <c r="I549" t="str" cm="1">
        <f t="array" ref="I549">_xlfn.IFS(LEFT(D549,1)="L","Lib",LEFT(D549,1)="A","Ara",LEFT(D549,1)="R","Rob",LEFT(D549,1)="E","Exc")</f>
        <v>Rob</v>
      </c>
      <c r="J549" t="str">
        <f>VLOOKUP(Table1[[#This Row],[Product ID]],products!A$2:G$49,3,FALSE)</f>
        <v>L</v>
      </c>
      <c r="K549">
        <f>VLOOKUP(Table1[[#This Row],[Product ID]],products!A$2:G$49,4,FALSE)</f>
        <v>0.2</v>
      </c>
      <c r="L549" s="8">
        <f>VLOOKUP(Table1[[#This Row],[Product ID]],products!A$2:G$49,5,FALSE)</f>
        <v>3.5849999999999995</v>
      </c>
      <c r="M549" s="9">
        <f>E549*K549*Table1[[#This Row],[Unit Price]]</f>
        <v>2.1510000000000002</v>
      </c>
    </row>
    <row r="550" spans="1:13" x14ac:dyDescent="0.35">
      <c r="A550" s="2" t="s">
        <v>3587</v>
      </c>
      <c r="B550" s="5">
        <v>44384</v>
      </c>
      <c r="C550" s="2" t="s">
        <v>3588</v>
      </c>
      <c r="D550" t="s">
        <v>6184</v>
      </c>
      <c r="E550" s="2">
        <v>3</v>
      </c>
      <c r="F550" s="2" t="str">
        <f>customers!B550</f>
        <v>Bette-ann Munden</v>
      </c>
      <c r="G550" s="2" t="str">
        <f>customers!C550</f>
        <v>bmundenf8@elpais.com</v>
      </c>
      <c r="H550" s="2" t="str">
        <f>customers!G550</f>
        <v>United States</v>
      </c>
      <c r="I550" t="str" cm="1">
        <f t="array" ref="I550">_xlfn.IFS(LEFT(D550,1)="L","Lib",LEFT(D550,1)="A","Ara",LEFT(D550,1)="R","Rob",LEFT(D550,1)="E","Exc")</f>
        <v>Exc</v>
      </c>
      <c r="J550" t="str">
        <f>VLOOKUP(Table1[[#This Row],[Product ID]],products!A$2:G$49,3,FALSE)</f>
        <v>L</v>
      </c>
      <c r="K550">
        <f>VLOOKUP(Table1[[#This Row],[Product ID]],products!A$2:G$49,4,FALSE)</f>
        <v>0.2</v>
      </c>
      <c r="L550" s="8">
        <f>VLOOKUP(Table1[[#This Row],[Product ID]],products!A$2:G$49,5,FALSE)</f>
        <v>4.4550000000000001</v>
      </c>
      <c r="M550" s="9">
        <f>E550*K550*Table1[[#This Row],[Unit Price]]</f>
        <v>2.6730000000000005</v>
      </c>
    </row>
    <row r="551" spans="1:13" x14ac:dyDescent="0.35">
      <c r="A551" s="2" t="s">
        <v>3593</v>
      </c>
      <c r="B551" s="5">
        <v>44232</v>
      </c>
      <c r="C551" s="2" t="s">
        <v>3594</v>
      </c>
      <c r="D551" t="s">
        <v>6184</v>
      </c>
      <c r="E551" s="2">
        <v>4</v>
      </c>
      <c r="F551" s="2" t="str">
        <f>customers!B551</f>
        <v>Wilek Lightollers</v>
      </c>
      <c r="G551" s="2" t="str">
        <f>customers!C551</f>
        <v>wlightollersf9@baidu.com</v>
      </c>
      <c r="H551" s="2" t="str">
        <f>customers!G551</f>
        <v>United States</v>
      </c>
      <c r="I551" t="str" cm="1">
        <f t="array" ref="I551">_xlfn.IFS(LEFT(D551,1)="L","Lib",LEFT(D551,1)="A","Ara",LEFT(D551,1)="R","Rob",LEFT(D551,1)="E","Exc")</f>
        <v>Exc</v>
      </c>
      <c r="J551" t="str">
        <f>VLOOKUP(Table1[[#This Row],[Product ID]],products!A$2:G$49,3,FALSE)</f>
        <v>L</v>
      </c>
      <c r="K551">
        <f>VLOOKUP(Table1[[#This Row],[Product ID]],products!A$2:G$49,4,FALSE)</f>
        <v>0.2</v>
      </c>
      <c r="L551" s="8">
        <f>VLOOKUP(Table1[[#This Row],[Product ID]],products!A$2:G$49,5,FALSE)</f>
        <v>4.4550000000000001</v>
      </c>
      <c r="M551" s="9">
        <f>E551*K551*Table1[[#This Row],[Unit Price]]</f>
        <v>3.5640000000000001</v>
      </c>
    </row>
    <row r="552" spans="1:13" x14ac:dyDescent="0.35">
      <c r="A552" s="2" t="s">
        <v>3599</v>
      </c>
      <c r="B552" s="5">
        <v>44176</v>
      </c>
      <c r="C552" s="2" t="s">
        <v>3600</v>
      </c>
      <c r="D552" t="s">
        <v>6150</v>
      </c>
      <c r="E552" s="2">
        <v>6</v>
      </c>
      <c r="F552" s="2" t="str">
        <f>customers!B552</f>
        <v>Nick Brakespear</v>
      </c>
      <c r="G552" s="2" t="str">
        <f>customers!C552</f>
        <v>nbrakespearfa@rediff.com</v>
      </c>
      <c r="H552" s="2" t="str">
        <f>customers!G552</f>
        <v>United States</v>
      </c>
      <c r="I552" t="str" cm="1">
        <f t="array" ref="I552">_xlfn.IFS(LEFT(D552,1)="L","Lib",LEFT(D552,1)="A","Ara",LEFT(D552,1)="R","Rob",LEFT(D552,1)="E","Exc")</f>
        <v>Lib</v>
      </c>
      <c r="J552" t="str">
        <f>VLOOKUP(Table1[[#This Row],[Product ID]],products!A$2:G$49,3,FALSE)</f>
        <v>D</v>
      </c>
      <c r="K552">
        <f>VLOOKUP(Table1[[#This Row],[Product ID]],products!A$2:G$49,4,FALSE)</f>
        <v>0.2</v>
      </c>
      <c r="L552" s="8">
        <f>VLOOKUP(Table1[[#This Row],[Product ID]],products!A$2:G$49,5,FALSE)</f>
        <v>3.8849999999999998</v>
      </c>
      <c r="M552" s="9">
        <f>E552*K552*Table1[[#This Row],[Unit Price]]</f>
        <v>4.6620000000000008</v>
      </c>
    </row>
    <row r="553" spans="1:13" x14ac:dyDescent="0.35">
      <c r="A553" s="2" t="s">
        <v>3605</v>
      </c>
      <c r="B553" s="5">
        <v>44694</v>
      </c>
      <c r="C553" s="2" t="s">
        <v>3606</v>
      </c>
      <c r="D553" t="s">
        <v>6153</v>
      </c>
      <c r="E553" s="2">
        <v>2</v>
      </c>
      <c r="F553" s="2" t="str">
        <f>customers!B553</f>
        <v>Malynda Glawsop</v>
      </c>
      <c r="G553" s="2" t="str">
        <f>customers!C553</f>
        <v>mglawsopfb@reverbnation.com</v>
      </c>
      <c r="H553" s="2" t="str">
        <f>customers!G553</f>
        <v>United States</v>
      </c>
      <c r="I553" t="str" cm="1">
        <f t="array" ref="I553">_xlfn.IFS(LEFT(D553,1)="L","Lib",LEFT(D553,1)="A","Ara",LEFT(D553,1)="R","Rob",LEFT(D553,1)="E","Exc")</f>
        <v>Exc</v>
      </c>
      <c r="J553" t="str">
        <f>VLOOKUP(Table1[[#This Row],[Product ID]],products!A$2:G$49,3,FALSE)</f>
        <v>D</v>
      </c>
      <c r="K553">
        <f>VLOOKUP(Table1[[#This Row],[Product ID]],products!A$2:G$49,4,FALSE)</f>
        <v>0.2</v>
      </c>
      <c r="L553" s="8">
        <f>VLOOKUP(Table1[[#This Row],[Product ID]],products!A$2:G$49,5,FALSE)</f>
        <v>3.645</v>
      </c>
      <c r="M553" s="9">
        <f>E553*K553*Table1[[#This Row],[Unit Price]]</f>
        <v>1.4580000000000002</v>
      </c>
    </row>
    <row r="554" spans="1:13" x14ac:dyDescent="0.35">
      <c r="A554" s="2" t="s">
        <v>3611</v>
      </c>
      <c r="B554" s="5">
        <v>43761</v>
      </c>
      <c r="C554" s="2" t="s">
        <v>3612</v>
      </c>
      <c r="D554" t="s">
        <v>6184</v>
      </c>
      <c r="E554" s="2">
        <v>4</v>
      </c>
      <c r="F554" s="2" t="str">
        <f>customers!B554</f>
        <v>Granville Alberts</v>
      </c>
      <c r="G554" s="2" t="str">
        <f>customers!C554</f>
        <v>galbertsfc@etsy.com</v>
      </c>
      <c r="H554" s="2" t="str">
        <f>customers!G554</f>
        <v>United Kingdom</v>
      </c>
      <c r="I554" t="str" cm="1">
        <f t="array" ref="I554">_xlfn.IFS(LEFT(D554,1)="L","Lib",LEFT(D554,1)="A","Ara",LEFT(D554,1)="R","Rob",LEFT(D554,1)="E","Exc")</f>
        <v>Exc</v>
      </c>
      <c r="J554" t="str">
        <f>VLOOKUP(Table1[[#This Row],[Product ID]],products!A$2:G$49,3,FALSE)</f>
        <v>L</v>
      </c>
      <c r="K554">
        <f>VLOOKUP(Table1[[#This Row],[Product ID]],products!A$2:G$49,4,FALSE)</f>
        <v>0.2</v>
      </c>
      <c r="L554" s="8">
        <f>VLOOKUP(Table1[[#This Row],[Product ID]],products!A$2:G$49,5,FALSE)</f>
        <v>4.4550000000000001</v>
      </c>
      <c r="M554" s="9">
        <f>E554*K554*Table1[[#This Row],[Unit Price]]</f>
        <v>3.5640000000000001</v>
      </c>
    </row>
    <row r="555" spans="1:13" x14ac:dyDescent="0.35">
      <c r="A555" s="2" t="s">
        <v>3617</v>
      </c>
      <c r="B555" s="5">
        <v>44085</v>
      </c>
      <c r="C555" s="2" t="s">
        <v>3618</v>
      </c>
      <c r="D555" t="s">
        <v>6141</v>
      </c>
      <c r="E555" s="2">
        <v>5</v>
      </c>
      <c r="F555" s="2" t="str">
        <f>customers!B555</f>
        <v>Vasily Polglase</v>
      </c>
      <c r="G555" s="2" t="str">
        <f>customers!C555</f>
        <v>vpolglasefd@about.me</v>
      </c>
      <c r="H555" s="2" t="str">
        <f>customers!G555</f>
        <v>United States</v>
      </c>
      <c r="I555" t="str" cm="1">
        <f t="array" ref="I555">_xlfn.IFS(LEFT(D555,1)="L","Lib",LEFT(D555,1)="A","Ara",LEFT(D555,1)="R","Rob",LEFT(D555,1)="E","Exc")</f>
        <v>Exc</v>
      </c>
      <c r="J555" t="str">
        <f>VLOOKUP(Table1[[#This Row],[Product ID]],products!A$2:G$49,3,FALSE)</f>
        <v>M</v>
      </c>
      <c r="K555">
        <f>VLOOKUP(Table1[[#This Row],[Product ID]],products!A$2:G$49,4,FALSE)</f>
        <v>1</v>
      </c>
      <c r="L555" s="8">
        <f>VLOOKUP(Table1[[#This Row],[Product ID]],products!A$2:G$49,5,FALSE)</f>
        <v>13.75</v>
      </c>
      <c r="M555" s="9">
        <f>E555*K555*Table1[[#This Row],[Unit Price]]</f>
        <v>68.75</v>
      </c>
    </row>
    <row r="556" spans="1:13" x14ac:dyDescent="0.35">
      <c r="A556" s="2" t="s">
        <v>3622</v>
      </c>
      <c r="B556" s="5">
        <v>43737</v>
      </c>
      <c r="C556" s="2" t="s">
        <v>3623</v>
      </c>
      <c r="D556" t="s">
        <v>6142</v>
      </c>
      <c r="E556" s="2">
        <v>2</v>
      </c>
      <c r="F556" s="2" t="str">
        <f>customers!B556</f>
        <v>Madelaine Sharples</v>
      </c>
      <c r="G556" s="2">
        <f>customers!C556</f>
        <v>0</v>
      </c>
      <c r="H556" s="2" t="str">
        <f>customers!G556</f>
        <v>United Kingdom</v>
      </c>
      <c r="I556" t="str" cm="1">
        <f t="array" ref="I556">_xlfn.IFS(LEFT(D556,1)="L","Lib",LEFT(D556,1)="A","Ara",LEFT(D556,1)="R","Rob",LEFT(D556,1)="E","Exc")</f>
        <v>Rob</v>
      </c>
      <c r="J556" t="str">
        <f>VLOOKUP(Table1[[#This Row],[Product ID]],products!A$2:G$49,3,FALSE)</f>
        <v>L</v>
      </c>
      <c r="K556">
        <f>VLOOKUP(Table1[[#This Row],[Product ID]],products!A$2:G$49,4,FALSE)</f>
        <v>2.5</v>
      </c>
      <c r="L556" s="8">
        <f>VLOOKUP(Table1[[#This Row],[Product ID]],products!A$2:G$49,5,FALSE)</f>
        <v>27.484999999999996</v>
      </c>
      <c r="M556" s="9">
        <f>E556*K556*Table1[[#This Row],[Unit Price]]</f>
        <v>137.42499999999998</v>
      </c>
    </row>
    <row r="557" spans="1:13" x14ac:dyDescent="0.35">
      <c r="A557" s="2" t="s">
        <v>3627</v>
      </c>
      <c r="B557" s="5">
        <v>44258</v>
      </c>
      <c r="C557" s="2" t="s">
        <v>3628</v>
      </c>
      <c r="D557" t="s">
        <v>6141</v>
      </c>
      <c r="E557" s="2">
        <v>6</v>
      </c>
      <c r="F557" s="2" t="str">
        <f>customers!B557</f>
        <v>Sigfrid Busch</v>
      </c>
      <c r="G557" s="2" t="str">
        <f>customers!C557</f>
        <v>sbuschff@so-net.ne.jp</v>
      </c>
      <c r="H557" s="2" t="str">
        <f>customers!G557</f>
        <v>Ireland</v>
      </c>
      <c r="I557" t="str" cm="1">
        <f t="array" ref="I557">_xlfn.IFS(LEFT(D557,1)="L","Lib",LEFT(D557,1)="A","Ara",LEFT(D557,1)="R","Rob",LEFT(D557,1)="E","Exc")</f>
        <v>Exc</v>
      </c>
      <c r="J557" t="str">
        <f>VLOOKUP(Table1[[#This Row],[Product ID]],products!A$2:G$49,3,FALSE)</f>
        <v>M</v>
      </c>
      <c r="K557">
        <f>VLOOKUP(Table1[[#This Row],[Product ID]],products!A$2:G$49,4,FALSE)</f>
        <v>1</v>
      </c>
      <c r="L557" s="8">
        <f>VLOOKUP(Table1[[#This Row],[Product ID]],products!A$2:G$49,5,FALSE)</f>
        <v>13.75</v>
      </c>
      <c r="M557" s="9">
        <f>E557*K557*Table1[[#This Row],[Unit Price]]</f>
        <v>82.5</v>
      </c>
    </row>
    <row r="558" spans="1:13" x14ac:dyDescent="0.35">
      <c r="A558" s="2" t="s">
        <v>3633</v>
      </c>
      <c r="B558" s="5">
        <v>44523</v>
      </c>
      <c r="C558" s="2" t="s">
        <v>3634</v>
      </c>
      <c r="D558" t="s">
        <v>6159</v>
      </c>
      <c r="E558" s="2">
        <v>2</v>
      </c>
      <c r="F558" s="2" t="str">
        <f>customers!B558</f>
        <v>Cissiee Raisbeck</v>
      </c>
      <c r="G558" s="2" t="str">
        <f>customers!C558</f>
        <v>craisbeckfg@webnode.com</v>
      </c>
      <c r="H558" s="2" t="str">
        <f>customers!G558</f>
        <v>United States</v>
      </c>
      <c r="I558" t="str" cm="1">
        <f t="array" ref="I558">_xlfn.IFS(LEFT(D558,1)="L","Lib",LEFT(D558,1)="A","Ara",LEFT(D558,1)="R","Rob",LEFT(D558,1)="E","Exc")</f>
        <v>Lib</v>
      </c>
      <c r="J558" t="str">
        <f>VLOOKUP(Table1[[#This Row],[Product ID]],products!A$2:G$49,3,FALSE)</f>
        <v>M</v>
      </c>
      <c r="K558">
        <f>VLOOKUP(Table1[[#This Row],[Product ID]],products!A$2:G$49,4,FALSE)</f>
        <v>0.2</v>
      </c>
      <c r="L558" s="8">
        <f>VLOOKUP(Table1[[#This Row],[Product ID]],products!A$2:G$49,5,FALSE)</f>
        <v>4.3650000000000002</v>
      </c>
      <c r="M558" s="9">
        <f>E558*K558*Table1[[#This Row],[Unit Price]]</f>
        <v>1.7460000000000002</v>
      </c>
    </row>
    <row r="559" spans="1:13" x14ac:dyDescent="0.35">
      <c r="A559" s="2" t="s">
        <v>3638</v>
      </c>
      <c r="B559" s="5">
        <v>44506</v>
      </c>
      <c r="C559" s="2" t="s">
        <v>3368</v>
      </c>
      <c r="D559" t="s">
        <v>6171</v>
      </c>
      <c r="E559" s="2">
        <v>4</v>
      </c>
      <c r="F559" s="2" t="str">
        <f>customers!B559</f>
        <v>Leslie Laughton</v>
      </c>
      <c r="G559" s="2">
        <f>customers!C559</f>
        <v>0</v>
      </c>
      <c r="H559" s="2" t="str">
        <f>customers!G559</f>
        <v>United States</v>
      </c>
      <c r="I559" t="str" cm="1">
        <f t="array" ref="I559">_xlfn.IFS(LEFT(D559,1)="L","Lib",LEFT(D559,1)="A","Ara",LEFT(D559,1)="R","Rob",LEFT(D559,1)="E","Exc")</f>
        <v>Exc</v>
      </c>
      <c r="J559" t="str">
        <f>VLOOKUP(Table1[[#This Row],[Product ID]],products!A$2:G$49,3,FALSE)</f>
        <v>L</v>
      </c>
      <c r="K559">
        <f>VLOOKUP(Table1[[#This Row],[Product ID]],products!A$2:G$49,4,FALSE)</f>
        <v>1</v>
      </c>
      <c r="L559" s="8">
        <f>VLOOKUP(Table1[[#This Row],[Product ID]],products!A$2:G$49,5,FALSE)</f>
        <v>14.85</v>
      </c>
      <c r="M559" s="9">
        <f>E559*K559*Table1[[#This Row],[Unit Price]]</f>
        <v>59.4</v>
      </c>
    </row>
    <row r="560" spans="1:13" x14ac:dyDescent="0.35">
      <c r="A560" s="2" t="s">
        <v>3643</v>
      </c>
      <c r="B560" s="5">
        <v>44225</v>
      </c>
      <c r="C560" s="2" t="s">
        <v>3644</v>
      </c>
      <c r="D560" t="s">
        <v>6150</v>
      </c>
      <c r="E560" s="2">
        <v>4</v>
      </c>
      <c r="F560" s="2" t="str">
        <f>customers!B560</f>
        <v>Kenton Wetherick</v>
      </c>
      <c r="G560" s="2">
        <f>customers!C560</f>
        <v>0</v>
      </c>
      <c r="H560" s="2" t="str">
        <f>customers!G560</f>
        <v>United States</v>
      </c>
      <c r="I560" t="str" cm="1">
        <f t="array" ref="I560">_xlfn.IFS(LEFT(D560,1)="L","Lib",LEFT(D560,1)="A","Ara",LEFT(D560,1)="R","Rob",LEFT(D560,1)="E","Exc")</f>
        <v>Lib</v>
      </c>
      <c r="J560" t="str">
        <f>VLOOKUP(Table1[[#This Row],[Product ID]],products!A$2:G$49,3,FALSE)</f>
        <v>D</v>
      </c>
      <c r="K560">
        <f>VLOOKUP(Table1[[#This Row],[Product ID]],products!A$2:G$49,4,FALSE)</f>
        <v>0.2</v>
      </c>
      <c r="L560" s="8">
        <f>VLOOKUP(Table1[[#This Row],[Product ID]],products!A$2:G$49,5,FALSE)</f>
        <v>3.8849999999999998</v>
      </c>
      <c r="M560" s="9">
        <f>E560*K560*Table1[[#This Row],[Unit Price]]</f>
        <v>3.1080000000000001</v>
      </c>
    </row>
    <row r="561" spans="1:13" x14ac:dyDescent="0.35">
      <c r="A561" s="2" t="s">
        <v>3648</v>
      </c>
      <c r="B561" s="5">
        <v>44667</v>
      </c>
      <c r="C561" s="2" t="s">
        <v>3649</v>
      </c>
      <c r="D561" t="s">
        <v>6140</v>
      </c>
      <c r="E561" s="2">
        <v>3</v>
      </c>
      <c r="F561" s="2" t="str">
        <f>customers!B561</f>
        <v>Reamonn Aynold</v>
      </c>
      <c r="G561" s="2" t="str">
        <f>customers!C561</f>
        <v>raynoldfj@ustream.tv</v>
      </c>
      <c r="H561" s="2" t="str">
        <f>customers!G561</f>
        <v>United States</v>
      </c>
      <c r="I561" t="str" cm="1">
        <f t="array" ref="I561">_xlfn.IFS(LEFT(D561,1)="L","Lib",LEFT(D561,1)="A","Ara",LEFT(D561,1)="R","Rob",LEFT(D561,1)="E","Exc")</f>
        <v>Ara</v>
      </c>
      <c r="J561" t="str">
        <f>VLOOKUP(Table1[[#This Row],[Product ID]],products!A$2:G$49,3,FALSE)</f>
        <v>L</v>
      </c>
      <c r="K561">
        <f>VLOOKUP(Table1[[#This Row],[Product ID]],products!A$2:G$49,4,FALSE)</f>
        <v>1</v>
      </c>
      <c r="L561" s="8">
        <f>VLOOKUP(Table1[[#This Row],[Product ID]],products!A$2:G$49,5,FALSE)</f>
        <v>12.95</v>
      </c>
      <c r="M561" s="9">
        <f>E561*K561*Table1[[#This Row],[Unit Price]]</f>
        <v>38.849999999999994</v>
      </c>
    </row>
    <row r="562" spans="1:13" x14ac:dyDescent="0.35">
      <c r="A562" s="2" t="s">
        <v>3654</v>
      </c>
      <c r="B562" s="5">
        <v>44401</v>
      </c>
      <c r="C562" s="2" t="s">
        <v>3655</v>
      </c>
      <c r="D562" t="s">
        <v>6166</v>
      </c>
      <c r="E562" s="2">
        <v>6</v>
      </c>
      <c r="F562" s="2" t="str">
        <f>customers!B562</f>
        <v>Hatty Dovydenas</v>
      </c>
      <c r="G562" s="2">
        <f>customers!C562</f>
        <v>0</v>
      </c>
      <c r="H562" s="2" t="str">
        <f>customers!G562</f>
        <v>United States</v>
      </c>
      <c r="I562" t="str" cm="1">
        <f t="array" ref="I562">_xlfn.IFS(LEFT(D562,1)="L","Lib",LEFT(D562,1)="A","Ara",LEFT(D562,1)="R","Rob",LEFT(D562,1)="E","Exc")</f>
        <v>Exc</v>
      </c>
      <c r="J562" t="str">
        <f>VLOOKUP(Table1[[#This Row],[Product ID]],products!A$2:G$49,3,FALSE)</f>
        <v>M</v>
      </c>
      <c r="K562">
        <f>VLOOKUP(Table1[[#This Row],[Product ID]],products!A$2:G$49,4,FALSE)</f>
        <v>2.5</v>
      </c>
      <c r="L562" s="8">
        <f>VLOOKUP(Table1[[#This Row],[Product ID]],products!A$2:G$49,5,FALSE)</f>
        <v>31.624999999999996</v>
      </c>
      <c r="M562" s="9">
        <f>E562*K562*Table1[[#This Row],[Unit Price]]</f>
        <v>474.37499999999994</v>
      </c>
    </row>
    <row r="563" spans="1:13" x14ac:dyDescent="0.35">
      <c r="A563" s="2" t="s">
        <v>3659</v>
      </c>
      <c r="B563" s="5">
        <v>43688</v>
      </c>
      <c r="C563" s="2" t="s">
        <v>3660</v>
      </c>
      <c r="D563" t="s">
        <v>6154</v>
      </c>
      <c r="E563" s="2">
        <v>6</v>
      </c>
      <c r="F563" s="2" t="str">
        <f>customers!B563</f>
        <v>Nathaniel Bloxland</v>
      </c>
      <c r="G563" s="2">
        <f>customers!C563</f>
        <v>0</v>
      </c>
      <c r="H563" s="2" t="str">
        <f>customers!G563</f>
        <v>Ireland</v>
      </c>
      <c r="I563" t="str" cm="1">
        <f t="array" ref="I563">_xlfn.IFS(LEFT(D563,1)="L","Lib",LEFT(D563,1)="A","Ara",LEFT(D563,1)="R","Rob",LEFT(D563,1)="E","Exc")</f>
        <v>Ara</v>
      </c>
      <c r="J563" t="str">
        <f>VLOOKUP(Table1[[#This Row],[Product ID]],products!A$2:G$49,3,FALSE)</f>
        <v>D</v>
      </c>
      <c r="K563">
        <f>VLOOKUP(Table1[[#This Row],[Product ID]],products!A$2:G$49,4,FALSE)</f>
        <v>0.2</v>
      </c>
      <c r="L563" s="8">
        <f>VLOOKUP(Table1[[#This Row],[Product ID]],products!A$2:G$49,5,FALSE)</f>
        <v>2.9849999999999999</v>
      </c>
      <c r="M563" s="9">
        <f>E563*K563*Table1[[#This Row],[Unit Price]]</f>
        <v>3.5820000000000003</v>
      </c>
    </row>
    <row r="564" spans="1:13" x14ac:dyDescent="0.35">
      <c r="A564" s="2" t="s">
        <v>3665</v>
      </c>
      <c r="B564" s="5">
        <v>43669</v>
      </c>
      <c r="C564" s="2" t="s">
        <v>3666</v>
      </c>
      <c r="D564" t="s">
        <v>6145</v>
      </c>
      <c r="E564" s="2">
        <v>6</v>
      </c>
      <c r="F564" s="2" t="str">
        <f>customers!B564</f>
        <v>Brendan Grece</v>
      </c>
      <c r="G564" s="2" t="str">
        <f>customers!C564</f>
        <v>bgrecefm@naver.com</v>
      </c>
      <c r="H564" s="2" t="str">
        <f>customers!G564</f>
        <v>United Kingdom</v>
      </c>
      <c r="I564" t="str" cm="1">
        <f t="array" ref="I564">_xlfn.IFS(LEFT(D564,1)="L","Lib",LEFT(D564,1)="A","Ara",LEFT(D564,1)="R","Rob",LEFT(D564,1)="E","Exc")</f>
        <v>Lib</v>
      </c>
      <c r="J564" t="str">
        <f>VLOOKUP(Table1[[#This Row],[Product ID]],products!A$2:G$49,3,FALSE)</f>
        <v>L</v>
      </c>
      <c r="K564">
        <f>VLOOKUP(Table1[[#This Row],[Product ID]],products!A$2:G$49,4,FALSE)</f>
        <v>0.2</v>
      </c>
      <c r="L564" s="8">
        <f>VLOOKUP(Table1[[#This Row],[Product ID]],products!A$2:G$49,5,FALSE)</f>
        <v>4.7549999999999999</v>
      </c>
      <c r="M564" s="9">
        <f>E564*K564*Table1[[#This Row],[Unit Price]]</f>
        <v>5.7060000000000004</v>
      </c>
    </row>
    <row r="565" spans="1:13" x14ac:dyDescent="0.35">
      <c r="A565" s="2" t="s">
        <v>3671</v>
      </c>
      <c r="B565" s="5">
        <v>43991</v>
      </c>
      <c r="C565" s="2" t="s">
        <v>3752</v>
      </c>
      <c r="D565" t="s">
        <v>6141</v>
      </c>
      <c r="E565" s="2">
        <v>6</v>
      </c>
      <c r="F565" s="2" t="str">
        <f>customers!B565</f>
        <v>Steffie Maddrell</v>
      </c>
      <c r="G565" s="2" t="str">
        <f>customers!C565</f>
        <v>smaddrellfn@123-reg.co.uk</v>
      </c>
      <c r="H565" s="2" t="str">
        <f>customers!G565</f>
        <v>United States</v>
      </c>
      <c r="I565" t="str" cm="1">
        <f t="array" ref="I565">_xlfn.IFS(LEFT(D565,1)="L","Lib",LEFT(D565,1)="A","Ara",LEFT(D565,1)="R","Rob",LEFT(D565,1)="E","Exc")</f>
        <v>Exc</v>
      </c>
      <c r="J565" t="str">
        <f>VLOOKUP(Table1[[#This Row],[Product ID]],products!A$2:G$49,3,FALSE)</f>
        <v>M</v>
      </c>
      <c r="K565">
        <f>VLOOKUP(Table1[[#This Row],[Product ID]],products!A$2:G$49,4,FALSE)</f>
        <v>1</v>
      </c>
      <c r="L565" s="8">
        <f>VLOOKUP(Table1[[#This Row],[Product ID]],products!A$2:G$49,5,FALSE)</f>
        <v>13.75</v>
      </c>
      <c r="M565" s="9">
        <f>E565*K565*Table1[[#This Row],[Unit Price]]</f>
        <v>82.5</v>
      </c>
    </row>
    <row r="566" spans="1:13" x14ac:dyDescent="0.35">
      <c r="A566" s="2" t="s">
        <v>3677</v>
      </c>
      <c r="B566" s="5">
        <v>43883</v>
      </c>
      <c r="C566" s="2" t="s">
        <v>3678</v>
      </c>
      <c r="D566" t="s">
        <v>6173</v>
      </c>
      <c r="E566" s="2">
        <v>2</v>
      </c>
      <c r="F566" s="2" t="str">
        <f>customers!B566</f>
        <v>Abbe Thys</v>
      </c>
      <c r="G566" s="2" t="str">
        <f>customers!C566</f>
        <v>athysfo@cdc.gov</v>
      </c>
      <c r="H566" s="2" t="str">
        <f>customers!G566</f>
        <v>United States</v>
      </c>
      <c r="I566" t="str" cm="1">
        <f t="array" ref="I566">_xlfn.IFS(LEFT(D566,1)="L","Lib",LEFT(D566,1)="A","Ara",LEFT(D566,1)="R","Rob",LEFT(D566,1)="E","Exc")</f>
        <v>Rob</v>
      </c>
      <c r="J566" t="str">
        <f>VLOOKUP(Table1[[#This Row],[Product ID]],products!A$2:G$49,3,FALSE)</f>
        <v>L</v>
      </c>
      <c r="K566">
        <f>VLOOKUP(Table1[[#This Row],[Product ID]],products!A$2:G$49,4,FALSE)</f>
        <v>0.5</v>
      </c>
      <c r="L566" s="8">
        <f>VLOOKUP(Table1[[#This Row],[Product ID]],products!A$2:G$49,5,FALSE)</f>
        <v>7.169999999999999</v>
      </c>
      <c r="M566" s="9">
        <f>E566*K566*Table1[[#This Row],[Unit Price]]</f>
        <v>7.169999999999999</v>
      </c>
    </row>
    <row r="567" spans="1:13" x14ac:dyDescent="0.35">
      <c r="A567" s="2" t="s">
        <v>3683</v>
      </c>
      <c r="B567" s="5">
        <v>44031</v>
      </c>
      <c r="C567" s="2" t="s">
        <v>3684</v>
      </c>
      <c r="D567" t="s">
        <v>6149</v>
      </c>
      <c r="E567" s="2">
        <v>4</v>
      </c>
      <c r="F567" s="2" t="str">
        <f>customers!B567</f>
        <v>Jackquelin Chugg</v>
      </c>
      <c r="G567" s="2" t="str">
        <f>customers!C567</f>
        <v>jchuggfp@about.me</v>
      </c>
      <c r="H567" s="2" t="str">
        <f>customers!G567</f>
        <v>United States</v>
      </c>
      <c r="I567" t="str" cm="1">
        <f t="array" ref="I567">_xlfn.IFS(LEFT(D567,1)="L","Lib",LEFT(D567,1)="A","Ara",LEFT(D567,1)="R","Rob",LEFT(D567,1)="E","Exc")</f>
        <v>Rob</v>
      </c>
      <c r="J567" t="str">
        <f>VLOOKUP(Table1[[#This Row],[Product ID]],products!A$2:G$49,3,FALSE)</f>
        <v>D</v>
      </c>
      <c r="K567">
        <f>VLOOKUP(Table1[[#This Row],[Product ID]],products!A$2:G$49,4,FALSE)</f>
        <v>2.5</v>
      </c>
      <c r="L567" s="8">
        <f>VLOOKUP(Table1[[#This Row],[Product ID]],products!A$2:G$49,5,FALSE)</f>
        <v>20.584999999999997</v>
      </c>
      <c r="M567" s="9">
        <f>E567*K567*Table1[[#This Row],[Unit Price]]</f>
        <v>205.84999999999997</v>
      </c>
    </row>
    <row r="568" spans="1:13" x14ac:dyDescent="0.35">
      <c r="A568" s="2" t="s">
        <v>3689</v>
      </c>
      <c r="B568" s="5">
        <v>44459</v>
      </c>
      <c r="C568" s="2" t="s">
        <v>3690</v>
      </c>
      <c r="D568" t="s">
        <v>6152</v>
      </c>
      <c r="E568" s="2">
        <v>6</v>
      </c>
      <c r="F568" s="2" t="str">
        <f>customers!B568</f>
        <v>Audra Kelston</v>
      </c>
      <c r="G568" s="2" t="str">
        <f>customers!C568</f>
        <v>akelstonfq@sakura.ne.jp</v>
      </c>
      <c r="H568" s="2" t="str">
        <f>customers!G568</f>
        <v>United States</v>
      </c>
      <c r="I568" t="str" cm="1">
        <f t="array" ref="I568">_xlfn.IFS(LEFT(D568,1)="L","Lib",LEFT(D568,1)="A","Ara",LEFT(D568,1)="R","Rob",LEFT(D568,1)="E","Exc")</f>
        <v>Ara</v>
      </c>
      <c r="J568" t="str">
        <f>VLOOKUP(Table1[[#This Row],[Product ID]],products!A$2:G$49,3,FALSE)</f>
        <v>M</v>
      </c>
      <c r="K568">
        <f>VLOOKUP(Table1[[#This Row],[Product ID]],products!A$2:G$49,4,FALSE)</f>
        <v>0.2</v>
      </c>
      <c r="L568" s="8">
        <f>VLOOKUP(Table1[[#This Row],[Product ID]],products!A$2:G$49,5,FALSE)</f>
        <v>3.375</v>
      </c>
      <c r="M568" s="9">
        <f>E568*K568*Table1[[#This Row],[Unit Price]]</f>
        <v>4.0500000000000007</v>
      </c>
    </row>
    <row r="569" spans="1:13" x14ac:dyDescent="0.35">
      <c r="A569" s="2" t="s">
        <v>3695</v>
      </c>
      <c r="B569" s="5">
        <v>44318</v>
      </c>
      <c r="C569" s="2" t="s">
        <v>3696</v>
      </c>
      <c r="D569" t="s">
        <v>6142</v>
      </c>
      <c r="E569" s="2">
        <v>6</v>
      </c>
      <c r="F569" s="2" t="str">
        <f>customers!B569</f>
        <v>Elvina Angel</v>
      </c>
      <c r="G569" s="2">
        <f>customers!C569</f>
        <v>0</v>
      </c>
      <c r="H569" s="2" t="str">
        <f>customers!G569</f>
        <v>Ireland</v>
      </c>
      <c r="I569" t="str" cm="1">
        <f t="array" ref="I569">_xlfn.IFS(LEFT(D569,1)="L","Lib",LEFT(D569,1)="A","Ara",LEFT(D569,1)="R","Rob",LEFT(D569,1)="E","Exc")</f>
        <v>Rob</v>
      </c>
      <c r="J569" t="str">
        <f>VLOOKUP(Table1[[#This Row],[Product ID]],products!A$2:G$49,3,FALSE)</f>
        <v>L</v>
      </c>
      <c r="K569">
        <f>VLOOKUP(Table1[[#This Row],[Product ID]],products!A$2:G$49,4,FALSE)</f>
        <v>2.5</v>
      </c>
      <c r="L569" s="8">
        <f>VLOOKUP(Table1[[#This Row],[Product ID]],products!A$2:G$49,5,FALSE)</f>
        <v>27.484999999999996</v>
      </c>
      <c r="M569" s="9">
        <f>E569*K569*Table1[[#This Row],[Unit Price]]</f>
        <v>412.27499999999992</v>
      </c>
    </row>
    <row r="570" spans="1:13" x14ac:dyDescent="0.35">
      <c r="A570" s="2" t="s">
        <v>3700</v>
      </c>
      <c r="B570" s="5">
        <v>44526</v>
      </c>
      <c r="C570" s="2" t="s">
        <v>3701</v>
      </c>
      <c r="D570" t="s">
        <v>6145</v>
      </c>
      <c r="E570" s="2">
        <v>4</v>
      </c>
      <c r="F570" s="2" t="str">
        <f>customers!B570</f>
        <v>Claiborne Mottram</v>
      </c>
      <c r="G570" s="2" t="str">
        <f>customers!C570</f>
        <v>cmottramfs@harvard.edu</v>
      </c>
      <c r="H570" s="2" t="str">
        <f>customers!G570</f>
        <v>United States</v>
      </c>
      <c r="I570" t="str" cm="1">
        <f t="array" ref="I570">_xlfn.IFS(LEFT(D570,1)="L","Lib",LEFT(D570,1)="A","Ara",LEFT(D570,1)="R","Rob",LEFT(D570,1)="E","Exc")</f>
        <v>Lib</v>
      </c>
      <c r="J570" t="str">
        <f>VLOOKUP(Table1[[#This Row],[Product ID]],products!A$2:G$49,3,FALSE)</f>
        <v>L</v>
      </c>
      <c r="K570">
        <f>VLOOKUP(Table1[[#This Row],[Product ID]],products!A$2:G$49,4,FALSE)</f>
        <v>0.2</v>
      </c>
      <c r="L570" s="8">
        <f>VLOOKUP(Table1[[#This Row],[Product ID]],products!A$2:G$49,5,FALSE)</f>
        <v>4.7549999999999999</v>
      </c>
      <c r="M570" s="9">
        <f>E570*K570*Table1[[#This Row],[Unit Price]]</f>
        <v>3.8040000000000003</v>
      </c>
    </row>
    <row r="571" spans="1:13" x14ac:dyDescent="0.35">
      <c r="A571" s="2" t="s">
        <v>3706</v>
      </c>
      <c r="B571" s="5">
        <v>43879</v>
      </c>
      <c r="C571" s="2" t="s">
        <v>3752</v>
      </c>
      <c r="D571" t="s">
        <v>6168</v>
      </c>
      <c r="E571" s="2">
        <v>6</v>
      </c>
      <c r="F571" s="2" t="str">
        <f>customers!B571</f>
        <v>Dilly Marrison</v>
      </c>
      <c r="G571" s="2" t="str">
        <f>customers!C571</f>
        <v>dmarrisonft@geocities.jp</v>
      </c>
      <c r="H571" s="2" t="str">
        <f>customers!G571</f>
        <v>United States</v>
      </c>
      <c r="I571" t="str" cm="1">
        <f t="array" ref="I571">_xlfn.IFS(LEFT(D571,1)="L","Lib",LEFT(D571,1)="A","Ara",LEFT(D571,1)="R","Rob",LEFT(D571,1)="E","Exc")</f>
        <v>Ara</v>
      </c>
      <c r="J571" t="str">
        <f>VLOOKUP(Table1[[#This Row],[Product ID]],products!A$2:G$49,3,FALSE)</f>
        <v>D</v>
      </c>
      <c r="K571">
        <f>VLOOKUP(Table1[[#This Row],[Product ID]],products!A$2:G$49,4,FALSE)</f>
        <v>2.5</v>
      </c>
      <c r="L571" s="8">
        <f>VLOOKUP(Table1[[#This Row],[Product ID]],products!A$2:G$49,5,FALSE)</f>
        <v>22.884999999999998</v>
      </c>
      <c r="M571" s="9">
        <f>E571*K571*Table1[[#This Row],[Unit Price]]</f>
        <v>343.27499999999998</v>
      </c>
    </row>
    <row r="572" spans="1:13" x14ac:dyDescent="0.35">
      <c r="A572" s="2" t="s">
        <v>3712</v>
      </c>
      <c r="B572" s="5">
        <v>43928</v>
      </c>
      <c r="C572" s="2" t="s">
        <v>3713</v>
      </c>
      <c r="D572" t="s">
        <v>6157</v>
      </c>
      <c r="E572" s="2">
        <v>4</v>
      </c>
      <c r="F572" s="2" t="str">
        <f>customers!B572</f>
        <v>Donalt Sangwin</v>
      </c>
      <c r="G572" s="2" t="str">
        <f>customers!C572</f>
        <v>dsangwinfu@weebly.com</v>
      </c>
      <c r="H572" s="2" t="str">
        <f>customers!G572</f>
        <v>United States</v>
      </c>
      <c r="I572" t="str" cm="1">
        <f t="array" ref="I572">_xlfn.IFS(LEFT(D572,1)="L","Lib",LEFT(D572,1)="A","Ara",LEFT(D572,1)="R","Rob",LEFT(D572,1)="E","Exc")</f>
        <v>Ara</v>
      </c>
      <c r="J572" t="str">
        <f>VLOOKUP(Table1[[#This Row],[Product ID]],products!A$2:G$49,3,FALSE)</f>
        <v>M</v>
      </c>
      <c r="K572">
        <f>VLOOKUP(Table1[[#This Row],[Product ID]],products!A$2:G$49,4,FALSE)</f>
        <v>0.5</v>
      </c>
      <c r="L572" s="8">
        <f>VLOOKUP(Table1[[#This Row],[Product ID]],products!A$2:G$49,5,FALSE)</f>
        <v>6.75</v>
      </c>
      <c r="M572" s="9">
        <f>E572*K572*Table1[[#This Row],[Unit Price]]</f>
        <v>13.5</v>
      </c>
    </row>
    <row r="573" spans="1:13" x14ac:dyDescent="0.35">
      <c r="A573" s="2" t="s">
        <v>3718</v>
      </c>
      <c r="B573" s="5">
        <v>44592</v>
      </c>
      <c r="C573" s="2" t="s">
        <v>3719</v>
      </c>
      <c r="D573" t="s">
        <v>6176</v>
      </c>
      <c r="E573" s="2">
        <v>4</v>
      </c>
      <c r="F573" s="2" t="str">
        <f>customers!B573</f>
        <v>Elizabet Aizikowitz</v>
      </c>
      <c r="G573" s="2" t="str">
        <f>customers!C573</f>
        <v>eaizikowitzfv@virginia.edu</v>
      </c>
      <c r="H573" s="2" t="str">
        <f>customers!G573</f>
        <v>United Kingdom</v>
      </c>
      <c r="I573" t="str" cm="1">
        <f t="array" ref="I573">_xlfn.IFS(LEFT(D573,1)="L","Lib",LEFT(D573,1)="A","Ara",LEFT(D573,1)="R","Rob",LEFT(D573,1)="E","Exc")</f>
        <v>Exc</v>
      </c>
      <c r="J573" t="str">
        <f>VLOOKUP(Table1[[#This Row],[Product ID]],products!A$2:G$49,3,FALSE)</f>
        <v>L</v>
      </c>
      <c r="K573">
        <f>VLOOKUP(Table1[[#This Row],[Product ID]],products!A$2:G$49,4,FALSE)</f>
        <v>0.5</v>
      </c>
      <c r="L573" s="8">
        <f>VLOOKUP(Table1[[#This Row],[Product ID]],products!A$2:G$49,5,FALSE)</f>
        <v>8.91</v>
      </c>
      <c r="M573" s="9">
        <f>E573*K573*Table1[[#This Row],[Unit Price]]</f>
        <v>17.82</v>
      </c>
    </row>
    <row r="574" spans="1:13" x14ac:dyDescent="0.35">
      <c r="A574" s="2" t="s">
        <v>3724</v>
      </c>
      <c r="B574" s="5">
        <v>43515</v>
      </c>
      <c r="C574" s="2" t="s">
        <v>3725</v>
      </c>
      <c r="D574" t="s">
        <v>6154</v>
      </c>
      <c r="E574" s="2">
        <v>2</v>
      </c>
      <c r="F574" s="2" t="str">
        <f>customers!B574</f>
        <v>Herbie Peppard</v>
      </c>
      <c r="G574" s="2">
        <f>customers!C574</f>
        <v>0</v>
      </c>
      <c r="H574" s="2" t="str">
        <f>customers!G574</f>
        <v>United States</v>
      </c>
      <c r="I574" t="str" cm="1">
        <f t="array" ref="I574">_xlfn.IFS(LEFT(D574,1)="L","Lib",LEFT(D574,1)="A","Ara",LEFT(D574,1)="R","Rob",LEFT(D574,1)="E","Exc")</f>
        <v>Ara</v>
      </c>
      <c r="J574" t="str">
        <f>VLOOKUP(Table1[[#This Row],[Product ID]],products!A$2:G$49,3,FALSE)</f>
        <v>D</v>
      </c>
      <c r="K574">
        <f>VLOOKUP(Table1[[#This Row],[Product ID]],products!A$2:G$49,4,FALSE)</f>
        <v>0.2</v>
      </c>
      <c r="L574" s="8">
        <f>VLOOKUP(Table1[[#This Row],[Product ID]],products!A$2:G$49,5,FALSE)</f>
        <v>2.9849999999999999</v>
      </c>
      <c r="M574" s="9">
        <f>E574*K574*Table1[[#This Row],[Unit Price]]</f>
        <v>1.194</v>
      </c>
    </row>
    <row r="575" spans="1:13" x14ac:dyDescent="0.35">
      <c r="A575" s="2" t="s">
        <v>3728</v>
      </c>
      <c r="B575" s="5">
        <v>43781</v>
      </c>
      <c r="C575" s="2" t="s">
        <v>3729</v>
      </c>
      <c r="D575" t="s">
        <v>6155</v>
      </c>
      <c r="E575" s="2">
        <v>6</v>
      </c>
      <c r="F575" s="2" t="str">
        <f>customers!B575</f>
        <v>Cornie Venour</v>
      </c>
      <c r="G575" s="2" t="str">
        <f>customers!C575</f>
        <v>cvenourfx@ask.com</v>
      </c>
      <c r="H575" s="2" t="str">
        <f>customers!G575</f>
        <v>United States</v>
      </c>
      <c r="I575" t="str" cm="1">
        <f t="array" ref="I575">_xlfn.IFS(LEFT(D575,1)="L","Lib",LEFT(D575,1)="A","Ara",LEFT(D575,1)="R","Rob",LEFT(D575,1)="E","Exc")</f>
        <v>Ara</v>
      </c>
      <c r="J575" t="str">
        <f>VLOOKUP(Table1[[#This Row],[Product ID]],products!A$2:G$49,3,FALSE)</f>
        <v>M</v>
      </c>
      <c r="K575">
        <f>VLOOKUP(Table1[[#This Row],[Product ID]],products!A$2:G$49,4,FALSE)</f>
        <v>1</v>
      </c>
      <c r="L575" s="8">
        <f>VLOOKUP(Table1[[#This Row],[Product ID]],products!A$2:G$49,5,FALSE)</f>
        <v>11.25</v>
      </c>
      <c r="M575" s="9">
        <f>E575*K575*Table1[[#This Row],[Unit Price]]</f>
        <v>67.5</v>
      </c>
    </row>
    <row r="576" spans="1:13" x14ac:dyDescent="0.35">
      <c r="A576" s="2" t="s">
        <v>3734</v>
      </c>
      <c r="B576" s="5">
        <v>44697</v>
      </c>
      <c r="C576" s="2" t="s">
        <v>3735</v>
      </c>
      <c r="D576" t="s">
        <v>6178</v>
      </c>
      <c r="E576" s="2">
        <v>6</v>
      </c>
      <c r="F576" s="2" t="str">
        <f>customers!B576</f>
        <v>Maggy Harby</v>
      </c>
      <c r="G576" s="2" t="str">
        <f>customers!C576</f>
        <v>mharbyfy@163.com</v>
      </c>
      <c r="H576" s="2" t="str">
        <f>customers!G576</f>
        <v>United States</v>
      </c>
      <c r="I576" t="str" cm="1">
        <f t="array" ref="I576">_xlfn.IFS(LEFT(D576,1)="L","Lib",LEFT(D576,1)="A","Ara",LEFT(D576,1)="R","Rob",LEFT(D576,1)="E","Exc")</f>
        <v>Rob</v>
      </c>
      <c r="J576" t="str">
        <f>VLOOKUP(Table1[[#This Row],[Product ID]],products!A$2:G$49,3,FALSE)</f>
        <v>L</v>
      </c>
      <c r="K576">
        <f>VLOOKUP(Table1[[#This Row],[Product ID]],products!A$2:G$49,4,FALSE)</f>
        <v>0.2</v>
      </c>
      <c r="L576" s="8">
        <f>VLOOKUP(Table1[[#This Row],[Product ID]],products!A$2:G$49,5,FALSE)</f>
        <v>3.5849999999999995</v>
      </c>
      <c r="M576" s="9">
        <f>E576*K576*Table1[[#This Row],[Unit Price]]</f>
        <v>4.3020000000000005</v>
      </c>
    </row>
    <row r="577" spans="1:13" x14ac:dyDescent="0.35">
      <c r="A577" s="2" t="s">
        <v>3739</v>
      </c>
      <c r="B577" s="5">
        <v>44239</v>
      </c>
      <c r="C577" s="2" t="s">
        <v>3740</v>
      </c>
      <c r="D577" t="s">
        <v>6181</v>
      </c>
      <c r="E577" s="2">
        <v>2</v>
      </c>
      <c r="F577" s="2" t="str">
        <f>customers!B577</f>
        <v>Reggie Thickpenny</v>
      </c>
      <c r="G577" s="2" t="str">
        <f>customers!C577</f>
        <v>rthickpennyfz@cafepress.com</v>
      </c>
      <c r="H577" s="2" t="str">
        <f>customers!G577</f>
        <v>United States</v>
      </c>
      <c r="I577" t="str" cm="1">
        <f t="array" ref="I577">_xlfn.IFS(LEFT(D577,1)="L","Lib",LEFT(D577,1)="A","Ara",LEFT(D577,1)="R","Rob",LEFT(D577,1)="E","Exc")</f>
        <v>Lib</v>
      </c>
      <c r="J577" t="str">
        <f>VLOOKUP(Table1[[#This Row],[Product ID]],products!A$2:G$49,3,FALSE)</f>
        <v>M</v>
      </c>
      <c r="K577">
        <f>VLOOKUP(Table1[[#This Row],[Product ID]],products!A$2:G$49,4,FALSE)</f>
        <v>2.5</v>
      </c>
      <c r="L577" s="8">
        <f>VLOOKUP(Table1[[#This Row],[Product ID]],products!A$2:G$49,5,FALSE)</f>
        <v>33.464999999999996</v>
      </c>
      <c r="M577" s="9">
        <f>E577*K577*Table1[[#This Row],[Unit Price]]</f>
        <v>167.32499999999999</v>
      </c>
    </row>
    <row r="578" spans="1:13" x14ac:dyDescent="0.35">
      <c r="A578" s="2" t="s">
        <v>3745</v>
      </c>
      <c r="B578" s="5">
        <v>44290</v>
      </c>
      <c r="C578" s="2" t="s">
        <v>3746</v>
      </c>
      <c r="D578" t="s">
        <v>6154</v>
      </c>
      <c r="E578" s="2">
        <v>6</v>
      </c>
      <c r="F578" s="2" t="str">
        <f>customers!B578</f>
        <v>Phyllys Ormerod</v>
      </c>
      <c r="G578" s="2" t="str">
        <f>customers!C578</f>
        <v>pormerodg0@redcross.org</v>
      </c>
      <c r="H578" s="2" t="str">
        <f>customers!G578</f>
        <v>United States</v>
      </c>
      <c r="I578" t="str" cm="1">
        <f t="array" ref="I578">_xlfn.IFS(LEFT(D578,1)="L","Lib",LEFT(D578,1)="A","Ara",LEFT(D578,1)="R","Rob",LEFT(D578,1)="E","Exc")</f>
        <v>Ara</v>
      </c>
      <c r="J578" t="str">
        <f>VLOOKUP(Table1[[#This Row],[Product ID]],products!A$2:G$49,3,FALSE)</f>
        <v>D</v>
      </c>
      <c r="K578">
        <f>VLOOKUP(Table1[[#This Row],[Product ID]],products!A$2:G$49,4,FALSE)</f>
        <v>0.2</v>
      </c>
      <c r="L578" s="8">
        <f>VLOOKUP(Table1[[#This Row],[Product ID]],products!A$2:G$49,5,FALSE)</f>
        <v>2.9849999999999999</v>
      </c>
      <c r="M578" s="9">
        <f>E578*K578*Table1[[#This Row],[Unit Price]]</f>
        <v>3.5820000000000003</v>
      </c>
    </row>
    <row r="579" spans="1:13" x14ac:dyDescent="0.35">
      <c r="A579" s="2" t="s">
        <v>3751</v>
      </c>
      <c r="B579" s="5">
        <v>44410</v>
      </c>
      <c r="C579" s="2" t="s">
        <v>3752</v>
      </c>
      <c r="D579" t="s">
        <v>6162</v>
      </c>
      <c r="E579" s="2">
        <v>4</v>
      </c>
      <c r="F579" s="2" t="str">
        <f>customers!B579</f>
        <v>Don Flintiff</v>
      </c>
      <c r="G579" s="2" t="str">
        <f>customers!C579</f>
        <v>dflintiffg1@e-recht24.de</v>
      </c>
      <c r="H579" s="2" t="str">
        <f>customers!G579</f>
        <v>United Kingdom</v>
      </c>
      <c r="I579" t="str" cm="1">
        <f t="array" ref="I579">_xlfn.IFS(LEFT(D579,1)="L","Lib",LEFT(D579,1)="A","Ara",LEFT(D579,1)="R","Rob",LEFT(D579,1)="E","Exc")</f>
        <v>Lib</v>
      </c>
      <c r="J579" t="str">
        <f>VLOOKUP(Table1[[#This Row],[Product ID]],products!A$2:G$49,3,FALSE)</f>
        <v>M</v>
      </c>
      <c r="K579">
        <f>VLOOKUP(Table1[[#This Row],[Product ID]],products!A$2:G$49,4,FALSE)</f>
        <v>1</v>
      </c>
      <c r="L579" s="8">
        <f>VLOOKUP(Table1[[#This Row],[Product ID]],products!A$2:G$49,5,FALSE)</f>
        <v>14.55</v>
      </c>
      <c r="M579" s="9">
        <f>E579*K579*Table1[[#This Row],[Unit Price]]</f>
        <v>58.2</v>
      </c>
    </row>
    <row r="580" spans="1:13" x14ac:dyDescent="0.35">
      <c r="A580" s="2" t="s">
        <v>3756</v>
      </c>
      <c r="B580" s="5">
        <v>44720</v>
      </c>
      <c r="C580" s="2" t="s">
        <v>3757</v>
      </c>
      <c r="D580" t="s">
        <v>6184</v>
      </c>
      <c r="E580" s="2">
        <v>3</v>
      </c>
      <c r="F580" s="2" t="str">
        <f>customers!B580</f>
        <v>Tymon Zanetti</v>
      </c>
      <c r="G580" s="2" t="str">
        <f>customers!C580</f>
        <v>tzanettig2@gravatar.com</v>
      </c>
      <c r="H580" s="2" t="str">
        <f>customers!G580</f>
        <v>Ireland</v>
      </c>
      <c r="I580" t="str" cm="1">
        <f t="array" ref="I580">_xlfn.IFS(LEFT(D580,1)="L","Lib",LEFT(D580,1)="A","Ara",LEFT(D580,1)="R","Rob",LEFT(D580,1)="E","Exc")</f>
        <v>Exc</v>
      </c>
      <c r="J580" t="str">
        <f>VLOOKUP(Table1[[#This Row],[Product ID]],products!A$2:G$49,3,FALSE)</f>
        <v>L</v>
      </c>
      <c r="K580">
        <f>VLOOKUP(Table1[[#This Row],[Product ID]],products!A$2:G$49,4,FALSE)</f>
        <v>0.2</v>
      </c>
      <c r="L580" s="8">
        <f>VLOOKUP(Table1[[#This Row],[Product ID]],products!A$2:G$49,5,FALSE)</f>
        <v>4.4550000000000001</v>
      </c>
      <c r="M580" s="9">
        <f>E580*K580*Table1[[#This Row],[Unit Price]]</f>
        <v>2.6730000000000005</v>
      </c>
    </row>
    <row r="581" spans="1:13" x14ac:dyDescent="0.35">
      <c r="A581" s="2" t="s">
        <v>3756</v>
      </c>
      <c r="B581" s="5">
        <v>44720</v>
      </c>
      <c r="C581" s="2" t="s">
        <v>3757</v>
      </c>
      <c r="D581" t="s">
        <v>6157</v>
      </c>
      <c r="E581" s="2">
        <v>5</v>
      </c>
      <c r="F581" s="2" t="str">
        <f>customers!B581</f>
        <v>Bili Follet</v>
      </c>
      <c r="G581" s="2" t="str">
        <f>customers!C581</f>
        <v>bfolletg3@a8.net</v>
      </c>
      <c r="H581" s="2" t="str">
        <f>customers!G581</f>
        <v>Ireland</v>
      </c>
      <c r="I581" t="str" cm="1">
        <f t="array" ref="I581">_xlfn.IFS(LEFT(D581,1)="L","Lib",LEFT(D581,1)="A","Ara",LEFT(D581,1)="R","Rob",LEFT(D581,1)="E","Exc")</f>
        <v>Ara</v>
      </c>
      <c r="J581" t="str">
        <f>VLOOKUP(Table1[[#This Row],[Product ID]],products!A$2:G$49,3,FALSE)</f>
        <v>M</v>
      </c>
      <c r="K581">
        <f>VLOOKUP(Table1[[#This Row],[Product ID]],products!A$2:G$49,4,FALSE)</f>
        <v>0.5</v>
      </c>
      <c r="L581" s="8">
        <f>VLOOKUP(Table1[[#This Row],[Product ID]],products!A$2:G$49,5,FALSE)</f>
        <v>6.75</v>
      </c>
      <c r="M581" s="9">
        <f>E581*K581*Table1[[#This Row],[Unit Price]]</f>
        <v>16.875</v>
      </c>
    </row>
    <row r="582" spans="1:13" x14ac:dyDescent="0.35">
      <c r="A582" s="2" t="s">
        <v>3767</v>
      </c>
      <c r="B582" s="5">
        <v>43965</v>
      </c>
      <c r="C582" s="2" t="s">
        <v>3768</v>
      </c>
      <c r="D582" t="s">
        <v>6171</v>
      </c>
      <c r="E582" s="2">
        <v>3</v>
      </c>
      <c r="F582" s="2" t="str">
        <f>customers!B582</f>
        <v>Reinaldos Kirtley</v>
      </c>
      <c r="G582" s="2" t="str">
        <f>customers!C582</f>
        <v>rkirtleyg4@hatena.ne.jp</v>
      </c>
      <c r="H582" s="2" t="str">
        <f>customers!G582</f>
        <v>United States</v>
      </c>
      <c r="I582" t="str" cm="1">
        <f t="array" ref="I582">_xlfn.IFS(LEFT(D582,1)="L","Lib",LEFT(D582,1)="A","Ara",LEFT(D582,1)="R","Rob",LEFT(D582,1)="E","Exc")</f>
        <v>Exc</v>
      </c>
      <c r="J582" t="str">
        <f>VLOOKUP(Table1[[#This Row],[Product ID]],products!A$2:G$49,3,FALSE)</f>
        <v>L</v>
      </c>
      <c r="K582">
        <f>VLOOKUP(Table1[[#This Row],[Product ID]],products!A$2:G$49,4,FALSE)</f>
        <v>1</v>
      </c>
      <c r="L582" s="8">
        <f>VLOOKUP(Table1[[#This Row],[Product ID]],products!A$2:G$49,5,FALSE)</f>
        <v>14.85</v>
      </c>
      <c r="M582" s="9">
        <f>E582*K582*Table1[[#This Row],[Unit Price]]</f>
        <v>44.55</v>
      </c>
    </row>
    <row r="583" spans="1:13" x14ac:dyDescent="0.35">
      <c r="A583" s="2" t="s">
        <v>3773</v>
      </c>
      <c r="B583" s="5">
        <v>44190</v>
      </c>
      <c r="C583" s="2" t="s">
        <v>3774</v>
      </c>
      <c r="D583" t="s">
        <v>6176</v>
      </c>
      <c r="E583" s="2">
        <v>5</v>
      </c>
      <c r="F583" s="2" t="str">
        <f>customers!B583</f>
        <v>Carney Clemencet</v>
      </c>
      <c r="G583" s="2" t="str">
        <f>customers!C583</f>
        <v>cclemencetg5@weather.com</v>
      </c>
      <c r="H583" s="2" t="str">
        <f>customers!G583</f>
        <v>United Kingdom</v>
      </c>
      <c r="I583" t="str" cm="1">
        <f t="array" ref="I583">_xlfn.IFS(LEFT(D583,1)="L","Lib",LEFT(D583,1)="A","Ara",LEFT(D583,1)="R","Rob",LEFT(D583,1)="E","Exc")</f>
        <v>Exc</v>
      </c>
      <c r="J583" t="str">
        <f>VLOOKUP(Table1[[#This Row],[Product ID]],products!A$2:G$49,3,FALSE)</f>
        <v>L</v>
      </c>
      <c r="K583">
        <f>VLOOKUP(Table1[[#This Row],[Product ID]],products!A$2:G$49,4,FALSE)</f>
        <v>0.5</v>
      </c>
      <c r="L583" s="8">
        <f>VLOOKUP(Table1[[#This Row],[Product ID]],products!A$2:G$49,5,FALSE)</f>
        <v>8.91</v>
      </c>
      <c r="M583" s="9">
        <f>E583*K583*Table1[[#This Row],[Unit Price]]</f>
        <v>22.274999999999999</v>
      </c>
    </row>
    <row r="584" spans="1:13" x14ac:dyDescent="0.35">
      <c r="A584" s="2" t="s">
        <v>3778</v>
      </c>
      <c r="B584" s="5">
        <v>44382</v>
      </c>
      <c r="C584" s="2" t="s">
        <v>3779</v>
      </c>
      <c r="D584" t="s">
        <v>6183</v>
      </c>
      <c r="E584" s="2">
        <v>5</v>
      </c>
      <c r="F584" s="2" t="str">
        <f>customers!B584</f>
        <v>Russell Donet</v>
      </c>
      <c r="G584" s="2" t="str">
        <f>customers!C584</f>
        <v>rdonetg6@oakley.com</v>
      </c>
      <c r="H584" s="2" t="str">
        <f>customers!G584</f>
        <v>United States</v>
      </c>
      <c r="I584" t="str" cm="1">
        <f t="array" ref="I584">_xlfn.IFS(LEFT(D584,1)="L","Lib",LEFT(D584,1)="A","Ara",LEFT(D584,1)="R","Rob",LEFT(D584,1)="E","Exc")</f>
        <v>Exc</v>
      </c>
      <c r="J584" t="str">
        <f>VLOOKUP(Table1[[#This Row],[Product ID]],products!A$2:G$49,3,FALSE)</f>
        <v>D</v>
      </c>
      <c r="K584">
        <f>VLOOKUP(Table1[[#This Row],[Product ID]],products!A$2:G$49,4,FALSE)</f>
        <v>1</v>
      </c>
      <c r="L584" s="8">
        <f>VLOOKUP(Table1[[#This Row],[Product ID]],products!A$2:G$49,5,FALSE)</f>
        <v>12.15</v>
      </c>
      <c r="M584" s="9">
        <f>E584*K584*Table1[[#This Row],[Unit Price]]</f>
        <v>60.75</v>
      </c>
    </row>
    <row r="585" spans="1:13" x14ac:dyDescent="0.35">
      <c r="A585" s="2" t="s">
        <v>3784</v>
      </c>
      <c r="B585" s="5">
        <v>43538</v>
      </c>
      <c r="C585" s="2" t="s">
        <v>3785</v>
      </c>
      <c r="D585" t="s">
        <v>6178</v>
      </c>
      <c r="E585" s="2">
        <v>1</v>
      </c>
      <c r="F585" s="2" t="str">
        <f>customers!B585</f>
        <v>Sidney Gawen</v>
      </c>
      <c r="G585" s="2" t="str">
        <f>customers!C585</f>
        <v>sgaweng7@creativecommons.org</v>
      </c>
      <c r="H585" s="2" t="str">
        <f>customers!G585</f>
        <v>United States</v>
      </c>
      <c r="I585" t="str" cm="1">
        <f t="array" ref="I585">_xlfn.IFS(LEFT(D585,1)="L","Lib",LEFT(D585,1)="A","Ara",LEFT(D585,1)="R","Rob",LEFT(D585,1)="E","Exc")</f>
        <v>Rob</v>
      </c>
      <c r="J585" t="str">
        <f>VLOOKUP(Table1[[#This Row],[Product ID]],products!A$2:G$49,3,FALSE)</f>
        <v>L</v>
      </c>
      <c r="K585">
        <f>VLOOKUP(Table1[[#This Row],[Product ID]],products!A$2:G$49,4,FALSE)</f>
        <v>0.2</v>
      </c>
      <c r="L585" s="8">
        <f>VLOOKUP(Table1[[#This Row],[Product ID]],products!A$2:G$49,5,FALSE)</f>
        <v>3.5849999999999995</v>
      </c>
      <c r="M585" s="9">
        <f>E585*K585*Table1[[#This Row],[Unit Price]]</f>
        <v>0.71699999999999997</v>
      </c>
    </row>
    <row r="586" spans="1:13" x14ac:dyDescent="0.35">
      <c r="A586" s="2" t="s">
        <v>3790</v>
      </c>
      <c r="B586" s="5">
        <v>44262</v>
      </c>
      <c r="C586" s="2" t="s">
        <v>3791</v>
      </c>
      <c r="D586" t="s">
        <v>6178</v>
      </c>
      <c r="E586" s="2">
        <v>6</v>
      </c>
      <c r="F586" s="2" t="str">
        <f>customers!B586</f>
        <v>Rickey Readie</v>
      </c>
      <c r="G586" s="2" t="str">
        <f>customers!C586</f>
        <v>rreadieg8@guardian.co.uk</v>
      </c>
      <c r="H586" s="2" t="str">
        <f>customers!G586</f>
        <v>United States</v>
      </c>
      <c r="I586" t="str" cm="1">
        <f t="array" ref="I586">_xlfn.IFS(LEFT(D586,1)="L","Lib",LEFT(D586,1)="A","Ara",LEFT(D586,1)="R","Rob",LEFT(D586,1)="E","Exc")</f>
        <v>Rob</v>
      </c>
      <c r="J586" t="str">
        <f>VLOOKUP(Table1[[#This Row],[Product ID]],products!A$2:G$49,3,FALSE)</f>
        <v>L</v>
      </c>
      <c r="K586">
        <f>VLOOKUP(Table1[[#This Row],[Product ID]],products!A$2:G$49,4,FALSE)</f>
        <v>0.2</v>
      </c>
      <c r="L586" s="8">
        <f>VLOOKUP(Table1[[#This Row],[Product ID]],products!A$2:G$49,5,FALSE)</f>
        <v>3.5849999999999995</v>
      </c>
      <c r="M586" s="9">
        <f>E586*K586*Table1[[#This Row],[Unit Price]]</f>
        <v>4.3020000000000005</v>
      </c>
    </row>
    <row r="587" spans="1:13" x14ac:dyDescent="0.35">
      <c r="A587" s="2" t="s">
        <v>3796</v>
      </c>
      <c r="B587" s="5">
        <v>44505</v>
      </c>
      <c r="C587" s="2" t="s">
        <v>3840</v>
      </c>
      <c r="D587" t="s">
        <v>6139</v>
      </c>
      <c r="E587" s="2">
        <v>2</v>
      </c>
      <c r="F587" s="2" t="str">
        <f>customers!B587</f>
        <v>Conchita Dietzler</v>
      </c>
      <c r="G587" s="2" t="str">
        <f>customers!C587</f>
        <v>cdietzlerg9@goo.gl</v>
      </c>
      <c r="H587" s="2" t="str">
        <f>customers!G587</f>
        <v>Ireland</v>
      </c>
      <c r="I587" t="str" cm="1">
        <f t="array" ref="I587">_xlfn.IFS(LEFT(D587,1)="L","Lib",LEFT(D587,1)="A","Ara",LEFT(D587,1)="R","Rob",LEFT(D587,1)="E","Exc")</f>
        <v>Exc</v>
      </c>
      <c r="J587" t="str">
        <f>VLOOKUP(Table1[[#This Row],[Product ID]],products!A$2:G$49,3,FALSE)</f>
        <v>M</v>
      </c>
      <c r="K587">
        <f>VLOOKUP(Table1[[#This Row],[Product ID]],products!A$2:G$49,4,FALSE)</f>
        <v>0.5</v>
      </c>
      <c r="L587" s="8">
        <f>VLOOKUP(Table1[[#This Row],[Product ID]],products!A$2:G$49,5,FALSE)</f>
        <v>8.25</v>
      </c>
      <c r="M587" s="9">
        <f>E587*K587*Table1[[#This Row],[Unit Price]]</f>
        <v>8.25</v>
      </c>
    </row>
    <row r="588" spans="1:13" x14ac:dyDescent="0.35">
      <c r="A588" s="2" t="s">
        <v>3802</v>
      </c>
      <c r="B588" s="5">
        <v>43867</v>
      </c>
      <c r="C588" s="2" t="s">
        <v>3803</v>
      </c>
      <c r="D588" t="s">
        <v>6142</v>
      </c>
      <c r="E588" s="2">
        <v>3</v>
      </c>
      <c r="F588" s="2" t="str">
        <f>customers!B588</f>
        <v>Zilvia Claisse</v>
      </c>
      <c r="G588" s="2">
        <f>customers!C588</f>
        <v>0</v>
      </c>
      <c r="H588" s="2" t="str">
        <f>customers!G588</f>
        <v>United States</v>
      </c>
      <c r="I588" t="str" cm="1">
        <f t="array" ref="I588">_xlfn.IFS(LEFT(D588,1)="L","Lib",LEFT(D588,1)="A","Ara",LEFT(D588,1)="R","Rob",LEFT(D588,1)="E","Exc")</f>
        <v>Rob</v>
      </c>
      <c r="J588" t="str">
        <f>VLOOKUP(Table1[[#This Row],[Product ID]],products!A$2:G$49,3,FALSE)</f>
        <v>L</v>
      </c>
      <c r="K588">
        <f>VLOOKUP(Table1[[#This Row],[Product ID]],products!A$2:G$49,4,FALSE)</f>
        <v>2.5</v>
      </c>
      <c r="L588" s="8">
        <f>VLOOKUP(Table1[[#This Row],[Product ID]],products!A$2:G$49,5,FALSE)</f>
        <v>27.484999999999996</v>
      </c>
      <c r="M588" s="9">
        <f>E588*K588*Table1[[#This Row],[Unit Price]]</f>
        <v>206.13749999999996</v>
      </c>
    </row>
    <row r="589" spans="1:13" x14ac:dyDescent="0.35">
      <c r="A589" s="2" t="s">
        <v>3807</v>
      </c>
      <c r="B589" s="5">
        <v>44267</v>
      </c>
      <c r="C589" s="2" t="s">
        <v>3808</v>
      </c>
      <c r="D589" t="s">
        <v>6169</v>
      </c>
      <c r="E589" s="2">
        <v>1</v>
      </c>
      <c r="F589" s="2" t="str">
        <f>customers!B589</f>
        <v>Bar O' Mahony</v>
      </c>
      <c r="G589" s="2" t="str">
        <f>customers!C589</f>
        <v>bogb@elpais.com</v>
      </c>
      <c r="H589" s="2" t="str">
        <f>customers!G589</f>
        <v>United States</v>
      </c>
      <c r="I589" t="str" cm="1">
        <f t="array" ref="I589">_xlfn.IFS(LEFT(D589,1)="L","Lib",LEFT(D589,1)="A","Ara",LEFT(D589,1)="R","Rob",LEFT(D589,1)="E","Exc")</f>
        <v>Lib</v>
      </c>
      <c r="J589" t="str">
        <f>VLOOKUP(Table1[[#This Row],[Product ID]],products!A$2:G$49,3,FALSE)</f>
        <v>D</v>
      </c>
      <c r="K589">
        <f>VLOOKUP(Table1[[#This Row],[Product ID]],products!A$2:G$49,4,FALSE)</f>
        <v>0.5</v>
      </c>
      <c r="L589" s="8">
        <f>VLOOKUP(Table1[[#This Row],[Product ID]],products!A$2:G$49,5,FALSE)</f>
        <v>7.77</v>
      </c>
      <c r="M589" s="9">
        <f>E589*K589*Table1[[#This Row],[Unit Price]]</f>
        <v>3.8849999999999998</v>
      </c>
    </row>
    <row r="590" spans="1:13" x14ac:dyDescent="0.35">
      <c r="A590" s="2" t="s">
        <v>3812</v>
      </c>
      <c r="B590" s="5">
        <v>44046</v>
      </c>
      <c r="C590" s="2" t="s">
        <v>3813</v>
      </c>
      <c r="D590" t="s">
        <v>6146</v>
      </c>
      <c r="E590" s="2">
        <v>2</v>
      </c>
      <c r="F590" s="2" t="str">
        <f>customers!B590</f>
        <v>Valenka Stansbury</v>
      </c>
      <c r="G590" s="2" t="str">
        <f>customers!C590</f>
        <v>vstansburygc@unblog.fr</v>
      </c>
      <c r="H590" s="2" t="str">
        <f>customers!G590</f>
        <v>United States</v>
      </c>
      <c r="I590" t="str" cm="1">
        <f t="array" ref="I590">_xlfn.IFS(LEFT(D590,1)="L","Lib",LEFT(D590,1)="A","Ara",LEFT(D590,1)="R","Rob",LEFT(D590,1)="E","Exc")</f>
        <v>Rob</v>
      </c>
      <c r="J590" t="str">
        <f>VLOOKUP(Table1[[#This Row],[Product ID]],products!A$2:G$49,3,FALSE)</f>
        <v>M</v>
      </c>
      <c r="K590">
        <f>VLOOKUP(Table1[[#This Row],[Product ID]],products!A$2:G$49,4,FALSE)</f>
        <v>0.5</v>
      </c>
      <c r="L590" s="8">
        <f>VLOOKUP(Table1[[#This Row],[Product ID]],products!A$2:G$49,5,FALSE)</f>
        <v>5.97</v>
      </c>
      <c r="M590" s="9">
        <f>E590*K590*Table1[[#This Row],[Unit Price]]</f>
        <v>5.97</v>
      </c>
    </row>
    <row r="591" spans="1:13" x14ac:dyDescent="0.35">
      <c r="A591" s="2" t="s">
        <v>3818</v>
      </c>
      <c r="B591" s="5">
        <v>43671</v>
      </c>
      <c r="C591" s="2" t="s">
        <v>3819</v>
      </c>
      <c r="D591" t="s">
        <v>6148</v>
      </c>
      <c r="E591" s="2">
        <v>6</v>
      </c>
      <c r="F591" s="2" t="str">
        <f>customers!B591</f>
        <v>Daniel Heinonen</v>
      </c>
      <c r="G591" s="2" t="str">
        <f>customers!C591</f>
        <v>dheinonengd@printfriendly.com</v>
      </c>
      <c r="H591" s="2" t="str">
        <f>customers!G591</f>
        <v>United States</v>
      </c>
      <c r="I591" t="str" cm="1">
        <f t="array" ref="I591">_xlfn.IFS(LEFT(D591,1)="L","Lib",LEFT(D591,1)="A","Ara",LEFT(D591,1)="R","Rob",LEFT(D591,1)="E","Exc")</f>
        <v>Exc</v>
      </c>
      <c r="J591" t="str">
        <f>VLOOKUP(Table1[[#This Row],[Product ID]],products!A$2:G$49,3,FALSE)</f>
        <v>L</v>
      </c>
      <c r="K591">
        <f>VLOOKUP(Table1[[#This Row],[Product ID]],products!A$2:G$49,4,FALSE)</f>
        <v>2.5</v>
      </c>
      <c r="L591" s="8">
        <f>VLOOKUP(Table1[[#This Row],[Product ID]],products!A$2:G$49,5,FALSE)</f>
        <v>34.154999999999994</v>
      </c>
      <c r="M591" s="9">
        <f>E591*K591*Table1[[#This Row],[Unit Price]]</f>
        <v>512.32499999999993</v>
      </c>
    </row>
    <row r="592" spans="1:13" x14ac:dyDescent="0.35">
      <c r="A592" s="2" t="s">
        <v>3823</v>
      </c>
      <c r="B592" s="5">
        <v>43950</v>
      </c>
      <c r="C592" s="2" t="s">
        <v>3824</v>
      </c>
      <c r="D592" t="s">
        <v>6166</v>
      </c>
      <c r="E592" s="2">
        <v>2</v>
      </c>
      <c r="F592" s="2" t="str">
        <f>customers!B592</f>
        <v>Jewelle Shenton</v>
      </c>
      <c r="G592" s="2" t="str">
        <f>customers!C592</f>
        <v>jshentonge@google.com.hk</v>
      </c>
      <c r="H592" s="2" t="str">
        <f>customers!G592</f>
        <v>United States</v>
      </c>
      <c r="I592" t="str" cm="1">
        <f t="array" ref="I592">_xlfn.IFS(LEFT(D592,1)="L","Lib",LEFT(D592,1)="A","Ara",LEFT(D592,1)="R","Rob",LEFT(D592,1)="E","Exc")</f>
        <v>Exc</v>
      </c>
      <c r="J592" t="str">
        <f>VLOOKUP(Table1[[#This Row],[Product ID]],products!A$2:G$49,3,FALSE)</f>
        <v>M</v>
      </c>
      <c r="K592">
        <f>VLOOKUP(Table1[[#This Row],[Product ID]],products!A$2:G$49,4,FALSE)</f>
        <v>2.5</v>
      </c>
      <c r="L592" s="8">
        <f>VLOOKUP(Table1[[#This Row],[Product ID]],products!A$2:G$49,5,FALSE)</f>
        <v>31.624999999999996</v>
      </c>
      <c r="M592" s="9">
        <f>E592*K592*Table1[[#This Row],[Unit Price]]</f>
        <v>158.12499999999997</v>
      </c>
    </row>
    <row r="593" spans="1:13" x14ac:dyDescent="0.35">
      <c r="A593" s="2" t="s">
        <v>3829</v>
      </c>
      <c r="B593" s="5">
        <v>43587</v>
      </c>
      <c r="C593" s="2" t="s">
        <v>3830</v>
      </c>
      <c r="D593" t="s">
        <v>6163</v>
      </c>
      <c r="E593" s="2">
        <v>3</v>
      </c>
      <c r="F593" s="2" t="str">
        <f>customers!B593</f>
        <v>Jennifer Wilkisson</v>
      </c>
      <c r="G593" s="2" t="str">
        <f>customers!C593</f>
        <v>jwilkissongf@nba.com</v>
      </c>
      <c r="H593" s="2" t="str">
        <f>customers!G593</f>
        <v>United States</v>
      </c>
      <c r="I593" t="str" cm="1">
        <f t="array" ref="I593">_xlfn.IFS(LEFT(D593,1)="L","Lib",LEFT(D593,1)="A","Ara",LEFT(D593,1)="R","Rob",LEFT(D593,1)="E","Exc")</f>
        <v>Rob</v>
      </c>
      <c r="J593" t="str">
        <f>VLOOKUP(Table1[[#This Row],[Product ID]],products!A$2:G$49,3,FALSE)</f>
        <v>D</v>
      </c>
      <c r="K593">
        <f>VLOOKUP(Table1[[#This Row],[Product ID]],products!A$2:G$49,4,FALSE)</f>
        <v>0.2</v>
      </c>
      <c r="L593" s="8">
        <f>VLOOKUP(Table1[[#This Row],[Product ID]],products!A$2:G$49,5,FALSE)</f>
        <v>2.6849999999999996</v>
      </c>
      <c r="M593" s="9">
        <f>E593*K593*Table1[[#This Row],[Unit Price]]</f>
        <v>1.611</v>
      </c>
    </row>
    <row r="594" spans="1:13" x14ac:dyDescent="0.35">
      <c r="A594" s="2" t="s">
        <v>3834</v>
      </c>
      <c r="B594" s="5">
        <v>44437</v>
      </c>
      <c r="C594" s="2" t="s">
        <v>3835</v>
      </c>
      <c r="D594" t="s">
        <v>6175</v>
      </c>
      <c r="E594" s="2">
        <v>2</v>
      </c>
      <c r="F594" s="2" t="str">
        <f>customers!B594</f>
        <v>Kylie Mowat</v>
      </c>
      <c r="G594" s="2">
        <f>customers!C594</f>
        <v>0</v>
      </c>
      <c r="H594" s="2" t="str">
        <f>customers!G594</f>
        <v>United States</v>
      </c>
      <c r="I594" t="str" cm="1">
        <f t="array" ref="I594">_xlfn.IFS(LEFT(D594,1)="L","Lib",LEFT(D594,1)="A","Ara",LEFT(D594,1)="R","Rob",LEFT(D594,1)="E","Exc")</f>
        <v>Ara</v>
      </c>
      <c r="J594" t="str">
        <f>VLOOKUP(Table1[[#This Row],[Product ID]],products!A$2:G$49,3,FALSE)</f>
        <v>M</v>
      </c>
      <c r="K594">
        <f>VLOOKUP(Table1[[#This Row],[Product ID]],products!A$2:G$49,4,FALSE)</f>
        <v>2.5</v>
      </c>
      <c r="L594" s="8">
        <f>VLOOKUP(Table1[[#This Row],[Product ID]],products!A$2:G$49,5,FALSE)</f>
        <v>25.874999999999996</v>
      </c>
      <c r="M594" s="9">
        <f>E594*K594*Table1[[#This Row],[Unit Price]]</f>
        <v>129.37499999999997</v>
      </c>
    </row>
    <row r="595" spans="1:13" x14ac:dyDescent="0.35">
      <c r="A595" s="2" t="s">
        <v>3839</v>
      </c>
      <c r="B595" s="5">
        <v>43903</v>
      </c>
      <c r="C595" s="2" t="s">
        <v>3840</v>
      </c>
      <c r="D595" t="s">
        <v>6185</v>
      </c>
      <c r="E595" s="2">
        <v>1</v>
      </c>
      <c r="F595" s="2" t="str">
        <f>customers!B595</f>
        <v>Cody Verissimo</v>
      </c>
      <c r="G595" s="2" t="str">
        <f>customers!C595</f>
        <v>cverissimogh@theglobeandmail.com</v>
      </c>
      <c r="H595" s="2" t="str">
        <f>customers!G595</f>
        <v>United Kingdom</v>
      </c>
      <c r="I595" t="str" cm="1">
        <f t="array" ref="I595">_xlfn.IFS(LEFT(D595,1)="L","Lib",LEFT(D595,1)="A","Ara",LEFT(D595,1)="R","Rob",LEFT(D595,1)="E","Exc")</f>
        <v>Exc</v>
      </c>
      <c r="J595" t="str">
        <f>VLOOKUP(Table1[[#This Row],[Product ID]],products!A$2:G$49,3,FALSE)</f>
        <v>D</v>
      </c>
      <c r="K595">
        <f>VLOOKUP(Table1[[#This Row],[Product ID]],products!A$2:G$49,4,FALSE)</f>
        <v>2.5</v>
      </c>
      <c r="L595" s="8">
        <f>VLOOKUP(Table1[[#This Row],[Product ID]],products!A$2:G$49,5,FALSE)</f>
        <v>27.945</v>
      </c>
      <c r="M595" s="9">
        <f>E595*K595*Table1[[#This Row],[Unit Price]]</f>
        <v>69.862499999999997</v>
      </c>
    </row>
    <row r="596" spans="1:13" x14ac:dyDescent="0.35">
      <c r="A596" s="2" t="s">
        <v>3844</v>
      </c>
      <c r="B596" s="5">
        <v>43512</v>
      </c>
      <c r="C596" s="2" t="s">
        <v>3845</v>
      </c>
      <c r="D596" t="s">
        <v>6182</v>
      </c>
      <c r="E596" s="2">
        <v>2</v>
      </c>
      <c r="F596" s="2" t="str">
        <f>customers!B596</f>
        <v>Gabriel Starcks</v>
      </c>
      <c r="G596" s="2" t="str">
        <f>customers!C596</f>
        <v>gstarcksgi@abc.net.au</v>
      </c>
      <c r="H596" s="2" t="str">
        <f>customers!G596</f>
        <v>United States</v>
      </c>
      <c r="I596" t="str" cm="1">
        <f t="array" ref="I596">_xlfn.IFS(LEFT(D596,1)="L","Lib",LEFT(D596,1)="A","Ara",LEFT(D596,1)="R","Rob",LEFT(D596,1)="E","Exc")</f>
        <v>Ara</v>
      </c>
      <c r="J596" t="str">
        <f>VLOOKUP(Table1[[#This Row],[Product ID]],products!A$2:G$49,3,FALSE)</f>
        <v>L</v>
      </c>
      <c r="K596">
        <f>VLOOKUP(Table1[[#This Row],[Product ID]],products!A$2:G$49,4,FALSE)</f>
        <v>2.5</v>
      </c>
      <c r="L596" s="8">
        <f>VLOOKUP(Table1[[#This Row],[Product ID]],products!A$2:G$49,5,FALSE)</f>
        <v>29.784999999999997</v>
      </c>
      <c r="M596" s="9">
        <f>E596*K596*Table1[[#This Row],[Unit Price]]</f>
        <v>148.92499999999998</v>
      </c>
    </row>
    <row r="597" spans="1:13" x14ac:dyDescent="0.35">
      <c r="A597" s="2" t="s">
        <v>3850</v>
      </c>
      <c r="B597" s="5">
        <v>44527</v>
      </c>
      <c r="C597" s="2" t="s">
        <v>3851</v>
      </c>
      <c r="D597" t="s">
        <v>6171</v>
      </c>
      <c r="E597" s="2">
        <v>1</v>
      </c>
      <c r="F597" s="2" t="str">
        <f>customers!B597</f>
        <v>Darby Dummer</v>
      </c>
      <c r="G597" s="2">
        <f>customers!C597</f>
        <v>0</v>
      </c>
      <c r="H597" s="2" t="str">
        <f>customers!G597</f>
        <v>United Kingdom</v>
      </c>
      <c r="I597" t="str" cm="1">
        <f t="array" ref="I597">_xlfn.IFS(LEFT(D597,1)="L","Lib",LEFT(D597,1)="A","Ara",LEFT(D597,1)="R","Rob",LEFT(D597,1)="E","Exc")</f>
        <v>Exc</v>
      </c>
      <c r="J597" t="str">
        <f>VLOOKUP(Table1[[#This Row],[Product ID]],products!A$2:G$49,3,FALSE)</f>
        <v>L</v>
      </c>
      <c r="K597">
        <f>VLOOKUP(Table1[[#This Row],[Product ID]],products!A$2:G$49,4,FALSE)</f>
        <v>1</v>
      </c>
      <c r="L597" s="8">
        <f>VLOOKUP(Table1[[#This Row],[Product ID]],products!A$2:G$49,5,FALSE)</f>
        <v>14.85</v>
      </c>
      <c r="M597" s="9">
        <f>E597*K597*Table1[[#This Row],[Unit Price]]</f>
        <v>14.85</v>
      </c>
    </row>
    <row r="598" spans="1:13" x14ac:dyDescent="0.35">
      <c r="A598" s="2" t="s">
        <v>3854</v>
      </c>
      <c r="B598" s="5">
        <v>44523</v>
      </c>
      <c r="C598" s="2" t="s">
        <v>3855</v>
      </c>
      <c r="D598" t="s">
        <v>6157</v>
      </c>
      <c r="E598" s="2">
        <v>5</v>
      </c>
      <c r="F598" s="2" t="str">
        <f>customers!B598</f>
        <v>Kienan Scholard</v>
      </c>
      <c r="G598" s="2" t="str">
        <f>customers!C598</f>
        <v>kscholardgk@sbwire.com</v>
      </c>
      <c r="H598" s="2" t="str">
        <f>customers!G598</f>
        <v>United States</v>
      </c>
      <c r="I598" t="str" cm="1">
        <f t="array" ref="I598">_xlfn.IFS(LEFT(D598,1)="L","Lib",LEFT(D598,1)="A","Ara",LEFT(D598,1)="R","Rob",LEFT(D598,1)="E","Exc")</f>
        <v>Ara</v>
      </c>
      <c r="J598" t="str">
        <f>VLOOKUP(Table1[[#This Row],[Product ID]],products!A$2:G$49,3,FALSE)</f>
        <v>M</v>
      </c>
      <c r="K598">
        <f>VLOOKUP(Table1[[#This Row],[Product ID]],products!A$2:G$49,4,FALSE)</f>
        <v>0.5</v>
      </c>
      <c r="L598" s="8">
        <f>VLOOKUP(Table1[[#This Row],[Product ID]],products!A$2:G$49,5,FALSE)</f>
        <v>6.75</v>
      </c>
      <c r="M598" s="9">
        <f>E598*K598*Table1[[#This Row],[Unit Price]]</f>
        <v>16.875</v>
      </c>
    </row>
    <row r="599" spans="1:13" x14ac:dyDescent="0.35">
      <c r="A599" s="2" t="s">
        <v>3860</v>
      </c>
      <c r="B599" s="5">
        <v>44532</v>
      </c>
      <c r="C599" s="2" t="s">
        <v>3861</v>
      </c>
      <c r="D599" t="s">
        <v>6164</v>
      </c>
      <c r="E599" s="2">
        <v>4</v>
      </c>
      <c r="F599" s="2" t="str">
        <f>customers!B599</f>
        <v>Bo Kindley</v>
      </c>
      <c r="G599" s="2" t="str">
        <f>customers!C599</f>
        <v>bkindleygl@wikimedia.org</v>
      </c>
      <c r="H599" s="2" t="str">
        <f>customers!G599</f>
        <v>United States</v>
      </c>
      <c r="I599" t="str" cm="1">
        <f t="array" ref="I599">_xlfn.IFS(LEFT(D599,1)="L","Lib",LEFT(D599,1)="A","Ara",LEFT(D599,1)="R","Rob",LEFT(D599,1)="E","Exc")</f>
        <v>Lib</v>
      </c>
      <c r="J599" t="str">
        <f>VLOOKUP(Table1[[#This Row],[Product ID]],products!A$2:G$49,3,FALSE)</f>
        <v>L</v>
      </c>
      <c r="K599">
        <f>VLOOKUP(Table1[[#This Row],[Product ID]],products!A$2:G$49,4,FALSE)</f>
        <v>2.5</v>
      </c>
      <c r="L599" s="8">
        <f>VLOOKUP(Table1[[#This Row],[Product ID]],products!A$2:G$49,5,FALSE)</f>
        <v>36.454999999999998</v>
      </c>
      <c r="M599" s="9">
        <f>E599*K599*Table1[[#This Row],[Unit Price]]</f>
        <v>364.54999999999995</v>
      </c>
    </row>
    <row r="600" spans="1:13" x14ac:dyDescent="0.35">
      <c r="A600" s="2" t="s">
        <v>3866</v>
      </c>
      <c r="B600" s="5">
        <v>43471</v>
      </c>
      <c r="C600" s="2" t="s">
        <v>3867</v>
      </c>
      <c r="D600" t="s">
        <v>6174</v>
      </c>
      <c r="E600" s="2">
        <v>4</v>
      </c>
      <c r="F600" s="2" t="str">
        <f>customers!B600</f>
        <v>Krissie Hammett</v>
      </c>
      <c r="G600" s="2" t="str">
        <f>customers!C600</f>
        <v>khammettgm@dmoz.org</v>
      </c>
      <c r="H600" s="2" t="str">
        <f>customers!G600</f>
        <v>United States</v>
      </c>
      <c r="I600" t="str" cm="1">
        <f t="array" ref="I600">_xlfn.IFS(LEFT(D600,1)="L","Lib",LEFT(D600,1)="A","Ara",LEFT(D600,1)="R","Rob",LEFT(D600,1)="E","Exc")</f>
        <v>Rob</v>
      </c>
      <c r="J600" t="str">
        <f>VLOOKUP(Table1[[#This Row],[Product ID]],products!A$2:G$49,3,FALSE)</f>
        <v>M</v>
      </c>
      <c r="K600">
        <f>VLOOKUP(Table1[[#This Row],[Product ID]],products!A$2:G$49,4,FALSE)</f>
        <v>0.2</v>
      </c>
      <c r="L600" s="8">
        <f>VLOOKUP(Table1[[#This Row],[Product ID]],products!A$2:G$49,5,FALSE)</f>
        <v>2.9849999999999999</v>
      </c>
      <c r="M600" s="9">
        <f>E600*K600*Table1[[#This Row],[Unit Price]]</f>
        <v>2.3879999999999999</v>
      </c>
    </row>
    <row r="601" spans="1:13" x14ac:dyDescent="0.35">
      <c r="A601" s="2" t="s">
        <v>3872</v>
      </c>
      <c r="B601" s="5">
        <v>44321</v>
      </c>
      <c r="C601" s="2" t="s">
        <v>3873</v>
      </c>
      <c r="D601" t="s">
        <v>6154</v>
      </c>
      <c r="E601" s="2">
        <v>4</v>
      </c>
      <c r="F601" s="2" t="str">
        <f>customers!B601</f>
        <v>Alisha Hulburt</v>
      </c>
      <c r="G601" s="2" t="str">
        <f>customers!C601</f>
        <v>ahulburtgn@fda.gov</v>
      </c>
      <c r="H601" s="2" t="str">
        <f>customers!G601</f>
        <v>United States</v>
      </c>
      <c r="I601" t="str" cm="1">
        <f t="array" ref="I601">_xlfn.IFS(LEFT(D601,1)="L","Lib",LEFT(D601,1)="A","Ara",LEFT(D601,1)="R","Rob",LEFT(D601,1)="E","Exc")</f>
        <v>Ara</v>
      </c>
      <c r="J601" t="str">
        <f>VLOOKUP(Table1[[#This Row],[Product ID]],products!A$2:G$49,3,FALSE)</f>
        <v>D</v>
      </c>
      <c r="K601">
        <f>VLOOKUP(Table1[[#This Row],[Product ID]],products!A$2:G$49,4,FALSE)</f>
        <v>0.2</v>
      </c>
      <c r="L601" s="8">
        <f>VLOOKUP(Table1[[#This Row],[Product ID]],products!A$2:G$49,5,FALSE)</f>
        <v>2.9849999999999999</v>
      </c>
      <c r="M601" s="9">
        <f>E601*K601*Table1[[#This Row],[Unit Price]]</f>
        <v>2.3879999999999999</v>
      </c>
    </row>
    <row r="602" spans="1:13" x14ac:dyDescent="0.35">
      <c r="A602" s="2" t="s">
        <v>3877</v>
      </c>
      <c r="B602" s="5">
        <v>44492</v>
      </c>
      <c r="C602" s="2" t="s">
        <v>3878</v>
      </c>
      <c r="D602" t="s">
        <v>6169</v>
      </c>
      <c r="E602" s="2">
        <v>1</v>
      </c>
      <c r="F602" s="2" t="str">
        <f>customers!B602</f>
        <v>Peyter Lauritzen</v>
      </c>
      <c r="G602" s="2" t="str">
        <f>customers!C602</f>
        <v>plauritzengo@photobucket.com</v>
      </c>
      <c r="H602" s="2" t="str">
        <f>customers!G602</f>
        <v>United States</v>
      </c>
      <c r="I602" t="str" cm="1">
        <f t="array" ref="I602">_xlfn.IFS(LEFT(D602,1)="L","Lib",LEFT(D602,1)="A","Ara",LEFT(D602,1)="R","Rob",LEFT(D602,1)="E","Exc")</f>
        <v>Lib</v>
      </c>
      <c r="J602" t="str">
        <f>VLOOKUP(Table1[[#This Row],[Product ID]],products!A$2:G$49,3,FALSE)</f>
        <v>D</v>
      </c>
      <c r="K602">
        <f>VLOOKUP(Table1[[#This Row],[Product ID]],products!A$2:G$49,4,FALSE)</f>
        <v>0.5</v>
      </c>
      <c r="L602" s="8">
        <f>VLOOKUP(Table1[[#This Row],[Product ID]],products!A$2:G$49,5,FALSE)</f>
        <v>7.77</v>
      </c>
      <c r="M602" s="9">
        <f>E602*K602*Table1[[#This Row],[Unit Price]]</f>
        <v>3.8849999999999998</v>
      </c>
    </row>
    <row r="603" spans="1:13" x14ac:dyDescent="0.35">
      <c r="A603" s="2" t="s">
        <v>3883</v>
      </c>
      <c r="B603" s="5">
        <v>43815</v>
      </c>
      <c r="C603" s="2" t="s">
        <v>3884</v>
      </c>
      <c r="D603" t="s">
        <v>6142</v>
      </c>
      <c r="E603" s="2">
        <v>4</v>
      </c>
      <c r="F603" s="2" t="str">
        <f>customers!B603</f>
        <v>Aurelia Burgwin</v>
      </c>
      <c r="G603" s="2" t="str">
        <f>customers!C603</f>
        <v>aburgwingp@redcross.org</v>
      </c>
      <c r="H603" s="2" t="str">
        <f>customers!G603</f>
        <v>United States</v>
      </c>
      <c r="I603" t="str" cm="1">
        <f t="array" ref="I603">_xlfn.IFS(LEFT(D603,1)="L","Lib",LEFT(D603,1)="A","Ara",LEFT(D603,1)="R","Rob",LEFT(D603,1)="E","Exc")</f>
        <v>Rob</v>
      </c>
      <c r="J603" t="str">
        <f>VLOOKUP(Table1[[#This Row],[Product ID]],products!A$2:G$49,3,FALSE)</f>
        <v>L</v>
      </c>
      <c r="K603">
        <f>VLOOKUP(Table1[[#This Row],[Product ID]],products!A$2:G$49,4,FALSE)</f>
        <v>2.5</v>
      </c>
      <c r="L603" s="8">
        <f>VLOOKUP(Table1[[#This Row],[Product ID]],products!A$2:G$49,5,FALSE)</f>
        <v>27.484999999999996</v>
      </c>
      <c r="M603" s="9">
        <f>E603*K603*Table1[[#This Row],[Unit Price]]</f>
        <v>274.84999999999997</v>
      </c>
    </row>
    <row r="604" spans="1:13" x14ac:dyDescent="0.35">
      <c r="A604" s="2" t="s">
        <v>3889</v>
      </c>
      <c r="B604" s="5">
        <v>43603</v>
      </c>
      <c r="C604" s="2" t="s">
        <v>3890</v>
      </c>
      <c r="D604" t="s">
        <v>6184</v>
      </c>
      <c r="E604" s="2">
        <v>5</v>
      </c>
      <c r="F604" s="2" t="str">
        <f>customers!B604</f>
        <v>Emalee Rolin</v>
      </c>
      <c r="G604" s="2" t="str">
        <f>customers!C604</f>
        <v>erolingq@google.fr</v>
      </c>
      <c r="H604" s="2" t="str">
        <f>customers!G604</f>
        <v>United States</v>
      </c>
      <c r="I604" t="str" cm="1">
        <f t="array" ref="I604">_xlfn.IFS(LEFT(D604,1)="L","Lib",LEFT(D604,1)="A","Ara",LEFT(D604,1)="R","Rob",LEFT(D604,1)="E","Exc")</f>
        <v>Exc</v>
      </c>
      <c r="J604" t="str">
        <f>VLOOKUP(Table1[[#This Row],[Product ID]],products!A$2:G$49,3,FALSE)</f>
        <v>L</v>
      </c>
      <c r="K604">
        <f>VLOOKUP(Table1[[#This Row],[Product ID]],products!A$2:G$49,4,FALSE)</f>
        <v>0.2</v>
      </c>
      <c r="L604" s="8">
        <f>VLOOKUP(Table1[[#This Row],[Product ID]],products!A$2:G$49,5,FALSE)</f>
        <v>4.4550000000000001</v>
      </c>
      <c r="M604" s="9">
        <f>E604*K604*Table1[[#This Row],[Unit Price]]</f>
        <v>4.4550000000000001</v>
      </c>
    </row>
    <row r="605" spans="1:13" x14ac:dyDescent="0.35">
      <c r="A605" s="2" t="s">
        <v>3895</v>
      </c>
      <c r="B605" s="5">
        <v>43660</v>
      </c>
      <c r="C605" s="2" t="s">
        <v>3896</v>
      </c>
      <c r="D605" t="s">
        <v>6174</v>
      </c>
      <c r="E605" s="2">
        <v>3</v>
      </c>
      <c r="F605" s="2" t="str">
        <f>customers!B605</f>
        <v>Donavon Fowle</v>
      </c>
      <c r="G605" s="2" t="str">
        <f>customers!C605</f>
        <v>dfowlegr@epa.gov</v>
      </c>
      <c r="H605" s="2" t="str">
        <f>customers!G605</f>
        <v>United States</v>
      </c>
      <c r="I605" t="str" cm="1">
        <f t="array" ref="I605">_xlfn.IFS(LEFT(D605,1)="L","Lib",LEFT(D605,1)="A","Ara",LEFT(D605,1)="R","Rob",LEFT(D605,1)="E","Exc")</f>
        <v>Rob</v>
      </c>
      <c r="J605" t="str">
        <f>VLOOKUP(Table1[[#This Row],[Product ID]],products!A$2:G$49,3,FALSE)</f>
        <v>M</v>
      </c>
      <c r="K605">
        <f>VLOOKUP(Table1[[#This Row],[Product ID]],products!A$2:G$49,4,FALSE)</f>
        <v>0.2</v>
      </c>
      <c r="L605" s="8">
        <f>VLOOKUP(Table1[[#This Row],[Product ID]],products!A$2:G$49,5,FALSE)</f>
        <v>2.9849999999999999</v>
      </c>
      <c r="M605" s="9">
        <f>E605*K605*Table1[[#This Row],[Unit Price]]</f>
        <v>1.7910000000000001</v>
      </c>
    </row>
    <row r="606" spans="1:13" x14ac:dyDescent="0.35">
      <c r="A606" s="2" t="s">
        <v>3900</v>
      </c>
      <c r="B606" s="5">
        <v>44148</v>
      </c>
      <c r="C606" s="2" t="s">
        <v>3901</v>
      </c>
      <c r="D606" t="s">
        <v>6165</v>
      </c>
      <c r="E606" s="2">
        <v>4</v>
      </c>
      <c r="F606" s="2" t="str">
        <f>customers!B606</f>
        <v>Jorge Bettison</v>
      </c>
      <c r="G606" s="2">
        <f>customers!C606</f>
        <v>0</v>
      </c>
      <c r="H606" s="2" t="str">
        <f>customers!G606</f>
        <v>Ireland</v>
      </c>
      <c r="I606" t="str" cm="1">
        <f t="array" ref="I606">_xlfn.IFS(LEFT(D606,1)="L","Lib",LEFT(D606,1)="A","Ara",LEFT(D606,1)="R","Rob",LEFT(D606,1)="E","Exc")</f>
        <v>Lib</v>
      </c>
      <c r="J606" t="str">
        <f>VLOOKUP(Table1[[#This Row],[Product ID]],products!A$2:G$49,3,FALSE)</f>
        <v>D</v>
      </c>
      <c r="K606">
        <f>VLOOKUP(Table1[[#This Row],[Product ID]],products!A$2:G$49,4,FALSE)</f>
        <v>2.5</v>
      </c>
      <c r="L606" s="8">
        <f>VLOOKUP(Table1[[#This Row],[Product ID]],products!A$2:G$49,5,FALSE)</f>
        <v>29.784999999999997</v>
      </c>
      <c r="M606" s="9">
        <f>E606*K606*Table1[[#This Row],[Unit Price]]</f>
        <v>297.84999999999997</v>
      </c>
    </row>
    <row r="607" spans="1:13" x14ac:dyDescent="0.35">
      <c r="A607" s="2" t="s">
        <v>3905</v>
      </c>
      <c r="B607" s="5">
        <v>44028</v>
      </c>
      <c r="C607" s="2" t="s">
        <v>3906</v>
      </c>
      <c r="D607" t="s">
        <v>6182</v>
      </c>
      <c r="E607" s="2">
        <v>5</v>
      </c>
      <c r="F607" s="2" t="str">
        <f>customers!B607</f>
        <v>Wang Powlesland</v>
      </c>
      <c r="G607" s="2" t="str">
        <f>customers!C607</f>
        <v>wpowleslandgt@soundcloud.com</v>
      </c>
      <c r="H607" s="2" t="str">
        <f>customers!G607</f>
        <v>United States</v>
      </c>
      <c r="I607" t="str" cm="1">
        <f t="array" ref="I607">_xlfn.IFS(LEFT(D607,1)="L","Lib",LEFT(D607,1)="A","Ara",LEFT(D607,1)="R","Rob",LEFT(D607,1)="E","Exc")</f>
        <v>Ara</v>
      </c>
      <c r="J607" t="str">
        <f>VLOOKUP(Table1[[#This Row],[Product ID]],products!A$2:G$49,3,FALSE)</f>
        <v>L</v>
      </c>
      <c r="K607">
        <f>VLOOKUP(Table1[[#This Row],[Product ID]],products!A$2:G$49,4,FALSE)</f>
        <v>2.5</v>
      </c>
      <c r="L607" s="8">
        <f>VLOOKUP(Table1[[#This Row],[Product ID]],products!A$2:G$49,5,FALSE)</f>
        <v>29.784999999999997</v>
      </c>
      <c r="M607" s="9">
        <f>E607*K607*Table1[[#This Row],[Unit Price]]</f>
        <v>372.31249999999994</v>
      </c>
    </row>
    <row r="608" spans="1:13" x14ac:dyDescent="0.35">
      <c r="A608" s="2" t="s">
        <v>3911</v>
      </c>
      <c r="B608" s="5">
        <v>44138</v>
      </c>
      <c r="C608" s="2" t="s">
        <v>3840</v>
      </c>
      <c r="D608" t="s">
        <v>6164</v>
      </c>
      <c r="E608" s="2">
        <v>3</v>
      </c>
      <c r="F608" s="2" t="str">
        <f>customers!B608</f>
        <v>Brendin Peattie</v>
      </c>
      <c r="G608" s="2" t="str">
        <f>customers!C608</f>
        <v>bpeattiegu@imgur.com</v>
      </c>
      <c r="H608" s="2" t="str">
        <f>customers!G608</f>
        <v>United States</v>
      </c>
      <c r="I608" t="str" cm="1">
        <f t="array" ref="I608">_xlfn.IFS(LEFT(D608,1)="L","Lib",LEFT(D608,1)="A","Ara",LEFT(D608,1)="R","Rob",LEFT(D608,1)="E","Exc")</f>
        <v>Lib</v>
      </c>
      <c r="J608" t="str">
        <f>VLOOKUP(Table1[[#This Row],[Product ID]],products!A$2:G$49,3,FALSE)</f>
        <v>L</v>
      </c>
      <c r="K608">
        <f>VLOOKUP(Table1[[#This Row],[Product ID]],products!A$2:G$49,4,FALSE)</f>
        <v>2.5</v>
      </c>
      <c r="L608" s="8">
        <f>VLOOKUP(Table1[[#This Row],[Product ID]],products!A$2:G$49,5,FALSE)</f>
        <v>36.454999999999998</v>
      </c>
      <c r="M608" s="9">
        <f>E608*K608*Table1[[#This Row],[Unit Price]]</f>
        <v>273.41249999999997</v>
      </c>
    </row>
    <row r="609" spans="1:13" x14ac:dyDescent="0.35">
      <c r="A609" s="2" t="s">
        <v>3917</v>
      </c>
      <c r="B609" s="5">
        <v>44640</v>
      </c>
      <c r="C609" s="2" t="s">
        <v>3918</v>
      </c>
      <c r="D609" t="s">
        <v>6153</v>
      </c>
      <c r="E609" s="2">
        <v>1</v>
      </c>
      <c r="F609" s="2" t="str">
        <f>customers!B609</f>
        <v>Laurence Ellingham</v>
      </c>
      <c r="G609" s="2" t="str">
        <f>customers!C609</f>
        <v>lellinghamgv@sciencedaily.com</v>
      </c>
      <c r="H609" s="2" t="str">
        <f>customers!G609</f>
        <v>United States</v>
      </c>
      <c r="I609" t="str" cm="1">
        <f t="array" ref="I609">_xlfn.IFS(LEFT(D609,1)="L","Lib",LEFT(D609,1)="A","Ara",LEFT(D609,1)="R","Rob",LEFT(D609,1)="E","Exc")</f>
        <v>Exc</v>
      </c>
      <c r="J609" t="str">
        <f>VLOOKUP(Table1[[#This Row],[Product ID]],products!A$2:G$49,3,FALSE)</f>
        <v>D</v>
      </c>
      <c r="K609">
        <f>VLOOKUP(Table1[[#This Row],[Product ID]],products!A$2:G$49,4,FALSE)</f>
        <v>0.2</v>
      </c>
      <c r="L609" s="8">
        <f>VLOOKUP(Table1[[#This Row],[Product ID]],products!A$2:G$49,5,FALSE)</f>
        <v>3.645</v>
      </c>
      <c r="M609" s="9">
        <f>E609*K609*Table1[[#This Row],[Unit Price]]</f>
        <v>0.72900000000000009</v>
      </c>
    </row>
    <row r="610" spans="1:13" x14ac:dyDescent="0.35">
      <c r="A610" s="2" t="s">
        <v>3923</v>
      </c>
      <c r="B610" s="5">
        <v>44608</v>
      </c>
      <c r="C610" s="2" t="s">
        <v>3924</v>
      </c>
      <c r="D610" t="s">
        <v>6185</v>
      </c>
      <c r="E610" s="2">
        <v>2</v>
      </c>
      <c r="F610" s="2" t="str">
        <f>customers!B610</f>
        <v>Billy Neiland</v>
      </c>
      <c r="G610" s="2">
        <f>customers!C610</f>
        <v>0</v>
      </c>
      <c r="H610" s="2" t="str">
        <f>customers!G610</f>
        <v>United States</v>
      </c>
      <c r="I610" t="str" cm="1">
        <f t="array" ref="I610">_xlfn.IFS(LEFT(D610,1)="L","Lib",LEFT(D610,1)="A","Ara",LEFT(D610,1)="R","Rob",LEFT(D610,1)="E","Exc")</f>
        <v>Exc</v>
      </c>
      <c r="J610" t="str">
        <f>VLOOKUP(Table1[[#This Row],[Product ID]],products!A$2:G$49,3,FALSE)</f>
        <v>D</v>
      </c>
      <c r="K610">
        <f>VLOOKUP(Table1[[#This Row],[Product ID]],products!A$2:G$49,4,FALSE)</f>
        <v>2.5</v>
      </c>
      <c r="L610" s="8">
        <f>VLOOKUP(Table1[[#This Row],[Product ID]],products!A$2:G$49,5,FALSE)</f>
        <v>27.945</v>
      </c>
      <c r="M610" s="9">
        <f>E610*K610*Table1[[#This Row],[Unit Price]]</f>
        <v>139.72499999999999</v>
      </c>
    </row>
    <row r="611" spans="1:13" x14ac:dyDescent="0.35">
      <c r="A611" s="2" t="s">
        <v>3927</v>
      </c>
      <c r="B611" s="5">
        <v>44147</v>
      </c>
      <c r="C611" s="2" t="s">
        <v>3928</v>
      </c>
      <c r="D611" t="s">
        <v>6159</v>
      </c>
      <c r="E611" s="2">
        <v>6</v>
      </c>
      <c r="F611" s="2" t="str">
        <f>customers!B611</f>
        <v>Ancell Fendt</v>
      </c>
      <c r="G611" s="2" t="str">
        <f>customers!C611</f>
        <v>afendtgx@forbes.com</v>
      </c>
      <c r="H611" s="2" t="str">
        <f>customers!G611</f>
        <v>United States</v>
      </c>
      <c r="I611" t="str" cm="1">
        <f t="array" ref="I611">_xlfn.IFS(LEFT(D611,1)="L","Lib",LEFT(D611,1)="A","Ara",LEFT(D611,1)="R","Rob",LEFT(D611,1)="E","Exc")</f>
        <v>Lib</v>
      </c>
      <c r="J611" t="str">
        <f>VLOOKUP(Table1[[#This Row],[Product ID]],products!A$2:G$49,3,FALSE)</f>
        <v>M</v>
      </c>
      <c r="K611">
        <f>VLOOKUP(Table1[[#This Row],[Product ID]],products!A$2:G$49,4,FALSE)</f>
        <v>0.2</v>
      </c>
      <c r="L611" s="8">
        <f>VLOOKUP(Table1[[#This Row],[Product ID]],products!A$2:G$49,5,FALSE)</f>
        <v>4.3650000000000002</v>
      </c>
      <c r="M611" s="9">
        <f>E611*K611*Table1[[#This Row],[Unit Price]]</f>
        <v>5.2380000000000013</v>
      </c>
    </row>
    <row r="612" spans="1:13" x14ac:dyDescent="0.35">
      <c r="A612" s="2" t="s">
        <v>3933</v>
      </c>
      <c r="B612" s="5">
        <v>43743</v>
      </c>
      <c r="C612" s="2" t="s">
        <v>3934</v>
      </c>
      <c r="D612" t="s">
        <v>6138</v>
      </c>
      <c r="E612" s="2">
        <v>4</v>
      </c>
      <c r="F612" s="2" t="str">
        <f>customers!B612</f>
        <v>Angelia Cleyburn</v>
      </c>
      <c r="G612" s="2" t="str">
        <f>customers!C612</f>
        <v>acleyburngy@lycos.com</v>
      </c>
      <c r="H612" s="2" t="str">
        <f>customers!G612</f>
        <v>United States</v>
      </c>
      <c r="I612" t="str" cm="1">
        <f t="array" ref="I612">_xlfn.IFS(LEFT(D612,1)="L","Lib",LEFT(D612,1)="A","Ara",LEFT(D612,1)="R","Rob",LEFT(D612,1)="E","Exc")</f>
        <v>Rob</v>
      </c>
      <c r="J612" t="str">
        <f>VLOOKUP(Table1[[#This Row],[Product ID]],products!A$2:G$49,3,FALSE)</f>
        <v>M</v>
      </c>
      <c r="K612">
        <f>VLOOKUP(Table1[[#This Row],[Product ID]],products!A$2:G$49,4,FALSE)</f>
        <v>1</v>
      </c>
      <c r="L612" s="8">
        <f>VLOOKUP(Table1[[#This Row],[Product ID]],products!A$2:G$49,5,FALSE)</f>
        <v>9.9499999999999993</v>
      </c>
      <c r="M612" s="9">
        <f>E612*K612*Table1[[#This Row],[Unit Price]]</f>
        <v>39.799999999999997</v>
      </c>
    </row>
    <row r="613" spans="1:13" x14ac:dyDescent="0.35">
      <c r="A613" s="2" t="s">
        <v>3939</v>
      </c>
      <c r="B613" s="5">
        <v>43739</v>
      </c>
      <c r="C613" s="2" t="s">
        <v>3940</v>
      </c>
      <c r="D613" t="s">
        <v>6148</v>
      </c>
      <c r="E613" s="2">
        <v>2</v>
      </c>
      <c r="F613" s="2" t="str">
        <f>customers!B613</f>
        <v>Temple Castiglione</v>
      </c>
      <c r="G613" s="2" t="str">
        <f>customers!C613</f>
        <v>tcastiglionegz@xing.com</v>
      </c>
      <c r="H613" s="2" t="str">
        <f>customers!G613</f>
        <v>United States</v>
      </c>
      <c r="I613" t="str" cm="1">
        <f t="array" ref="I613">_xlfn.IFS(LEFT(D613,1)="L","Lib",LEFT(D613,1)="A","Ara",LEFT(D613,1)="R","Rob",LEFT(D613,1)="E","Exc")</f>
        <v>Exc</v>
      </c>
      <c r="J613" t="str">
        <f>VLOOKUP(Table1[[#This Row],[Product ID]],products!A$2:G$49,3,FALSE)</f>
        <v>L</v>
      </c>
      <c r="K613">
        <f>VLOOKUP(Table1[[#This Row],[Product ID]],products!A$2:G$49,4,FALSE)</f>
        <v>2.5</v>
      </c>
      <c r="L613" s="8">
        <f>VLOOKUP(Table1[[#This Row],[Product ID]],products!A$2:G$49,5,FALSE)</f>
        <v>34.154999999999994</v>
      </c>
      <c r="M613" s="9">
        <f>E613*K613*Table1[[#This Row],[Unit Price]]</f>
        <v>170.77499999999998</v>
      </c>
    </row>
    <row r="614" spans="1:13" x14ac:dyDescent="0.35">
      <c r="A614" s="2" t="s">
        <v>3945</v>
      </c>
      <c r="B614" s="5">
        <v>43896</v>
      </c>
      <c r="C614" s="2" t="s">
        <v>3946</v>
      </c>
      <c r="D614" t="s">
        <v>6152</v>
      </c>
      <c r="E614" s="2">
        <v>4</v>
      </c>
      <c r="F614" s="2" t="str">
        <f>customers!B614</f>
        <v>Betti Lacasa</v>
      </c>
      <c r="G614" s="2">
        <f>customers!C614</f>
        <v>0</v>
      </c>
      <c r="H614" s="2" t="str">
        <f>customers!G614</f>
        <v>Ireland</v>
      </c>
      <c r="I614" t="str" cm="1">
        <f t="array" ref="I614">_xlfn.IFS(LEFT(D614,1)="L","Lib",LEFT(D614,1)="A","Ara",LEFT(D614,1)="R","Rob",LEFT(D614,1)="E","Exc")</f>
        <v>Ara</v>
      </c>
      <c r="J614" t="str">
        <f>VLOOKUP(Table1[[#This Row],[Product ID]],products!A$2:G$49,3,FALSE)</f>
        <v>M</v>
      </c>
      <c r="K614">
        <f>VLOOKUP(Table1[[#This Row],[Product ID]],products!A$2:G$49,4,FALSE)</f>
        <v>0.2</v>
      </c>
      <c r="L614" s="8">
        <f>VLOOKUP(Table1[[#This Row],[Product ID]],products!A$2:G$49,5,FALSE)</f>
        <v>3.375</v>
      </c>
      <c r="M614" s="9">
        <f>E614*K614*Table1[[#This Row],[Unit Price]]</f>
        <v>2.7</v>
      </c>
    </row>
    <row r="615" spans="1:13" x14ac:dyDescent="0.35">
      <c r="A615" s="2" t="s">
        <v>3950</v>
      </c>
      <c r="B615" s="5">
        <v>43761</v>
      </c>
      <c r="C615" s="2" t="s">
        <v>3951</v>
      </c>
      <c r="D615" t="s">
        <v>6146</v>
      </c>
      <c r="E615" s="2">
        <v>1</v>
      </c>
      <c r="F615" s="2" t="str">
        <f>customers!B615</f>
        <v>Gunilla Lynch</v>
      </c>
      <c r="G615" s="2">
        <f>customers!C615</f>
        <v>0</v>
      </c>
      <c r="H615" s="2" t="str">
        <f>customers!G615</f>
        <v>United States</v>
      </c>
      <c r="I615" t="str" cm="1">
        <f t="array" ref="I615">_xlfn.IFS(LEFT(D615,1)="L","Lib",LEFT(D615,1)="A","Ara",LEFT(D615,1)="R","Rob",LEFT(D615,1)="E","Exc")</f>
        <v>Rob</v>
      </c>
      <c r="J615" t="str">
        <f>VLOOKUP(Table1[[#This Row],[Product ID]],products!A$2:G$49,3,FALSE)</f>
        <v>M</v>
      </c>
      <c r="K615">
        <f>VLOOKUP(Table1[[#This Row],[Product ID]],products!A$2:G$49,4,FALSE)</f>
        <v>0.5</v>
      </c>
      <c r="L615" s="8">
        <f>VLOOKUP(Table1[[#This Row],[Product ID]],products!A$2:G$49,5,FALSE)</f>
        <v>5.97</v>
      </c>
      <c r="M615" s="9">
        <f>E615*K615*Table1[[#This Row],[Unit Price]]</f>
        <v>2.9849999999999999</v>
      </c>
    </row>
    <row r="616" spans="1:13" x14ac:dyDescent="0.35">
      <c r="A616" s="2" t="s">
        <v>3955</v>
      </c>
      <c r="B616" s="5">
        <v>43944</v>
      </c>
      <c r="C616" s="2" t="s">
        <v>3840</v>
      </c>
      <c r="D616" t="s">
        <v>6146</v>
      </c>
      <c r="E616" s="2">
        <v>5</v>
      </c>
      <c r="F616" s="2" t="str">
        <f>customers!B616</f>
        <v>Vita Pummery</v>
      </c>
      <c r="G616" s="2">
        <f>customers!C616</f>
        <v>0</v>
      </c>
      <c r="H616" s="2" t="str">
        <f>customers!G616</f>
        <v>United States</v>
      </c>
      <c r="I616" t="str" cm="1">
        <f t="array" ref="I616">_xlfn.IFS(LEFT(D616,1)="L","Lib",LEFT(D616,1)="A","Ara",LEFT(D616,1)="R","Rob",LEFT(D616,1)="E","Exc")</f>
        <v>Rob</v>
      </c>
      <c r="J616" t="str">
        <f>VLOOKUP(Table1[[#This Row],[Product ID]],products!A$2:G$49,3,FALSE)</f>
        <v>M</v>
      </c>
      <c r="K616">
        <f>VLOOKUP(Table1[[#This Row],[Product ID]],products!A$2:G$49,4,FALSE)</f>
        <v>0.5</v>
      </c>
      <c r="L616" s="8">
        <f>VLOOKUP(Table1[[#This Row],[Product ID]],products!A$2:G$49,5,FALSE)</f>
        <v>5.97</v>
      </c>
      <c r="M616" s="9">
        <f>E616*K616*Table1[[#This Row],[Unit Price]]</f>
        <v>14.924999999999999</v>
      </c>
    </row>
    <row r="617" spans="1:13" x14ac:dyDescent="0.35">
      <c r="A617" s="2" t="s">
        <v>3960</v>
      </c>
      <c r="B617" s="5">
        <v>44006</v>
      </c>
      <c r="C617" s="2" t="s">
        <v>3961</v>
      </c>
      <c r="D617" t="s">
        <v>6164</v>
      </c>
      <c r="E617" s="2">
        <v>2</v>
      </c>
      <c r="F617" s="2" t="str">
        <f>customers!B617</f>
        <v>Shay Couronne</v>
      </c>
      <c r="G617" s="2" t="str">
        <f>customers!C617</f>
        <v>scouronneh3@mozilla.org</v>
      </c>
      <c r="H617" s="2" t="str">
        <f>customers!G617</f>
        <v>United States</v>
      </c>
      <c r="I617" t="str" cm="1">
        <f t="array" ref="I617">_xlfn.IFS(LEFT(D617,1)="L","Lib",LEFT(D617,1)="A","Ara",LEFT(D617,1)="R","Rob",LEFT(D617,1)="E","Exc")</f>
        <v>Lib</v>
      </c>
      <c r="J617" t="str">
        <f>VLOOKUP(Table1[[#This Row],[Product ID]],products!A$2:G$49,3,FALSE)</f>
        <v>L</v>
      </c>
      <c r="K617">
        <f>VLOOKUP(Table1[[#This Row],[Product ID]],products!A$2:G$49,4,FALSE)</f>
        <v>2.5</v>
      </c>
      <c r="L617" s="8">
        <f>VLOOKUP(Table1[[#This Row],[Product ID]],products!A$2:G$49,5,FALSE)</f>
        <v>36.454999999999998</v>
      </c>
      <c r="M617" s="9">
        <f>E617*K617*Table1[[#This Row],[Unit Price]]</f>
        <v>182.27499999999998</v>
      </c>
    </row>
    <row r="618" spans="1:13" x14ac:dyDescent="0.35">
      <c r="A618" s="2" t="s">
        <v>3966</v>
      </c>
      <c r="B618" s="5">
        <v>44271</v>
      </c>
      <c r="C618" s="2" t="s">
        <v>3967</v>
      </c>
      <c r="D618" t="s">
        <v>6166</v>
      </c>
      <c r="E618" s="2">
        <v>4</v>
      </c>
      <c r="F618" s="2" t="str">
        <f>customers!B618</f>
        <v>Linus Flippelli</v>
      </c>
      <c r="G618" s="2" t="str">
        <f>customers!C618</f>
        <v>lflippellih4@github.io</v>
      </c>
      <c r="H618" s="2" t="str">
        <f>customers!G618</f>
        <v>United Kingdom</v>
      </c>
      <c r="I618" t="str" cm="1">
        <f t="array" ref="I618">_xlfn.IFS(LEFT(D618,1)="L","Lib",LEFT(D618,1)="A","Ara",LEFT(D618,1)="R","Rob",LEFT(D618,1)="E","Exc")</f>
        <v>Exc</v>
      </c>
      <c r="J618" t="str">
        <f>VLOOKUP(Table1[[#This Row],[Product ID]],products!A$2:G$49,3,FALSE)</f>
        <v>M</v>
      </c>
      <c r="K618">
        <f>VLOOKUP(Table1[[#This Row],[Product ID]],products!A$2:G$49,4,FALSE)</f>
        <v>2.5</v>
      </c>
      <c r="L618" s="8">
        <f>VLOOKUP(Table1[[#This Row],[Product ID]],products!A$2:G$49,5,FALSE)</f>
        <v>31.624999999999996</v>
      </c>
      <c r="M618" s="9">
        <f>E618*K618*Table1[[#This Row],[Unit Price]]</f>
        <v>316.24999999999994</v>
      </c>
    </row>
    <row r="619" spans="1:13" x14ac:dyDescent="0.35">
      <c r="A619" s="2" t="s">
        <v>3972</v>
      </c>
      <c r="B619" s="5">
        <v>43928</v>
      </c>
      <c r="C619" s="2" t="s">
        <v>3973</v>
      </c>
      <c r="D619" t="s">
        <v>6181</v>
      </c>
      <c r="E619" s="2">
        <v>1</v>
      </c>
      <c r="F619" s="2" t="str">
        <f>customers!B619</f>
        <v>Rachelle Elizabeth</v>
      </c>
      <c r="G619" s="2" t="str">
        <f>customers!C619</f>
        <v>relizabethh5@live.com</v>
      </c>
      <c r="H619" s="2" t="str">
        <f>customers!G619</f>
        <v>United States</v>
      </c>
      <c r="I619" t="str" cm="1">
        <f t="array" ref="I619">_xlfn.IFS(LEFT(D619,1)="L","Lib",LEFT(D619,1)="A","Ara",LEFT(D619,1)="R","Rob",LEFT(D619,1)="E","Exc")</f>
        <v>Lib</v>
      </c>
      <c r="J619" t="str">
        <f>VLOOKUP(Table1[[#This Row],[Product ID]],products!A$2:G$49,3,FALSE)</f>
        <v>M</v>
      </c>
      <c r="K619">
        <f>VLOOKUP(Table1[[#This Row],[Product ID]],products!A$2:G$49,4,FALSE)</f>
        <v>2.5</v>
      </c>
      <c r="L619" s="8">
        <f>VLOOKUP(Table1[[#This Row],[Product ID]],products!A$2:G$49,5,FALSE)</f>
        <v>33.464999999999996</v>
      </c>
      <c r="M619" s="9">
        <f>E619*K619*Table1[[#This Row],[Unit Price]]</f>
        <v>83.662499999999994</v>
      </c>
    </row>
    <row r="620" spans="1:13" x14ac:dyDescent="0.35">
      <c r="A620" s="2" t="s">
        <v>3978</v>
      </c>
      <c r="B620" s="5">
        <v>44469</v>
      </c>
      <c r="C620" s="2" t="s">
        <v>3979</v>
      </c>
      <c r="D620" t="s">
        <v>6183</v>
      </c>
      <c r="E620" s="2">
        <v>6</v>
      </c>
      <c r="F620" s="2" t="str">
        <f>customers!B620</f>
        <v>Innis Renhard</v>
      </c>
      <c r="G620" s="2" t="str">
        <f>customers!C620</f>
        <v>irenhardh6@i2i.jp</v>
      </c>
      <c r="H620" s="2" t="str">
        <f>customers!G620</f>
        <v>United States</v>
      </c>
      <c r="I620" t="str" cm="1">
        <f t="array" ref="I620">_xlfn.IFS(LEFT(D620,1)="L","Lib",LEFT(D620,1)="A","Ara",LEFT(D620,1)="R","Rob",LEFT(D620,1)="E","Exc")</f>
        <v>Exc</v>
      </c>
      <c r="J620" t="str">
        <f>VLOOKUP(Table1[[#This Row],[Product ID]],products!A$2:G$49,3,FALSE)</f>
        <v>D</v>
      </c>
      <c r="K620">
        <f>VLOOKUP(Table1[[#This Row],[Product ID]],products!A$2:G$49,4,FALSE)</f>
        <v>1</v>
      </c>
      <c r="L620" s="8">
        <f>VLOOKUP(Table1[[#This Row],[Product ID]],products!A$2:G$49,5,FALSE)</f>
        <v>12.15</v>
      </c>
      <c r="M620" s="9">
        <f>E620*K620*Table1[[#This Row],[Unit Price]]</f>
        <v>72.900000000000006</v>
      </c>
    </row>
    <row r="621" spans="1:13" x14ac:dyDescent="0.35">
      <c r="A621" s="2" t="s">
        <v>3984</v>
      </c>
      <c r="B621" s="5">
        <v>44682</v>
      </c>
      <c r="C621" s="2" t="s">
        <v>3985</v>
      </c>
      <c r="D621" t="s">
        <v>6169</v>
      </c>
      <c r="E621" s="2">
        <v>2</v>
      </c>
      <c r="F621" s="2" t="str">
        <f>customers!B621</f>
        <v>Winne Roche</v>
      </c>
      <c r="G621" s="2" t="str">
        <f>customers!C621</f>
        <v>wrocheh7@xinhuanet.com</v>
      </c>
      <c r="H621" s="2" t="str">
        <f>customers!G621</f>
        <v>United States</v>
      </c>
      <c r="I621" t="str" cm="1">
        <f t="array" ref="I621">_xlfn.IFS(LEFT(D621,1)="L","Lib",LEFT(D621,1)="A","Ara",LEFT(D621,1)="R","Rob",LEFT(D621,1)="E","Exc")</f>
        <v>Lib</v>
      </c>
      <c r="J621" t="str">
        <f>VLOOKUP(Table1[[#This Row],[Product ID]],products!A$2:G$49,3,FALSE)</f>
        <v>D</v>
      </c>
      <c r="K621">
        <f>VLOOKUP(Table1[[#This Row],[Product ID]],products!A$2:G$49,4,FALSE)</f>
        <v>0.5</v>
      </c>
      <c r="L621" s="8">
        <f>VLOOKUP(Table1[[#This Row],[Product ID]],products!A$2:G$49,5,FALSE)</f>
        <v>7.77</v>
      </c>
      <c r="M621" s="9">
        <f>E621*K621*Table1[[#This Row],[Unit Price]]</f>
        <v>7.77</v>
      </c>
    </row>
    <row r="622" spans="1:13" x14ac:dyDescent="0.35">
      <c r="A622" s="2" t="s">
        <v>3990</v>
      </c>
      <c r="B622" s="5">
        <v>44217</v>
      </c>
      <c r="C622" s="2" t="s">
        <v>4042</v>
      </c>
      <c r="D622" t="s">
        <v>6152</v>
      </c>
      <c r="E622" s="2">
        <v>6</v>
      </c>
      <c r="F622" s="2" t="str">
        <f>customers!B622</f>
        <v>Josy Bus</v>
      </c>
      <c r="G622" s="2" t="str">
        <f>customers!C622</f>
        <v>jbush8@guardian.co.uk</v>
      </c>
      <c r="H622" s="2" t="str">
        <f>customers!G622</f>
        <v>Ireland</v>
      </c>
      <c r="I622" t="str" cm="1">
        <f t="array" ref="I622">_xlfn.IFS(LEFT(D622,1)="L","Lib",LEFT(D622,1)="A","Ara",LEFT(D622,1)="R","Rob",LEFT(D622,1)="E","Exc")</f>
        <v>Ara</v>
      </c>
      <c r="J622" t="str">
        <f>VLOOKUP(Table1[[#This Row],[Product ID]],products!A$2:G$49,3,FALSE)</f>
        <v>M</v>
      </c>
      <c r="K622">
        <f>VLOOKUP(Table1[[#This Row],[Product ID]],products!A$2:G$49,4,FALSE)</f>
        <v>0.2</v>
      </c>
      <c r="L622" s="8">
        <f>VLOOKUP(Table1[[#This Row],[Product ID]],products!A$2:G$49,5,FALSE)</f>
        <v>3.375</v>
      </c>
      <c r="M622" s="9">
        <f>E622*K622*Table1[[#This Row],[Unit Price]]</f>
        <v>4.0500000000000007</v>
      </c>
    </row>
    <row r="623" spans="1:13" x14ac:dyDescent="0.35">
      <c r="A623" s="2" t="s">
        <v>3996</v>
      </c>
      <c r="B623" s="5">
        <v>44006</v>
      </c>
      <c r="C623" s="2" t="s">
        <v>3997</v>
      </c>
      <c r="D623" t="s">
        <v>6140</v>
      </c>
      <c r="E623" s="2">
        <v>6</v>
      </c>
      <c r="F623" s="2" t="str">
        <f>customers!B623</f>
        <v>Cordy Odgaard</v>
      </c>
      <c r="G623" s="2" t="str">
        <f>customers!C623</f>
        <v>codgaardh9@nsw.gov.au</v>
      </c>
      <c r="H623" s="2" t="str">
        <f>customers!G623</f>
        <v>United States</v>
      </c>
      <c r="I623" t="str" cm="1">
        <f t="array" ref="I623">_xlfn.IFS(LEFT(D623,1)="L","Lib",LEFT(D623,1)="A","Ara",LEFT(D623,1)="R","Rob",LEFT(D623,1)="E","Exc")</f>
        <v>Ara</v>
      </c>
      <c r="J623" t="str">
        <f>VLOOKUP(Table1[[#This Row],[Product ID]],products!A$2:G$49,3,FALSE)</f>
        <v>L</v>
      </c>
      <c r="K623">
        <f>VLOOKUP(Table1[[#This Row],[Product ID]],products!A$2:G$49,4,FALSE)</f>
        <v>1</v>
      </c>
      <c r="L623" s="8">
        <f>VLOOKUP(Table1[[#This Row],[Product ID]],products!A$2:G$49,5,FALSE)</f>
        <v>12.95</v>
      </c>
      <c r="M623" s="9">
        <f>E623*K623*Table1[[#This Row],[Unit Price]]</f>
        <v>77.699999999999989</v>
      </c>
    </row>
    <row r="624" spans="1:13" x14ac:dyDescent="0.35">
      <c r="A624" s="2" t="s">
        <v>4002</v>
      </c>
      <c r="B624" s="5">
        <v>43527</v>
      </c>
      <c r="C624" s="2" t="s">
        <v>4003</v>
      </c>
      <c r="D624" t="s">
        <v>6181</v>
      </c>
      <c r="E624" s="2">
        <v>4</v>
      </c>
      <c r="F624" s="2" t="str">
        <f>customers!B624</f>
        <v>Bertine Byrd</v>
      </c>
      <c r="G624" s="2" t="str">
        <f>customers!C624</f>
        <v>bbyrdha@4shared.com</v>
      </c>
      <c r="H624" s="2" t="str">
        <f>customers!G624</f>
        <v>United States</v>
      </c>
      <c r="I624" t="str" cm="1">
        <f t="array" ref="I624">_xlfn.IFS(LEFT(D624,1)="L","Lib",LEFT(D624,1)="A","Ara",LEFT(D624,1)="R","Rob",LEFT(D624,1)="E","Exc")</f>
        <v>Lib</v>
      </c>
      <c r="J624" t="str">
        <f>VLOOKUP(Table1[[#This Row],[Product ID]],products!A$2:G$49,3,FALSE)</f>
        <v>M</v>
      </c>
      <c r="K624">
        <f>VLOOKUP(Table1[[#This Row],[Product ID]],products!A$2:G$49,4,FALSE)</f>
        <v>2.5</v>
      </c>
      <c r="L624" s="8">
        <f>VLOOKUP(Table1[[#This Row],[Product ID]],products!A$2:G$49,5,FALSE)</f>
        <v>33.464999999999996</v>
      </c>
      <c r="M624" s="9">
        <f>E624*K624*Table1[[#This Row],[Unit Price]]</f>
        <v>334.65</v>
      </c>
    </row>
    <row r="625" spans="1:13" x14ac:dyDescent="0.35">
      <c r="A625" s="2" t="s">
        <v>4007</v>
      </c>
      <c r="B625" s="5">
        <v>44224</v>
      </c>
      <c r="C625" s="2" t="s">
        <v>4008</v>
      </c>
      <c r="D625" t="s">
        <v>6183</v>
      </c>
      <c r="E625" s="2">
        <v>1</v>
      </c>
      <c r="F625" s="2" t="str">
        <f>customers!B625</f>
        <v>Nelie Garnson</v>
      </c>
      <c r="G625" s="2">
        <f>customers!C625</f>
        <v>0</v>
      </c>
      <c r="H625" s="2" t="str">
        <f>customers!G625</f>
        <v>United Kingdom</v>
      </c>
      <c r="I625" t="str" cm="1">
        <f t="array" ref="I625">_xlfn.IFS(LEFT(D625,1)="L","Lib",LEFT(D625,1)="A","Ara",LEFT(D625,1)="R","Rob",LEFT(D625,1)="E","Exc")</f>
        <v>Exc</v>
      </c>
      <c r="J625" t="str">
        <f>VLOOKUP(Table1[[#This Row],[Product ID]],products!A$2:G$49,3,FALSE)</f>
        <v>D</v>
      </c>
      <c r="K625">
        <f>VLOOKUP(Table1[[#This Row],[Product ID]],products!A$2:G$49,4,FALSE)</f>
        <v>1</v>
      </c>
      <c r="L625" s="8">
        <f>VLOOKUP(Table1[[#This Row],[Product ID]],products!A$2:G$49,5,FALSE)</f>
        <v>12.15</v>
      </c>
      <c r="M625" s="9">
        <f>E625*K625*Table1[[#This Row],[Unit Price]]</f>
        <v>12.15</v>
      </c>
    </row>
    <row r="626" spans="1:13" x14ac:dyDescent="0.35">
      <c r="A626" s="2" t="s">
        <v>4012</v>
      </c>
      <c r="B626" s="5">
        <v>44010</v>
      </c>
      <c r="C626" s="2" t="s">
        <v>4013</v>
      </c>
      <c r="D626" t="s">
        <v>6166</v>
      </c>
      <c r="E626" s="2">
        <v>2</v>
      </c>
      <c r="F626" s="2" t="str">
        <f>customers!B626</f>
        <v>Dianne Chardin</v>
      </c>
      <c r="G626" s="2" t="str">
        <f>customers!C626</f>
        <v>dchardinhc@nhs.uk</v>
      </c>
      <c r="H626" s="2" t="str">
        <f>customers!G626</f>
        <v>Ireland</v>
      </c>
      <c r="I626" t="str" cm="1">
        <f t="array" ref="I626">_xlfn.IFS(LEFT(D626,1)="L","Lib",LEFT(D626,1)="A","Ara",LEFT(D626,1)="R","Rob",LEFT(D626,1)="E","Exc")</f>
        <v>Exc</v>
      </c>
      <c r="J626" t="str">
        <f>VLOOKUP(Table1[[#This Row],[Product ID]],products!A$2:G$49,3,FALSE)</f>
        <v>M</v>
      </c>
      <c r="K626">
        <f>VLOOKUP(Table1[[#This Row],[Product ID]],products!A$2:G$49,4,FALSE)</f>
        <v>2.5</v>
      </c>
      <c r="L626" s="8">
        <f>VLOOKUP(Table1[[#This Row],[Product ID]],products!A$2:G$49,5,FALSE)</f>
        <v>31.624999999999996</v>
      </c>
      <c r="M626" s="9">
        <f>E626*K626*Table1[[#This Row],[Unit Price]]</f>
        <v>158.12499999999997</v>
      </c>
    </row>
    <row r="627" spans="1:13" x14ac:dyDescent="0.35">
      <c r="A627" s="2" t="s">
        <v>4017</v>
      </c>
      <c r="B627" s="5">
        <v>44017</v>
      </c>
      <c r="C627" s="2" t="s">
        <v>4018</v>
      </c>
      <c r="D627" t="s">
        <v>6173</v>
      </c>
      <c r="E627" s="2">
        <v>5</v>
      </c>
      <c r="F627" s="2" t="str">
        <f>customers!B627</f>
        <v>Hailee Radbone</v>
      </c>
      <c r="G627" s="2" t="str">
        <f>customers!C627</f>
        <v>hradbonehd@newsvine.com</v>
      </c>
      <c r="H627" s="2" t="str">
        <f>customers!G627</f>
        <v>United States</v>
      </c>
      <c r="I627" t="str" cm="1">
        <f t="array" ref="I627">_xlfn.IFS(LEFT(D627,1)="L","Lib",LEFT(D627,1)="A","Ara",LEFT(D627,1)="R","Rob",LEFT(D627,1)="E","Exc")</f>
        <v>Rob</v>
      </c>
      <c r="J627" t="str">
        <f>VLOOKUP(Table1[[#This Row],[Product ID]],products!A$2:G$49,3,FALSE)</f>
        <v>L</v>
      </c>
      <c r="K627">
        <f>VLOOKUP(Table1[[#This Row],[Product ID]],products!A$2:G$49,4,FALSE)</f>
        <v>0.5</v>
      </c>
      <c r="L627" s="8">
        <f>VLOOKUP(Table1[[#This Row],[Product ID]],products!A$2:G$49,5,FALSE)</f>
        <v>7.169999999999999</v>
      </c>
      <c r="M627" s="9">
        <f>E627*K627*Table1[[#This Row],[Unit Price]]</f>
        <v>17.924999999999997</v>
      </c>
    </row>
    <row r="628" spans="1:13" x14ac:dyDescent="0.35">
      <c r="A628" s="2" t="s">
        <v>4023</v>
      </c>
      <c r="B628" s="5">
        <v>43526</v>
      </c>
      <c r="C628" s="2" t="s">
        <v>4024</v>
      </c>
      <c r="D628" t="s">
        <v>6175</v>
      </c>
      <c r="E628" s="2">
        <v>3</v>
      </c>
      <c r="F628" s="2" t="str">
        <f>customers!B628</f>
        <v>Wallis Bernth</v>
      </c>
      <c r="G628" s="2" t="str">
        <f>customers!C628</f>
        <v>wbernthhe@miitbeian.gov.cn</v>
      </c>
      <c r="H628" s="2" t="str">
        <f>customers!G628</f>
        <v>United States</v>
      </c>
      <c r="I628" t="str" cm="1">
        <f t="array" ref="I628">_xlfn.IFS(LEFT(D628,1)="L","Lib",LEFT(D628,1)="A","Ara",LEFT(D628,1)="R","Rob",LEFT(D628,1)="E","Exc")</f>
        <v>Ara</v>
      </c>
      <c r="J628" t="str">
        <f>VLOOKUP(Table1[[#This Row],[Product ID]],products!A$2:G$49,3,FALSE)</f>
        <v>M</v>
      </c>
      <c r="K628">
        <f>VLOOKUP(Table1[[#This Row],[Product ID]],products!A$2:G$49,4,FALSE)</f>
        <v>2.5</v>
      </c>
      <c r="L628" s="8">
        <f>VLOOKUP(Table1[[#This Row],[Product ID]],products!A$2:G$49,5,FALSE)</f>
        <v>25.874999999999996</v>
      </c>
      <c r="M628" s="9">
        <f>E628*K628*Table1[[#This Row],[Unit Price]]</f>
        <v>194.06249999999997</v>
      </c>
    </row>
    <row r="629" spans="1:13" x14ac:dyDescent="0.35">
      <c r="A629" s="2" t="s">
        <v>4029</v>
      </c>
      <c r="B629" s="5">
        <v>44682</v>
      </c>
      <c r="C629" s="2" t="s">
        <v>4030</v>
      </c>
      <c r="D629" t="s">
        <v>6166</v>
      </c>
      <c r="E629" s="2">
        <v>2</v>
      </c>
      <c r="F629" s="2" t="str">
        <f>customers!B629</f>
        <v>Byron Acarson</v>
      </c>
      <c r="G629" s="2" t="str">
        <f>customers!C629</f>
        <v>bacarsonhf@cnn.com</v>
      </c>
      <c r="H629" s="2" t="str">
        <f>customers!G629</f>
        <v>United States</v>
      </c>
      <c r="I629" t="str" cm="1">
        <f t="array" ref="I629">_xlfn.IFS(LEFT(D629,1)="L","Lib",LEFT(D629,1)="A","Ara",LEFT(D629,1)="R","Rob",LEFT(D629,1)="E","Exc")</f>
        <v>Exc</v>
      </c>
      <c r="J629" t="str">
        <f>VLOOKUP(Table1[[#This Row],[Product ID]],products!A$2:G$49,3,FALSE)</f>
        <v>M</v>
      </c>
      <c r="K629">
        <f>VLOOKUP(Table1[[#This Row],[Product ID]],products!A$2:G$49,4,FALSE)</f>
        <v>2.5</v>
      </c>
      <c r="L629" s="8">
        <f>VLOOKUP(Table1[[#This Row],[Product ID]],products!A$2:G$49,5,FALSE)</f>
        <v>31.624999999999996</v>
      </c>
      <c r="M629" s="9">
        <f>E629*K629*Table1[[#This Row],[Unit Price]]</f>
        <v>158.12499999999997</v>
      </c>
    </row>
    <row r="630" spans="1:13" x14ac:dyDescent="0.35">
      <c r="A630" s="2" t="s">
        <v>4035</v>
      </c>
      <c r="B630" s="5">
        <v>44680</v>
      </c>
      <c r="C630" s="2" t="s">
        <v>4036</v>
      </c>
      <c r="D630" t="s">
        <v>6184</v>
      </c>
      <c r="E630" s="2">
        <v>6</v>
      </c>
      <c r="F630" s="2" t="str">
        <f>customers!B630</f>
        <v>Faunie Brigham</v>
      </c>
      <c r="G630" s="2" t="str">
        <f>customers!C630</f>
        <v>fbrighamhg@blog.com</v>
      </c>
      <c r="H630" s="2" t="str">
        <f>customers!G630</f>
        <v>Ireland</v>
      </c>
      <c r="I630" t="str" cm="1">
        <f t="array" ref="I630">_xlfn.IFS(LEFT(D630,1)="L","Lib",LEFT(D630,1)="A","Ara",LEFT(D630,1)="R","Rob",LEFT(D630,1)="E","Exc")</f>
        <v>Exc</v>
      </c>
      <c r="J630" t="str">
        <f>VLOOKUP(Table1[[#This Row],[Product ID]],products!A$2:G$49,3,FALSE)</f>
        <v>L</v>
      </c>
      <c r="K630">
        <f>VLOOKUP(Table1[[#This Row],[Product ID]],products!A$2:G$49,4,FALSE)</f>
        <v>0.2</v>
      </c>
      <c r="L630" s="8">
        <f>VLOOKUP(Table1[[#This Row],[Product ID]],products!A$2:G$49,5,FALSE)</f>
        <v>4.4550000000000001</v>
      </c>
      <c r="M630" s="9">
        <f>E630*K630*Table1[[#This Row],[Unit Price]]</f>
        <v>5.346000000000001</v>
      </c>
    </row>
    <row r="631" spans="1:13" x14ac:dyDescent="0.35">
      <c r="A631" s="2" t="s">
        <v>4035</v>
      </c>
      <c r="B631" s="5">
        <v>44680</v>
      </c>
      <c r="C631" s="2" t="s">
        <v>4036</v>
      </c>
      <c r="D631" t="s">
        <v>6169</v>
      </c>
      <c r="E631" s="2">
        <v>4</v>
      </c>
      <c r="F631" s="2" t="str">
        <f>customers!B631</f>
        <v>Linn Alaway</v>
      </c>
      <c r="G631" s="2" t="str">
        <f>customers!C631</f>
        <v>lalawayhh@weather.com</v>
      </c>
      <c r="H631" s="2" t="str">
        <f>customers!G631</f>
        <v>United States</v>
      </c>
      <c r="I631" t="str" cm="1">
        <f t="array" ref="I631">_xlfn.IFS(LEFT(D631,1)="L","Lib",LEFT(D631,1)="A","Ara",LEFT(D631,1)="R","Rob",LEFT(D631,1)="E","Exc")</f>
        <v>Lib</v>
      </c>
      <c r="J631" t="str">
        <f>VLOOKUP(Table1[[#This Row],[Product ID]],products!A$2:G$49,3,FALSE)</f>
        <v>D</v>
      </c>
      <c r="K631">
        <f>VLOOKUP(Table1[[#This Row],[Product ID]],products!A$2:G$49,4,FALSE)</f>
        <v>0.5</v>
      </c>
      <c r="L631" s="8">
        <f>VLOOKUP(Table1[[#This Row],[Product ID]],products!A$2:G$49,5,FALSE)</f>
        <v>7.77</v>
      </c>
      <c r="M631" s="9">
        <f>E631*K631*Table1[[#This Row],[Unit Price]]</f>
        <v>15.54</v>
      </c>
    </row>
    <row r="632" spans="1:13" x14ac:dyDescent="0.35">
      <c r="A632" s="2" t="s">
        <v>4035</v>
      </c>
      <c r="B632" s="5">
        <v>44680</v>
      </c>
      <c r="C632" s="2" t="s">
        <v>4036</v>
      </c>
      <c r="D632" t="s">
        <v>6154</v>
      </c>
      <c r="E632" s="2">
        <v>1</v>
      </c>
      <c r="F632" s="2" t="str">
        <f>customers!B632</f>
        <v>Cami Meir</v>
      </c>
      <c r="G632" s="2" t="str">
        <f>customers!C632</f>
        <v>cmeirhi@cnet.com</v>
      </c>
      <c r="H632" s="2" t="str">
        <f>customers!G632</f>
        <v>United States</v>
      </c>
      <c r="I632" t="str" cm="1">
        <f t="array" ref="I632">_xlfn.IFS(LEFT(D632,1)="L","Lib",LEFT(D632,1)="A","Ara",LEFT(D632,1)="R","Rob",LEFT(D632,1)="E","Exc")</f>
        <v>Ara</v>
      </c>
      <c r="J632" t="str">
        <f>VLOOKUP(Table1[[#This Row],[Product ID]],products!A$2:G$49,3,FALSE)</f>
        <v>D</v>
      </c>
      <c r="K632">
        <f>VLOOKUP(Table1[[#This Row],[Product ID]],products!A$2:G$49,4,FALSE)</f>
        <v>0.2</v>
      </c>
      <c r="L632" s="8">
        <f>VLOOKUP(Table1[[#This Row],[Product ID]],products!A$2:G$49,5,FALSE)</f>
        <v>2.9849999999999999</v>
      </c>
      <c r="M632" s="9">
        <f>E632*K632*Table1[[#This Row],[Unit Price]]</f>
        <v>0.59699999999999998</v>
      </c>
    </row>
    <row r="633" spans="1:13" x14ac:dyDescent="0.35">
      <c r="A633" s="2" t="s">
        <v>4035</v>
      </c>
      <c r="B633" s="5">
        <v>44680</v>
      </c>
      <c r="C633" s="2" t="s">
        <v>4036</v>
      </c>
      <c r="D633" t="s">
        <v>6149</v>
      </c>
      <c r="E633" s="2">
        <v>5</v>
      </c>
      <c r="F633" s="2" t="str">
        <f>customers!B633</f>
        <v>Marcie Aingell</v>
      </c>
      <c r="G633" s="2" t="str">
        <f>customers!C633</f>
        <v>maingellhj@nasa.gov</v>
      </c>
      <c r="H633" s="2" t="str">
        <f>customers!G633</f>
        <v>Ireland</v>
      </c>
      <c r="I633" t="str" cm="1">
        <f t="array" ref="I633">_xlfn.IFS(LEFT(D633,1)="L","Lib",LEFT(D633,1)="A","Ara",LEFT(D633,1)="R","Rob",LEFT(D633,1)="E","Exc")</f>
        <v>Rob</v>
      </c>
      <c r="J633" t="str">
        <f>VLOOKUP(Table1[[#This Row],[Product ID]],products!A$2:G$49,3,FALSE)</f>
        <v>D</v>
      </c>
      <c r="K633">
        <f>VLOOKUP(Table1[[#This Row],[Product ID]],products!A$2:G$49,4,FALSE)</f>
        <v>2.5</v>
      </c>
      <c r="L633" s="8">
        <f>VLOOKUP(Table1[[#This Row],[Product ID]],products!A$2:G$49,5,FALSE)</f>
        <v>20.584999999999997</v>
      </c>
      <c r="M633" s="9">
        <f>E633*K633*Table1[[#This Row],[Unit Price]]</f>
        <v>257.31249999999994</v>
      </c>
    </row>
    <row r="634" spans="1:13" x14ac:dyDescent="0.35">
      <c r="A634" s="2" t="s">
        <v>4056</v>
      </c>
      <c r="B634" s="5">
        <v>44049</v>
      </c>
      <c r="C634" s="2" t="s">
        <v>4057</v>
      </c>
      <c r="D634" t="s">
        <v>6176</v>
      </c>
      <c r="E634" s="2">
        <v>4</v>
      </c>
      <c r="F634" s="2" t="str">
        <f>customers!B634</f>
        <v>Marjorie Yoxen</v>
      </c>
      <c r="G634" s="2" t="str">
        <f>customers!C634</f>
        <v>myoxenhk@google.com</v>
      </c>
      <c r="H634" s="2" t="str">
        <f>customers!G634</f>
        <v>United States</v>
      </c>
      <c r="I634" t="str" cm="1">
        <f t="array" ref="I634">_xlfn.IFS(LEFT(D634,1)="L","Lib",LEFT(D634,1)="A","Ara",LEFT(D634,1)="R","Rob",LEFT(D634,1)="E","Exc")</f>
        <v>Exc</v>
      </c>
      <c r="J634" t="str">
        <f>VLOOKUP(Table1[[#This Row],[Product ID]],products!A$2:G$49,3,FALSE)</f>
        <v>L</v>
      </c>
      <c r="K634">
        <f>VLOOKUP(Table1[[#This Row],[Product ID]],products!A$2:G$49,4,FALSE)</f>
        <v>0.5</v>
      </c>
      <c r="L634" s="8">
        <f>VLOOKUP(Table1[[#This Row],[Product ID]],products!A$2:G$49,5,FALSE)</f>
        <v>8.91</v>
      </c>
      <c r="M634" s="9">
        <f>E634*K634*Table1[[#This Row],[Unit Price]]</f>
        <v>17.82</v>
      </c>
    </row>
    <row r="635" spans="1:13" x14ac:dyDescent="0.35">
      <c r="A635" s="2" t="s">
        <v>4062</v>
      </c>
      <c r="B635" s="5">
        <v>43820</v>
      </c>
      <c r="C635" s="2" t="s">
        <v>4063</v>
      </c>
      <c r="D635" t="s">
        <v>6179</v>
      </c>
      <c r="E635" s="2">
        <v>4</v>
      </c>
      <c r="F635" s="2" t="str">
        <f>customers!B635</f>
        <v>Gaspar McGavin</v>
      </c>
      <c r="G635" s="2" t="str">
        <f>customers!C635</f>
        <v>gmcgavinhl@histats.com</v>
      </c>
      <c r="H635" s="2" t="str">
        <f>customers!G635</f>
        <v>United States</v>
      </c>
      <c r="I635" t="str" cm="1">
        <f t="array" ref="I635">_xlfn.IFS(LEFT(D635,1)="L","Lib",LEFT(D635,1)="A","Ara",LEFT(D635,1)="R","Rob",LEFT(D635,1)="E","Exc")</f>
        <v>Rob</v>
      </c>
      <c r="J635" t="str">
        <f>VLOOKUP(Table1[[#This Row],[Product ID]],products!A$2:G$49,3,FALSE)</f>
        <v>L</v>
      </c>
      <c r="K635">
        <f>VLOOKUP(Table1[[#This Row],[Product ID]],products!A$2:G$49,4,FALSE)</f>
        <v>1</v>
      </c>
      <c r="L635" s="8">
        <f>VLOOKUP(Table1[[#This Row],[Product ID]],products!A$2:G$49,5,FALSE)</f>
        <v>11.95</v>
      </c>
      <c r="M635" s="9">
        <f>E635*K635*Table1[[#This Row],[Unit Price]]</f>
        <v>47.8</v>
      </c>
    </row>
    <row r="636" spans="1:13" x14ac:dyDescent="0.35">
      <c r="A636" s="2" t="s">
        <v>4068</v>
      </c>
      <c r="B636" s="5">
        <v>43940</v>
      </c>
      <c r="C636" s="2" t="s">
        <v>4069</v>
      </c>
      <c r="D636" t="s">
        <v>6162</v>
      </c>
      <c r="E636" s="2">
        <v>3</v>
      </c>
      <c r="F636" s="2" t="str">
        <f>customers!B636</f>
        <v>Lindy Uttermare</v>
      </c>
      <c r="G636" s="2" t="str">
        <f>customers!C636</f>
        <v>luttermarehm@engadget.com</v>
      </c>
      <c r="H636" s="2" t="str">
        <f>customers!G636</f>
        <v>United States</v>
      </c>
      <c r="I636" t="str" cm="1">
        <f t="array" ref="I636">_xlfn.IFS(LEFT(D636,1)="L","Lib",LEFT(D636,1)="A","Ara",LEFT(D636,1)="R","Rob",LEFT(D636,1)="E","Exc")</f>
        <v>Lib</v>
      </c>
      <c r="J636" t="str">
        <f>VLOOKUP(Table1[[#This Row],[Product ID]],products!A$2:G$49,3,FALSE)</f>
        <v>M</v>
      </c>
      <c r="K636">
        <f>VLOOKUP(Table1[[#This Row],[Product ID]],products!A$2:G$49,4,FALSE)</f>
        <v>1</v>
      </c>
      <c r="L636" s="8">
        <f>VLOOKUP(Table1[[#This Row],[Product ID]],products!A$2:G$49,5,FALSE)</f>
        <v>14.55</v>
      </c>
      <c r="M636" s="9">
        <f>E636*K636*Table1[[#This Row],[Unit Price]]</f>
        <v>43.650000000000006</v>
      </c>
    </row>
    <row r="637" spans="1:13" x14ac:dyDescent="0.35">
      <c r="A637" s="2" t="s">
        <v>4074</v>
      </c>
      <c r="B637" s="5">
        <v>44578</v>
      </c>
      <c r="C637" s="2" t="s">
        <v>4075</v>
      </c>
      <c r="D637" t="s">
        <v>6176</v>
      </c>
      <c r="E637" s="2">
        <v>4</v>
      </c>
      <c r="F637" s="2" t="str">
        <f>customers!B637</f>
        <v>Eal D'Ambrogio</v>
      </c>
      <c r="G637" s="2" t="str">
        <f>customers!C637</f>
        <v>edambrogiohn@techcrunch.com</v>
      </c>
      <c r="H637" s="2" t="str">
        <f>customers!G637</f>
        <v>United States</v>
      </c>
      <c r="I637" t="str" cm="1">
        <f t="array" ref="I637">_xlfn.IFS(LEFT(D637,1)="L","Lib",LEFT(D637,1)="A","Ara",LEFT(D637,1)="R","Rob",LEFT(D637,1)="E","Exc")</f>
        <v>Exc</v>
      </c>
      <c r="J637" t="str">
        <f>VLOOKUP(Table1[[#This Row],[Product ID]],products!A$2:G$49,3,FALSE)</f>
        <v>L</v>
      </c>
      <c r="K637">
        <f>VLOOKUP(Table1[[#This Row],[Product ID]],products!A$2:G$49,4,FALSE)</f>
        <v>0.5</v>
      </c>
      <c r="L637" s="8">
        <f>VLOOKUP(Table1[[#This Row],[Product ID]],products!A$2:G$49,5,FALSE)</f>
        <v>8.91</v>
      </c>
      <c r="M637" s="9">
        <f>E637*K637*Table1[[#This Row],[Unit Price]]</f>
        <v>17.82</v>
      </c>
    </row>
    <row r="638" spans="1:13" x14ac:dyDescent="0.35">
      <c r="A638" s="2" t="s">
        <v>4080</v>
      </c>
      <c r="B638" s="5">
        <v>43487</v>
      </c>
      <c r="C638" s="2" t="s">
        <v>4081</v>
      </c>
      <c r="D638" t="s">
        <v>6170</v>
      </c>
      <c r="E638" s="2">
        <v>6</v>
      </c>
      <c r="F638" s="2" t="str">
        <f>customers!B638</f>
        <v>Carolee Winchcombe</v>
      </c>
      <c r="G638" s="2" t="str">
        <f>customers!C638</f>
        <v>cwinchcombeho@jiathis.com</v>
      </c>
      <c r="H638" s="2" t="str">
        <f>customers!G638</f>
        <v>United States</v>
      </c>
      <c r="I638" t="str" cm="1">
        <f t="array" ref="I638">_xlfn.IFS(LEFT(D638,1)="L","Lib",LEFT(D638,1)="A","Ara",LEFT(D638,1)="R","Rob",LEFT(D638,1)="E","Exc")</f>
        <v>Lib</v>
      </c>
      <c r="J638" t="str">
        <f>VLOOKUP(Table1[[#This Row],[Product ID]],products!A$2:G$49,3,FALSE)</f>
        <v>L</v>
      </c>
      <c r="K638">
        <f>VLOOKUP(Table1[[#This Row],[Product ID]],products!A$2:G$49,4,FALSE)</f>
        <v>1</v>
      </c>
      <c r="L638" s="8">
        <f>VLOOKUP(Table1[[#This Row],[Product ID]],products!A$2:G$49,5,FALSE)</f>
        <v>15.85</v>
      </c>
      <c r="M638" s="9">
        <f>E638*K638*Table1[[#This Row],[Unit Price]]</f>
        <v>95.1</v>
      </c>
    </row>
    <row r="639" spans="1:13" x14ac:dyDescent="0.35">
      <c r="A639" s="2" t="s">
        <v>4086</v>
      </c>
      <c r="B639" s="5">
        <v>43889</v>
      </c>
      <c r="C639" s="2" t="s">
        <v>4087</v>
      </c>
      <c r="D639" t="s">
        <v>6166</v>
      </c>
      <c r="E639" s="2">
        <v>1</v>
      </c>
      <c r="F639" s="2" t="str">
        <f>customers!B639</f>
        <v>Benedikta Paumier</v>
      </c>
      <c r="G639" s="2" t="str">
        <f>customers!C639</f>
        <v>bpaumierhp@umn.edu</v>
      </c>
      <c r="H639" s="2" t="str">
        <f>customers!G639</f>
        <v>Ireland</v>
      </c>
      <c r="I639" t="str" cm="1">
        <f t="array" ref="I639">_xlfn.IFS(LEFT(D639,1)="L","Lib",LEFT(D639,1)="A","Ara",LEFT(D639,1)="R","Rob",LEFT(D639,1)="E","Exc")</f>
        <v>Exc</v>
      </c>
      <c r="J639" t="str">
        <f>VLOOKUP(Table1[[#This Row],[Product ID]],products!A$2:G$49,3,FALSE)</f>
        <v>M</v>
      </c>
      <c r="K639">
        <f>VLOOKUP(Table1[[#This Row],[Product ID]],products!A$2:G$49,4,FALSE)</f>
        <v>2.5</v>
      </c>
      <c r="L639" s="8">
        <f>VLOOKUP(Table1[[#This Row],[Product ID]],products!A$2:G$49,5,FALSE)</f>
        <v>31.624999999999996</v>
      </c>
      <c r="M639" s="9">
        <f>E639*K639*Table1[[#This Row],[Unit Price]]</f>
        <v>79.062499999999986</v>
      </c>
    </row>
    <row r="640" spans="1:13" x14ac:dyDescent="0.35">
      <c r="A640" s="2" t="s">
        <v>4093</v>
      </c>
      <c r="B640" s="5">
        <v>43684</v>
      </c>
      <c r="C640" s="2" t="s">
        <v>4094</v>
      </c>
      <c r="D640" t="s">
        <v>6175</v>
      </c>
      <c r="E640" s="2">
        <v>3</v>
      </c>
      <c r="F640" s="2" t="str">
        <f>customers!B640</f>
        <v>Neville Piatto</v>
      </c>
      <c r="G640" s="2">
        <f>customers!C640</f>
        <v>0</v>
      </c>
      <c r="H640" s="2" t="str">
        <f>customers!G640</f>
        <v>Ireland</v>
      </c>
      <c r="I640" t="str" cm="1">
        <f t="array" ref="I640">_xlfn.IFS(LEFT(D640,1)="L","Lib",LEFT(D640,1)="A","Ara",LEFT(D640,1)="R","Rob",LEFT(D640,1)="E","Exc")</f>
        <v>Ara</v>
      </c>
      <c r="J640" t="str">
        <f>VLOOKUP(Table1[[#This Row],[Product ID]],products!A$2:G$49,3,FALSE)</f>
        <v>M</v>
      </c>
      <c r="K640">
        <f>VLOOKUP(Table1[[#This Row],[Product ID]],products!A$2:G$49,4,FALSE)</f>
        <v>2.5</v>
      </c>
      <c r="L640" s="8">
        <f>VLOOKUP(Table1[[#This Row],[Product ID]],products!A$2:G$49,5,FALSE)</f>
        <v>25.874999999999996</v>
      </c>
      <c r="M640" s="9">
        <f>E640*K640*Table1[[#This Row],[Unit Price]]</f>
        <v>194.06249999999997</v>
      </c>
    </row>
    <row r="641" spans="1:13" x14ac:dyDescent="0.35">
      <c r="A641" s="2" t="s">
        <v>4098</v>
      </c>
      <c r="B641" s="5">
        <v>44331</v>
      </c>
      <c r="C641" s="2" t="s">
        <v>4099</v>
      </c>
      <c r="D641" t="s">
        <v>6150</v>
      </c>
      <c r="E641" s="2">
        <v>1</v>
      </c>
      <c r="F641" s="2" t="str">
        <f>customers!B641</f>
        <v>Jeno Capey</v>
      </c>
      <c r="G641" s="2" t="str">
        <f>customers!C641</f>
        <v>jcapeyhr@bravesites.com</v>
      </c>
      <c r="H641" s="2" t="str">
        <f>customers!G641</f>
        <v>United States</v>
      </c>
      <c r="I641" t="str" cm="1">
        <f t="array" ref="I641">_xlfn.IFS(LEFT(D641,1)="L","Lib",LEFT(D641,1)="A","Ara",LEFT(D641,1)="R","Rob",LEFT(D641,1)="E","Exc")</f>
        <v>Lib</v>
      </c>
      <c r="J641" t="str">
        <f>VLOOKUP(Table1[[#This Row],[Product ID]],products!A$2:G$49,3,FALSE)</f>
        <v>D</v>
      </c>
      <c r="K641">
        <f>VLOOKUP(Table1[[#This Row],[Product ID]],products!A$2:G$49,4,FALSE)</f>
        <v>0.2</v>
      </c>
      <c r="L641" s="8">
        <f>VLOOKUP(Table1[[#This Row],[Product ID]],products!A$2:G$49,5,FALSE)</f>
        <v>3.8849999999999998</v>
      </c>
      <c r="M641" s="9">
        <f>E641*K641*Table1[[#This Row],[Unit Price]]</f>
        <v>0.77700000000000002</v>
      </c>
    </row>
    <row r="642" spans="1:13" x14ac:dyDescent="0.35">
      <c r="A642" s="2" t="s">
        <v>4104</v>
      </c>
      <c r="B642" s="5">
        <v>44547</v>
      </c>
      <c r="C642" s="2" t="s">
        <v>4152</v>
      </c>
      <c r="D642" t="s">
        <v>6142</v>
      </c>
      <c r="E642" s="2">
        <v>5</v>
      </c>
      <c r="F642" s="2" t="str">
        <f>customers!B642</f>
        <v>Carmella Bruffell</v>
      </c>
      <c r="G642" s="2">
        <f>customers!C642</f>
        <v>0</v>
      </c>
      <c r="H642" s="2" t="str">
        <f>customers!G642</f>
        <v>United Kingdom</v>
      </c>
      <c r="I642" t="str" cm="1">
        <f t="array" ref="I642">_xlfn.IFS(LEFT(D642,1)="L","Lib",LEFT(D642,1)="A","Ara",LEFT(D642,1)="R","Rob",LEFT(D642,1)="E","Exc")</f>
        <v>Rob</v>
      </c>
      <c r="J642" t="str">
        <f>VLOOKUP(Table1[[#This Row],[Product ID]],products!A$2:G$49,3,FALSE)</f>
        <v>L</v>
      </c>
      <c r="K642">
        <f>VLOOKUP(Table1[[#This Row],[Product ID]],products!A$2:G$49,4,FALSE)</f>
        <v>2.5</v>
      </c>
      <c r="L642" s="8">
        <f>VLOOKUP(Table1[[#This Row],[Product ID]],products!A$2:G$49,5,FALSE)</f>
        <v>27.484999999999996</v>
      </c>
      <c r="M642" s="9">
        <f>E642*K642*Table1[[#This Row],[Unit Price]]</f>
        <v>343.56249999999994</v>
      </c>
    </row>
    <row r="643" spans="1:13" x14ac:dyDescent="0.35">
      <c r="A643" s="2" t="s">
        <v>4109</v>
      </c>
      <c r="B643" s="5">
        <v>44448</v>
      </c>
      <c r="C643" s="2" t="s">
        <v>4110</v>
      </c>
      <c r="D643" t="s">
        <v>6179</v>
      </c>
      <c r="E643" s="2">
        <v>3</v>
      </c>
      <c r="F643" s="2" t="str">
        <f>customers!B643</f>
        <v>Yardley Basill</v>
      </c>
      <c r="G643" s="2" t="str">
        <f>customers!C643</f>
        <v>ybasillht@theguardian.com</v>
      </c>
      <c r="H643" s="2" t="str">
        <f>customers!G643</f>
        <v>United States</v>
      </c>
      <c r="I643" t="str" cm="1">
        <f t="array" ref="I643">_xlfn.IFS(LEFT(D643,1)="L","Lib",LEFT(D643,1)="A","Ara",LEFT(D643,1)="R","Rob",LEFT(D643,1)="E","Exc")</f>
        <v>Rob</v>
      </c>
      <c r="J643" t="str">
        <f>VLOOKUP(Table1[[#This Row],[Product ID]],products!A$2:G$49,3,FALSE)</f>
        <v>L</v>
      </c>
      <c r="K643">
        <f>VLOOKUP(Table1[[#This Row],[Product ID]],products!A$2:G$49,4,FALSE)</f>
        <v>1</v>
      </c>
      <c r="L643" s="8">
        <f>VLOOKUP(Table1[[#This Row],[Product ID]],products!A$2:G$49,5,FALSE)</f>
        <v>11.95</v>
      </c>
      <c r="M643" s="9">
        <f>E643*K643*Table1[[#This Row],[Unit Price]]</f>
        <v>35.849999999999994</v>
      </c>
    </row>
    <row r="644" spans="1:13" x14ac:dyDescent="0.35">
      <c r="A644" s="2" t="s">
        <v>4115</v>
      </c>
      <c r="B644" s="5">
        <v>43880</v>
      </c>
      <c r="C644" s="2" t="s">
        <v>4116</v>
      </c>
      <c r="D644" t="s">
        <v>6156</v>
      </c>
      <c r="E644" s="2">
        <v>2</v>
      </c>
      <c r="F644" s="2" t="str">
        <f>customers!B644</f>
        <v>Maggy Baistow</v>
      </c>
      <c r="G644" s="2" t="str">
        <f>customers!C644</f>
        <v>mbaistowhu@i2i.jp</v>
      </c>
      <c r="H644" s="2" t="str">
        <f>customers!G644</f>
        <v>United Kingdom</v>
      </c>
      <c r="I644" t="str" cm="1">
        <f t="array" ref="I644">_xlfn.IFS(LEFT(D644,1)="L","Lib",LEFT(D644,1)="A","Ara",LEFT(D644,1)="R","Rob",LEFT(D644,1)="E","Exc")</f>
        <v>Exc</v>
      </c>
      <c r="J644" t="str">
        <f>VLOOKUP(Table1[[#This Row],[Product ID]],products!A$2:G$49,3,FALSE)</f>
        <v>M</v>
      </c>
      <c r="K644">
        <f>VLOOKUP(Table1[[#This Row],[Product ID]],products!A$2:G$49,4,FALSE)</f>
        <v>0.2</v>
      </c>
      <c r="L644" s="8">
        <f>VLOOKUP(Table1[[#This Row],[Product ID]],products!A$2:G$49,5,FALSE)</f>
        <v>4.125</v>
      </c>
      <c r="M644" s="9">
        <f>E644*K644*Table1[[#This Row],[Unit Price]]</f>
        <v>1.6500000000000001</v>
      </c>
    </row>
    <row r="645" spans="1:13" x14ac:dyDescent="0.35">
      <c r="A645" s="2" t="s">
        <v>4123</v>
      </c>
      <c r="B645" s="5">
        <v>44011</v>
      </c>
      <c r="C645" s="2" t="s">
        <v>4124</v>
      </c>
      <c r="D645" t="s">
        <v>6148</v>
      </c>
      <c r="E645" s="2">
        <v>3</v>
      </c>
      <c r="F645" s="2" t="str">
        <f>customers!B645</f>
        <v>Courtney Pallant</v>
      </c>
      <c r="G645" s="2" t="str">
        <f>customers!C645</f>
        <v>cpallanthv@typepad.com</v>
      </c>
      <c r="H645" s="2" t="str">
        <f>customers!G645</f>
        <v>United States</v>
      </c>
      <c r="I645" t="str" cm="1">
        <f t="array" ref="I645">_xlfn.IFS(LEFT(D645,1)="L","Lib",LEFT(D645,1)="A","Ara",LEFT(D645,1)="R","Rob",LEFT(D645,1)="E","Exc")</f>
        <v>Exc</v>
      </c>
      <c r="J645" t="str">
        <f>VLOOKUP(Table1[[#This Row],[Product ID]],products!A$2:G$49,3,FALSE)</f>
        <v>L</v>
      </c>
      <c r="K645">
        <f>VLOOKUP(Table1[[#This Row],[Product ID]],products!A$2:G$49,4,FALSE)</f>
        <v>2.5</v>
      </c>
      <c r="L645" s="8">
        <f>VLOOKUP(Table1[[#This Row],[Product ID]],products!A$2:G$49,5,FALSE)</f>
        <v>34.154999999999994</v>
      </c>
      <c r="M645" s="9">
        <f>E645*K645*Table1[[#This Row],[Unit Price]]</f>
        <v>256.16249999999997</v>
      </c>
    </row>
    <row r="646" spans="1:13" x14ac:dyDescent="0.35">
      <c r="A646" s="2" t="s">
        <v>4128</v>
      </c>
      <c r="B646" s="5">
        <v>44694</v>
      </c>
      <c r="C646" s="2" t="s">
        <v>4129</v>
      </c>
      <c r="D646" t="s">
        <v>6149</v>
      </c>
      <c r="E646" s="2">
        <v>2</v>
      </c>
      <c r="F646" s="2" t="str">
        <f>customers!B646</f>
        <v>Marne Mingey</v>
      </c>
      <c r="G646" s="2">
        <f>customers!C646</f>
        <v>0</v>
      </c>
      <c r="H646" s="2" t="str">
        <f>customers!G646</f>
        <v>United States</v>
      </c>
      <c r="I646" t="str" cm="1">
        <f t="array" ref="I646">_xlfn.IFS(LEFT(D646,1)="L","Lib",LEFT(D646,1)="A","Ara",LEFT(D646,1)="R","Rob",LEFT(D646,1)="E","Exc")</f>
        <v>Rob</v>
      </c>
      <c r="J646" t="str">
        <f>VLOOKUP(Table1[[#This Row],[Product ID]],products!A$2:G$49,3,FALSE)</f>
        <v>D</v>
      </c>
      <c r="K646">
        <f>VLOOKUP(Table1[[#This Row],[Product ID]],products!A$2:G$49,4,FALSE)</f>
        <v>2.5</v>
      </c>
      <c r="L646" s="8">
        <f>VLOOKUP(Table1[[#This Row],[Product ID]],products!A$2:G$49,5,FALSE)</f>
        <v>20.584999999999997</v>
      </c>
      <c r="M646" s="9">
        <f>E646*K646*Table1[[#This Row],[Unit Price]]</f>
        <v>102.92499999999998</v>
      </c>
    </row>
    <row r="647" spans="1:13" x14ac:dyDescent="0.35">
      <c r="A647" s="2" t="s">
        <v>4133</v>
      </c>
      <c r="B647" s="5">
        <v>44106</v>
      </c>
      <c r="C647" s="2" t="s">
        <v>4134</v>
      </c>
      <c r="D647" t="s">
        <v>6168</v>
      </c>
      <c r="E647" s="2">
        <v>3</v>
      </c>
      <c r="F647" s="2" t="str">
        <f>customers!B647</f>
        <v>Denny O' Ronan</v>
      </c>
      <c r="G647" s="2" t="str">
        <f>customers!C647</f>
        <v>dohx@redcross.org</v>
      </c>
      <c r="H647" s="2" t="str">
        <f>customers!G647</f>
        <v>United States</v>
      </c>
      <c r="I647" t="str" cm="1">
        <f t="array" ref="I647">_xlfn.IFS(LEFT(D647,1)="L","Lib",LEFT(D647,1)="A","Ara",LEFT(D647,1)="R","Rob",LEFT(D647,1)="E","Exc")</f>
        <v>Ara</v>
      </c>
      <c r="J647" t="str">
        <f>VLOOKUP(Table1[[#This Row],[Product ID]],products!A$2:G$49,3,FALSE)</f>
        <v>D</v>
      </c>
      <c r="K647">
        <f>VLOOKUP(Table1[[#This Row],[Product ID]],products!A$2:G$49,4,FALSE)</f>
        <v>2.5</v>
      </c>
      <c r="L647" s="8">
        <f>VLOOKUP(Table1[[#This Row],[Product ID]],products!A$2:G$49,5,FALSE)</f>
        <v>22.884999999999998</v>
      </c>
      <c r="M647" s="9">
        <f>E647*K647*Table1[[#This Row],[Unit Price]]</f>
        <v>171.63749999999999</v>
      </c>
    </row>
    <row r="648" spans="1:13" x14ac:dyDescent="0.35">
      <c r="A648" s="2" t="s">
        <v>4139</v>
      </c>
      <c r="B648" s="5">
        <v>44532</v>
      </c>
      <c r="C648" s="2" t="s">
        <v>4140</v>
      </c>
      <c r="D648" t="s">
        <v>6147</v>
      </c>
      <c r="E648" s="2">
        <v>1</v>
      </c>
      <c r="F648" s="2" t="str">
        <f>customers!B648</f>
        <v>Dottie Rallin</v>
      </c>
      <c r="G648" s="2" t="str">
        <f>customers!C648</f>
        <v>drallinhy@howstuffworks.com</v>
      </c>
      <c r="H648" s="2" t="str">
        <f>customers!G648</f>
        <v>United States</v>
      </c>
      <c r="I648" t="str" cm="1">
        <f t="array" ref="I648">_xlfn.IFS(LEFT(D648,1)="L","Lib",LEFT(D648,1)="A","Ara",LEFT(D648,1)="R","Rob",LEFT(D648,1)="E","Exc")</f>
        <v>Ara</v>
      </c>
      <c r="J648" t="str">
        <f>VLOOKUP(Table1[[#This Row],[Product ID]],products!A$2:G$49,3,FALSE)</f>
        <v>D</v>
      </c>
      <c r="K648">
        <f>VLOOKUP(Table1[[#This Row],[Product ID]],products!A$2:G$49,4,FALSE)</f>
        <v>1</v>
      </c>
      <c r="L648" s="8">
        <f>VLOOKUP(Table1[[#This Row],[Product ID]],products!A$2:G$49,5,FALSE)</f>
        <v>9.9499999999999993</v>
      </c>
      <c r="M648" s="9">
        <f>E648*K648*Table1[[#This Row],[Unit Price]]</f>
        <v>9.9499999999999993</v>
      </c>
    </row>
    <row r="649" spans="1:13" x14ac:dyDescent="0.35">
      <c r="A649" s="2" t="s">
        <v>4145</v>
      </c>
      <c r="B649" s="5">
        <v>44502</v>
      </c>
      <c r="C649" s="2" t="s">
        <v>4146</v>
      </c>
      <c r="D649" t="s">
        <v>6161</v>
      </c>
      <c r="E649" s="2">
        <v>3</v>
      </c>
      <c r="F649" s="2" t="str">
        <f>customers!B649</f>
        <v>Ardith Chill</v>
      </c>
      <c r="G649" s="2" t="str">
        <f>customers!C649</f>
        <v>achillhz@epa.gov</v>
      </c>
      <c r="H649" s="2" t="str">
        <f>customers!G649</f>
        <v>United Kingdom</v>
      </c>
      <c r="I649" t="str" cm="1">
        <f t="array" ref="I649">_xlfn.IFS(LEFT(D649,1)="L","Lib",LEFT(D649,1)="A","Ara",LEFT(D649,1)="R","Rob",LEFT(D649,1)="E","Exc")</f>
        <v>Lib</v>
      </c>
      <c r="J649" t="str">
        <f>VLOOKUP(Table1[[#This Row],[Product ID]],products!A$2:G$49,3,FALSE)</f>
        <v>L</v>
      </c>
      <c r="K649">
        <f>VLOOKUP(Table1[[#This Row],[Product ID]],products!A$2:G$49,4,FALSE)</f>
        <v>0.5</v>
      </c>
      <c r="L649" s="8">
        <f>VLOOKUP(Table1[[#This Row],[Product ID]],products!A$2:G$49,5,FALSE)</f>
        <v>9.51</v>
      </c>
      <c r="M649" s="9">
        <f>E649*K649*Table1[[#This Row],[Unit Price]]</f>
        <v>14.265000000000001</v>
      </c>
    </row>
    <row r="650" spans="1:13" x14ac:dyDescent="0.35">
      <c r="A650" s="2" t="s">
        <v>4151</v>
      </c>
      <c r="B650" s="5">
        <v>43884</v>
      </c>
      <c r="C650" s="2" t="s">
        <v>4152</v>
      </c>
      <c r="D650" t="s">
        <v>6163</v>
      </c>
      <c r="E650" s="2">
        <v>6</v>
      </c>
      <c r="F650" s="2" t="str">
        <f>customers!B650</f>
        <v>Tuckie Mathonnet</v>
      </c>
      <c r="G650" s="2" t="str">
        <f>customers!C650</f>
        <v>tmathonneti0@google.co.jp</v>
      </c>
      <c r="H650" s="2" t="str">
        <f>customers!G650</f>
        <v>United States</v>
      </c>
      <c r="I650" t="str" cm="1">
        <f t="array" ref="I650">_xlfn.IFS(LEFT(D650,1)="L","Lib",LEFT(D650,1)="A","Ara",LEFT(D650,1)="R","Rob",LEFT(D650,1)="E","Exc")</f>
        <v>Rob</v>
      </c>
      <c r="J650" t="str">
        <f>VLOOKUP(Table1[[#This Row],[Product ID]],products!A$2:G$49,3,FALSE)</f>
        <v>D</v>
      </c>
      <c r="K650">
        <f>VLOOKUP(Table1[[#This Row],[Product ID]],products!A$2:G$49,4,FALSE)</f>
        <v>0.2</v>
      </c>
      <c r="L650" s="8">
        <f>VLOOKUP(Table1[[#This Row],[Product ID]],products!A$2:G$49,5,FALSE)</f>
        <v>2.6849999999999996</v>
      </c>
      <c r="M650" s="9">
        <f>E650*K650*Table1[[#This Row],[Unit Price]]</f>
        <v>3.222</v>
      </c>
    </row>
    <row r="651" spans="1:13" x14ac:dyDescent="0.35">
      <c r="A651" s="2" t="s">
        <v>4157</v>
      </c>
      <c r="B651" s="5">
        <v>44015</v>
      </c>
      <c r="C651" s="2" t="s">
        <v>4158</v>
      </c>
      <c r="D651" t="s">
        <v>6170</v>
      </c>
      <c r="E651" s="2">
        <v>6</v>
      </c>
      <c r="F651" s="2" t="str">
        <f>customers!B651</f>
        <v>Charmane Denys</v>
      </c>
      <c r="G651" s="2" t="str">
        <f>customers!C651</f>
        <v>cdenysi1@is.gd</v>
      </c>
      <c r="H651" s="2" t="str">
        <f>customers!G651</f>
        <v>United Kingdom</v>
      </c>
      <c r="I651" t="str" cm="1">
        <f t="array" ref="I651">_xlfn.IFS(LEFT(D651,1)="L","Lib",LEFT(D651,1)="A","Ara",LEFT(D651,1)="R","Rob",LEFT(D651,1)="E","Exc")</f>
        <v>Lib</v>
      </c>
      <c r="J651" t="str">
        <f>VLOOKUP(Table1[[#This Row],[Product ID]],products!A$2:G$49,3,FALSE)</f>
        <v>L</v>
      </c>
      <c r="K651">
        <f>VLOOKUP(Table1[[#This Row],[Product ID]],products!A$2:G$49,4,FALSE)</f>
        <v>1</v>
      </c>
      <c r="L651" s="8">
        <f>VLOOKUP(Table1[[#This Row],[Product ID]],products!A$2:G$49,5,FALSE)</f>
        <v>15.85</v>
      </c>
      <c r="M651" s="9">
        <f>E651*K651*Table1[[#This Row],[Unit Price]]</f>
        <v>95.1</v>
      </c>
    </row>
    <row r="652" spans="1:13" x14ac:dyDescent="0.35">
      <c r="A652" s="2" t="s">
        <v>4163</v>
      </c>
      <c r="B652" s="5">
        <v>43507</v>
      </c>
      <c r="C652" s="2" t="s">
        <v>4164</v>
      </c>
      <c r="D652" t="s">
        <v>6172</v>
      </c>
      <c r="E652" s="2">
        <v>1</v>
      </c>
      <c r="F652" s="2" t="str">
        <f>customers!B652</f>
        <v>Cecily Stebbings</v>
      </c>
      <c r="G652" s="2" t="str">
        <f>customers!C652</f>
        <v>cstebbingsi2@drupal.org</v>
      </c>
      <c r="H652" s="2" t="str">
        <f>customers!G652</f>
        <v>United States</v>
      </c>
      <c r="I652" t="str" cm="1">
        <f t="array" ref="I652">_xlfn.IFS(LEFT(D652,1)="L","Lib",LEFT(D652,1)="A","Ara",LEFT(D652,1)="R","Rob",LEFT(D652,1)="E","Exc")</f>
        <v>Rob</v>
      </c>
      <c r="J652" t="str">
        <f>VLOOKUP(Table1[[#This Row],[Product ID]],products!A$2:G$49,3,FALSE)</f>
        <v>D</v>
      </c>
      <c r="K652">
        <f>VLOOKUP(Table1[[#This Row],[Product ID]],products!A$2:G$49,4,FALSE)</f>
        <v>0.5</v>
      </c>
      <c r="L652" s="8">
        <f>VLOOKUP(Table1[[#This Row],[Product ID]],products!A$2:G$49,5,FALSE)</f>
        <v>5.3699999999999992</v>
      </c>
      <c r="M652" s="9">
        <f>E652*K652*Table1[[#This Row],[Unit Price]]</f>
        <v>2.6849999999999996</v>
      </c>
    </row>
    <row r="653" spans="1:13" x14ac:dyDescent="0.35">
      <c r="A653" s="2" t="s">
        <v>4169</v>
      </c>
      <c r="B653" s="5">
        <v>44084</v>
      </c>
      <c r="C653" s="2" t="s">
        <v>4170</v>
      </c>
      <c r="D653" t="s">
        <v>6179</v>
      </c>
      <c r="E653" s="2">
        <v>4</v>
      </c>
      <c r="F653" s="2" t="str">
        <f>customers!B653</f>
        <v>Giana Tonnesen</v>
      </c>
      <c r="G653" s="2">
        <f>customers!C653</f>
        <v>0</v>
      </c>
      <c r="H653" s="2" t="str">
        <f>customers!G653</f>
        <v>United States</v>
      </c>
      <c r="I653" t="str" cm="1">
        <f t="array" ref="I653">_xlfn.IFS(LEFT(D653,1)="L","Lib",LEFT(D653,1)="A","Ara",LEFT(D653,1)="R","Rob",LEFT(D653,1)="E","Exc")</f>
        <v>Rob</v>
      </c>
      <c r="J653" t="str">
        <f>VLOOKUP(Table1[[#This Row],[Product ID]],products!A$2:G$49,3,FALSE)</f>
        <v>L</v>
      </c>
      <c r="K653">
        <f>VLOOKUP(Table1[[#This Row],[Product ID]],products!A$2:G$49,4,FALSE)</f>
        <v>1</v>
      </c>
      <c r="L653" s="8">
        <f>VLOOKUP(Table1[[#This Row],[Product ID]],products!A$2:G$49,5,FALSE)</f>
        <v>11.95</v>
      </c>
      <c r="M653" s="9">
        <f>E653*K653*Table1[[#This Row],[Unit Price]]</f>
        <v>47.8</v>
      </c>
    </row>
    <row r="654" spans="1:13" x14ac:dyDescent="0.35">
      <c r="A654" s="2" t="s">
        <v>4174</v>
      </c>
      <c r="B654" s="5">
        <v>43892</v>
      </c>
      <c r="C654" s="2" t="s">
        <v>4175</v>
      </c>
      <c r="D654" t="s">
        <v>6170</v>
      </c>
      <c r="E654" s="2">
        <v>4</v>
      </c>
      <c r="F654" s="2" t="str">
        <f>customers!B654</f>
        <v>Rhetta Zywicki</v>
      </c>
      <c r="G654" s="2" t="str">
        <f>customers!C654</f>
        <v>rzywickii4@ifeng.com</v>
      </c>
      <c r="H654" s="2" t="str">
        <f>customers!G654</f>
        <v>Ireland</v>
      </c>
      <c r="I654" t="str" cm="1">
        <f t="array" ref="I654">_xlfn.IFS(LEFT(D654,1)="L","Lib",LEFT(D654,1)="A","Ara",LEFT(D654,1)="R","Rob",LEFT(D654,1)="E","Exc")</f>
        <v>Lib</v>
      </c>
      <c r="J654" t="str">
        <f>VLOOKUP(Table1[[#This Row],[Product ID]],products!A$2:G$49,3,FALSE)</f>
        <v>L</v>
      </c>
      <c r="K654">
        <f>VLOOKUP(Table1[[#This Row],[Product ID]],products!A$2:G$49,4,FALSE)</f>
        <v>1</v>
      </c>
      <c r="L654" s="8">
        <f>VLOOKUP(Table1[[#This Row],[Product ID]],products!A$2:G$49,5,FALSE)</f>
        <v>15.85</v>
      </c>
      <c r="M654" s="9">
        <f>E654*K654*Table1[[#This Row],[Unit Price]]</f>
        <v>63.4</v>
      </c>
    </row>
    <row r="655" spans="1:13" x14ac:dyDescent="0.35">
      <c r="A655" s="2" t="s">
        <v>4179</v>
      </c>
      <c r="B655" s="5">
        <v>44375</v>
      </c>
      <c r="C655" s="2" t="s">
        <v>4180</v>
      </c>
      <c r="D655" t="s">
        <v>6175</v>
      </c>
      <c r="E655" s="2">
        <v>4</v>
      </c>
      <c r="F655" s="2" t="str">
        <f>customers!B655</f>
        <v>Almeria Burgett</v>
      </c>
      <c r="G655" s="2" t="str">
        <f>customers!C655</f>
        <v>aburgetti5@moonfruit.com</v>
      </c>
      <c r="H655" s="2" t="str">
        <f>customers!G655</f>
        <v>United States</v>
      </c>
      <c r="I655" t="str" cm="1">
        <f t="array" ref="I655">_xlfn.IFS(LEFT(D655,1)="L","Lib",LEFT(D655,1)="A","Ara",LEFT(D655,1)="R","Rob",LEFT(D655,1)="E","Exc")</f>
        <v>Ara</v>
      </c>
      <c r="J655" t="str">
        <f>VLOOKUP(Table1[[#This Row],[Product ID]],products!A$2:G$49,3,FALSE)</f>
        <v>M</v>
      </c>
      <c r="K655">
        <f>VLOOKUP(Table1[[#This Row],[Product ID]],products!A$2:G$49,4,FALSE)</f>
        <v>2.5</v>
      </c>
      <c r="L655" s="8">
        <f>VLOOKUP(Table1[[#This Row],[Product ID]],products!A$2:G$49,5,FALSE)</f>
        <v>25.874999999999996</v>
      </c>
      <c r="M655" s="9">
        <f>E655*K655*Table1[[#This Row],[Unit Price]]</f>
        <v>258.74999999999994</v>
      </c>
    </row>
    <row r="656" spans="1:13" x14ac:dyDescent="0.35">
      <c r="A656" s="2" t="s">
        <v>4185</v>
      </c>
      <c r="B656" s="5">
        <v>43476</v>
      </c>
      <c r="C656" s="2" t="s">
        <v>4186</v>
      </c>
      <c r="D656" t="s">
        <v>6168</v>
      </c>
      <c r="E656" s="2">
        <v>3</v>
      </c>
      <c r="F656" s="2" t="str">
        <f>customers!B656</f>
        <v>Marvin Malloy</v>
      </c>
      <c r="G656" s="2" t="str">
        <f>customers!C656</f>
        <v>mmalloyi6@seattletimes.com</v>
      </c>
      <c r="H656" s="2" t="str">
        <f>customers!G656</f>
        <v>United States</v>
      </c>
      <c r="I656" t="str" cm="1">
        <f t="array" ref="I656">_xlfn.IFS(LEFT(D656,1)="L","Lib",LEFT(D656,1)="A","Ara",LEFT(D656,1)="R","Rob",LEFT(D656,1)="E","Exc")</f>
        <v>Ara</v>
      </c>
      <c r="J656" t="str">
        <f>VLOOKUP(Table1[[#This Row],[Product ID]],products!A$2:G$49,3,FALSE)</f>
        <v>D</v>
      </c>
      <c r="K656">
        <f>VLOOKUP(Table1[[#This Row],[Product ID]],products!A$2:G$49,4,FALSE)</f>
        <v>2.5</v>
      </c>
      <c r="L656" s="8">
        <f>VLOOKUP(Table1[[#This Row],[Product ID]],products!A$2:G$49,5,FALSE)</f>
        <v>22.884999999999998</v>
      </c>
      <c r="M656" s="9">
        <f>E656*K656*Table1[[#This Row],[Unit Price]]</f>
        <v>171.63749999999999</v>
      </c>
    </row>
    <row r="657" spans="1:13" x14ac:dyDescent="0.35">
      <c r="A657" s="2" t="s">
        <v>4191</v>
      </c>
      <c r="B657" s="5">
        <v>43728</v>
      </c>
      <c r="C657" s="2" t="s">
        <v>4192</v>
      </c>
      <c r="D657" t="s">
        <v>6151</v>
      </c>
      <c r="E657" s="2">
        <v>2</v>
      </c>
      <c r="F657" s="2" t="str">
        <f>customers!B657</f>
        <v>Maxim McParland</v>
      </c>
      <c r="G657" s="2" t="str">
        <f>customers!C657</f>
        <v>mmcparlandi7@w3.org</v>
      </c>
      <c r="H657" s="2" t="str">
        <f>customers!G657</f>
        <v>United States</v>
      </c>
      <c r="I657" t="str" cm="1">
        <f t="array" ref="I657">_xlfn.IFS(LEFT(D657,1)="L","Lib",LEFT(D657,1)="A","Ara",LEFT(D657,1)="R","Rob",LEFT(D657,1)="E","Exc")</f>
        <v>Rob</v>
      </c>
      <c r="J657" t="str">
        <f>VLOOKUP(Table1[[#This Row],[Product ID]],products!A$2:G$49,3,FALSE)</f>
        <v>M</v>
      </c>
      <c r="K657">
        <f>VLOOKUP(Table1[[#This Row],[Product ID]],products!A$2:G$49,4,FALSE)</f>
        <v>2.5</v>
      </c>
      <c r="L657" s="8">
        <f>VLOOKUP(Table1[[#This Row],[Product ID]],products!A$2:G$49,5,FALSE)</f>
        <v>22.884999999999998</v>
      </c>
      <c r="M657" s="9">
        <f>E657*K657*Table1[[#This Row],[Unit Price]]</f>
        <v>114.42499999999998</v>
      </c>
    </row>
    <row r="658" spans="1:13" x14ac:dyDescent="0.35">
      <c r="A658" s="2" t="s">
        <v>4196</v>
      </c>
      <c r="B658" s="5">
        <v>44485</v>
      </c>
      <c r="C658" s="2" t="s">
        <v>4197</v>
      </c>
      <c r="D658" t="s">
        <v>6143</v>
      </c>
      <c r="E658" s="2">
        <v>4</v>
      </c>
      <c r="F658" s="2" t="str">
        <f>customers!B658</f>
        <v>Sylas Jennaroy</v>
      </c>
      <c r="G658" s="2" t="str">
        <f>customers!C658</f>
        <v>sjennaroyi8@purevolume.com</v>
      </c>
      <c r="H658" s="2" t="str">
        <f>customers!G658</f>
        <v>United States</v>
      </c>
      <c r="I658" t="str" cm="1">
        <f t="array" ref="I658">_xlfn.IFS(LEFT(D658,1)="L","Lib",LEFT(D658,1)="A","Ara",LEFT(D658,1)="R","Rob",LEFT(D658,1)="E","Exc")</f>
        <v>Lib</v>
      </c>
      <c r="J658" t="str">
        <f>VLOOKUP(Table1[[#This Row],[Product ID]],products!A$2:G$49,3,FALSE)</f>
        <v>D</v>
      </c>
      <c r="K658">
        <f>VLOOKUP(Table1[[#This Row],[Product ID]],products!A$2:G$49,4,FALSE)</f>
        <v>1</v>
      </c>
      <c r="L658" s="8">
        <f>VLOOKUP(Table1[[#This Row],[Product ID]],products!A$2:G$49,5,FALSE)</f>
        <v>12.95</v>
      </c>
      <c r="M658" s="9">
        <f>E658*K658*Table1[[#This Row],[Unit Price]]</f>
        <v>51.8</v>
      </c>
    </row>
    <row r="659" spans="1:13" x14ac:dyDescent="0.35">
      <c r="A659" s="2" t="s">
        <v>4201</v>
      </c>
      <c r="B659" s="5">
        <v>43831</v>
      </c>
      <c r="C659" s="2" t="s">
        <v>4202</v>
      </c>
      <c r="D659" t="s">
        <v>6157</v>
      </c>
      <c r="E659" s="2">
        <v>2</v>
      </c>
      <c r="F659" s="2" t="str">
        <f>customers!B659</f>
        <v>Wren Place</v>
      </c>
      <c r="G659" s="2" t="str">
        <f>customers!C659</f>
        <v>wplacei9@wsj.com</v>
      </c>
      <c r="H659" s="2" t="str">
        <f>customers!G659</f>
        <v>United States</v>
      </c>
      <c r="I659" t="str" cm="1">
        <f t="array" ref="I659">_xlfn.IFS(LEFT(D659,1)="L","Lib",LEFT(D659,1)="A","Ara",LEFT(D659,1)="R","Rob",LEFT(D659,1)="E","Exc")</f>
        <v>Ara</v>
      </c>
      <c r="J659" t="str">
        <f>VLOOKUP(Table1[[#This Row],[Product ID]],products!A$2:G$49,3,FALSE)</f>
        <v>M</v>
      </c>
      <c r="K659">
        <f>VLOOKUP(Table1[[#This Row],[Product ID]],products!A$2:G$49,4,FALSE)</f>
        <v>0.5</v>
      </c>
      <c r="L659" s="8">
        <f>VLOOKUP(Table1[[#This Row],[Product ID]],products!A$2:G$49,5,FALSE)</f>
        <v>6.75</v>
      </c>
      <c r="M659" s="9">
        <f>E659*K659*Table1[[#This Row],[Unit Price]]</f>
        <v>6.75</v>
      </c>
    </row>
    <row r="660" spans="1:13" x14ac:dyDescent="0.35">
      <c r="A660" s="2" t="s">
        <v>4207</v>
      </c>
      <c r="B660" s="5">
        <v>44630</v>
      </c>
      <c r="C660" s="2" t="s">
        <v>4263</v>
      </c>
      <c r="D660" t="s">
        <v>6139</v>
      </c>
      <c r="E660" s="2">
        <v>3</v>
      </c>
      <c r="F660" s="2" t="str">
        <f>customers!B660</f>
        <v>Hewitt Jarret</v>
      </c>
      <c r="G660" s="2">
        <f>customers!C660</f>
        <v>0</v>
      </c>
      <c r="H660" s="2" t="str">
        <f>customers!G660</f>
        <v>Ireland</v>
      </c>
      <c r="I660" t="str" cm="1">
        <f t="array" ref="I660">_xlfn.IFS(LEFT(D660,1)="L","Lib",LEFT(D660,1)="A","Ara",LEFT(D660,1)="R","Rob",LEFT(D660,1)="E","Exc")</f>
        <v>Exc</v>
      </c>
      <c r="J660" t="str">
        <f>VLOOKUP(Table1[[#This Row],[Product ID]],products!A$2:G$49,3,FALSE)</f>
        <v>M</v>
      </c>
      <c r="K660">
        <f>VLOOKUP(Table1[[#This Row],[Product ID]],products!A$2:G$49,4,FALSE)</f>
        <v>0.5</v>
      </c>
      <c r="L660" s="8">
        <f>VLOOKUP(Table1[[#This Row],[Product ID]],products!A$2:G$49,5,FALSE)</f>
        <v>8.25</v>
      </c>
      <c r="M660" s="9">
        <f>E660*K660*Table1[[#This Row],[Unit Price]]</f>
        <v>12.375</v>
      </c>
    </row>
    <row r="661" spans="1:13" x14ac:dyDescent="0.35">
      <c r="A661" s="2" t="s">
        <v>4211</v>
      </c>
      <c r="B661" s="5">
        <v>44693</v>
      </c>
      <c r="C661" s="2" t="s">
        <v>4212</v>
      </c>
      <c r="D661" t="s">
        <v>6168</v>
      </c>
      <c r="E661" s="2">
        <v>2</v>
      </c>
      <c r="F661" s="2" t="str">
        <f>customers!B661</f>
        <v>Dollie Gadsden</v>
      </c>
      <c r="G661" s="2" t="str">
        <f>customers!C661</f>
        <v>dgadsdenib@google.com.hk</v>
      </c>
      <c r="H661" s="2" t="str">
        <f>customers!G661</f>
        <v>Ireland</v>
      </c>
      <c r="I661" t="str" cm="1">
        <f t="array" ref="I661">_xlfn.IFS(LEFT(D661,1)="L","Lib",LEFT(D661,1)="A","Ara",LEFT(D661,1)="R","Rob",LEFT(D661,1)="E","Exc")</f>
        <v>Ara</v>
      </c>
      <c r="J661" t="str">
        <f>VLOOKUP(Table1[[#This Row],[Product ID]],products!A$2:G$49,3,FALSE)</f>
        <v>D</v>
      </c>
      <c r="K661">
        <f>VLOOKUP(Table1[[#This Row],[Product ID]],products!A$2:G$49,4,FALSE)</f>
        <v>2.5</v>
      </c>
      <c r="L661" s="8">
        <f>VLOOKUP(Table1[[#This Row],[Product ID]],products!A$2:G$49,5,FALSE)</f>
        <v>22.884999999999998</v>
      </c>
      <c r="M661" s="9">
        <f>E661*K661*Table1[[#This Row],[Unit Price]]</f>
        <v>114.42499999999998</v>
      </c>
    </row>
    <row r="662" spans="1:13" x14ac:dyDescent="0.35">
      <c r="A662" s="2" t="s">
        <v>4217</v>
      </c>
      <c r="B662" s="5">
        <v>44084</v>
      </c>
      <c r="C662" s="2" t="s">
        <v>4218</v>
      </c>
      <c r="D662" t="s">
        <v>6176</v>
      </c>
      <c r="E662" s="2">
        <v>6</v>
      </c>
      <c r="F662" s="2" t="str">
        <f>customers!B662</f>
        <v>Val Wakelin</v>
      </c>
      <c r="G662" s="2" t="str">
        <f>customers!C662</f>
        <v>vwakelinic@unesco.org</v>
      </c>
      <c r="H662" s="2" t="str">
        <f>customers!G662</f>
        <v>United States</v>
      </c>
      <c r="I662" t="str" cm="1">
        <f t="array" ref="I662">_xlfn.IFS(LEFT(D662,1)="L","Lib",LEFT(D662,1)="A","Ara",LEFT(D662,1)="R","Rob",LEFT(D662,1)="E","Exc")</f>
        <v>Exc</v>
      </c>
      <c r="J662" t="str">
        <f>VLOOKUP(Table1[[#This Row],[Product ID]],products!A$2:G$49,3,FALSE)</f>
        <v>L</v>
      </c>
      <c r="K662">
        <f>VLOOKUP(Table1[[#This Row],[Product ID]],products!A$2:G$49,4,FALSE)</f>
        <v>0.5</v>
      </c>
      <c r="L662" s="8">
        <f>VLOOKUP(Table1[[#This Row],[Product ID]],products!A$2:G$49,5,FALSE)</f>
        <v>8.91</v>
      </c>
      <c r="M662" s="9">
        <f>E662*K662*Table1[[#This Row],[Unit Price]]</f>
        <v>26.73</v>
      </c>
    </row>
    <row r="663" spans="1:13" x14ac:dyDescent="0.35">
      <c r="A663" s="2" t="s">
        <v>4223</v>
      </c>
      <c r="B663" s="5">
        <v>44485</v>
      </c>
      <c r="C663" s="2" t="s">
        <v>4224</v>
      </c>
      <c r="D663" t="s">
        <v>6152</v>
      </c>
      <c r="E663" s="2">
        <v>6</v>
      </c>
      <c r="F663" s="2" t="str">
        <f>customers!B663</f>
        <v>Annie Campsall</v>
      </c>
      <c r="G663" s="2" t="str">
        <f>customers!C663</f>
        <v>acampsallid@zimbio.com</v>
      </c>
      <c r="H663" s="2" t="str">
        <f>customers!G663</f>
        <v>United States</v>
      </c>
      <c r="I663" t="str" cm="1">
        <f t="array" ref="I663">_xlfn.IFS(LEFT(D663,1)="L","Lib",LEFT(D663,1)="A","Ara",LEFT(D663,1)="R","Rob",LEFT(D663,1)="E","Exc")</f>
        <v>Ara</v>
      </c>
      <c r="J663" t="str">
        <f>VLOOKUP(Table1[[#This Row],[Product ID]],products!A$2:G$49,3,FALSE)</f>
        <v>M</v>
      </c>
      <c r="K663">
        <f>VLOOKUP(Table1[[#This Row],[Product ID]],products!A$2:G$49,4,FALSE)</f>
        <v>0.2</v>
      </c>
      <c r="L663" s="8">
        <f>VLOOKUP(Table1[[#This Row],[Product ID]],products!A$2:G$49,5,FALSE)</f>
        <v>3.375</v>
      </c>
      <c r="M663" s="9">
        <f>E663*K663*Table1[[#This Row],[Unit Price]]</f>
        <v>4.0500000000000007</v>
      </c>
    </row>
    <row r="664" spans="1:13" x14ac:dyDescent="0.35">
      <c r="A664" s="2" t="s">
        <v>4229</v>
      </c>
      <c r="B664" s="5">
        <v>44364</v>
      </c>
      <c r="C664" s="2" t="s">
        <v>4230</v>
      </c>
      <c r="D664" t="s">
        <v>6165</v>
      </c>
      <c r="E664" s="2">
        <v>5</v>
      </c>
      <c r="F664" s="2" t="str">
        <f>customers!B664</f>
        <v>Shermy Moseby</v>
      </c>
      <c r="G664" s="2" t="str">
        <f>customers!C664</f>
        <v>smosebyie@stanford.edu</v>
      </c>
      <c r="H664" s="2" t="str">
        <f>customers!G664</f>
        <v>United States</v>
      </c>
      <c r="I664" t="str" cm="1">
        <f t="array" ref="I664">_xlfn.IFS(LEFT(D664,1)="L","Lib",LEFT(D664,1)="A","Ara",LEFT(D664,1)="R","Rob",LEFT(D664,1)="E","Exc")</f>
        <v>Lib</v>
      </c>
      <c r="J664" t="str">
        <f>VLOOKUP(Table1[[#This Row],[Product ID]],products!A$2:G$49,3,FALSE)</f>
        <v>D</v>
      </c>
      <c r="K664">
        <f>VLOOKUP(Table1[[#This Row],[Product ID]],products!A$2:G$49,4,FALSE)</f>
        <v>2.5</v>
      </c>
      <c r="L664" s="8">
        <f>VLOOKUP(Table1[[#This Row],[Product ID]],products!A$2:G$49,5,FALSE)</f>
        <v>29.784999999999997</v>
      </c>
      <c r="M664" s="9">
        <f>E664*K664*Table1[[#This Row],[Unit Price]]</f>
        <v>372.31249999999994</v>
      </c>
    </row>
    <row r="665" spans="1:13" x14ac:dyDescent="0.35">
      <c r="A665" s="2" t="s">
        <v>4234</v>
      </c>
      <c r="B665" s="5">
        <v>43554</v>
      </c>
      <c r="C665" s="2" t="s">
        <v>4235</v>
      </c>
      <c r="D665" t="s">
        <v>6155</v>
      </c>
      <c r="E665" s="2">
        <v>6</v>
      </c>
      <c r="F665" s="2" t="str">
        <f>customers!B665</f>
        <v>Corrie Wass</v>
      </c>
      <c r="G665" s="2" t="str">
        <f>customers!C665</f>
        <v>cwassif@prweb.com</v>
      </c>
      <c r="H665" s="2" t="str">
        <f>customers!G665</f>
        <v>United States</v>
      </c>
      <c r="I665" t="str" cm="1">
        <f t="array" ref="I665">_xlfn.IFS(LEFT(D665,1)="L","Lib",LEFT(D665,1)="A","Ara",LEFT(D665,1)="R","Rob",LEFT(D665,1)="E","Exc")</f>
        <v>Ara</v>
      </c>
      <c r="J665" t="str">
        <f>VLOOKUP(Table1[[#This Row],[Product ID]],products!A$2:G$49,3,FALSE)</f>
        <v>M</v>
      </c>
      <c r="K665">
        <f>VLOOKUP(Table1[[#This Row],[Product ID]],products!A$2:G$49,4,FALSE)</f>
        <v>1</v>
      </c>
      <c r="L665" s="8">
        <f>VLOOKUP(Table1[[#This Row],[Product ID]],products!A$2:G$49,5,FALSE)</f>
        <v>11.25</v>
      </c>
      <c r="M665" s="9">
        <f>E665*K665*Table1[[#This Row],[Unit Price]]</f>
        <v>67.5</v>
      </c>
    </row>
    <row r="666" spans="1:13" x14ac:dyDescent="0.35">
      <c r="A666" s="2" t="s">
        <v>4239</v>
      </c>
      <c r="B666" s="5">
        <v>44549</v>
      </c>
      <c r="C666" s="2" t="s">
        <v>4240</v>
      </c>
      <c r="D666" t="s">
        <v>6183</v>
      </c>
      <c r="E666" s="2">
        <v>6</v>
      </c>
      <c r="F666" s="2" t="str">
        <f>customers!B666</f>
        <v>Ira Sjostrom</v>
      </c>
      <c r="G666" s="2" t="str">
        <f>customers!C666</f>
        <v>isjostromig@pbs.org</v>
      </c>
      <c r="H666" s="2" t="str">
        <f>customers!G666</f>
        <v>United States</v>
      </c>
      <c r="I666" t="str" cm="1">
        <f t="array" ref="I666">_xlfn.IFS(LEFT(D666,1)="L","Lib",LEFT(D666,1)="A","Ara",LEFT(D666,1)="R","Rob",LEFT(D666,1)="E","Exc")</f>
        <v>Exc</v>
      </c>
      <c r="J666" t="str">
        <f>VLOOKUP(Table1[[#This Row],[Product ID]],products!A$2:G$49,3,FALSE)</f>
        <v>D</v>
      </c>
      <c r="K666">
        <f>VLOOKUP(Table1[[#This Row],[Product ID]],products!A$2:G$49,4,FALSE)</f>
        <v>1</v>
      </c>
      <c r="L666" s="8">
        <f>VLOOKUP(Table1[[#This Row],[Product ID]],products!A$2:G$49,5,FALSE)</f>
        <v>12.15</v>
      </c>
      <c r="M666" s="9">
        <f>E666*K666*Table1[[#This Row],[Unit Price]]</f>
        <v>72.900000000000006</v>
      </c>
    </row>
    <row r="667" spans="1:13" x14ac:dyDescent="0.35">
      <c r="A667" s="2" t="s">
        <v>4239</v>
      </c>
      <c r="B667" s="5">
        <v>44549</v>
      </c>
      <c r="C667" s="2" t="s">
        <v>4240</v>
      </c>
      <c r="D667" t="s">
        <v>6150</v>
      </c>
      <c r="E667" s="2">
        <v>2</v>
      </c>
      <c r="F667" s="2" t="str">
        <f>customers!B667</f>
        <v>Helli Load</v>
      </c>
      <c r="G667" s="2" t="str">
        <f>customers!C667</f>
        <v>hloadih@weibo.com</v>
      </c>
      <c r="H667" s="2" t="str">
        <f>customers!G667</f>
        <v>United States</v>
      </c>
      <c r="I667" t="str" cm="1">
        <f t="array" ref="I667">_xlfn.IFS(LEFT(D667,1)="L","Lib",LEFT(D667,1)="A","Ara",LEFT(D667,1)="R","Rob",LEFT(D667,1)="E","Exc")</f>
        <v>Lib</v>
      </c>
      <c r="J667" t="str">
        <f>VLOOKUP(Table1[[#This Row],[Product ID]],products!A$2:G$49,3,FALSE)</f>
        <v>D</v>
      </c>
      <c r="K667">
        <f>VLOOKUP(Table1[[#This Row],[Product ID]],products!A$2:G$49,4,FALSE)</f>
        <v>0.2</v>
      </c>
      <c r="L667" s="8">
        <f>VLOOKUP(Table1[[#This Row],[Product ID]],products!A$2:G$49,5,FALSE)</f>
        <v>3.8849999999999998</v>
      </c>
      <c r="M667" s="9">
        <f>E667*K667*Table1[[#This Row],[Unit Price]]</f>
        <v>1.554</v>
      </c>
    </row>
    <row r="668" spans="1:13" x14ac:dyDescent="0.35">
      <c r="A668" s="2" t="s">
        <v>4250</v>
      </c>
      <c r="B668" s="5">
        <v>43987</v>
      </c>
      <c r="C668" s="2" t="s">
        <v>4251</v>
      </c>
      <c r="D668" t="s">
        <v>6168</v>
      </c>
      <c r="E668" s="2">
        <v>4</v>
      </c>
      <c r="F668" s="2" t="str">
        <f>customers!B668</f>
        <v>Jermaine Branchett</v>
      </c>
      <c r="G668" s="2" t="str">
        <f>customers!C668</f>
        <v>jbranchettii@bravesites.com</v>
      </c>
      <c r="H668" s="2" t="str">
        <f>customers!G668</f>
        <v>United States</v>
      </c>
      <c r="I668" t="str" cm="1">
        <f t="array" ref="I668">_xlfn.IFS(LEFT(D668,1)="L","Lib",LEFT(D668,1)="A","Ara",LEFT(D668,1)="R","Rob",LEFT(D668,1)="E","Exc")</f>
        <v>Ara</v>
      </c>
      <c r="J668" t="str">
        <f>VLOOKUP(Table1[[#This Row],[Product ID]],products!A$2:G$49,3,FALSE)</f>
        <v>D</v>
      </c>
      <c r="K668">
        <f>VLOOKUP(Table1[[#This Row],[Product ID]],products!A$2:G$49,4,FALSE)</f>
        <v>2.5</v>
      </c>
      <c r="L668" s="8">
        <f>VLOOKUP(Table1[[#This Row],[Product ID]],products!A$2:G$49,5,FALSE)</f>
        <v>22.884999999999998</v>
      </c>
      <c r="M668" s="9">
        <f>E668*K668*Table1[[#This Row],[Unit Price]]</f>
        <v>228.84999999999997</v>
      </c>
    </row>
    <row r="669" spans="1:13" x14ac:dyDescent="0.35">
      <c r="A669" s="2" t="s">
        <v>4256</v>
      </c>
      <c r="B669" s="5">
        <v>44451</v>
      </c>
      <c r="C669" s="2" t="s">
        <v>4257</v>
      </c>
      <c r="D669" t="s">
        <v>6147</v>
      </c>
      <c r="E669" s="2">
        <v>6</v>
      </c>
      <c r="F669" s="2" t="str">
        <f>customers!B669</f>
        <v>Nissie Rudland</v>
      </c>
      <c r="G669" s="2" t="str">
        <f>customers!C669</f>
        <v>nrudlandij@blogs.com</v>
      </c>
      <c r="H669" s="2" t="str">
        <f>customers!G669</f>
        <v>Ireland</v>
      </c>
      <c r="I669" t="str" cm="1">
        <f t="array" ref="I669">_xlfn.IFS(LEFT(D669,1)="L","Lib",LEFT(D669,1)="A","Ara",LEFT(D669,1)="R","Rob",LEFT(D669,1)="E","Exc")</f>
        <v>Ara</v>
      </c>
      <c r="J669" t="str">
        <f>VLOOKUP(Table1[[#This Row],[Product ID]],products!A$2:G$49,3,FALSE)</f>
        <v>D</v>
      </c>
      <c r="K669">
        <f>VLOOKUP(Table1[[#This Row],[Product ID]],products!A$2:G$49,4,FALSE)</f>
        <v>1</v>
      </c>
      <c r="L669" s="8">
        <f>VLOOKUP(Table1[[#This Row],[Product ID]],products!A$2:G$49,5,FALSE)</f>
        <v>9.9499999999999993</v>
      </c>
      <c r="M669" s="9">
        <f>E669*K669*Table1[[#This Row],[Unit Price]]</f>
        <v>59.699999999999996</v>
      </c>
    </row>
    <row r="670" spans="1:13" x14ac:dyDescent="0.35">
      <c r="A670" s="2" t="s">
        <v>4262</v>
      </c>
      <c r="B670" s="5">
        <v>44636</v>
      </c>
      <c r="C670" s="2" t="s">
        <v>4263</v>
      </c>
      <c r="D670" t="s">
        <v>6142</v>
      </c>
      <c r="E670" s="2">
        <v>5</v>
      </c>
      <c r="F670" s="2" t="str">
        <f>customers!B670</f>
        <v>Janella Millett</v>
      </c>
      <c r="G670" s="2" t="str">
        <f>customers!C670</f>
        <v>jmillettik@addtoany.com</v>
      </c>
      <c r="H670" s="2" t="str">
        <f>customers!G670</f>
        <v>United States</v>
      </c>
      <c r="I670" t="str" cm="1">
        <f t="array" ref="I670">_xlfn.IFS(LEFT(D670,1)="L","Lib",LEFT(D670,1)="A","Ara",LEFT(D670,1)="R","Rob",LEFT(D670,1)="E","Exc")</f>
        <v>Rob</v>
      </c>
      <c r="J670" t="str">
        <f>VLOOKUP(Table1[[#This Row],[Product ID]],products!A$2:G$49,3,FALSE)</f>
        <v>L</v>
      </c>
      <c r="K670">
        <f>VLOOKUP(Table1[[#This Row],[Product ID]],products!A$2:G$49,4,FALSE)</f>
        <v>2.5</v>
      </c>
      <c r="L670" s="8">
        <f>VLOOKUP(Table1[[#This Row],[Product ID]],products!A$2:G$49,5,FALSE)</f>
        <v>27.484999999999996</v>
      </c>
      <c r="M670" s="9">
        <f>E670*K670*Table1[[#This Row],[Unit Price]]</f>
        <v>343.56249999999994</v>
      </c>
    </row>
    <row r="671" spans="1:13" x14ac:dyDescent="0.35">
      <c r="A671" s="2" t="s">
        <v>4268</v>
      </c>
      <c r="B671" s="5">
        <v>44551</v>
      </c>
      <c r="C671" s="2" t="s">
        <v>4269</v>
      </c>
      <c r="D671" t="s">
        <v>6181</v>
      </c>
      <c r="E671" s="2">
        <v>2</v>
      </c>
      <c r="F671" s="2" t="str">
        <f>customers!B671</f>
        <v>Ferdie Tourry</v>
      </c>
      <c r="G671" s="2" t="str">
        <f>customers!C671</f>
        <v>ftourryil@google.de</v>
      </c>
      <c r="H671" s="2" t="str">
        <f>customers!G671</f>
        <v>United States</v>
      </c>
      <c r="I671" t="str" cm="1">
        <f t="array" ref="I671">_xlfn.IFS(LEFT(D671,1)="L","Lib",LEFT(D671,1)="A","Ara",LEFT(D671,1)="R","Rob",LEFT(D671,1)="E","Exc")</f>
        <v>Lib</v>
      </c>
      <c r="J671" t="str">
        <f>VLOOKUP(Table1[[#This Row],[Product ID]],products!A$2:G$49,3,FALSE)</f>
        <v>M</v>
      </c>
      <c r="K671">
        <f>VLOOKUP(Table1[[#This Row],[Product ID]],products!A$2:G$49,4,FALSE)</f>
        <v>2.5</v>
      </c>
      <c r="L671" s="8">
        <f>VLOOKUP(Table1[[#This Row],[Product ID]],products!A$2:G$49,5,FALSE)</f>
        <v>33.464999999999996</v>
      </c>
      <c r="M671" s="9">
        <f>E671*K671*Table1[[#This Row],[Unit Price]]</f>
        <v>167.32499999999999</v>
      </c>
    </row>
    <row r="672" spans="1:13" x14ac:dyDescent="0.35">
      <c r="A672" s="2" t="s">
        <v>4274</v>
      </c>
      <c r="B672" s="5">
        <v>43606</v>
      </c>
      <c r="C672" s="2" t="s">
        <v>4275</v>
      </c>
      <c r="D672" t="s">
        <v>6159</v>
      </c>
      <c r="E672" s="2">
        <v>3</v>
      </c>
      <c r="F672" s="2" t="str">
        <f>customers!B672</f>
        <v>Cecil Weatherall</v>
      </c>
      <c r="G672" s="2" t="str">
        <f>customers!C672</f>
        <v>cweatherallim@toplist.cz</v>
      </c>
      <c r="H672" s="2" t="str">
        <f>customers!G672</f>
        <v>United States</v>
      </c>
      <c r="I672" t="str" cm="1">
        <f t="array" ref="I672">_xlfn.IFS(LEFT(D672,1)="L","Lib",LEFT(D672,1)="A","Ara",LEFT(D672,1)="R","Rob",LEFT(D672,1)="E","Exc")</f>
        <v>Lib</v>
      </c>
      <c r="J672" t="str">
        <f>VLOOKUP(Table1[[#This Row],[Product ID]],products!A$2:G$49,3,FALSE)</f>
        <v>M</v>
      </c>
      <c r="K672">
        <f>VLOOKUP(Table1[[#This Row],[Product ID]],products!A$2:G$49,4,FALSE)</f>
        <v>0.2</v>
      </c>
      <c r="L672" s="8">
        <f>VLOOKUP(Table1[[#This Row],[Product ID]],products!A$2:G$49,5,FALSE)</f>
        <v>4.3650000000000002</v>
      </c>
      <c r="M672" s="9">
        <f>E672*K672*Table1[[#This Row],[Unit Price]]</f>
        <v>2.6190000000000007</v>
      </c>
    </row>
    <row r="673" spans="1:13" x14ac:dyDescent="0.35">
      <c r="A673" s="2" t="s">
        <v>4280</v>
      </c>
      <c r="B673" s="5">
        <v>44495</v>
      </c>
      <c r="C673" s="2" t="s">
        <v>4281</v>
      </c>
      <c r="D673" t="s">
        <v>6179</v>
      </c>
      <c r="E673" s="2">
        <v>5</v>
      </c>
      <c r="F673" s="2" t="str">
        <f>customers!B673</f>
        <v>Gale Heindrick</v>
      </c>
      <c r="G673" s="2" t="str">
        <f>customers!C673</f>
        <v>gheindrickin@usda.gov</v>
      </c>
      <c r="H673" s="2" t="str">
        <f>customers!G673</f>
        <v>United States</v>
      </c>
      <c r="I673" t="str" cm="1">
        <f t="array" ref="I673">_xlfn.IFS(LEFT(D673,1)="L","Lib",LEFT(D673,1)="A","Ara",LEFT(D673,1)="R","Rob",LEFT(D673,1)="E","Exc")</f>
        <v>Rob</v>
      </c>
      <c r="J673" t="str">
        <f>VLOOKUP(Table1[[#This Row],[Product ID]],products!A$2:G$49,3,FALSE)</f>
        <v>L</v>
      </c>
      <c r="K673">
        <f>VLOOKUP(Table1[[#This Row],[Product ID]],products!A$2:G$49,4,FALSE)</f>
        <v>1</v>
      </c>
      <c r="L673" s="8">
        <f>VLOOKUP(Table1[[#This Row],[Product ID]],products!A$2:G$49,5,FALSE)</f>
        <v>11.95</v>
      </c>
      <c r="M673" s="9">
        <f>E673*K673*Table1[[#This Row],[Unit Price]]</f>
        <v>59.75</v>
      </c>
    </row>
    <row r="674" spans="1:13" x14ac:dyDescent="0.35">
      <c r="A674" s="2" t="s">
        <v>4286</v>
      </c>
      <c r="B674" s="5">
        <v>43916</v>
      </c>
      <c r="C674" s="2" t="s">
        <v>4287</v>
      </c>
      <c r="D674" t="s">
        <v>6160</v>
      </c>
      <c r="E674" s="2">
        <v>5</v>
      </c>
      <c r="F674" s="2" t="str">
        <f>customers!B674</f>
        <v>Layne Imason</v>
      </c>
      <c r="G674" s="2" t="str">
        <f>customers!C674</f>
        <v>limasonio@discuz.net</v>
      </c>
      <c r="H674" s="2" t="str">
        <f>customers!G674</f>
        <v>United States</v>
      </c>
      <c r="I674" t="str" cm="1">
        <f t="array" ref="I674">_xlfn.IFS(LEFT(D674,1)="L","Lib",LEFT(D674,1)="A","Ara",LEFT(D674,1)="R","Rob",LEFT(D674,1)="E","Exc")</f>
        <v>Lib</v>
      </c>
      <c r="J674" t="str">
        <f>VLOOKUP(Table1[[#This Row],[Product ID]],products!A$2:G$49,3,FALSE)</f>
        <v>M</v>
      </c>
      <c r="K674">
        <f>VLOOKUP(Table1[[#This Row],[Product ID]],products!A$2:G$49,4,FALSE)</f>
        <v>0.5</v>
      </c>
      <c r="L674" s="8">
        <f>VLOOKUP(Table1[[#This Row],[Product ID]],products!A$2:G$49,5,FALSE)</f>
        <v>8.73</v>
      </c>
      <c r="M674" s="9">
        <f>E674*K674*Table1[[#This Row],[Unit Price]]</f>
        <v>21.825000000000003</v>
      </c>
    </row>
    <row r="675" spans="1:13" x14ac:dyDescent="0.35">
      <c r="A675" s="2" t="s">
        <v>4291</v>
      </c>
      <c r="B675" s="5">
        <v>44118</v>
      </c>
      <c r="C675" s="2" t="s">
        <v>4292</v>
      </c>
      <c r="D675" t="s">
        <v>6141</v>
      </c>
      <c r="E675" s="2">
        <v>6</v>
      </c>
      <c r="F675" s="2" t="str">
        <f>customers!B675</f>
        <v>Hazel Saill</v>
      </c>
      <c r="G675" s="2" t="str">
        <f>customers!C675</f>
        <v>hsaillip@odnoklassniki.ru</v>
      </c>
      <c r="H675" s="2" t="str">
        <f>customers!G675</f>
        <v>United States</v>
      </c>
      <c r="I675" t="str" cm="1">
        <f t="array" ref="I675">_xlfn.IFS(LEFT(D675,1)="L","Lib",LEFT(D675,1)="A","Ara",LEFT(D675,1)="R","Rob",LEFT(D675,1)="E","Exc")</f>
        <v>Exc</v>
      </c>
      <c r="J675" t="str">
        <f>VLOOKUP(Table1[[#This Row],[Product ID]],products!A$2:G$49,3,FALSE)</f>
        <v>M</v>
      </c>
      <c r="K675">
        <f>VLOOKUP(Table1[[#This Row],[Product ID]],products!A$2:G$49,4,FALSE)</f>
        <v>1</v>
      </c>
      <c r="L675" s="8">
        <f>VLOOKUP(Table1[[#This Row],[Product ID]],products!A$2:G$49,5,FALSE)</f>
        <v>13.75</v>
      </c>
      <c r="M675" s="9">
        <f>E675*K675*Table1[[#This Row],[Unit Price]]</f>
        <v>82.5</v>
      </c>
    </row>
    <row r="676" spans="1:13" x14ac:dyDescent="0.35">
      <c r="A676" s="2" t="s">
        <v>4297</v>
      </c>
      <c r="B676" s="5">
        <v>44543</v>
      </c>
      <c r="C676" s="2" t="s">
        <v>4298</v>
      </c>
      <c r="D676" t="s">
        <v>6182</v>
      </c>
      <c r="E676" s="2">
        <v>6</v>
      </c>
      <c r="F676" s="2" t="str">
        <f>customers!B676</f>
        <v>Hermann Larvor</v>
      </c>
      <c r="G676" s="2" t="str">
        <f>customers!C676</f>
        <v>hlarvoriq@last.fm</v>
      </c>
      <c r="H676" s="2" t="str">
        <f>customers!G676</f>
        <v>United States</v>
      </c>
      <c r="I676" t="str" cm="1">
        <f t="array" ref="I676">_xlfn.IFS(LEFT(D676,1)="L","Lib",LEFT(D676,1)="A","Ara",LEFT(D676,1)="R","Rob",LEFT(D676,1)="E","Exc")</f>
        <v>Ara</v>
      </c>
      <c r="J676" t="str">
        <f>VLOOKUP(Table1[[#This Row],[Product ID]],products!A$2:G$49,3,FALSE)</f>
        <v>L</v>
      </c>
      <c r="K676">
        <f>VLOOKUP(Table1[[#This Row],[Product ID]],products!A$2:G$49,4,FALSE)</f>
        <v>2.5</v>
      </c>
      <c r="L676" s="8">
        <f>VLOOKUP(Table1[[#This Row],[Product ID]],products!A$2:G$49,5,FALSE)</f>
        <v>29.784999999999997</v>
      </c>
      <c r="M676" s="9">
        <f>E676*K676*Table1[[#This Row],[Unit Price]]</f>
        <v>446.77499999999998</v>
      </c>
    </row>
    <row r="677" spans="1:13" x14ac:dyDescent="0.35">
      <c r="A677" s="2" t="s">
        <v>4303</v>
      </c>
      <c r="B677" s="5">
        <v>44263</v>
      </c>
      <c r="C677" s="2" t="s">
        <v>4304</v>
      </c>
      <c r="D677" t="s">
        <v>6165</v>
      </c>
      <c r="E677" s="2">
        <v>4</v>
      </c>
      <c r="F677" s="2" t="str">
        <f>customers!B677</f>
        <v>Terri Lyford</v>
      </c>
      <c r="G677" s="2">
        <f>customers!C677</f>
        <v>0</v>
      </c>
      <c r="H677" s="2" t="str">
        <f>customers!G677</f>
        <v>United States</v>
      </c>
      <c r="I677" t="str" cm="1">
        <f t="array" ref="I677">_xlfn.IFS(LEFT(D677,1)="L","Lib",LEFT(D677,1)="A","Ara",LEFT(D677,1)="R","Rob",LEFT(D677,1)="E","Exc")</f>
        <v>Lib</v>
      </c>
      <c r="J677" t="str">
        <f>VLOOKUP(Table1[[#This Row],[Product ID]],products!A$2:G$49,3,FALSE)</f>
        <v>D</v>
      </c>
      <c r="K677">
        <f>VLOOKUP(Table1[[#This Row],[Product ID]],products!A$2:G$49,4,FALSE)</f>
        <v>2.5</v>
      </c>
      <c r="L677" s="8">
        <f>VLOOKUP(Table1[[#This Row],[Product ID]],products!A$2:G$49,5,FALSE)</f>
        <v>29.784999999999997</v>
      </c>
      <c r="M677" s="9">
        <f>E677*K677*Table1[[#This Row],[Unit Price]]</f>
        <v>297.84999999999997</v>
      </c>
    </row>
    <row r="678" spans="1:13" x14ac:dyDescent="0.35">
      <c r="A678" s="2" t="s">
        <v>4308</v>
      </c>
      <c r="B678" s="5">
        <v>44217</v>
      </c>
      <c r="C678" s="2" t="s">
        <v>4309</v>
      </c>
      <c r="D678" t="s">
        <v>6161</v>
      </c>
      <c r="E678" s="2">
        <v>5</v>
      </c>
      <c r="F678" s="2" t="str">
        <f>customers!B678</f>
        <v>Gabey Cogan</v>
      </c>
      <c r="G678" s="2">
        <f>customers!C678</f>
        <v>0</v>
      </c>
      <c r="H678" s="2" t="str">
        <f>customers!G678</f>
        <v>United States</v>
      </c>
      <c r="I678" t="str" cm="1">
        <f t="array" ref="I678">_xlfn.IFS(LEFT(D678,1)="L","Lib",LEFT(D678,1)="A","Ara",LEFT(D678,1)="R","Rob",LEFT(D678,1)="E","Exc")</f>
        <v>Lib</v>
      </c>
      <c r="J678" t="str">
        <f>VLOOKUP(Table1[[#This Row],[Product ID]],products!A$2:G$49,3,FALSE)</f>
        <v>L</v>
      </c>
      <c r="K678">
        <f>VLOOKUP(Table1[[#This Row],[Product ID]],products!A$2:G$49,4,FALSE)</f>
        <v>0.5</v>
      </c>
      <c r="L678" s="8">
        <f>VLOOKUP(Table1[[#This Row],[Product ID]],products!A$2:G$49,5,FALSE)</f>
        <v>9.51</v>
      </c>
      <c r="M678" s="9">
        <f>E678*K678*Table1[[#This Row],[Unit Price]]</f>
        <v>23.774999999999999</v>
      </c>
    </row>
    <row r="679" spans="1:13" x14ac:dyDescent="0.35">
      <c r="A679" s="2" t="s">
        <v>4313</v>
      </c>
      <c r="B679" s="5">
        <v>44206</v>
      </c>
      <c r="C679" s="2" t="s">
        <v>4314</v>
      </c>
      <c r="D679" t="s">
        <v>6160</v>
      </c>
      <c r="E679" s="2">
        <v>5</v>
      </c>
      <c r="F679" s="2" t="str">
        <f>customers!B679</f>
        <v>Charin Penwarden</v>
      </c>
      <c r="G679" s="2" t="str">
        <f>customers!C679</f>
        <v>cpenwardenit@mlb.com</v>
      </c>
      <c r="H679" s="2" t="str">
        <f>customers!G679</f>
        <v>Ireland</v>
      </c>
      <c r="I679" t="str" cm="1">
        <f t="array" ref="I679">_xlfn.IFS(LEFT(D679,1)="L","Lib",LEFT(D679,1)="A","Ara",LEFT(D679,1)="R","Rob",LEFT(D679,1)="E","Exc")</f>
        <v>Lib</v>
      </c>
      <c r="J679" t="str">
        <f>VLOOKUP(Table1[[#This Row],[Product ID]],products!A$2:G$49,3,FALSE)</f>
        <v>M</v>
      </c>
      <c r="K679">
        <f>VLOOKUP(Table1[[#This Row],[Product ID]],products!A$2:G$49,4,FALSE)</f>
        <v>0.5</v>
      </c>
      <c r="L679" s="8">
        <f>VLOOKUP(Table1[[#This Row],[Product ID]],products!A$2:G$49,5,FALSE)</f>
        <v>8.73</v>
      </c>
      <c r="M679" s="9">
        <f>E679*K679*Table1[[#This Row],[Unit Price]]</f>
        <v>21.825000000000003</v>
      </c>
    </row>
    <row r="680" spans="1:13" x14ac:dyDescent="0.35">
      <c r="A680" s="2" t="s">
        <v>4319</v>
      </c>
      <c r="B680" s="5">
        <v>44281</v>
      </c>
      <c r="C680" s="2" t="s">
        <v>4320</v>
      </c>
      <c r="D680" t="s">
        <v>6182</v>
      </c>
      <c r="E680" s="2">
        <v>6</v>
      </c>
      <c r="F680" s="2" t="str">
        <f>customers!B680</f>
        <v>Milty Middis</v>
      </c>
      <c r="G680" s="2" t="str">
        <f>customers!C680</f>
        <v>mmiddisiu@dmoz.org</v>
      </c>
      <c r="H680" s="2" t="str">
        <f>customers!G680</f>
        <v>United States</v>
      </c>
      <c r="I680" t="str" cm="1">
        <f t="array" ref="I680">_xlfn.IFS(LEFT(D680,1)="L","Lib",LEFT(D680,1)="A","Ara",LEFT(D680,1)="R","Rob",LEFT(D680,1)="E","Exc")</f>
        <v>Ara</v>
      </c>
      <c r="J680" t="str">
        <f>VLOOKUP(Table1[[#This Row],[Product ID]],products!A$2:G$49,3,FALSE)</f>
        <v>L</v>
      </c>
      <c r="K680">
        <f>VLOOKUP(Table1[[#This Row],[Product ID]],products!A$2:G$49,4,FALSE)</f>
        <v>2.5</v>
      </c>
      <c r="L680" s="8">
        <f>VLOOKUP(Table1[[#This Row],[Product ID]],products!A$2:G$49,5,FALSE)</f>
        <v>29.784999999999997</v>
      </c>
      <c r="M680" s="9">
        <f>E680*K680*Table1[[#This Row],[Unit Price]]</f>
        <v>446.77499999999998</v>
      </c>
    </row>
    <row r="681" spans="1:13" x14ac:dyDescent="0.35">
      <c r="A681" s="2" t="s">
        <v>4325</v>
      </c>
      <c r="B681" s="5">
        <v>44645</v>
      </c>
      <c r="C681" s="2" t="s">
        <v>4326</v>
      </c>
      <c r="D681" t="s">
        <v>6142</v>
      </c>
      <c r="E681" s="2">
        <v>1</v>
      </c>
      <c r="F681" s="2" t="str">
        <f>customers!B681</f>
        <v>Adrianne Vairow</v>
      </c>
      <c r="G681" s="2" t="str">
        <f>customers!C681</f>
        <v>avairowiv@studiopress.com</v>
      </c>
      <c r="H681" s="2" t="str">
        <f>customers!G681</f>
        <v>United Kingdom</v>
      </c>
      <c r="I681" t="str" cm="1">
        <f t="array" ref="I681">_xlfn.IFS(LEFT(D681,1)="L","Lib",LEFT(D681,1)="A","Ara",LEFT(D681,1)="R","Rob",LEFT(D681,1)="E","Exc")</f>
        <v>Rob</v>
      </c>
      <c r="J681" t="str">
        <f>VLOOKUP(Table1[[#This Row],[Product ID]],products!A$2:G$49,3,FALSE)</f>
        <v>L</v>
      </c>
      <c r="K681">
        <f>VLOOKUP(Table1[[#This Row],[Product ID]],products!A$2:G$49,4,FALSE)</f>
        <v>2.5</v>
      </c>
      <c r="L681" s="8">
        <f>VLOOKUP(Table1[[#This Row],[Product ID]],products!A$2:G$49,5,FALSE)</f>
        <v>27.484999999999996</v>
      </c>
      <c r="M681" s="9">
        <f>E681*K681*Table1[[#This Row],[Unit Price]]</f>
        <v>68.712499999999991</v>
      </c>
    </row>
    <row r="682" spans="1:13" x14ac:dyDescent="0.35">
      <c r="A682" s="2" t="s">
        <v>4331</v>
      </c>
      <c r="B682" s="5">
        <v>44399</v>
      </c>
      <c r="C682" s="2" t="s">
        <v>4332</v>
      </c>
      <c r="D682" t="s">
        <v>6155</v>
      </c>
      <c r="E682" s="2">
        <v>5</v>
      </c>
      <c r="F682" s="2" t="str">
        <f>customers!B682</f>
        <v>Anjanette Goldie</v>
      </c>
      <c r="G682" s="2" t="str">
        <f>customers!C682</f>
        <v>agoldieiw@goo.gl</v>
      </c>
      <c r="H682" s="2" t="str">
        <f>customers!G682</f>
        <v>United States</v>
      </c>
      <c r="I682" t="str" cm="1">
        <f t="array" ref="I682">_xlfn.IFS(LEFT(D682,1)="L","Lib",LEFT(D682,1)="A","Ara",LEFT(D682,1)="R","Rob",LEFT(D682,1)="E","Exc")</f>
        <v>Ara</v>
      </c>
      <c r="J682" t="str">
        <f>VLOOKUP(Table1[[#This Row],[Product ID]],products!A$2:G$49,3,FALSE)</f>
        <v>M</v>
      </c>
      <c r="K682">
        <f>VLOOKUP(Table1[[#This Row],[Product ID]],products!A$2:G$49,4,FALSE)</f>
        <v>1</v>
      </c>
      <c r="L682" s="8">
        <f>VLOOKUP(Table1[[#This Row],[Product ID]],products!A$2:G$49,5,FALSE)</f>
        <v>11.25</v>
      </c>
      <c r="M682" s="9">
        <f>E682*K682*Table1[[#This Row],[Unit Price]]</f>
        <v>56.25</v>
      </c>
    </row>
    <row r="683" spans="1:13" x14ac:dyDescent="0.35">
      <c r="A683" s="2" t="s">
        <v>4336</v>
      </c>
      <c r="B683" s="5">
        <v>44080</v>
      </c>
      <c r="C683" s="2" t="s">
        <v>4337</v>
      </c>
      <c r="D683" t="s">
        <v>6145</v>
      </c>
      <c r="E683" s="2">
        <v>2</v>
      </c>
      <c r="F683" s="2" t="str">
        <f>customers!B683</f>
        <v>Nicky Ayris</v>
      </c>
      <c r="G683" s="2" t="str">
        <f>customers!C683</f>
        <v>nayrisix@t-online.de</v>
      </c>
      <c r="H683" s="2" t="str">
        <f>customers!G683</f>
        <v>United Kingdom</v>
      </c>
      <c r="I683" t="str" cm="1">
        <f t="array" ref="I683">_xlfn.IFS(LEFT(D683,1)="L","Lib",LEFT(D683,1)="A","Ara",LEFT(D683,1)="R","Rob",LEFT(D683,1)="E","Exc")</f>
        <v>Lib</v>
      </c>
      <c r="J683" t="str">
        <f>VLOOKUP(Table1[[#This Row],[Product ID]],products!A$2:G$49,3,FALSE)</f>
        <v>L</v>
      </c>
      <c r="K683">
        <f>VLOOKUP(Table1[[#This Row],[Product ID]],products!A$2:G$49,4,FALSE)</f>
        <v>0.2</v>
      </c>
      <c r="L683" s="8">
        <f>VLOOKUP(Table1[[#This Row],[Product ID]],products!A$2:G$49,5,FALSE)</f>
        <v>4.7549999999999999</v>
      </c>
      <c r="M683" s="9">
        <f>E683*K683*Table1[[#This Row],[Unit Price]]</f>
        <v>1.9020000000000001</v>
      </c>
    </row>
    <row r="684" spans="1:13" x14ac:dyDescent="0.35">
      <c r="A684" s="2" t="s">
        <v>4342</v>
      </c>
      <c r="B684" s="5">
        <v>43827</v>
      </c>
      <c r="C684" s="2" t="s">
        <v>4343</v>
      </c>
      <c r="D684" t="s">
        <v>6156</v>
      </c>
      <c r="E684" s="2">
        <v>2</v>
      </c>
      <c r="F684" s="2" t="str">
        <f>customers!B684</f>
        <v>Laryssa Benediktovich</v>
      </c>
      <c r="G684" s="2" t="str">
        <f>customers!C684</f>
        <v>lbenediktovichiy@wunderground.com</v>
      </c>
      <c r="H684" s="2" t="str">
        <f>customers!G684</f>
        <v>United States</v>
      </c>
      <c r="I684" t="str" cm="1">
        <f t="array" ref="I684">_xlfn.IFS(LEFT(D684,1)="L","Lib",LEFT(D684,1)="A","Ara",LEFT(D684,1)="R","Rob",LEFT(D684,1)="E","Exc")</f>
        <v>Exc</v>
      </c>
      <c r="J684" t="str">
        <f>VLOOKUP(Table1[[#This Row],[Product ID]],products!A$2:G$49,3,FALSE)</f>
        <v>M</v>
      </c>
      <c r="K684">
        <f>VLOOKUP(Table1[[#This Row],[Product ID]],products!A$2:G$49,4,FALSE)</f>
        <v>0.2</v>
      </c>
      <c r="L684" s="8">
        <f>VLOOKUP(Table1[[#This Row],[Product ID]],products!A$2:G$49,5,FALSE)</f>
        <v>4.125</v>
      </c>
      <c r="M684" s="9">
        <f>E684*K684*Table1[[#This Row],[Unit Price]]</f>
        <v>1.6500000000000001</v>
      </c>
    </row>
    <row r="685" spans="1:13" x14ac:dyDescent="0.35">
      <c r="A685" s="2" t="s">
        <v>4348</v>
      </c>
      <c r="B685" s="5">
        <v>43941</v>
      </c>
      <c r="C685" s="2" t="s">
        <v>4349</v>
      </c>
      <c r="D685" t="s">
        <v>6169</v>
      </c>
      <c r="E685" s="2">
        <v>6</v>
      </c>
      <c r="F685" s="2" t="str">
        <f>customers!B685</f>
        <v>Theo Jacobovitz</v>
      </c>
      <c r="G685" s="2" t="str">
        <f>customers!C685</f>
        <v>tjacobovitziz@cbc.ca</v>
      </c>
      <c r="H685" s="2" t="str">
        <f>customers!G685</f>
        <v>United States</v>
      </c>
      <c r="I685" t="str" cm="1">
        <f t="array" ref="I685">_xlfn.IFS(LEFT(D685,1)="L","Lib",LEFT(D685,1)="A","Ara",LEFT(D685,1)="R","Rob",LEFT(D685,1)="E","Exc")</f>
        <v>Lib</v>
      </c>
      <c r="J685" t="str">
        <f>VLOOKUP(Table1[[#This Row],[Product ID]],products!A$2:G$49,3,FALSE)</f>
        <v>D</v>
      </c>
      <c r="K685">
        <f>VLOOKUP(Table1[[#This Row],[Product ID]],products!A$2:G$49,4,FALSE)</f>
        <v>0.5</v>
      </c>
      <c r="L685" s="8">
        <f>VLOOKUP(Table1[[#This Row],[Product ID]],products!A$2:G$49,5,FALSE)</f>
        <v>7.77</v>
      </c>
      <c r="M685" s="9">
        <f>E685*K685*Table1[[#This Row],[Unit Price]]</f>
        <v>23.31</v>
      </c>
    </row>
    <row r="686" spans="1:13" x14ac:dyDescent="0.35">
      <c r="A686" s="2" t="s">
        <v>4354</v>
      </c>
      <c r="B686" s="5">
        <v>43517</v>
      </c>
      <c r="C686" s="2" t="s">
        <v>4355</v>
      </c>
      <c r="D686" t="s">
        <v>6179</v>
      </c>
      <c r="E686" s="2">
        <v>6</v>
      </c>
      <c r="F686" s="2" t="str">
        <f>customers!B686</f>
        <v>Becca Ableson</v>
      </c>
      <c r="G686" s="2">
        <f>customers!C686</f>
        <v>0</v>
      </c>
      <c r="H686" s="2" t="str">
        <f>customers!G686</f>
        <v>United States</v>
      </c>
      <c r="I686" t="str" cm="1">
        <f t="array" ref="I686">_xlfn.IFS(LEFT(D686,1)="L","Lib",LEFT(D686,1)="A","Ara",LEFT(D686,1)="R","Rob",LEFT(D686,1)="E","Exc")</f>
        <v>Rob</v>
      </c>
      <c r="J686" t="str">
        <f>VLOOKUP(Table1[[#This Row],[Product ID]],products!A$2:G$49,3,FALSE)</f>
        <v>L</v>
      </c>
      <c r="K686">
        <f>VLOOKUP(Table1[[#This Row],[Product ID]],products!A$2:G$49,4,FALSE)</f>
        <v>1</v>
      </c>
      <c r="L686" s="8">
        <f>VLOOKUP(Table1[[#This Row],[Product ID]],products!A$2:G$49,5,FALSE)</f>
        <v>11.95</v>
      </c>
      <c r="M686" s="9">
        <f>E686*K686*Table1[[#This Row],[Unit Price]]</f>
        <v>71.699999999999989</v>
      </c>
    </row>
    <row r="687" spans="1:13" x14ac:dyDescent="0.35">
      <c r="A687" s="2" t="s">
        <v>4359</v>
      </c>
      <c r="B687" s="5">
        <v>44637</v>
      </c>
      <c r="C687" s="2" t="s">
        <v>4360</v>
      </c>
      <c r="D687" t="s">
        <v>6164</v>
      </c>
      <c r="E687" s="2">
        <v>2</v>
      </c>
      <c r="F687" s="2" t="str">
        <f>customers!B687</f>
        <v>Jeno Druitt</v>
      </c>
      <c r="G687" s="2" t="str">
        <f>customers!C687</f>
        <v>jdruittj1@feedburner.com</v>
      </c>
      <c r="H687" s="2" t="str">
        <f>customers!G687</f>
        <v>United States</v>
      </c>
      <c r="I687" t="str" cm="1">
        <f t="array" ref="I687">_xlfn.IFS(LEFT(D687,1)="L","Lib",LEFT(D687,1)="A","Ara",LEFT(D687,1)="R","Rob",LEFT(D687,1)="E","Exc")</f>
        <v>Lib</v>
      </c>
      <c r="J687" t="str">
        <f>VLOOKUP(Table1[[#This Row],[Product ID]],products!A$2:G$49,3,FALSE)</f>
        <v>L</v>
      </c>
      <c r="K687">
        <f>VLOOKUP(Table1[[#This Row],[Product ID]],products!A$2:G$49,4,FALSE)</f>
        <v>2.5</v>
      </c>
      <c r="L687" s="8">
        <f>VLOOKUP(Table1[[#This Row],[Product ID]],products!A$2:G$49,5,FALSE)</f>
        <v>36.454999999999998</v>
      </c>
      <c r="M687" s="9">
        <f>E687*K687*Table1[[#This Row],[Unit Price]]</f>
        <v>182.27499999999998</v>
      </c>
    </row>
    <row r="688" spans="1:13" x14ac:dyDescent="0.35">
      <c r="A688" s="2" t="s">
        <v>4365</v>
      </c>
      <c r="B688" s="5">
        <v>44330</v>
      </c>
      <c r="C688" s="2" t="s">
        <v>4366</v>
      </c>
      <c r="D688" t="s">
        <v>6163</v>
      </c>
      <c r="E688" s="2">
        <v>3</v>
      </c>
      <c r="F688" s="2" t="str">
        <f>customers!B688</f>
        <v>Deonne Shortall</v>
      </c>
      <c r="G688" s="2" t="str">
        <f>customers!C688</f>
        <v>dshortallj2@wikipedia.org</v>
      </c>
      <c r="H688" s="2" t="str">
        <f>customers!G688</f>
        <v>United States</v>
      </c>
      <c r="I688" t="str" cm="1">
        <f t="array" ref="I688">_xlfn.IFS(LEFT(D688,1)="L","Lib",LEFT(D688,1)="A","Ara",LEFT(D688,1)="R","Rob",LEFT(D688,1)="E","Exc")</f>
        <v>Rob</v>
      </c>
      <c r="J688" t="str">
        <f>VLOOKUP(Table1[[#This Row],[Product ID]],products!A$2:G$49,3,FALSE)</f>
        <v>D</v>
      </c>
      <c r="K688">
        <f>VLOOKUP(Table1[[#This Row],[Product ID]],products!A$2:G$49,4,FALSE)</f>
        <v>0.2</v>
      </c>
      <c r="L688" s="8">
        <f>VLOOKUP(Table1[[#This Row],[Product ID]],products!A$2:G$49,5,FALSE)</f>
        <v>2.6849999999999996</v>
      </c>
      <c r="M688" s="9">
        <f>E688*K688*Table1[[#This Row],[Unit Price]]</f>
        <v>1.611</v>
      </c>
    </row>
    <row r="689" spans="1:13" x14ac:dyDescent="0.35">
      <c r="A689" s="2" t="s">
        <v>4371</v>
      </c>
      <c r="B689" s="5">
        <v>43471</v>
      </c>
      <c r="C689" s="2" t="s">
        <v>4372</v>
      </c>
      <c r="D689" t="s">
        <v>6139</v>
      </c>
      <c r="E689" s="2">
        <v>2</v>
      </c>
      <c r="F689" s="2" t="str">
        <f>customers!B689</f>
        <v>Wilton Cottier</v>
      </c>
      <c r="G689" s="2" t="str">
        <f>customers!C689</f>
        <v>wcottierj3@cafepress.com</v>
      </c>
      <c r="H689" s="2" t="str">
        <f>customers!G689</f>
        <v>United States</v>
      </c>
      <c r="I689" t="str" cm="1">
        <f t="array" ref="I689">_xlfn.IFS(LEFT(D689,1)="L","Lib",LEFT(D689,1)="A","Ara",LEFT(D689,1)="R","Rob",LEFT(D689,1)="E","Exc")</f>
        <v>Exc</v>
      </c>
      <c r="J689" t="str">
        <f>VLOOKUP(Table1[[#This Row],[Product ID]],products!A$2:G$49,3,FALSE)</f>
        <v>M</v>
      </c>
      <c r="K689">
        <f>VLOOKUP(Table1[[#This Row],[Product ID]],products!A$2:G$49,4,FALSE)</f>
        <v>0.5</v>
      </c>
      <c r="L689" s="8">
        <f>VLOOKUP(Table1[[#This Row],[Product ID]],products!A$2:G$49,5,FALSE)</f>
        <v>8.25</v>
      </c>
      <c r="M689" s="9">
        <f>E689*K689*Table1[[#This Row],[Unit Price]]</f>
        <v>8.25</v>
      </c>
    </row>
    <row r="690" spans="1:13" x14ac:dyDescent="0.35">
      <c r="A690" s="2" t="s">
        <v>4377</v>
      </c>
      <c r="B690" s="5">
        <v>43579</v>
      </c>
      <c r="C690" s="2" t="s">
        <v>4378</v>
      </c>
      <c r="D690" t="s">
        <v>6140</v>
      </c>
      <c r="E690" s="2">
        <v>5</v>
      </c>
      <c r="F690" s="2" t="str">
        <f>customers!B690</f>
        <v>Kevan Grinsted</v>
      </c>
      <c r="G690" s="2" t="str">
        <f>customers!C690</f>
        <v>kgrinstedj4@google.com.br</v>
      </c>
      <c r="H690" s="2" t="str">
        <f>customers!G690</f>
        <v>Ireland</v>
      </c>
      <c r="I690" t="str" cm="1">
        <f t="array" ref="I690">_xlfn.IFS(LEFT(D690,1)="L","Lib",LEFT(D690,1)="A","Ara",LEFT(D690,1)="R","Rob",LEFT(D690,1)="E","Exc")</f>
        <v>Ara</v>
      </c>
      <c r="J690" t="str">
        <f>VLOOKUP(Table1[[#This Row],[Product ID]],products!A$2:G$49,3,FALSE)</f>
        <v>L</v>
      </c>
      <c r="K690">
        <f>VLOOKUP(Table1[[#This Row],[Product ID]],products!A$2:G$49,4,FALSE)</f>
        <v>1</v>
      </c>
      <c r="L690" s="8">
        <f>VLOOKUP(Table1[[#This Row],[Product ID]],products!A$2:G$49,5,FALSE)</f>
        <v>12.95</v>
      </c>
      <c r="M690" s="9">
        <f>E690*K690*Table1[[#This Row],[Unit Price]]</f>
        <v>64.75</v>
      </c>
    </row>
    <row r="691" spans="1:13" x14ac:dyDescent="0.35">
      <c r="A691" s="2" t="s">
        <v>4383</v>
      </c>
      <c r="B691" s="5">
        <v>44346</v>
      </c>
      <c r="C691" s="2" t="s">
        <v>4384</v>
      </c>
      <c r="D691" t="s">
        <v>6157</v>
      </c>
      <c r="E691" s="2">
        <v>5</v>
      </c>
      <c r="F691" s="2" t="str">
        <f>customers!B691</f>
        <v>Dionne Skyner</v>
      </c>
      <c r="G691" s="2" t="str">
        <f>customers!C691</f>
        <v>dskynerj5@hubpages.com</v>
      </c>
      <c r="H691" s="2" t="str">
        <f>customers!G691</f>
        <v>United States</v>
      </c>
      <c r="I691" t="str" cm="1">
        <f t="array" ref="I691">_xlfn.IFS(LEFT(D691,1)="L","Lib",LEFT(D691,1)="A","Ara",LEFT(D691,1)="R","Rob",LEFT(D691,1)="E","Exc")</f>
        <v>Ara</v>
      </c>
      <c r="J691" t="str">
        <f>VLOOKUP(Table1[[#This Row],[Product ID]],products!A$2:G$49,3,FALSE)</f>
        <v>M</v>
      </c>
      <c r="K691">
        <f>VLOOKUP(Table1[[#This Row],[Product ID]],products!A$2:G$49,4,FALSE)</f>
        <v>0.5</v>
      </c>
      <c r="L691" s="8">
        <f>VLOOKUP(Table1[[#This Row],[Product ID]],products!A$2:G$49,5,FALSE)</f>
        <v>6.75</v>
      </c>
      <c r="M691" s="9">
        <f>E691*K691*Table1[[#This Row],[Unit Price]]</f>
        <v>16.875</v>
      </c>
    </row>
    <row r="692" spans="1:13" x14ac:dyDescent="0.35">
      <c r="A692" s="2" t="s">
        <v>4389</v>
      </c>
      <c r="B692" s="5">
        <v>44754</v>
      </c>
      <c r="C692" s="2" t="s">
        <v>4390</v>
      </c>
      <c r="D692" t="s">
        <v>6165</v>
      </c>
      <c r="E692" s="2">
        <v>6</v>
      </c>
      <c r="F692" s="2" t="str">
        <f>customers!B692</f>
        <v>Francesco Dressel</v>
      </c>
      <c r="G692" s="2">
        <f>customers!C692</f>
        <v>0</v>
      </c>
      <c r="H692" s="2" t="str">
        <f>customers!G692</f>
        <v>United States</v>
      </c>
      <c r="I692" t="str" cm="1">
        <f t="array" ref="I692">_xlfn.IFS(LEFT(D692,1)="L","Lib",LEFT(D692,1)="A","Ara",LEFT(D692,1)="R","Rob",LEFT(D692,1)="E","Exc")</f>
        <v>Lib</v>
      </c>
      <c r="J692" t="str">
        <f>VLOOKUP(Table1[[#This Row],[Product ID]],products!A$2:G$49,3,FALSE)</f>
        <v>D</v>
      </c>
      <c r="K692">
        <f>VLOOKUP(Table1[[#This Row],[Product ID]],products!A$2:G$49,4,FALSE)</f>
        <v>2.5</v>
      </c>
      <c r="L692" s="8">
        <f>VLOOKUP(Table1[[#This Row],[Product ID]],products!A$2:G$49,5,FALSE)</f>
        <v>29.784999999999997</v>
      </c>
      <c r="M692" s="9">
        <f>E692*K692*Table1[[#This Row],[Unit Price]]</f>
        <v>446.77499999999998</v>
      </c>
    </row>
    <row r="693" spans="1:13" x14ac:dyDescent="0.35">
      <c r="A693" s="2" t="s">
        <v>4393</v>
      </c>
      <c r="B693" s="5">
        <v>44227</v>
      </c>
      <c r="C693" s="2" t="s">
        <v>4434</v>
      </c>
      <c r="D693" t="s">
        <v>6155</v>
      </c>
      <c r="E693" s="2">
        <v>2</v>
      </c>
      <c r="F693" s="2" t="str">
        <f>customers!B693</f>
        <v>Paola Normanvill</v>
      </c>
      <c r="G693" s="2" t="str">
        <f>customers!C693</f>
        <v>pnormanvillj7@biblegateway.com</v>
      </c>
      <c r="H693" s="2" t="str">
        <f>customers!G693</f>
        <v>United States</v>
      </c>
      <c r="I693" t="str" cm="1">
        <f t="array" ref="I693">_xlfn.IFS(LEFT(D693,1)="L","Lib",LEFT(D693,1)="A","Ara",LEFT(D693,1)="R","Rob",LEFT(D693,1)="E","Exc")</f>
        <v>Ara</v>
      </c>
      <c r="J693" t="str">
        <f>VLOOKUP(Table1[[#This Row],[Product ID]],products!A$2:G$49,3,FALSE)</f>
        <v>M</v>
      </c>
      <c r="K693">
        <f>VLOOKUP(Table1[[#This Row],[Product ID]],products!A$2:G$49,4,FALSE)</f>
        <v>1</v>
      </c>
      <c r="L693" s="8">
        <f>VLOOKUP(Table1[[#This Row],[Product ID]],products!A$2:G$49,5,FALSE)</f>
        <v>11.25</v>
      </c>
      <c r="M693" s="9">
        <f>E693*K693*Table1[[#This Row],[Unit Price]]</f>
        <v>22.5</v>
      </c>
    </row>
    <row r="694" spans="1:13" x14ac:dyDescent="0.35">
      <c r="A694" s="2" t="s">
        <v>4399</v>
      </c>
      <c r="B694" s="5">
        <v>43720</v>
      </c>
      <c r="C694" s="2" t="s">
        <v>4400</v>
      </c>
      <c r="D694" t="s">
        <v>6143</v>
      </c>
      <c r="E694" s="2">
        <v>1</v>
      </c>
      <c r="F694" s="2" t="str">
        <f>customers!B694</f>
        <v>Ambrosio Weinmann</v>
      </c>
      <c r="G694" s="2" t="str">
        <f>customers!C694</f>
        <v>aweinmannj8@shinystat.com</v>
      </c>
      <c r="H694" s="2" t="str">
        <f>customers!G694</f>
        <v>United States</v>
      </c>
      <c r="I694" t="str" cm="1">
        <f t="array" ref="I694">_xlfn.IFS(LEFT(D694,1)="L","Lib",LEFT(D694,1)="A","Ara",LEFT(D694,1)="R","Rob",LEFT(D694,1)="E","Exc")</f>
        <v>Lib</v>
      </c>
      <c r="J694" t="str">
        <f>VLOOKUP(Table1[[#This Row],[Product ID]],products!A$2:G$49,3,FALSE)</f>
        <v>D</v>
      </c>
      <c r="K694">
        <f>VLOOKUP(Table1[[#This Row],[Product ID]],products!A$2:G$49,4,FALSE)</f>
        <v>1</v>
      </c>
      <c r="L694" s="8">
        <f>VLOOKUP(Table1[[#This Row],[Product ID]],products!A$2:G$49,5,FALSE)</f>
        <v>12.95</v>
      </c>
      <c r="M694" s="9">
        <f>E694*K694*Table1[[#This Row],[Unit Price]]</f>
        <v>12.95</v>
      </c>
    </row>
    <row r="695" spans="1:13" x14ac:dyDescent="0.35">
      <c r="A695" s="2" t="s">
        <v>4405</v>
      </c>
      <c r="B695" s="5">
        <v>44012</v>
      </c>
      <c r="C695" s="2" t="s">
        <v>4406</v>
      </c>
      <c r="D695" t="s">
        <v>6175</v>
      </c>
      <c r="E695" s="2">
        <v>2</v>
      </c>
      <c r="F695" s="2" t="str">
        <f>customers!B695</f>
        <v>Elden Andriessen</v>
      </c>
      <c r="G695" s="2" t="str">
        <f>customers!C695</f>
        <v>eandriessenj9@europa.eu</v>
      </c>
      <c r="H695" s="2" t="str">
        <f>customers!G695</f>
        <v>United States</v>
      </c>
      <c r="I695" t="str" cm="1">
        <f t="array" ref="I695">_xlfn.IFS(LEFT(D695,1)="L","Lib",LEFT(D695,1)="A","Ara",LEFT(D695,1)="R","Rob",LEFT(D695,1)="E","Exc")</f>
        <v>Ara</v>
      </c>
      <c r="J695" t="str">
        <f>VLOOKUP(Table1[[#This Row],[Product ID]],products!A$2:G$49,3,FALSE)</f>
        <v>M</v>
      </c>
      <c r="K695">
        <f>VLOOKUP(Table1[[#This Row],[Product ID]],products!A$2:G$49,4,FALSE)</f>
        <v>2.5</v>
      </c>
      <c r="L695" s="8">
        <f>VLOOKUP(Table1[[#This Row],[Product ID]],products!A$2:G$49,5,FALSE)</f>
        <v>25.874999999999996</v>
      </c>
      <c r="M695" s="9">
        <f>E695*K695*Table1[[#This Row],[Unit Price]]</f>
        <v>129.37499999999997</v>
      </c>
    </row>
    <row r="696" spans="1:13" x14ac:dyDescent="0.35">
      <c r="A696" s="2" t="s">
        <v>4411</v>
      </c>
      <c r="B696" s="5">
        <v>43915</v>
      </c>
      <c r="C696" s="2" t="s">
        <v>4412</v>
      </c>
      <c r="D696" t="s">
        <v>6144</v>
      </c>
      <c r="E696" s="2">
        <v>5</v>
      </c>
      <c r="F696" s="2" t="str">
        <f>customers!B696</f>
        <v>Roxie Deaconson</v>
      </c>
      <c r="G696" s="2" t="str">
        <f>customers!C696</f>
        <v>rdeaconsonja@archive.org</v>
      </c>
      <c r="H696" s="2" t="str">
        <f>customers!G696</f>
        <v>United States</v>
      </c>
      <c r="I696" t="str" cm="1">
        <f t="array" ref="I696">_xlfn.IFS(LEFT(D696,1)="L","Lib",LEFT(D696,1)="A","Ara",LEFT(D696,1)="R","Rob",LEFT(D696,1)="E","Exc")</f>
        <v>Exc</v>
      </c>
      <c r="J696" t="str">
        <f>VLOOKUP(Table1[[#This Row],[Product ID]],products!A$2:G$49,3,FALSE)</f>
        <v>D</v>
      </c>
      <c r="K696">
        <f>VLOOKUP(Table1[[#This Row],[Product ID]],products!A$2:G$49,4,FALSE)</f>
        <v>0.5</v>
      </c>
      <c r="L696" s="8">
        <f>VLOOKUP(Table1[[#This Row],[Product ID]],products!A$2:G$49,5,FALSE)</f>
        <v>7.29</v>
      </c>
      <c r="M696" s="9">
        <f>E696*K696*Table1[[#This Row],[Unit Price]]</f>
        <v>18.225000000000001</v>
      </c>
    </row>
    <row r="697" spans="1:13" x14ac:dyDescent="0.35">
      <c r="A697" s="2" t="s">
        <v>4417</v>
      </c>
      <c r="B697" s="5">
        <v>44300</v>
      </c>
      <c r="C697" s="2" t="s">
        <v>4418</v>
      </c>
      <c r="D697" t="s">
        <v>6164</v>
      </c>
      <c r="E697" s="2">
        <v>5</v>
      </c>
      <c r="F697" s="2" t="str">
        <f>customers!B697</f>
        <v>Davida Caro</v>
      </c>
      <c r="G697" s="2" t="str">
        <f>customers!C697</f>
        <v>dcarojb@twitter.com</v>
      </c>
      <c r="H697" s="2" t="str">
        <f>customers!G697</f>
        <v>United States</v>
      </c>
      <c r="I697" t="str" cm="1">
        <f t="array" ref="I697">_xlfn.IFS(LEFT(D697,1)="L","Lib",LEFT(D697,1)="A","Ara",LEFT(D697,1)="R","Rob",LEFT(D697,1)="E","Exc")</f>
        <v>Lib</v>
      </c>
      <c r="J697" t="str">
        <f>VLOOKUP(Table1[[#This Row],[Product ID]],products!A$2:G$49,3,FALSE)</f>
        <v>L</v>
      </c>
      <c r="K697">
        <f>VLOOKUP(Table1[[#This Row],[Product ID]],products!A$2:G$49,4,FALSE)</f>
        <v>2.5</v>
      </c>
      <c r="L697" s="8">
        <f>VLOOKUP(Table1[[#This Row],[Product ID]],products!A$2:G$49,5,FALSE)</f>
        <v>36.454999999999998</v>
      </c>
      <c r="M697" s="9">
        <f>E697*K697*Table1[[#This Row],[Unit Price]]</f>
        <v>455.6875</v>
      </c>
    </row>
    <row r="698" spans="1:13" x14ac:dyDescent="0.35">
      <c r="A698" s="2" t="s">
        <v>4423</v>
      </c>
      <c r="B698" s="5">
        <v>43693</v>
      </c>
      <c r="C698" s="2" t="s">
        <v>4424</v>
      </c>
      <c r="D698" t="s">
        <v>6169</v>
      </c>
      <c r="E698" s="2">
        <v>4</v>
      </c>
      <c r="F698" s="2" t="str">
        <f>customers!B698</f>
        <v>Johna Bluck</v>
      </c>
      <c r="G698" s="2" t="str">
        <f>customers!C698</f>
        <v>jbluckjc@imageshack.us</v>
      </c>
      <c r="H698" s="2" t="str">
        <f>customers!G698</f>
        <v>United States</v>
      </c>
      <c r="I698" t="str" cm="1">
        <f t="array" ref="I698">_xlfn.IFS(LEFT(D698,1)="L","Lib",LEFT(D698,1)="A","Ara",LEFT(D698,1)="R","Rob",LEFT(D698,1)="E","Exc")</f>
        <v>Lib</v>
      </c>
      <c r="J698" t="str">
        <f>VLOOKUP(Table1[[#This Row],[Product ID]],products!A$2:G$49,3,FALSE)</f>
        <v>D</v>
      </c>
      <c r="K698">
        <f>VLOOKUP(Table1[[#This Row],[Product ID]],products!A$2:G$49,4,FALSE)</f>
        <v>0.5</v>
      </c>
      <c r="L698" s="8">
        <f>VLOOKUP(Table1[[#This Row],[Product ID]],products!A$2:G$49,5,FALSE)</f>
        <v>7.77</v>
      </c>
      <c r="M698" s="9">
        <f>E698*K698*Table1[[#This Row],[Unit Price]]</f>
        <v>15.54</v>
      </c>
    </row>
    <row r="699" spans="1:13" x14ac:dyDescent="0.35">
      <c r="A699" s="2" t="s">
        <v>4429</v>
      </c>
      <c r="B699" s="5">
        <v>44547</v>
      </c>
      <c r="C699" s="2" t="s">
        <v>4430</v>
      </c>
      <c r="D699" t="s">
        <v>6157</v>
      </c>
      <c r="E699" s="2">
        <v>3</v>
      </c>
      <c r="F699" s="2" t="str">
        <f>customers!B699</f>
        <v>Myrle Dearden</v>
      </c>
      <c r="G699" s="2">
        <f>customers!C699</f>
        <v>0</v>
      </c>
      <c r="H699" s="2" t="str">
        <f>customers!G699</f>
        <v>Ireland</v>
      </c>
      <c r="I699" t="str" cm="1">
        <f t="array" ref="I699">_xlfn.IFS(LEFT(D699,1)="L","Lib",LEFT(D699,1)="A","Ara",LEFT(D699,1)="R","Rob",LEFT(D699,1)="E","Exc")</f>
        <v>Ara</v>
      </c>
      <c r="J699" t="str">
        <f>VLOOKUP(Table1[[#This Row],[Product ID]],products!A$2:G$49,3,FALSE)</f>
        <v>M</v>
      </c>
      <c r="K699">
        <f>VLOOKUP(Table1[[#This Row],[Product ID]],products!A$2:G$49,4,FALSE)</f>
        <v>0.5</v>
      </c>
      <c r="L699" s="8">
        <f>VLOOKUP(Table1[[#This Row],[Product ID]],products!A$2:G$49,5,FALSE)</f>
        <v>6.75</v>
      </c>
      <c r="M699" s="9">
        <f>E699*K699*Table1[[#This Row],[Unit Price]]</f>
        <v>10.125</v>
      </c>
    </row>
    <row r="700" spans="1:13" x14ac:dyDescent="0.35">
      <c r="A700" s="2" t="s">
        <v>4433</v>
      </c>
      <c r="B700" s="5">
        <v>43830</v>
      </c>
      <c r="C700" s="2" t="s">
        <v>4434</v>
      </c>
      <c r="D700" t="s">
        <v>6143</v>
      </c>
      <c r="E700" s="2">
        <v>2</v>
      </c>
      <c r="F700" s="2" t="str">
        <f>customers!B700</f>
        <v>Jimmy Dymoke</v>
      </c>
      <c r="G700" s="2" t="str">
        <f>customers!C700</f>
        <v>jdymokeje@prnewswire.com</v>
      </c>
      <c r="H700" s="2" t="str">
        <f>customers!G700</f>
        <v>Ireland</v>
      </c>
      <c r="I700" t="str" cm="1">
        <f t="array" ref="I700">_xlfn.IFS(LEFT(D700,1)="L","Lib",LEFT(D700,1)="A","Ara",LEFT(D700,1)="R","Rob",LEFT(D700,1)="E","Exc")</f>
        <v>Lib</v>
      </c>
      <c r="J700" t="str">
        <f>VLOOKUP(Table1[[#This Row],[Product ID]],products!A$2:G$49,3,FALSE)</f>
        <v>D</v>
      </c>
      <c r="K700">
        <f>VLOOKUP(Table1[[#This Row],[Product ID]],products!A$2:G$49,4,FALSE)</f>
        <v>1</v>
      </c>
      <c r="L700" s="8">
        <f>VLOOKUP(Table1[[#This Row],[Product ID]],products!A$2:G$49,5,FALSE)</f>
        <v>12.95</v>
      </c>
      <c r="M700" s="9">
        <f>E700*K700*Table1[[#This Row],[Unit Price]]</f>
        <v>25.9</v>
      </c>
    </row>
    <row r="701" spans="1:13" x14ac:dyDescent="0.35">
      <c r="A701" s="2" t="s">
        <v>4439</v>
      </c>
      <c r="B701" s="5">
        <v>44298</v>
      </c>
      <c r="C701" s="2" t="s">
        <v>4440</v>
      </c>
      <c r="D701" t="s">
        <v>6158</v>
      </c>
      <c r="E701" s="2">
        <v>4</v>
      </c>
      <c r="F701" s="2" t="str">
        <f>customers!B701</f>
        <v>Orland Tadman</v>
      </c>
      <c r="G701" s="2" t="str">
        <f>customers!C701</f>
        <v>otadmanjf@ft.com</v>
      </c>
      <c r="H701" s="2" t="str">
        <f>customers!G701</f>
        <v>United States</v>
      </c>
      <c r="I701" t="str" cm="1">
        <f t="array" ref="I701">_xlfn.IFS(LEFT(D701,1)="L","Lib",LEFT(D701,1)="A","Ara",LEFT(D701,1)="R","Rob",LEFT(D701,1)="E","Exc")</f>
        <v>Ara</v>
      </c>
      <c r="J701" t="str">
        <f>VLOOKUP(Table1[[#This Row],[Product ID]],products!A$2:G$49,3,FALSE)</f>
        <v>D</v>
      </c>
      <c r="K701">
        <f>VLOOKUP(Table1[[#This Row],[Product ID]],products!A$2:G$49,4,FALSE)</f>
        <v>0.5</v>
      </c>
      <c r="L701" s="8">
        <f>VLOOKUP(Table1[[#This Row],[Product ID]],products!A$2:G$49,5,FALSE)</f>
        <v>5.97</v>
      </c>
      <c r="M701" s="9">
        <f>E701*K701*Table1[[#This Row],[Unit Price]]</f>
        <v>11.94</v>
      </c>
    </row>
    <row r="702" spans="1:13" x14ac:dyDescent="0.35">
      <c r="A702" s="2" t="s">
        <v>4445</v>
      </c>
      <c r="B702" s="5">
        <v>43736</v>
      </c>
      <c r="C702" s="2" t="s">
        <v>4446</v>
      </c>
      <c r="D702" t="s">
        <v>6161</v>
      </c>
      <c r="E702" s="2">
        <v>2</v>
      </c>
      <c r="F702" s="2" t="str">
        <f>customers!B702</f>
        <v>Barrett Gudde</v>
      </c>
      <c r="G702" s="2" t="str">
        <f>customers!C702</f>
        <v>bguddejg@dailymotion.com</v>
      </c>
      <c r="H702" s="2" t="str">
        <f>customers!G702</f>
        <v>United States</v>
      </c>
      <c r="I702" t="str" cm="1">
        <f t="array" ref="I702">_xlfn.IFS(LEFT(D702,1)="L","Lib",LEFT(D702,1)="A","Ara",LEFT(D702,1)="R","Rob",LEFT(D702,1)="E","Exc")</f>
        <v>Lib</v>
      </c>
      <c r="J702" t="str">
        <f>VLOOKUP(Table1[[#This Row],[Product ID]],products!A$2:G$49,3,FALSE)</f>
        <v>L</v>
      </c>
      <c r="K702">
        <f>VLOOKUP(Table1[[#This Row],[Product ID]],products!A$2:G$49,4,FALSE)</f>
        <v>0.5</v>
      </c>
      <c r="L702" s="8">
        <f>VLOOKUP(Table1[[#This Row],[Product ID]],products!A$2:G$49,5,FALSE)</f>
        <v>9.51</v>
      </c>
      <c r="M702" s="9">
        <f>E702*K702*Table1[[#This Row],[Unit Price]]</f>
        <v>9.51</v>
      </c>
    </row>
    <row r="703" spans="1:13" x14ac:dyDescent="0.35">
      <c r="A703" s="2" t="s">
        <v>4450</v>
      </c>
      <c r="B703" s="5">
        <v>44727</v>
      </c>
      <c r="C703" s="2" t="s">
        <v>4451</v>
      </c>
      <c r="D703" t="s">
        <v>6158</v>
      </c>
      <c r="E703" s="2">
        <v>5</v>
      </c>
      <c r="F703" s="2" t="str">
        <f>customers!B703</f>
        <v>Nathan Sictornes</v>
      </c>
      <c r="G703" s="2" t="str">
        <f>customers!C703</f>
        <v>nsictornesjh@buzzfeed.com</v>
      </c>
      <c r="H703" s="2" t="str">
        <f>customers!G703</f>
        <v>Ireland</v>
      </c>
      <c r="I703" t="str" cm="1">
        <f t="array" ref="I703">_xlfn.IFS(LEFT(D703,1)="L","Lib",LEFT(D703,1)="A","Ara",LEFT(D703,1)="R","Rob",LEFT(D703,1)="E","Exc")</f>
        <v>Ara</v>
      </c>
      <c r="J703" t="str">
        <f>VLOOKUP(Table1[[#This Row],[Product ID]],products!A$2:G$49,3,FALSE)</f>
        <v>D</v>
      </c>
      <c r="K703">
        <f>VLOOKUP(Table1[[#This Row],[Product ID]],products!A$2:G$49,4,FALSE)</f>
        <v>0.5</v>
      </c>
      <c r="L703" s="8">
        <f>VLOOKUP(Table1[[#This Row],[Product ID]],products!A$2:G$49,5,FALSE)</f>
        <v>5.97</v>
      </c>
      <c r="M703" s="9">
        <f>E703*K703*Table1[[#This Row],[Unit Price]]</f>
        <v>14.924999999999999</v>
      </c>
    </row>
    <row r="704" spans="1:13" x14ac:dyDescent="0.35">
      <c r="A704" s="2" t="s">
        <v>4456</v>
      </c>
      <c r="B704" s="5">
        <v>43661</v>
      </c>
      <c r="C704" s="2" t="s">
        <v>4457</v>
      </c>
      <c r="D704" t="s">
        <v>6180</v>
      </c>
      <c r="E704" s="2">
        <v>1</v>
      </c>
      <c r="F704" s="2" t="str">
        <f>customers!B704</f>
        <v>Vivyan Dunning</v>
      </c>
      <c r="G704" s="2" t="str">
        <f>customers!C704</f>
        <v>vdunningji@independent.co.uk</v>
      </c>
      <c r="H704" s="2" t="str">
        <f>customers!G704</f>
        <v>United States</v>
      </c>
      <c r="I704" t="str" cm="1">
        <f t="array" ref="I704">_xlfn.IFS(LEFT(D704,1)="L","Lib",LEFT(D704,1)="A","Ara",LEFT(D704,1)="R","Rob",LEFT(D704,1)="E","Exc")</f>
        <v>Ara</v>
      </c>
      <c r="J704" t="str">
        <f>VLOOKUP(Table1[[#This Row],[Product ID]],products!A$2:G$49,3,FALSE)</f>
        <v>L</v>
      </c>
      <c r="K704">
        <f>VLOOKUP(Table1[[#This Row],[Product ID]],products!A$2:G$49,4,FALSE)</f>
        <v>0.5</v>
      </c>
      <c r="L704" s="8">
        <f>VLOOKUP(Table1[[#This Row],[Product ID]],products!A$2:G$49,5,FALSE)</f>
        <v>7.77</v>
      </c>
      <c r="M704" s="9">
        <f>E704*K704*Table1[[#This Row],[Unit Price]]</f>
        <v>3.8849999999999998</v>
      </c>
    </row>
    <row r="705" spans="1:13" x14ac:dyDescent="0.35">
      <c r="A705" s="2" t="s">
        <v>4461</v>
      </c>
      <c r="B705" s="5">
        <v>43506</v>
      </c>
      <c r="C705" s="2" t="s">
        <v>4462</v>
      </c>
      <c r="D705" t="s">
        <v>6165</v>
      </c>
      <c r="E705" s="2">
        <v>4</v>
      </c>
      <c r="F705" s="2" t="str">
        <f>customers!B705</f>
        <v>Doralin Baison</v>
      </c>
      <c r="G705" s="2">
        <f>customers!C705</f>
        <v>0</v>
      </c>
      <c r="H705" s="2" t="str">
        <f>customers!G705</f>
        <v>Ireland</v>
      </c>
      <c r="I705" t="str" cm="1">
        <f t="array" ref="I705">_xlfn.IFS(LEFT(D705,1)="L","Lib",LEFT(D705,1)="A","Ara",LEFT(D705,1)="R","Rob",LEFT(D705,1)="E","Exc")</f>
        <v>Lib</v>
      </c>
      <c r="J705" t="str">
        <f>VLOOKUP(Table1[[#This Row],[Product ID]],products!A$2:G$49,3,FALSE)</f>
        <v>D</v>
      </c>
      <c r="K705">
        <f>VLOOKUP(Table1[[#This Row],[Product ID]],products!A$2:G$49,4,FALSE)</f>
        <v>2.5</v>
      </c>
      <c r="L705" s="8">
        <f>VLOOKUP(Table1[[#This Row],[Product ID]],products!A$2:G$49,5,FALSE)</f>
        <v>29.784999999999997</v>
      </c>
      <c r="M705" s="9">
        <f>E705*K705*Table1[[#This Row],[Unit Price]]</f>
        <v>297.84999999999997</v>
      </c>
    </row>
    <row r="706" spans="1:13" x14ac:dyDescent="0.35">
      <c r="A706" s="2" t="s">
        <v>4466</v>
      </c>
      <c r="B706" s="5">
        <v>44716</v>
      </c>
      <c r="C706" s="2" t="s">
        <v>4467</v>
      </c>
      <c r="D706" t="s">
        <v>6153</v>
      </c>
      <c r="E706" s="2">
        <v>6</v>
      </c>
      <c r="F706" s="2" t="str">
        <f>customers!B706</f>
        <v>Josefina Ferens</v>
      </c>
      <c r="G706" s="2">
        <f>customers!C706</f>
        <v>0</v>
      </c>
      <c r="H706" s="2" t="str">
        <f>customers!G706</f>
        <v>United States</v>
      </c>
      <c r="I706" t="str" cm="1">
        <f t="array" ref="I706">_xlfn.IFS(LEFT(D706,1)="L","Lib",LEFT(D706,1)="A","Ara",LEFT(D706,1)="R","Rob",LEFT(D706,1)="E","Exc")</f>
        <v>Exc</v>
      </c>
      <c r="J706" t="str">
        <f>VLOOKUP(Table1[[#This Row],[Product ID]],products!A$2:G$49,3,FALSE)</f>
        <v>D</v>
      </c>
      <c r="K706">
        <f>VLOOKUP(Table1[[#This Row],[Product ID]],products!A$2:G$49,4,FALSE)</f>
        <v>0.2</v>
      </c>
      <c r="L706" s="8">
        <f>VLOOKUP(Table1[[#This Row],[Product ID]],products!A$2:G$49,5,FALSE)</f>
        <v>3.645</v>
      </c>
      <c r="M706" s="9">
        <f>E706*K706*Table1[[#This Row],[Unit Price]]</f>
        <v>4.3740000000000006</v>
      </c>
    </row>
    <row r="707" spans="1:13" x14ac:dyDescent="0.35">
      <c r="A707" s="2" t="s">
        <v>4471</v>
      </c>
      <c r="B707" s="5">
        <v>44114</v>
      </c>
      <c r="C707" s="2" t="s">
        <v>4472</v>
      </c>
      <c r="D707" t="s">
        <v>6176</v>
      </c>
      <c r="E707" s="2">
        <v>2</v>
      </c>
      <c r="F707" s="2" t="str">
        <f>customers!B707</f>
        <v>Shelley Gehring</v>
      </c>
      <c r="G707" s="2" t="str">
        <f>customers!C707</f>
        <v>sgehringjl@gnu.org</v>
      </c>
      <c r="H707" s="2" t="str">
        <f>customers!G707</f>
        <v>United States</v>
      </c>
      <c r="I707" t="str" cm="1">
        <f t="array" ref="I707">_xlfn.IFS(LEFT(D707,1)="L","Lib",LEFT(D707,1)="A","Ara",LEFT(D707,1)="R","Rob",LEFT(D707,1)="E","Exc")</f>
        <v>Exc</v>
      </c>
      <c r="J707" t="str">
        <f>VLOOKUP(Table1[[#This Row],[Product ID]],products!A$2:G$49,3,FALSE)</f>
        <v>L</v>
      </c>
      <c r="K707">
        <f>VLOOKUP(Table1[[#This Row],[Product ID]],products!A$2:G$49,4,FALSE)</f>
        <v>0.5</v>
      </c>
      <c r="L707" s="8">
        <f>VLOOKUP(Table1[[#This Row],[Product ID]],products!A$2:G$49,5,FALSE)</f>
        <v>8.91</v>
      </c>
      <c r="M707" s="9">
        <f>E707*K707*Table1[[#This Row],[Unit Price]]</f>
        <v>8.91</v>
      </c>
    </row>
    <row r="708" spans="1:13" x14ac:dyDescent="0.35">
      <c r="A708" s="2" t="s">
        <v>4477</v>
      </c>
      <c r="B708" s="5">
        <v>44353</v>
      </c>
      <c r="C708" s="2" t="s">
        <v>4478</v>
      </c>
      <c r="D708" t="s">
        <v>6156</v>
      </c>
      <c r="E708" s="2">
        <v>3</v>
      </c>
      <c r="F708" s="2" t="str">
        <f>customers!B708</f>
        <v>Barrie Fallowes</v>
      </c>
      <c r="G708" s="2" t="str">
        <f>customers!C708</f>
        <v>bfallowesjm@purevolume.com</v>
      </c>
      <c r="H708" s="2" t="str">
        <f>customers!G708</f>
        <v>United States</v>
      </c>
      <c r="I708" t="str" cm="1">
        <f t="array" ref="I708">_xlfn.IFS(LEFT(D708,1)="L","Lib",LEFT(D708,1)="A","Ara",LEFT(D708,1)="R","Rob",LEFT(D708,1)="E","Exc")</f>
        <v>Exc</v>
      </c>
      <c r="J708" t="str">
        <f>VLOOKUP(Table1[[#This Row],[Product ID]],products!A$2:G$49,3,FALSE)</f>
        <v>M</v>
      </c>
      <c r="K708">
        <f>VLOOKUP(Table1[[#This Row],[Product ID]],products!A$2:G$49,4,FALSE)</f>
        <v>0.2</v>
      </c>
      <c r="L708" s="8">
        <f>VLOOKUP(Table1[[#This Row],[Product ID]],products!A$2:G$49,5,FALSE)</f>
        <v>4.125</v>
      </c>
      <c r="M708" s="9">
        <f>E708*K708*Table1[[#This Row],[Unit Price]]</f>
        <v>2.4750000000000005</v>
      </c>
    </row>
    <row r="709" spans="1:13" x14ac:dyDescent="0.35">
      <c r="A709" s="2" t="s">
        <v>4483</v>
      </c>
      <c r="B709" s="5">
        <v>43540</v>
      </c>
      <c r="C709" s="2" t="s">
        <v>4484</v>
      </c>
      <c r="D709" t="s">
        <v>6143</v>
      </c>
      <c r="E709" s="2">
        <v>2</v>
      </c>
      <c r="F709" s="2" t="str">
        <f>customers!B709</f>
        <v>Nicolas Aiton</v>
      </c>
      <c r="G709" s="2">
        <f>customers!C709</f>
        <v>0</v>
      </c>
      <c r="H709" s="2" t="str">
        <f>customers!G709</f>
        <v>Ireland</v>
      </c>
      <c r="I709" t="str" cm="1">
        <f t="array" ref="I709">_xlfn.IFS(LEFT(D709,1)="L","Lib",LEFT(D709,1)="A","Ara",LEFT(D709,1)="R","Rob",LEFT(D709,1)="E","Exc")</f>
        <v>Lib</v>
      </c>
      <c r="J709" t="str">
        <f>VLOOKUP(Table1[[#This Row],[Product ID]],products!A$2:G$49,3,FALSE)</f>
        <v>D</v>
      </c>
      <c r="K709">
        <f>VLOOKUP(Table1[[#This Row],[Product ID]],products!A$2:G$49,4,FALSE)</f>
        <v>1</v>
      </c>
      <c r="L709" s="8">
        <f>VLOOKUP(Table1[[#This Row],[Product ID]],products!A$2:G$49,5,FALSE)</f>
        <v>12.95</v>
      </c>
      <c r="M709" s="9">
        <f>E709*K709*Table1[[#This Row],[Unit Price]]</f>
        <v>25.9</v>
      </c>
    </row>
    <row r="710" spans="1:13" x14ac:dyDescent="0.35">
      <c r="A710" s="2" t="s">
        <v>4488</v>
      </c>
      <c r="B710" s="5">
        <v>43804</v>
      </c>
      <c r="C710" s="2" t="s">
        <v>4489</v>
      </c>
      <c r="D710" t="s">
        <v>6157</v>
      </c>
      <c r="E710" s="2">
        <v>2</v>
      </c>
      <c r="F710" s="2" t="str">
        <f>customers!B710</f>
        <v>Shelli De Banke</v>
      </c>
      <c r="G710" s="2" t="str">
        <f>customers!C710</f>
        <v>sdejo@newsvine.com</v>
      </c>
      <c r="H710" s="2" t="str">
        <f>customers!G710</f>
        <v>United States</v>
      </c>
      <c r="I710" t="str" cm="1">
        <f t="array" ref="I710">_xlfn.IFS(LEFT(D710,1)="L","Lib",LEFT(D710,1)="A","Ara",LEFT(D710,1)="R","Rob",LEFT(D710,1)="E","Exc")</f>
        <v>Ara</v>
      </c>
      <c r="J710" t="str">
        <f>VLOOKUP(Table1[[#This Row],[Product ID]],products!A$2:G$49,3,FALSE)</f>
        <v>M</v>
      </c>
      <c r="K710">
        <f>VLOOKUP(Table1[[#This Row],[Product ID]],products!A$2:G$49,4,FALSE)</f>
        <v>0.5</v>
      </c>
      <c r="L710" s="8">
        <f>VLOOKUP(Table1[[#This Row],[Product ID]],products!A$2:G$49,5,FALSE)</f>
        <v>6.75</v>
      </c>
      <c r="M710" s="9">
        <f>E710*K710*Table1[[#This Row],[Unit Price]]</f>
        <v>6.75</v>
      </c>
    </row>
    <row r="711" spans="1:13" x14ac:dyDescent="0.35">
      <c r="A711" s="2" t="s">
        <v>4494</v>
      </c>
      <c r="B711" s="5">
        <v>43485</v>
      </c>
      <c r="C711" s="2" t="s">
        <v>4495</v>
      </c>
      <c r="D711" t="s">
        <v>6176</v>
      </c>
      <c r="E711" s="2">
        <v>2</v>
      </c>
      <c r="F711" s="2" t="str">
        <f>customers!B711</f>
        <v>Lyell Murch</v>
      </c>
      <c r="G711" s="2">
        <f>customers!C711</f>
        <v>0</v>
      </c>
      <c r="H711" s="2" t="str">
        <f>customers!G711</f>
        <v>United States</v>
      </c>
      <c r="I711" t="str" cm="1">
        <f t="array" ref="I711">_xlfn.IFS(LEFT(D711,1)="L","Lib",LEFT(D711,1)="A","Ara",LEFT(D711,1)="R","Rob",LEFT(D711,1)="E","Exc")</f>
        <v>Exc</v>
      </c>
      <c r="J711" t="str">
        <f>VLOOKUP(Table1[[#This Row],[Product ID]],products!A$2:G$49,3,FALSE)</f>
        <v>L</v>
      </c>
      <c r="K711">
        <f>VLOOKUP(Table1[[#This Row],[Product ID]],products!A$2:G$49,4,FALSE)</f>
        <v>0.5</v>
      </c>
      <c r="L711" s="8">
        <f>VLOOKUP(Table1[[#This Row],[Product ID]],products!A$2:G$49,5,FALSE)</f>
        <v>8.91</v>
      </c>
      <c r="M711" s="9">
        <f>E711*K711*Table1[[#This Row],[Unit Price]]</f>
        <v>8.91</v>
      </c>
    </row>
    <row r="712" spans="1:13" x14ac:dyDescent="0.35">
      <c r="A712" s="2" t="s">
        <v>4499</v>
      </c>
      <c r="B712" s="5">
        <v>44655</v>
      </c>
      <c r="C712" s="2" t="s">
        <v>4500</v>
      </c>
      <c r="D712" t="s">
        <v>6139</v>
      </c>
      <c r="E712" s="2">
        <v>3</v>
      </c>
      <c r="F712" s="2" t="str">
        <f>customers!B712</f>
        <v>Stearne Count</v>
      </c>
      <c r="G712" s="2" t="str">
        <f>customers!C712</f>
        <v>scountjq@nba.com</v>
      </c>
      <c r="H712" s="2" t="str">
        <f>customers!G712</f>
        <v>United States</v>
      </c>
      <c r="I712" t="str" cm="1">
        <f t="array" ref="I712">_xlfn.IFS(LEFT(D712,1)="L","Lib",LEFT(D712,1)="A","Ara",LEFT(D712,1)="R","Rob",LEFT(D712,1)="E","Exc")</f>
        <v>Exc</v>
      </c>
      <c r="J712" t="str">
        <f>VLOOKUP(Table1[[#This Row],[Product ID]],products!A$2:G$49,3,FALSE)</f>
        <v>M</v>
      </c>
      <c r="K712">
        <f>VLOOKUP(Table1[[#This Row],[Product ID]],products!A$2:G$49,4,FALSE)</f>
        <v>0.5</v>
      </c>
      <c r="L712" s="8">
        <f>VLOOKUP(Table1[[#This Row],[Product ID]],products!A$2:G$49,5,FALSE)</f>
        <v>8.25</v>
      </c>
      <c r="M712" s="9">
        <f>E712*K712*Table1[[#This Row],[Unit Price]]</f>
        <v>12.375</v>
      </c>
    </row>
    <row r="713" spans="1:13" x14ac:dyDescent="0.35">
      <c r="A713" s="2" t="s">
        <v>4505</v>
      </c>
      <c r="B713" s="5">
        <v>44600</v>
      </c>
      <c r="C713" s="2" t="s">
        <v>4506</v>
      </c>
      <c r="D713" t="s">
        <v>6174</v>
      </c>
      <c r="E713" s="2">
        <v>6</v>
      </c>
      <c r="F713" s="2" t="str">
        <f>customers!B713</f>
        <v>Selia Ragles</v>
      </c>
      <c r="G713" s="2" t="str">
        <f>customers!C713</f>
        <v>sraglesjr@blogtalkradio.com</v>
      </c>
      <c r="H713" s="2" t="str">
        <f>customers!G713</f>
        <v>United States</v>
      </c>
      <c r="I713" t="str" cm="1">
        <f t="array" ref="I713">_xlfn.IFS(LEFT(D713,1)="L","Lib",LEFT(D713,1)="A","Ara",LEFT(D713,1)="R","Rob",LEFT(D713,1)="E","Exc")</f>
        <v>Rob</v>
      </c>
      <c r="J713" t="str">
        <f>VLOOKUP(Table1[[#This Row],[Product ID]],products!A$2:G$49,3,FALSE)</f>
        <v>M</v>
      </c>
      <c r="K713">
        <f>VLOOKUP(Table1[[#This Row],[Product ID]],products!A$2:G$49,4,FALSE)</f>
        <v>0.2</v>
      </c>
      <c r="L713" s="8">
        <f>VLOOKUP(Table1[[#This Row],[Product ID]],products!A$2:G$49,5,FALSE)</f>
        <v>2.9849999999999999</v>
      </c>
      <c r="M713" s="9">
        <f>E713*K713*Table1[[#This Row],[Unit Price]]</f>
        <v>3.5820000000000003</v>
      </c>
    </row>
    <row r="714" spans="1:13" x14ac:dyDescent="0.35">
      <c r="A714" s="2" t="s">
        <v>4512</v>
      </c>
      <c r="B714" s="5">
        <v>43646</v>
      </c>
      <c r="C714" s="2" t="s">
        <v>4513</v>
      </c>
      <c r="D714" t="s">
        <v>6139</v>
      </c>
      <c r="E714" s="2">
        <v>2</v>
      </c>
      <c r="F714" s="2" t="str">
        <f>customers!B714</f>
        <v>Silas Deehan</v>
      </c>
      <c r="G714" s="2">
        <f>customers!C714</f>
        <v>0</v>
      </c>
      <c r="H714" s="2" t="str">
        <f>customers!G714</f>
        <v>United Kingdom</v>
      </c>
      <c r="I714" t="str" cm="1">
        <f t="array" ref="I714">_xlfn.IFS(LEFT(D714,1)="L","Lib",LEFT(D714,1)="A","Ara",LEFT(D714,1)="R","Rob",LEFT(D714,1)="E","Exc")</f>
        <v>Exc</v>
      </c>
      <c r="J714" t="str">
        <f>VLOOKUP(Table1[[#This Row],[Product ID]],products!A$2:G$49,3,FALSE)</f>
        <v>M</v>
      </c>
      <c r="K714">
        <f>VLOOKUP(Table1[[#This Row],[Product ID]],products!A$2:G$49,4,FALSE)</f>
        <v>0.5</v>
      </c>
      <c r="L714" s="8">
        <f>VLOOKUP(Table1[[#This Row],[Product ID]],products!A$2:G$49,5,FALSE)</f>
        <v>8.25</v>
      </c>
      <c r="M714" s="9">
        <f>E714*K714*Table1[[#This Row],[Unit Price]]</f>
        <v>8.25</v>
      </c>
    </row>
    <row r="715" spans="1:13" x14ac:dyDescent="0.35">
      <c r="A715" s="2" t="s">
        <v>4516</v>
      </c>
      <c r="B715" s="5">
        <v>43960</v>
      </c>
      <c r="C715" s="2" t="s">
        <v>4517</v>
      </c>
      <c r="D715" t="s">
        <v>6174</v>
      </c>
      <c r="E715" s="2">
        <v>1</v>
      </c>
      <c r="F715" s="2" t="str">
        <f>customers!B715</f>
        <v>Sacha Bruun</v>
      </c>
      <c r="G715" s="2" t="str">
        <f>customers!C715</f>
        <v>sbruunjt@blogtalkradio.com</v>
      </c>
      <c r="H715" s="2" t="str">
        <f>customers!G715</f>
        <v>United States</v>
      </c>
      <c r="I715" t="str" cm="1">
        <f t="array" ref="I715">_xlfn.IFS(LEFT(D715,1)="L","Lib",LEFT(D715,1)="A","Ara",LEFT(D715,1)="R","Rob",LEFT(D715,1)="E","Exc")</f>
        <v>Rob</v>
      </c>
      <c r="J715" t="str">
        <f>VLOOKUP(Table1[[#This Row],[Product ID]],products!A$2:G$49,3,FALSE)</f>
        <v>M</v>
      </c>
      <c r="K715">
        <f>VLOOKUP(Table1[[#This Row],[Product ID]],products!A$2:G$49,4,FALSE)</f>
        <v>0.2</v>
      </c>
      <c r="L715" s="8">
        <f>VLOOKUP(Table1[[#This Row],[Product ID]],products!A$2:G$49,5,FALSE)</f>
        <v>2.9849999999999999</v>
      </c>
      <c r="M715" s="9">
        <f>E715*K715*Table1[[#This Row],[Unit Price]]</f>
        <v>0.59699999999999998</v>
      </c>
    </row>
    <row r="716" spans="1:13" x14ac:dyDescent="0.35">
      <c r="A716" s="2" t="s">
        <v>4522</v>
      </c>
      <c r="B716" s="5">
        <v>44358</v>
      </c>
      <c r="C716" s="2" t="s">
        <v>4523</v>
      </c>
      <c r="D716" t="s">
        <v>6153</v>
      </c>
      <c r="E716" s="2">
        <v>4</v>
      </c>
      <c r="F716" s="2" t="str">
        <f>customers!B716</f>
        <v>Alon Pllu</v>
      </c>
      <c r="G716" s="2" t="str">
        <f>customers!C716</f>
        <v>aplluju@dagondesign.com</v>
      </c>
      <c r="H716" s="2" t="str">
        <f>customers!G716</f>
        <v>Ireland</v>
      </c>
      <c r="I716" t="str" cm="1">
        <f t="array" ref="I716">_xlfn.IFS(LEFT(D716,1)="L","Lib",LEFT(D716,1)="A","Ara",LEFT(D716,1)="R","Rob",LEFT(D716,1)="E","Exc")</f>
        <v>Exc</v>
      </c>
      <c r="J716" t="str">
        <f>VLOOKUP(Table1[[#This Row],[Product ID]],products!A$2:G$49,3,FALSE)</f>
        <v>D</v>
      </c>
      <c r="K716">
        <f>VLOOKUP(Table1[[#This Row],[Product ID]],products!A$2:G$49,4,FALSE)</f>
        <v>0.2</v>
      </c>
      <c r="L716" s="8">
        <f>VLOOKUP(Table1[[#This Row],[Product ID]],products!A$2:G$49,5,FALSE)</f>
        <v>3.645</v>
      </c>
      <c r="M716" s="9">
        <f>E716*K716*Table1[[#This Row],[Unit Price]]</f>
        <v>2.9160000000000004</v>
      </c>
    </row>
    <row r="717" spans="1:13" x14ac:dyDescent="0.35">
      <c r="A717" s="2" t="s">
        <v>4528</v>
      </c>
      <c r="B717" s="5">
        <v>44504</v>
      </c>
      <c r="C717" s="2" t="s">
        <v>4529</v>
      </c>
      <c r="D717" t="s">
        <v>6171</v>
      </c>
      <c r="E717" s="2">
        <v>6</v>
      </c>
      <c r="F717" s="2" t="str">
        <f>customers!B717</f>
        <v>Gilberto Cornier</v>
      </c>
      <c r="G717" s="2" t="str">
        <f>customers!C717</f>
        <v>gcornierjv@techcrunch.com</v>
      </c>
      <c r="H717" s="2" t="str">
        <f>customers!G717</f>
        <v>United States</v>
      </c>
      <c r="I717" t="str" cm="1">
        <f t="array" ref="I717">_xlfn.IFS(LEFT(D717,1)="L","Lib",LEFT(D717,1)="A","Ara",LEFT(D717,1)="R","Rob",LEFT(D717,1)="E","Exc")</f>
        <v>Exc</v>
      </c>
      <c r="J717" t="str">
        <f>VLOOKUP(Table1[[#This Row],[Product ID]],products!A$2:G$49,3,FALSE)</f>
        <v>L</v>
      </c>
      <c r="K717">
        <f>VLOOKUP(Table1[[#This Row],[Product ID]],products!A$2:G$49,4,FALSE)</f>
        <v>1</v>
      </c>
      <c r="L717" s="8">
        <f>VLOOKUP(Table1[[#This Row],[Product ID]],products!A$2:G$49,5,FALSE)</f>
        <v>14.85</v>
      </c>
      <c r="M717" s="9">
        <f>E717*K717*Table1[[#This Row],[Unit Price]]</f>
        <v>89.1</v>
      </c>
    </row>
    <row r="718" spans="1:13" x14ac:dyDescent="0.35">
      <c r="A718" s="2" t="s">
        <v>4533</v>
      </c>
      <c r="B718" s="5">
        <v>44612</v>
      </c>
      <c r="C718" s="2" t="s">
        <v>4434</v>
      </c>
      <c r="D718" t="s">
        <v>6179</v>
      </c>
      <c r="E718" s="2">
        <v>3</v>
      </c>
      <c r="F718" s="2" t="str">
        <f>customers!B718</f>
        <v>Selestina Greedyer</v>
      </c>
      <c r="G718" s="2" t="str">
        <f>customers!C718</f>
        <v>sgreedyerjw@parallels.com</v>
      </c>
      <c r="H718" s="2" t="str">
        <f>customers!G718</f>
        <v>Ireland</v>
      </c>
      <c r="I718" t="str" cm="1">
        <f t="array" ref="I718">_xlfn.IFS(LEFT(D718,1)="L","Lib",LEFT(D718,1)="A","Ara",LEFT(D718,1)="R","Rob",LEFT(D718,1)="E","Exc")</f>
        <v>Rob</v>
      </c>
      <c r="J718" t="str">
        <f>VLOOKUP(Table1[[#This Row],[Product ID]],products!A$2:G$49,3,FALSE)</f>
        <v>L</v>
      </c>
      <c r="K718">
        <f>VLOOKUP(Table1[[#This Row],[Product ID]],products!A$2:G$49,4,FALSE)</f>
        <v>1</v>
      </c>
      <c r="L718" s="8">
        <f>VLOOKUP(Table1[[#This Row],[Product ID]],products!A$2:G$49,5,FALSE)</f>
        <v>11.95</v>
      </c>
      <c r="M718" s="9">
        <f>E718*K718*Table1[[#This Row],[Unit Price]]</f>
        <v>35.849999999999994</v>
      </c>
    </row>
    <row r="719" spans="1:13" x14ac:dyDescent="0.35">
      <c r="A719" s="2" t="s">
        <v>4539</v>
      </c>
      <c r="B719" s="5">
        <v>43649</v>
      </c>
      <c r="C719" s="2" t="s">
        <v>4540</v>
      </c>
      <c r="D719" t="s">
        <v>6168</v>
      </c>
      <c r="E719" s="2">
        <v>3</v>
      </c>
      <c r="F719" s="2" t="str">
        <f>customers!B719</f>
        <v>Willabella Harvison</v>
      </c>
      <c r="G719" s="2" t="str">
        <f>customers!C719</f>
        <v>wharvisonjx@gizmodo.com</v>
      </c>
      <c r="H719" s="2" t="str">
        <f>customers!G719</f>
        <v>United States</v>
      </c>
      <c r="I719" t="str" cm="1">
        <f t="array" ref="I719">_xlfn.IFS(LEFT(D719,1)="L","Lib",LEFT(D719,1)="A","Ara",LEFT(D719,1)="R","Rob",LEFT(D719,1)="E","Exc")</f>
        <v>Ara</v>
      </c>
      <c r="J719" t="str">
        <f>VLOOKUP(Table1[[#This Row],[Product ID]],products!A$2:G$49,3,FALSE)</f>
        <v>D</v>
      </c>
      <c r="K719">
        <f>VLOOKUP(Table1[[#This Row],[Product ID]],products!A$2:G$49,4,FALSE)</f>
        <v>2.5</v>
      </c>
      <c r="L719" s="8">
        <f>VLOOKUP(Table1[[#This Row],[Product ID]],products!A$2:G$49,5,FALSE)</f>
        <v>22.884999999999998</v>
      </c>
      <c r="M719" s="9">
        <f>E719*K719*Table1[[#This Row],[Unit Price]]</f>
        <v>171.63749999999999</v>
      </c>
    </row>
    <row r="720" spans="1:13" x14ac:dyDescent="0.35">
      <c r="A720" s="2" t="s">
        <v>4545</v>
      </c>
      <c r="B720" s="5">
        <v>44348</v>
      </c>
      <c r="C720" s="2" t="s">
        <v>4546</v>
      </c>
      <c r="D720" t="s">
        <v>6143</v>
      </c>
      <c r="E720" s="2">
        <v>3</v>
      </c>
      <c r="F720" s="2" t="str">
        <f>customers!B720</f>
        <v>Darice Heaford</v>
      </c>
      <c r="G720" s="2" t="str">
        <f>customers!C720</f>
        <v>dheafordjy@twitpic.com</v>
      </c>
      <c r="H720" s="2" t="str">
        <f>customers!G720</f>
        <v>United States</v>
      </c>
      <c r="I720" t="str" cm="1">
        <f t="array" ref="I720">_xlfn.IFS(LEFT(D720,1)="L","Lib",LEFT(D720,1)="A","Ara",LEFT(D720,1)="R","Rob",LEFT(D720,1)="E","Exc")</f>
        <v>Lib</v>
      </c>
      <c r="J720" t="str">
        <f>VLOOKUP(Table1[[#This Row],[Product ID]],products!A$2:G$49,3,FALSE)</f>
        <v>D</v>
      </c>
      <c r="K720">
        <f>VLOOKUP(Table1[[#This Row],[Product ID]],products!A$2:G$49,4,FALSE)</f>
        <v>1</v>
      </c>
      <c r="L720" s="8">
        <f>VLOOKUP(Table1[[#This Row],[Product ID]],products!A$2:G$49,5,FALSE)</f>
        <v>12.95</v>
      </c>
      <c r="M720" s="9">
        <f>E720*K720*Table1[[#This Row],[Unit Price]]</f>
        <v>38.849999999999994</v>
      </c>
    </row>
    <row r="721" spans="1:13" x14ac:dyDescent="0.35">
      <c r="A721" s="2" t="s">
        <v>4551</v>
      </c>
      <c r="B721" s="5">
        <v>44150</v>
      </c>
      <c r="C721" s="2" t="s">
        <v>4552</v>
      </c>
      <c r="D721" t="s">
        <v>6170</v>
      </c>
      <c r="E721" s="2">
        <v>5</v>
      </c>
      <c r="F721" s="2" t="str">
        <f>customers!B721</f>
        <v>Granger Fantham</v>
      </c>
      <c r="G721" s="2" t="str">
        <f>customers!C721</f>
        <v>gfanthamjz@hexun.com</v>
      </c>
      <c r="H721" s="2" t="str">
        <f>customers!G721</f>
        <v>United States</v>
      </c>
      <c r="I721" t="str" cm="1">
        <f t="array" ref="I721">_xlfn.IFS(LEFT(D721,1)="L","Lib",LEFT(D721,1)="A","Ara",LEFT(D721,1)="R","Rob",LEFT(D721,1)="E","Exc")</f>
        <v>Lib</v>
      </c>
      <c r="J721" t="str">
        <f>VLOOKUP(Table1[[#This Row],[Product ID]],products!A$2:G$49,3,FALSE)</f>
        <v>L</v>
      </c>
      <c r="K721">
        <f>VLOOKUP(Table1[[#This Row],[Product ID]],products!A$2:G$49,4,FALSE)</f>
        <v>1</v>
      </c>
      <c r="L721" s="8">
        <f>VLOOKUP(Table1[[#This Row],[Product ID]],products!A$2:G$49,5,FALSE)</f>
        <v>15.85</v>
      </c>
      <c r="M721" s="9">
        <f>E721*K721*Table1[[#This Row],[Unit Price]]</f>
        <v>79.25</v>
      </c>
    </row>
    <row r="722" spans="1:13" x14ac:dyDescent="0.35">
      <c r="A722" s="2" t="s">
        <v>4557</v>
      </c>
      <c r="B722" s="5">
        <v>44215</v>
      </c>
      <c r="C722" s="2" t="s">
        <v>4558</v>
      </c>
      <c r="D722" t="s">
        <v>6144</v>
      </c>
      <c r="E722" s="2">
        <v>5</v>
      </c>
      <c r="F722" s="2" t="str">
        <f>customers!B722</f>
        <v>Reynolds Crookshanks</v>
      </c>
      <c r="G722" s="2" t="str">
        <f>customers!C722</f>
        <v>rcrookshanksk0@unc.edu</v>
      </c>
      <c r="H722" s="2" t="str">
        <f>customers!G722</f>
        <v>United States</v>
      </c>
      <c r="I722" t="str" cm="1">
        <f t="array" ref="I722">_xlfn.IFS(LEFT(D722,1)="L","Lib",LEFT(D722,1)="A","Ara",LEFT(D722,1)="R","Rob",LEFT(D722,1)="E","Exc")</f>
        <v>Exc</v>
      </c>
      <c r="J722" t="str">
        <f>VLOOKUP(Table1[[#This Row],[Product ID]],products!A$2:G$49,3,FALSE)</f>
        <v>D</v>
      </c>
      <c r="K722">
        <f>VLOOKUP(Table1[[#This Row],[Product ID]],products!A$2:G$49,4,FALSE)</f>
        <v>0.5</v>
      </c>
      <c r="L722" s="8">
        <f>VLOOKUP(Table1[[#This Row],[Product ID]],products!A$2:G$49,5,FALSE)</f>
        <v>7.29</v>
      </c>
      <c r="M722" s="9">
        <f>E722*K722*Table1[[#This Row],[Unit Price]]</f>
        <v>18.225000000000001</v>
      </c>
    </row>
    <row r="723" spans="1:13" x14ac:dyDescent="0.35">
      <c r="A723" s="2" t="s">
        <v>4563</v>
      </c>
      <c r="B723" s="5">
        <v>44479</v>
      </c>
      <c r="C723" s="2" t="s">
        <v>4564</v>
      </c>
      <c r="D723" t="s">
        <v>6174</v>
      </c>
      <c r="E723" s="2">
        <v>3</v>
      </c>
      <c r="F723" s="2" t="str">
        <f>customers!B723</f>
        <v>Niels Leake</v>
      </c>
      <c r="G723" s="2" t="str">
        <f>customers!C723</f>
        <v>nleakek1@cmu.edu</v>
      </c>
      <c r="H723" s="2" t="str">
        <f>customers!G723</f>
        <v>United States</v>
      </c>
      <c r="I723" t="str" cm="1">
        <f t="array" ref="I723">_xlfn.IFS(LEFT(D723,1)="L","Lib",LEFT(D723,1)="A","Ara",LEFT(D723,1)="R","Rob",LEFT(D723,1)="E","Exc")</f>
        <v>Rob</v>
      </c>
      <c r="J723" t="str">
        <f>VLOOKUP(Table1[[#This Row],[Product ID]],products!A$2:G$49,3,FALSE)</f>
        <v>M</v>
      </c>
      <c r="K723">
        <f>VLOOKUP(Table1[[#This Row],[Product ID]],products!A$2:G$49,4,FALSE)</f>
        <v>0.2</v>
      </c>
      <c r="L723" s="8">
        <f>VLOOKUP(Table1[[#This Row],[Product ID]],products!A$2:G$49,5,FALSE)</f>
        <v>2.9849999999999999</v>
      </c>
      <c r="M723" s="9">
        <f>E723*K723*Table1[[#This Row],[Unit Price]]</f>
        <v>1.7910000000000001</v>
      </c>
    </row>
    <row r="724" spans="1:13" x14ac:dyDescent="0.35">
      <c r="A724" s="2" t="s">
        <v>4569</v>
      </c>
      <c r="B724" s="5">
        <v>44620</v>
      </c>
      <c r="C724" s="2" t="s">
        <v>4570</v>
      </c>
      <c r="D724" t="s">
        <v>6183</v>
      </c>
      <c r="E724" s="2">
        <v>2</v>
      </c>
      <c r="F724" s="2" t="str">
        <f>customers!B724</f>
        <v>Hetti Measures</v>
      </c>
      <c r="G724" s="2">
        <f>customers!C724</f>
        <v>0</v>
      </c>
      <c r="H724" s="2" t="str">
        <f>customers!G724</f>
        <v>United States</v>
      </c>
      <c r="I724" t="str" cm="1">
        <f t="array" ref="I724">_xlfn.IFS(LEFT(D724,1)="L","Lib",LEFT(D724,1)="A","Ara",LEFT(D724,1)="R","Rob",LEFT(D724,1)="E","Exc")</f>
        <v>Exc</v>
      </c>
      <c r="J724" t="str">
        <f>VLOOKUP(Table1[[#This Row],[Product ID]],products!A$2:G$49,3,FALSE)</f>
        <v>D</v>
      </c>
      <c r="K724">
        <f>VLOOKUP(Table1[[#This Row],[Product ID]],products!A$2:G$49,4,FALSE)</f>
        <v>1</v>
      </c>
      <c r="L724" s="8">
        <f>VLOOKUP(Table1[[#This Row],[Product ID]],products!A$2:G$49,5,FALSE)</f>
        <v>12.15</v>
      </c>
      <c r="M724" s="9">
        <f>E724*K724*Table1[[#This Row],[Unit Price]]</f>
        <v>24.3</v>
      </c>
    </row>
    <row r="725" spans="1:13" x14ac:dyDescent="0.35">
      <c r="A725" s="2" t="s">
        <v>4574</v>
      </c>
      <c r="B725" s="5">
        <v>44470</v>
      </c>
      <c r="C725" s="2" t="s">
        <v>4575</v>
      </c>
      <c r="D725" t="s">
        <v>6166</v>
      </c>
      <c r="E725" s="2">
        <v>2</v>
      </c>
      <c r="F725" s="2" t="str">
        <f>customers!B725</f>
        <v>Gay Eilhersen</v>
      </c>
      <c r="G725" s="2" t="str">
        <f>customers!C725</f>
        <v>geilhersenk3@networksolutions.com</v>
      </c>
      <c r="H725" s="2" t="str">
        <f>customers!G725</f>
        <v>United States</v>
      </c>
      <c r="I725" t="str" cm="1">
        <f t="array" ref="I725">_xlfn.IFS(LEFT(D725,1)="L","Lib",LEFT(D725,1)="A","Ara",LEFT(D725,1)="R","Rob",LEFT(D725,1)="E","Exc")</f>
        <v>Exc</v>
      </c>
      <c r="J725" t="str">
        <f>VLOOKUP(Table1[[#This Row],[Product ID]],products!A$2:G$49,3,FALSE)</f>
        <v>M</v>
      </c>
      <c r="K725">
        <f>VLOOKUP(Table1[[#This Row],[Product ID]],products!A$2:G$49,4,FALSE)</f>
        <v>2.5</v>
      </c>
      <c r="L725" s="8">
        <f>VLOOKUP(Table1[[#This Row],[Product ID]],products!A$2:G$49,5,FALSE)</f>
        <v>31.624999999999996</v>
      </c>
      <c r="M725" s="9">
        <f>E725*K725*Table1[[#This Row],[Unit Price]]</f>
        <v>158.12499999999997</v>
      </c>
    </row>
    <row r="726" spans="1:13" x14ac:dyDescent="0.35">
      <c r="A726" s="2" t="s">
        <v>4580</v>
      </c>
      <c r="B726" s="5">
        <v>44076</v>
      </c>
      <c r="C726" s="2" t="s">
        <v>4581</v>
      </c>
      <c r="D726" t="s">
        <v>6152</v>
      </c>
      <c r="E726" s="2">
        <v>2</v>
      </c>
      <c r="F726" s="2" t="str">
        <f>customers!B726</f>
        <v>Nico Hubert</v>
      </c>
      <c r="G726" s="2">
        <f>customers!C726</f>
        <v>0</v>
      </c>
      <c r="H726" s="2" t="str">
        <f>customers!G726</f>
        <v>United States</v>
      </c>
      <c r="I726" t="str" cm="1">
        <f t="array" ref="I726">_xlfn.IFS(LEFT(D726,1)="L","Lib",LEFT(D726,1)="A","Ara",LEFT(D726,1)="R","Rob",LEFT(D726,1)="E","Exc")</f>
        <v>Ara</v>
      </c>
      <c r="J726" t="str">
        <f>VLOOKUP(Table1[[#This Row],[Product ID]],products!A$2:G$49,3,FALSE)</f>
        <v>M</v>
      </c>
      <c r="K726">
        <f>VLOOKUP(Table1[[#This Row],[Product ID]],products!A$2:G$49,4,FALSE)</f>
        <v>0.2</v>
      </c>
      <c r="L726" s="8">
        <f>VLOOKUP(Table1[[#This Row],[Product ID]],products!A$2:G$49,5,FALSE)</f>
        <v>3.375</v>
      </c>
      <c r="M726" s="9">
        <f>E726*K726*Table1[[#This Row],[Unit Price]]</f>
        <v>1.35</v>
      </c>
    </row>
    <row r="727" spans="1:13" x14ac:dyDescent="0.35">
      <c r="A727" s="2" t="s">
        <v>4585</v>
      </c>
      <c r="B727" s="5">
        <v>44043</v>
      </c>
      <c r="C727" s="2" t="s">
        <v>4586</v>
      </c>
      <c r="D727" t="s">
        <v>6167</v>
      </c>
      <c r="E727" s="2">
        <v>6</v>
      </c>
      <c r="F727" s="2" t="str">
        <f>customers!B727</f>
        <v>Cristina Aleixo</v>
      </c>
      <c r="G727" s="2" t="str">
        <f>customers!C727</f>
        <v>caleixok5@globo.com</v>
      </c>
      <c r="H727" s="2" t="str">
        <f>customers!G727</f>
        <v>United States</v>
      </c>
      <c r="I727" t="str" cm="1">
        <f t="array" ref="I727">_xlfn.IFS(LEFT(D727,1)="L","Lib",LEFT(D727,1)="A","Ara",LEFT(D727,1)="R","Rob",LEFT(D727,1)="E","Exc")</f>
        <v>Ara</v>
      </c>
      <c r="J727" t="str">
        <f>VLOOKUP(Table1[[#This Row],[Product ID]],products!A$2:G$49,3,FALSE)</f>
        <v>L</v>
      </c>
      <c r="K727">
        <f>VLOOKUP(Table1[[#This Row],[Product ID]],products!A$2:G$49,4,FALSE)</f>
        <v>0.2</v>
      </c>
      <c r="L727" s="8">
        <f>VLOOKUP(Table1[[#This Row],[Product ID]],products!A$2:G$49,5,FALSE)</f>
        <v>3.8849999999999998</v>
      </c>
      <c r="M727" s="9">
        <f>E727*K727*Table1[[#This Row],[Unit Price]]</f>
        <v>4.6620000000000008</v>
      </c>
    </row>
    <row r="728" spans="1:13" x14ac:dyDescent="0.35">
      <c r="A728" s="2" t="s">
        <v>4591</v>
      </c>
      <c r="B728" s="5">
        <v>44571</v>
      </c>
      <c r="C728" s="2" t="s">
        <v>4592</v>
      </c>
      <c r="D728" t="s">
        <v>6164</v>
      </c>
      <c r="E728" s="2">
        <v>4</v>
      </c>
      <c r="F728" s="2" t="str">
        <f>customers!B728</f>
        <v>Derrek Allpress</v>
      </c>
      <c r="G728" s="2">
        <f>customers!C728</f>
        <v>0</v>
      </c>
      <c r="H728" s="2" t="str">
        <f>customers!G728</f>
        <v>United States</v>
      </c>
      <c r="I728" t="str" cm="1">
        <f t="array" ref="I728">_xlfn.IFS(LEFT(D728,1)="L","Lib",LEFT(D728,1)="A","Ara",LEFT(D728,1)="R","Rob",LEFT(D728,1)="E","Exc")</f>
        <v>Lib</v>
      </c>
      <c r="J728" t="str">
        <f>VLOOKUP(Table1[[#This Row],[Product ID]],products!A$2:G$49,3,FALSE)</f>
        <v>L</v>
      </c>
      <c r="K728">
        <f>VLOOKUP(Table1[[#This Row],[Product ID]],products!A$2:G$49,4,FALSE)</f>
        <v>2.5</v>
      </c>
      <c r="L728" s="8">
        <f>VLOOKUP(Table1[[#This Row],[Product ID]],products!A$2:G$49,5,FALSE)</f>
        <v>36.454999999999998</v>
      </c>
      <c r="M728" s="9">
        <f>E728*K728*Table1[[#This Row],[Unit Price]]</f>
        <v>364.54999999999995</v>
      </c>
    </row>
    <row r="729" spans="1:13" x14ac:dyDescent="0.35">
      <c r="A729" s="2" t="s">
        <v>4596</v>
      </c>
      <c r="B729" s="5">
        <v>44264</v>
      </c>
      <c r="C729" s="2" t="s">
        <v>4597</v>
      </c>
      <c r="D729" t="s">
        <v>6146</v>
      </c>
      <c r="E729" s="2">
        <v>5</v>
      </c>
      <c r="F729" s="2" t="str">
        <f>customers!B729</f>
        <v>Rikki Tomkowicz</v>
      </c>
      <c r="G729" s="2" t="str">
        <f>customers!C729</f>
        <v>rtomkowiczk7@bravesites.com</v>
      </c>
      <c r="H729" s="2" t="str">
        <f>customers!G729</f>
        <v>Ireland</v>
      </c>
      <c r="I729" t="str" cm="1">
        <f t="array" ref="I729">_xlfn.IFS(LEFT(D729,1)="L","Lib",LEFT(D729,1)="A","Ara",LEFT(D729,1)="R","Rob",LEFT(D729,1)="E","Exc")</f>
        <v>Rob</v>
      </c>
      <c r="J729" t="str">
        <f>VLOOKUP(Table1[[#This Row],[Product ID]],products!A$2:G$49,3,FALSE)</f>
        <v>M</v>
      </c>
      <c r="K729">
        <f>VLOOKUP(Table1[[#This Row],[Product ID]],products!A$2:G$49,4,FALSE)</f>
        <v>0.5</v>
      </c>
      <c r="L729" s="8">
        <f>VLOOKUP(Table1[[#This Row],[Product ID]],products!A$2:G$49,5,FALSE)</f>
        <v>5.97</v>
      </c>
      <c r="M729" s="9">
        <f>E729*K729*Table1[[#This Row],[Unit Price]]</f>
        <v>14.924999999999999</v>
      </c>
    </row>
    <row r="730" spans="1:13" x14ac:dyDescent="0.35">
      <c r="A730" s="2" t="s">
        <v>4602</v>
      </c>
      <c r="B730" s="5">
        <v>44155</v>
      </c>
      <c r="C730" s="2" t="s">
        <v>4603</v>
      </c>
      <c r="D730" t="s">
        <v>6144</v>
      </c>
      <c r="E730" s="2">
        <v>3</v>
      </c>
      <c r="F730" s="2" t="str">
        <f>customers!B730</f>
        <v>Rochette Huscroft</v>
      </c>
      <c r="G730" s="2" t="str">
        <f>customers!C730</f>
        <v>rhuscroftk8@jimdo.com</v>
      </c>
      <c r="H730" s="2" t="str">
        <f>customers!G730</f>
        <v>United States</v>
      </c>
      <c r="I730" t="str" cm="1">
        <f t="array" ref="I730">_xlfn.IFS(LEFT(D730,1)="L","Lib",LEFT(D730,1)="A","Ara",LEFT(D730,1)="R","Rob",LEFT(D730,1)="E","Exc")</f>
        <v>Exc</v>
      </c>
      <c r="J730" t="str">
        <f>VLOOKUP(Table1[[#This Row],[Product ID]],products!A$2:G$49,3,FALSE)</f>
        <v>D</v>
      </c>
      <c r="K730">
        <f>VLOOKUP(Table1[[#This Row],[Product ID]],products!A$2:G$49,4,FALSE)</f>
        <v>0.5</v>
      </c>
      <c r="L730" s="8">
        <f>VLOOKUP(Table1[[#This Row],[Product ID]],products!A$2:G$49,5,FALSE)</f>
        <v>7.29</v>
      </c>
      <c r="M730" s="9">
        <f>E730*K730*Table1[[#This Row],[Unit Price]]</f>
        <v>10.935</v>
      </c>
    </row>
    <row r="731" spans="1:13" x14ac:dyDescent="0.35">
      <c r="A731" s="2" t="s">
        <v>4608</v>
      </c>
      <c r="B731" s="5">
        <v>44634</v>
      </c>
      <c r="C731" s="2" t="s">
        <v>4609</v>
      </c>
      <c r="D731" t="s">
        <v>6159</v>
      </c>
      <c r="E731" s="2">
        <v>1</v>
      </c>
      <c r="F731" s="2" t="str">
        <f>customers!B731</f>
        <v>Selle Scurrer</v>
      </c>
      <c r="G731" s="2" t="str">
        <f>customers!C731</f>
        <v>sscurrerk9@flavors.me</v>
      </c>
      <c r="H731" s="2" t="str">
        <f>customers!G731</f>
        <v>United Kingdom</v>
      </c>
      <c r="I731" t="str" cm="1">
        <f t="array" ref="I731">_xlfn.IFS(LEFT(D731,1)="L","Lib",LEFT(D731,1)="A","Ara",LEFT(D731,1)="R","Rob",LEFT(D731,1)="E","Exc")</f>
        <v>Lib</v>
      </c>
      <c r="J731" t="str">
        <f>VLOOKUP(Table1[[#This Row],[Product ID]],products!A$2:G$49,3,FALSE)</f>
        <v>M</v>
      </c>
      <c r="K731">
        <f>VLOOKUP(Table1[[#This Row],[Product ID]],products!A$2:G$49,4,FALSE)</f>
        <v>0.2</v>
      </c>
      <c r="L731" s="8">
        <f>VLOOKUP(Table1[[#This Row],[Product ID]],products!A$2:G$49,5,FALSE)</f>
        <v>4.3650000000000002</v>
      </c>
      <c r="M731" s="9">
        <f>E731*K731*Table1[[#This Row],[Unit Price]]</f>
        <v>0.87300000000000011</v>
      </c>
    </row>
    <row r="732" spans="1:13" x14ac:dyDescent="0.35">
      <c r="A732" s="2" t="s">
        <v>4614</v>
      </c>
      <c r="B732" s="5">
        <v>43475</v>
      </c>
      <c r="C732" s="2" t="s">
        <v>4615</v>
      </c>
      <c r="D732" t="s">
        <v>6164</v>
      </c>
      <c r="E732" s="2">
        <v>1</v>
      </c>
      <c r="F732" s="2" t="str">
        <f>customers!B732</f>
        <v>Andie Rudram</v>
      </c>
      <c r="G732" s="2" t="str">
        <f>customers!C732</f>
        <v>arudramka@prnewswire.com</v>
      </c>
      <c r="H732" s="2" t="str">
        <f>customers!G732</f>
        <v>United States</v>
      </c>
      <c r="I732" t="str" cm="1">
        <f t="array" ref="I732">_xlfn.IFS(LEFT(D732,1)="L","Lib",LEFT(D732,1)="A","Ara",LEFT(D732,1)="R","Rob",LEFT(D732,1)="E","Exc")</f>
        <v>Lib</v>
      </c>
      <c r="J732" t="str">
        <f>VLOOKUP(Table1[[#This Row],[Product ID]],products!A$2:G$49,3,FALSE)</f>
        <v>L</v>
      </c>
      <c r="K732">
        <f>VLOOKUP(Table1[[#This Row],[Product ID]],products!A$2:G$49,4,FALSE)</f>
        <v>2.5</v>
      </c>
      <c r="L732" s="8">
        <f>VLOOKUP(Table1[[#This Row],[Product ID]],products!A$2:G$49,5,FALSE)</f>
        <v>36.454999999999998</v>
      </c>
      <c r="M732" s="9">
        <f>E732*K732*Table1[[#This Row],[Unit Price]]</f>
        <v>91.137499999999989</v>
      </c>
    </row>
    <row r="733" spans="1:13" x14ac:dyDescent="0.35">
      <c r="A733" s="2" t="s">
        <v>4620</v>
      </c>
      <c r="B733" s="5">
        <v>44222</v>
      </c>
      <c r="C733" s="2" t="s">
        <v>4621</v>
      </c>
      <c r="D733" t="s">
        <v>6150</v>
      </c>
      <c r="E733" s="2">
        <v>4</v>
      </c>
      <c r="F733" s="2" t="str">
        <f>customers!B733</f>
        <v>Leta Clarricoates</v>
      </c>
      <c r="G733" s="2">
        <f>customers!C733</f>
        <v>0</v>
      </c>
      <c r="H733" s="2" t="str">
        <f>customers!G733</f>
        <v>United States</v>
      </c>
      <c r="I733" t="str" cm="1">
        <f t="array" ref="I733">_xlfn.IFS(LEFT(D733,1)="L","Lib",LEFT(D733,1)="A","Ara",LEFT(D733,1)="R","Rob",LEFT(D733,1)="E","Exc")</f>
        <v>Lib</v>
      </c>
      <c r="J733" t="str">
        <f>VLOOKUP(Table1[[#This Row],[Product ID]],products!A$2:G$49,3,FALSE)</f>
        <v>D</v>
      </c>
      <c r="K733">
        <f>VLOOKUP(Table1[[#This Row],[Product ID]],products!A$2:G$49,4,FALSE)</f>
        <v>0.2</v>
      </c>
      <c r="L733" s="8">
        <f>VLOOKUP(Table1[[#This Row],[Product ID]],products!A$2:G$49,5,FALSE)</f>
        <v>3.8849999999999998</v>
      </c>
      <c r="M733" s="9">
        <f>E733*K733*Table1[[#This Row],[Unit Price]]</f>
        <v>3.1080000000000001</v>
      </c>
    </row>
    <row r="734" spans="1:13" x14ac:dyDescent="0.35">
      <c r="A734" s="2" t="s">
        <v>4625</v>
      </c>
      <c r="B734" s="5">
        <v>44312</v>
      </c>
      <c r="C734" s="2" t="s">
        <v>4626</v>
      </c>
      <c r="D734" t="s">
        <v>6184</v>
      </c>
      <c r="E734" s="2">
        <v>2</v>
      </c>
      <c r="F734" s="2" t="str">
        <f>customers!B734</f>
        <v>Jacquelyn Maha</v>
      </c>
      <c r="G734" s="2" t="str">
        <f>customers!C734</f>
        <v>jmahakc@cyberchimps.com</v>
      </c>
      <c r="H734" s="2" t="str">
        <f>customers!G734</f>
        <v>United States</v>
      </c>
      <c r="I734" t="str" cm="1">
        <f t="array" ref="I734">_xlfn.IFS(LEFT(D734,1)="L","Lib",LEFT(D734,1)="A","Ara",LEFT(D734,1)="R","Rob",LEFT(D734,1)="E","Exc")</f>
        <v>Exc</v>
      </c>
      <c r="J734" t="str">
        <f>VLOOKUP(Table1[[#This Row],[Product ID]],products!A$2:G$49,3,FALSE)</f>
        <v>L</v>
      </c>
      <c r="K734">
        <f>VLOOKUP(Table1[[#This Row],[Product ID]],products!A$2:G$49,4,FALSE)</f>
        <v>0.2</v>
      </c>
      <c r="L734" s="8">
        <f>VLOOKUP(Table1[[#This Row],[Product ID]],products!A$2:G$49,5,FALSE)</f>
        <v>4.4550000000000001</v>
      </c>
      <c r="M734" s="9">
        <f>E734*K734*Table1[[#This Row],[Unit Price]]</f>
        <v>1.782</v>
      </c>
    </row>
    <row r="735" spans="1:13" x14ac:dyDescent="0.35">
      <c r="A735" s="2" t="s">
        <v>4631</v>
      </c>
      <c r="B735" s="5">
        <v>44565</v>
      </c>
      <c r="C735" s="2" t="s">
        <v>4632</v>
      </c>
      <c r="D735" t="s">
        <v>6181</v>
      </c>
      <c r="E735" s="2">
        <v>3</v>
      </c>
      <c r="F735" s="2" t="str">
        <f>customers!B735</f>
        <v>Glory Clemon</v>
      </c>
      <c r="G735" s="2" t="str">
        <f>customers!C735</f>
        <v>gclemonkd@networksolutions.com</v>
      </c>
      <c r="H735" s="2" t="str">
        <f>customers!G735</f>
        <v>United States</v>
      </c>
      <c r="I735" t="str" cm="1">
        <f t="array" ref="I735">_xlfn.IFS(LEFT(D735,1)="L","Lib",LEFT(D735,1)="A","Ara",LEFT(D735,1)="R","Rob",LEFT(D735,1)="E","Exc")</f>
        <v>Lib</v>
      </c>
      <c r="J735" t="str">
        <f>VLOOKUP(Table1[[#This Row],[Product ID]],products!A$2:G$49,3,FALSE)</f>
        <v>M</v>
      </c>
      <c r="K735">
        <f>VLOOKUP(Table1[[#This Row],[Product ID]],products!A$2:G$49,4,FALSE)</f>
        <v>2.5</v>
      </c>
      <c r="L735" s="8">
        <f>VLOOKUP(Table1[[#This Row],[Product ID]],products!A$2:G$49,5,FALSE)</f>
        <v>33.464999999999996</v>
      </c>
      <c r="M735" s="9">
        <f>E735*K735*Table1[[#This Row],[Unit Price]]</f>
        <v>250.98749999999998</v>
      </c>
    </row>
    <row r="736" spans="1:13" x14ac:dyDescent="0.35">
      <c r="A736" s="2" t="s">
        <v>4637</v>
      </c>
      <c r="B736" s="5">
        <v>43697</v>
      </c>
      <c r="C736" s="2" t="s">
        <v>4638</v>
      </c>
      <c r="D736" t="s">
        <v>6163</v>
      </c>
      <c r="E736" s="2">
        <v>5</v>
      </c>
      <c r="F736" s="2" t="str">
        <f>customers!B736</f>
        <v>Alica Kift</v>
      </c>
      <c r="G736" s="2">
        <f>customers!C736</f>
        <v>0</v>
      </c>
      <c r="H736" s="2" t="str">
        <f>customers!G736</f>
        <v>United States</v>
      </c>
      <c r="I736" t="str" cm="1">
        <f t="array" ref="I736">_xlfn.IFS(LEFT(D736,1)="L","Lib",LEFT(D736,1)="A","Ara",LEFT(D736,1)="R","Rob",LEFT(D736,1)="E","Exc")</f>
        <v>Rob</v>
      </c>
      <c r="J736" t="str">
        <f>VLOOKUP(Table1[[#This Row],[Product ID]],products!A$2:G$49,3,FALSE)</f>
        <v>D</v>
      </c>
      <c r="K736">
        <f>VLOOKUP(Table1[[#This Row],[Product ID]],products!A$2:G$49,4,FALSE)</f>
        <v>0.2</v>
      </c>
      <c r="L736" s="8">
        <f>VLOOKUP(Table1[[#This Row],[Product ID]],products!A$2:G$49,5,FALSE)</f>
        <v>2.6849999999999996</v>
      </c>
      <c r="M736" s="9">
        <f>E736*K736*Table1[[#This Row],[Unit Price]]</f>
        <v>2.6849999999999996</v>
      </c>
    </row>
    <row r="737" spans="1:13" x14ac:dyDescent="0.35">
      <c r="A737" s="2" t="s">
        <v>4642</v>
      </c>
      <c r="B737" s="5">
        <v>44757</v>
      </c>
      <c r="C737" s="2" t="s">
        <v>4643</v>
      </c>
      <c r="D737" t="s">
        <v>6153</v>
      </c>
      <c r="E737" s="2">
        <v>6</v>
      </c>
      <c r="F737" s="2" t="str">
        <f>customers!B737</f>
        <v>Babb Pollins</v>
      </c>
      <c r="G737" s="2" t="str">
        <f>customers!C737</f>
        <v>bpollinskf@shinystat.com</v>
      </c>
      <c r="H737" s="2" t="str">
        <f>customers!G737</f>
        <v>United States</v>
      </c>
      <c r="I737" t="str" cm="1">
        <f t="array" ref="I737">_xlfn.IFS(LEFT(D737,1)="L","Lib",LEFT(D737,1)="A","Ara",LEFT(D737,1)="R","Rob",LEFT(D737,1)="E","Exc")</f>
        <v>Exc</v>
      </c>
      <c r="J737" t="str">
        <f>VLOOKUP(Table1[[#This Row],[Product ID]],products!A$2:G$49,3,FALSE)</f>
        <v>D</v>
      </c>
      <c r="K737">
        <f>VLOOKUP(Table1[[#This Row],[Product ID]],products!A$2:G$49,4,FALSE)</f>
        <v>0.2</v>
      </c>
      <c r="L737" s="8">
        <f>VLOOKUP(Table1[[#This Row],[Product ID]],products!A$2:G$49,5,FALSE)</f>
        <v>3.645</v>
      </c>
      <c r="M737" s="9">
        <f>E737*K737*Table1[[#This Row],[Unit Price]]</f>
        <v>4.3740000000000006</v>
      </c>
    </row>
    <row r="738" spans="1:13" x14ac:dyDescent="0.35">
      <c r="A738" s="2" t="s">
        <v>4647</v>
      </c>
      <c r="B738" s="5">
        <v>43508</v>
      </c>
      <c r="C738" s="2" t="s">
        <v>4648</v>
      </c>
      <c r="D738" t="s">
        <v>6143</v>
      </c>
      <c r="E738" s="2">
        <v>2</v>
      </c>
      <c r="F738" s="2" t="str">
        <f>customers!B738</f>
        <v>Jarret Toye</v>
      </c>
      <c r="G738" s="2" t="str">
        <f>customers!C738</f>
        <v>jtoyekg@pinterest.com</v>
      </c>
      <c r="H738" s="2" t="str">
        <f>customers!G738</f>
        <v>Ireland</v>
      </c>
      <c r="I738" t="str" cm="1">
        <f t="array" ref="I738">_xlfn.IFS(LEFT(D738,1)="L","Lib",LEFT(D738,1)="A","Ara",LEFT(D738,1)="R","Rob",LEFT(D738,1)="E","Exc")</f>
        <v>Lib</v>
      </c>
      <c r="J738" t="str">
        <f>VLOOKUP(Table1[[#This Row],[Product ID]],products!A$2:G$49,3,FALSE)</f>
        <v>D</v>
      </c>
      <c r="K738">
        <f>VLOOKUP(Table1[[#This Row],[Product ID]],products!A$2:G$49,4,FALSE)</f>
        <v>1</v>
      </c>
      <c r="L738" s="8">
        <f>VLOOKUP(Table1[[#This Row],[Product ID]],products!A$2:G$49,5,FALSE)</f>
        <v>12.95</v>
      </c>
      <c r="M738" s="9">
        <f>E738*K738*Table1[[#This Row],[Unit Price]]</f>
        <v>25.9</v>
      </c>
    </row>
    <row r="739" spans="1:13" x14ac:dyDescent="0.35">
      <c r="A739" s="2" t="s">
        <v>4653</v>
      </c>
      <c r="B739" s="5">
        <v>44447</v>
      </c>
      <c r="C739" s="2" t="s">
        <v>4654</v>
      </c>
      <c r="D739" t="s">
        <v>6155</v>
      </c>
      <c r="E739" s="2">
        <v>5</v>
      </c>
      <c r="F739" s="2" t="str">
        <f>customers!B739</f>
        <v>Carlie Linskill</v>
      </c>
      <c r="G739" s="2" t="str">
        <f>customers!C739</f>
        <v>clinskillkh@sphinn.com</v>
      </c>
      <c r="H739" s="2" t="str">
        <f>customers!G739</f>
        <v>United States</v>
      </c>
      <c r="I739" t="str" cm="1">
        <f t="array" ref="I739">_xlfn.IFS(LEFT(D739,1)="L","Lib",LEFT(D739,1)="A","Ara",LEFT(D739,1)="R","Rob",LEFT(D739,1)="E","Exc")</f>
        <v>Ara</v>
      </c>
      <c r="J739" t="str">
        <f>VLOOKUP(Table1[[#This Row],[Product ID]],products!A$2:G$49,3,FALSE)</f>
        <v>M</v>
      </c>
      <c r="K739">
        <f>VLOOKUP(Table1[[#This Row],[Product ID]],products!A$2:G$49,4,FALSE)</f>
        <v>1</v>
      </c>
      <c r="L739" s="8">
        <f>VLOOKUP(Table1[[#This Row],[Product ID]],products!A$2:G$49,5,FALSE)</f>
        <v>11.25</v>
      </c>
      <c r="M739" s="9">
        <f>E739*K739*Table1[[#This Row],[Unit Price]]</f>
        <v>56.25</v>
      </c>
    </row>
    <row r="740" spans="1:13" x14ac:dyDescent="0.35">
      <c r="A740" s="2" t="s">
        <v>4659</v>
      </c>
      <c r="B740" s="5">
        <v>43812</v>
      </c>
      <c r="C740" s="2" t="s">
        <v>4660</v>
      </c>
      <c r="D740" t="s">
        <v>6178</v>
      </c>
      <c r="E740" s="2">
        <v>3</v>
      </c>
      <c r="F740" s="2" t="str">
        <f>customers!B740</f>
        <v>Natal Vigrass</v>
      </c>
      <c r="G740" s="2" t="str">
        <f>customers!C740</f>
        <v>nvigrasski@ezinearticles.com</v>
      </c>
      <c r="H740" s="2" t="str">
        <f>customers!G740</f>
        <v>United Kingdom</v>
      </c>
      <c r="I740" t="str" cm="1">
        <f t="array" ref="I740">_xlfn.IFS(LEFT(D740,1)="L","Lib",LEFT(D740,1)="A","Ara",LEFT(D740,1)="R","Rob",LEFT(D740,1)="E","Exc")</f>
        <v>Rob</v>
      </c>
      <c r="J740" t="str">
        <f>VLOOKUP(Table1[[#This Row],[Product ID]],products!A$2:G$49,3,FALSE)</f>
        <v>L</v>
      </c>
      <c r="K740">
        <f>VLOOKUP(Table1[[#This Row],[Product ID]],products!A$2:G$49,4,FALSE)</f>
        <v>0.2</v>
      </c>
      <c r="L740" s="8">
        <f>VLOOKUP(Table1[[#This Row],[Product ID]],products!A$2:G$49,5,FALSE)</f>
        <v>3.5849999999999995</v>
      </c>
      <c r="M740" s="9">
        <f>E740*K740*Table1[[#This Row],[Unit Price]]</f>
        <v>2.1510000000000002</v>
      </c>
    </row>
    <row r="741" spans="1:13" x14ac:dyDescent="0.35">
      <c r="A741" s="2" t="s">
        <v>4665</v>
      </c>
      <c r="B741" s="5">
        <v>44433</v>
      </c>
      <c r="C741" s="2" t="s">
        <v>4434</v>
      </c>
      <c r="D741" t="s">
        <v>6153</v>
      </c>
      <c r="E741" s="2">
        <v>5</v>
      </c>
      <c r="F741" s="2" t="str">
        <f>customers!B741</f>
        <v>Burlie Issac</v>
      </c>
      <c r="G741" s="2">
        <f>customers!C741</f>
        <v>0</v>
      </c>
      <c r="H741" s="2" t="str">
        <f>customers!G741</f>
        <v>United States</v>
      </c>
      <c r="I741" t="str" cm="1">
        <f t="array" ref="I741">_xlfn.IFS(LEFT(D741,1)="L","Lib",LEFT(D741,1)="A","Ara",LEFT(D741,1)="R","Rob",LEFT(D741,1)="E","Exc")</f>
        <v>Exc</v>
      </c>
      <c r="J741" t="str">
        <f>VLOOKUP(Table1[[#This Row],[Product ID]],products!A$2:G$49,3,FALSE)</f>
        <v>D</v>
      </c>
      <c r="K741">
        <f>VLOOKUP(Table1[[#This Row],[Product ID]],products!A$2:G$49,4,FALSE)</f>
        <v>0.2</v>
      </c>
      <c r="L741" s="8">
        <f>VLOOKUP(Table1[[#This Row],[Product ID]],products!A$2:G$49,5,FALSE)</f>
        <v>3.645</v>
      </c>
      <c r="M741" s="9">
        <f>E741*K741*Table1[[#This Row],[Unit Price]]</f>
        <v>3.645</v>
      </c>
    </row>
    <row r="742" spans="1:13" x14ac:dyDescent="0.35">
      <c r="A742" s="2" t="s">
        <v>4670</v>
      </c>
      <c r="B742" s="5">
        <v>44643</v>
      </c>
      <c r="C742" s="2" t="s">
        <v>4671</v>
      </c>
      <c r="D742" t="s">
        <v>6173</v>
      </c>
      <c r="E742" s="2">
        <v>4</v>
      </c>
      <c r="F742" s="2" t="str">
        <f>customers!B742</f>
        <v>Kandace Cragell</v>
      </c>
      <c r="G742" s="2" t="str">
        <f>customers!C742</f>
        <v>kcragellkk@google.com</v>
      </c>
      <c r="H742" s="2" t="str">
        <f>customers!G742</f>
        <v>Ireland</v>
      </c>
      <c r="I742" t="str" cm="1">
        <f t="array" ref="I742">_xlfn.IFS(LEFT(D742,1)="L","Lib",LEFT(D742,1)="A","Ara",LEFT(D742,1)="R","Rob",LEFT(D742,1)="E","Exc")</f>
        <v>Rob</v>
      </c>
      <c r="J742" t="str">
        <f>VLOOKUP(Table1[[#This Row],[Product ID]],products!A$2:G$49,3,FALSE)</f>
        <v>L</v>
      </c>
      <c r="K742">
        <f>VLOOKUP(Table1[[#This Row],[Product ID]],products!A$2:G$49,4,FALSE)</f>
        <v>0.5</v>
      </c>
      <c r="L742" s="8">
        <f>VLOOKUP(Table1[[#This Row],[Product ID]],products!A$2:G$49,5,FALSE)</f>
        <v>7.169999999999999</v>
      </c>
      <c r="M742" s="9">
        <f>E742*K742*Table1[[#This Row],[Unit Price]]</f>
        <v>14.339999999999998</v>
      </c>
    </row>
    <row r="743" spans="1:13" x14ac:dyDescent="0.35">
      <c r="A743" s="2" t="s">
        <v>4676</v>
      </c>
      <c r="B743" s="5">
        <v>43566</v>
      </c>
      <c r="C743" s="2" t="s">
        <v>4677</v>
      </c>
      <c r="D743" t="s">
        <v>6159</v>
      </c>
      <c r="E743" s="2">
        <v>2</v>
      </c>
      <c r="F743" s="2" t="str">
        <f>customers!B743</f>
        <v>Lyon Ibert</v>
      </c>
      <c r="G743" s="2" t="str">
        <f>customers!C743</f>
        <v>libertkl@huffingtonpost.com</v>
      </c>
      <c r="H743" s="2" t="str">
        <f>customers!G743</f>
        <v>United States</v>
      </c>
      <c r="I743" t="str" cm="1">
        <f t="array" ref="I743">_xlfn.IFS(LEFT(D743,1)="L","Lib",LEFT(D743,1)="A","Ara",LEFT(D743,1)="R","Rob",LEFT(D743,1)="E","Exc")</f>
        <v>Lib</v>
      </c>
      <c r="J743" t="str">
        <f>VLOOKUP(Table1[[#This Row],[Product ID]],products!A$2:G$49,3,FALSE)</f>
        <v>M</v>
      </c>
      <c r="K743">
        <f>VLOOKUP(Table1[[#This Row],[Product ID]],products!A$2:G$49,4,FALSE)</f>
        <v>0.2</v>
      </c>
      <c r="L743" s="8">
        <f>VLOOKUP(Table1[[#This Row],[Product ID]],products!A$2:G$49,5,FALSE)</f>
        <v>4.3650000000000002</v>
      </c>
      <c r="M743" s="9">
        <f>E743*K743*Table1[[#This Row],[Unit Price]]</f>
        <v>1.7460000000000002</v>
      </c>
    </row>
    <row r="744" spans="1:13" x14ac:dyDescent="0.35">
      <c r="A744" s="2" t="s">
        <v>4682</v>
      </c>
      <c r="B744" s="5">
        <v>44133</v>
      </c>
      <c r="C744" s="2" t="s">
        <v>4683</v>
      </c>
      <c r="D744" t="s">
        <v>6162</v>
      </c>
      <c r="E744" s="2">
        <v>4</v>
      </c>
      <c r="F744" s="2" t="str">
        <f>customers!B744</f>
        <v>Reese Lidgey</v>
      </c>
      <c r="G744" s="2" t="str">
        <f>customers!C744</f>
        <v>rlidgeykm@vimeo.com</v>
      </c>
      <c r="H744" s="2" t="str">
        <f>customers!G744</f>
        <v>United States</v>
      </c>
      <c r="I744" t="str" cm="1">
        <f t="array" ref="I744">_xlfn.IFS(LEFT(D744,1)="L","Lib",LEFT(D744,1)="A","Ara",LEFT(D744,1)="R","Rob",LEFT(D744,1)="E","Exc")</f>
        <v>Lib</v>
      </c>
      <c r="J744" t="str">
        <f>VLOOKUP(Table1[[#This Row],[Product ID]],products!A$2:G$49,3,FALSE)</f>
        <v>M</v>
      </c>
      <c r="K744">
        <f>VLOOKUP(Table1[[#This Row],[Product ID]],products!A$2:G$49,4,FALSE)</f>
        <v>1</v>
      </c>
      <c r="L744" s="8">
        <f>VLOOKUP(Table1[[#This Row],[Product ID]],products!A$2:G$49,5,FALSE)</f>
        <v>14.55</v>
      </c>
      <c r="M744" s="9">
        <f>E744*K744*Table1[[#This Row],[Unit Price]]</f>
        <v>58.2</v>
      </c>
    </row>
    <row r="745" spans="1:13" x14ac:dyDescent="0.35">
      <c r="A745" s="2" t="s">
        <v>4688</v>
      </c>
      <c r="B745" s="5">
        <v>44042</v>
      </c>
      <c r="C745" s="2" t="s">
        <v>4689</v>
      </c>
      <c r="D745" t="s">
        <v>6158</v>
      </c>
      <c r="E745" s="2">
        <v>3</v>
      </c>
      <c r="F745" s="2" t="str">
        <f>customers!B745</f>
        <v>Tersina Castagne</v>
      </c>
      <c r="G745" s="2" t="str">
        <f>customers!C745</f>
        <v>tcastagnekn@wikia.com</v>
      </c>
      <c r="H745" s="2" t="str">
        <f>customers!G745</f>
        <v>United States</v>
      </c>
      <c r="I745" t="str" cm="1">
        <f t="array" ref="I745">_xlfn.IFS(LEFT(D745,1)="L","Lib",LEFT(D745,1)="A","Ara",LEFT(D745,1)="R","Rob",LEFT(D745,1)="E","Exc")</f>
        <v>Ara</v>
      </c>
      <c r="J745" t="str">
        <f>VLOOKUP(Table1[[#This Row],[Product ID]],products!A$2:G$49,3,FALSE)</f>
        <v>D</v>
      </c>
      <c r="K745">
        <f>VLOOKUP(Table1[[#This Row],[Product ID]],products!A$2:G$49,4,FALSE)</f>
        <v>0.5</v>
      </c>
      <c r="L745" s="8">
        <f>VLOOKUP(Table1[[#This Row],[Product ID]],products!A$2:G$49,5,FALSE)</f>
        <v>5.97</v>
      </c>
      <c r="M745" s="9">
        <f>E745*K745*Table1[[#This Row],[Unit Price]]</f>
        <v>8.9550000000000001</v>
      </c>
    </row>
    <row r="746" spans="1:13" x14ac:dyDescent="0.35">
      <c r="A746" s="2" t="s">
        <v>4694</v>
      </c>
      <c r="B746" s="5">
        <v>43539</v>
      </c>
      <c r="C746" s="2" t="s">
        <v>4695</v>
      </c>
      <c r="D746" t="s">
        <v>6174</v>
      </c>
      <c r="E746" s="2">
        <v>6</v>
      </c>
      <c r="F746" s="2" t="str">
        <f>customers!B746</f>
        <v>Samuele Klaaassen</v>
      </c>
      <c r="G746" s="2">
        <f>customers!C746</f>
        <v>0</v>
      </c>
      <c r="H746" s="2" t="str">
        <f>customers!G746</f>
        <v>United States</v>
      </c>
      <c r="I746" t="str" cm="1">
        <f t="array" ref="I746">_xlfn.IFS(LEFT(D746,1)="L","Lib",LEFT(D746,1)="A","Ara",LEFT(D746,1)="R","Rob",LEFT(D746,1)="E","Exc")</f>
        <v>Rob</v>
      </c>
      <c r="J746" t="str">
        <f>VLOOKUP(Table1[[#This Row],[Product ID]],products!A$2:G$49,3,FALSE)</f>
        <v>M</v>
      </c>
      <c r="K746">
        <f>VLOOKUP(Table1[[#This Row],[Product ID]],products!A$2:G$49,4,FALSE)</f>
        <v>0.2</v>
      </c>
      <c r="L746" s="8">
        <f>VLOOKUP(Table1[[#This Row],[Product ID]],products!A$2:G$49,5,FALSE)</f>
        <v>2.9849999999999999</v>
      </c>
      <c r="M746" s="9">
        <f>E746*K746*Table1[[#This Row],[Unit Price]]</f>
        <v>3.5820000000000003</v>
      </c>
    </row>
    <row r="747" spans="1:13" x14ac:dyDescent="0.35">
      <c r="A747" s="2" t="s">
        <v>4699</v>
      </c>
      <c r="B747" s="5">
        <v>44557</v>
      </c>
      <c r="C747" s="2" t="s">
        <v>4700</v>
      </c>
      <c r="D747" t="s">
        <v>6144</v>
      </c>
      <c r="E747" s="2">
        <v>2</v>
      </c>
      <c r="F747" s="2" t="str">
        <f>customers!B747</f>
        <v>Jordana Halden</v>
      </c>
      <c r="G747" s="2" t="str">
        <f>customers!C747</f>
        <v>jhaldenkp@comcast.net</v>
      </c>
      <c r="H747" s="2" t="str">
        <f>customers!G747</f>
        <v>Ireland</v>
      </c>
      <c r="I747" t="str" cm="1">
        <f t="array" ref="I747">_xlfn.IFS(LEFT(D747,1)="L","Lib",LEFT(D747,1)="A","Ara",LEFT(D747,1)="R","Rob",LEFT(D747,1)="E","Exc")</f>
        <v>Exc</v>
      </c>
      <c r="J747" t="str">
        <f>VLOOKUP(Table1[[#This Row],[Product ID]],products!A$2:G$49,3,FALSE)</f>
        <v>D</v>
      </c>
      <c r="K747">
        <f>VLOOKUP(Table1[[#This Row],[Product ID]],products!A$2:G$49,4,FALSE)</f>
        <v>0.5</v>
      </c>
      <c r="L747" s="8">
        <f>VLOOKUP(Table1[[#This Row],[Product ID]],products!A$2:G$49,5,FALSE)</f>
        <v>7.29</v>
      </c>
      <c r="M747" s="9">
        <f>E747*K747*Table1[[#This Row],[Unit Price]]</f>
        <v>7.29</v>
      </c>
    </row>
    <row r="748" spans="1:13" x14ac:dyDescent="0.35">
      <c r="A748" s="2" t="s">
        <v>4705</v>
      </c>
      <c r="B748" s="5">
        <v>43741</v>
      </c>
      <c r="C748" s="2" t="s">
        <v>4706</v>
      </c>
      <c r="D748" t="s">
        <v>6155</v>
      </c>
      <c r="E748" s="2">
        <v>3</v>
      </c>
      <c r="F748" s="2" t="str">
        <f>customers!B748</f>
        <v>Hussein Olliff</v>
      </c>
      <c r="G748" s="2" t="str">
        <f>customers!C748</f>
        <v>holliffkq@sciencedirect.com</v>
      </c>
      <c r="H748" s="2" t="str">
        <f>customers!G748</f>
        <v>Ireland</v>
      </c>
      <c r="I748" t="str" cm="1">
        <f t="array" ref="I748">_xlfn.IFS(LEFT(D748,1)="L","Lib",LEFT(D748,1)="A","Ara",LEFT(D748,1)="R","Rob",LEFT(D748,1)="E","Exc")</f>
        <v>Ara</v>
      </c>
      <c r="J748" t="str">
        <f>VLOOKUP(Table1[[#This Row],[Product ID]],products!A$2:G$49,3,FALSE)</f>
        <v>M</v>
      </c>
      <c r="K748">
        <f>VLOOKUP(Table1[[#This Row],[Product ID]],products!A$2:G$49,4,FALSE)</f>
        <v>1</v>
      </c>
      <c r="L748" s="8">
        <f>VLOOKUP(Table1[[#This Row],[Product ID]],products!A$2:G$49,5,FALSE)</f>
        <v>11.25</v>
      </c>
      <c r="M748" s="9">
        <f>E748*K748*Table1[[#This Row],[Unit Price]]</f>
        <v>33.75</v>
      </c>
    </row>
    <row r="749" spans="1:13" x14ac:dyDescent="0.35">
      <c r="A749" s="2" t="s">
        <v>4711</v>
      </c>
      <c r="B749" s="5">
        <v>43501</v>
      </c>
      <c r="C749" s="2" t="s">
        <v>4712</v>
      </c>
      <c r="D749" t="s">
        <v>6160</v>
      </c>
      <c r="E749" s="2">
        <v>4</v>
      </c>
      <c r="F749" s="2" t="str">
        <f>customers!B749</f>
        <v>Teddi Quadri</v>
      </c>
      <c r="G749" s="2" t="str">
        <f>customers!C749</f>
        <v>tquadrikr@opensource.org</v>
      </c>
      <c r="H749" s="2" t="str">
        <f>customers!G749</f>
        <v>Ireland</v>
      </c>
      <c r="I749" t="str" cm="1">
        <f t="array" ref="I749">_xlfn.IFS(LEFT(D749,1)="L","Lib",LEFT(D749,1)="A","Ara",LEFT(D749,1)="R","Rob",LEFT(D749,1)="E","Exc")</f>
        <v>Lib</v>
      </c>
      <c r="J749" t="str">
        <f>VLOOKUP(Table1[[#This Row],[Product ID]],products!A$2:G$49,3,FALSE)</f>
        <v>M</v>
      </c>
      <c r="K749">
        <f>VLOOKUP(Table1[[#This Row],[Product ID]],products!A$2:G$49,4,FALSE)</f>
        <v>0.5</v>
      </c>
      <c r="L749" s="8">
        <f>VLOOKUP(Table1[[#This Row],[Product ID]],products!A$2:G$49,5,FALSE)</f>
        <v>8.73</v>
      </c>
      <c r="M749" s="9">
        <f>E749*K749*Table1[[#This Row],[Unit Price]]</f>
        <v>17.46</v>
      </c>
    </row>
    <row r="750" spans="1:13" x14ac:dyDescent="0.35">
      <c r="A750" s="2" t="s">
        <v>4717</v>
      </c>
      <c r="B750" s="5">
        <v>44074</v>
      </c>
      <c r="C750" s="2" t="s">
        <v>4718</v>
      </c>
      <c r="D750" t="s">
        <v>6144</v>
      </c>
      <c r="E750" s="2">
        <v>2</v>
      </c>
      <c r="F750" s="2" t="str">
        <f>customers!B750</f>
        <v>Felita Eshmade</v>
      </c>
      <c r="G750" s="2" t="str">
        <f>customers!C750</f>
        <v>feshmadeks@umn.edu</v>
      </c>
      <c r="H750" s="2" t="str">
        <f>customers!G750</f>
        <v>United States</v>
      </c>
      <c r="I750" t="str" cm="1">
        <f t="array" ref="I750">_xlfn.IFS(LEFT(D750,1)="L","Lib",LEFT(D750,1)="A","Ara",LEFT(D750,1)="R","Rob",LEFT(D750,1)="E","Exc")</f>
        <v>Exc</v>
      </c>
      <c r="J750" t="str">
        <f>VLOOKUP(Table1[[#This Row],[Product ID]],products!A$2:G$49,3,FALSE)</f>
        <v>D</v>
      </c>
      <c r="K750">
        <f>VLOOKUP(Table1[[#This Row],[Product ID]],products!A$2:G$49,4,FALSE)</f>
        <v>0.5</v>
      </c>
      <c r="L750" s="8">
        <f>VLOOKUP(Table1[[#This Row],[Product ID]],products!A$2:G$49,5,FALSE)</f>
        <v>7.29</v>
      </c>
      <c r="M750" s="9">
        <f>E750*K750*Table1[[#This Row],[Unit Price]]</f>
        <v>7.29</v>
      </c>
    </row>
    <row r="751" spans="1:13" x14ac:dyDescent="0.35">
      <c r="A751" s="2" t="s">
        <v>4723</v>
      </c>
      <c r="B751" s="5">
        <v>44209</v>
      </c>
      <c r="C751" s="2" t="s">
        <v>4724</v>
      </c>
      <c r="D751" t="s">
        <v>6163</v>
      </c>
      <c r="E751" s="2">
        <v>2</v>
      </c>
      <c r="F751" s="2" t="str">
        <f>customers!B751</f>
        <v>Melodie OIlier</v>
      </c>
      <c r="G751" s="2" t="str">
        <f>customers!C751</f>
        <v>moilierkt@paginegialle.it</v>
      </c>
      <c r="H751" s="2" t="str">
        <f>customers!G751</f>
        <v>Ireland</v>
      </c>
      <c r="I751" t="str" cm="1">
        <f t="array" ref="I751">_xlfn.IFS(LEFT(D751,1)="L","Lib",LEFT(D751,1)="A","Ara",LEFT(D751,1)="R","Rob",LEFT(D751,1)="E","Exc")</f>
        <v>Rob</v>
      </c>
      <c r="J751" t="str">
        <f>VLOOKUP(Table1[[#This Row],[Product ID]],products!A$2:G$49,3,FALSE)</f>
        <v>D</v>
      </c>
      <c r="K751">
        <f>VLOOKUP(Table1[[#This Row],[Product ID]],products!A$2:G$49,4,FALSE)</f>
        <v>0.2</v>
      </c>
      <c r="L751" s="8">
        <f>VLOOKUP(Table1[[#This Row],[Product ID]],products!A$2:G$49,5,FALSE)</f>
        <v>2.6849999999999996</v>
      </c>
      <c r="M751" s="9">
        <f>E751*K751*Table1[[#This Row],[Unit Price]]</f>
        <v>1.0739999999999998</v>
      </c>
    </row>
    <row r="752" spans="1:13" x14ac:dyDescent="0.35">
      <c r="A752" s="2" t="s">
        <v>4730</v>
      </c>
      <c r="B752" s="5">
        <v>44277</v>
      </c>
      <c r="C752" s="2" t="s">
        <v>4731</v>
      </c>
      <c r="D752" t="s">
        <v>6146</v>
      </c>
      <c r="E752" s="2">
        <v>1</v>
      </c>
      <c r="F752" s="2" t="str">
        <f>customers!B752</f>
        <v>Hazel Iacopini</v>
      </c>
      <c r="G752" s="2">
        <f>customers!C752</f>
        <v>0</v>
      </c>
      <c r="H752" s="2" t="str">
        <f>customers!G752</f>
        <v>United States</v>
      </c>
      <c r="I752" t="str" cm="1">
        <f t="array" ref="I752">_xlfn.IFS(LEFT(D752,1)="L","Lib",LEFT(D752,1)="A","Ara",LEFT(D752,1)="R","Rob",LEFT(D752,1)="E","Exc")</f>
        <v>Rob</v>
      </c>
      <c r="J752" t="str">
        <f>VLOOKUP(Table1[[#This Row],[Product ID]],products!A$2:G$49,3,FALSE)</f>
        <v>M</v>
      </c>
      <c r="K752">
        <f>VLOOKUP(Table1[[#This Row],[Product ID]],products!A$2:G$49,4,FALSE)</f>
        <v>0.5</v>
      </c>
      <c r="L752" s="8">
        <f>VLOOKUP(Table1[[#This Row],[Product ID]],products!A$2:G$49,5,FALSE)</f>
        <v>5.97</v>
      </c>
      <c r="M752" s="9">
        <f>E752*K752*Table1[[#This Row],[Unit Price]]</f>
        <v>2.9849999999999999</v>
      </c>
    </row>
    <row r="753" spans="1:13" x14ac:dyDescent="0.35">
      <c r="A753" s="2" t="s">
        <v>4735</v>
      </c>
      <c r="B753" s="5">
        <v>43847</v>
      </c>
      <c r="C753" s="2" t="s">
        <v>4736</v>
      </c>
      <c r="D753" t="s">
        <v>6161</v>
      </c>
      <c r="E753" s="2">
        <v>2</v>
      </c>
      <c r="F753" s="2" t="str">
        <f>customers!B753</f>
        <v>Vinny Shoebotham</v>
      </c>
      <c r="G753" s="2" t="str">
        <f>customers!C753</f>
        <v>vshoebothamkv@redcross.org</v>
      </c>
      <c r="H753" s="2" t="str">
        <f>customers!G753</f>
        <v>United States</v>
      </c>
      <c r="I753" t="str" cm="1">
        <f t="array" ref="I753">_xlfn.IFS(LEFT(D753,1)="L","Lib",LEFT(D753,1)="A","Ara",LEFT(D753,1)="R","Rob",LEFT(D753,1)="E","Exc")</f>
        <v>Lib</v>
      </c>
      <c r="J753" t="str">
        <f>VLOOKUP(Table1[[#This Row],[Product ID]],products!A$2:G$49,3,FALSE)</f>
        <v>L</v>
      </c>
      <c r="K753">
        <f>VLOOKUP(Table1[[#This Row],[Product ID]],products!A$2:G$49,4,FALSE)</f>
        <v>0.5</v>
      </c>
      <c r="L753" s="8">
        <f>VLOOKUP(Table1[[#This Row],[Product ID]],products!A$2:G$49,5,FALSE)</f>
        <v>9.51</v>
      </c>
      <c r="M753" s="9">
        <f>E753*K753*Table1[[#This Row],[Unit Price]]</f>
        <v>9.51</v>
      </c>
    </row>
    <row r="754" spans="1:13" x14ac:dyDescent="0.35">
      <c r="A754" s="2" t="s">
        <v>4741</v>
      </c>
      <c r="B754" s="5">
        <v>43648</v>
      </c>
      <c r="C754" s="2" t="s">
        <v>4742</v>
      </c>
      <c r="D754" t="s">
        <v>6141</v>
      </c>
      <c r="E754" s="2">
        <v>2</v>
      </c>
      <c r="F754" s="2" t="str">
        <f>customers!B754</f>
        <v>Bran Sterke</v>
      </c>
      <c r="G754" s="2" t="str">
        <f>customers!C754</f>
        <v>bsterkekw@biblegateway.com</v>
      </c>
      <c r="H754" s="2" t="str">
        <f>customers!G754</f>
        <v>United States</v>
      </c>
      <c r="I754" t="str" cm="1">
        <f t="array" ref="I754">_xlfn.IFS(LEFT(D754,1)="L","Lib",LEFT(D754,1)="A","Ara",LEFT(D754,1)="R","Rob",LEFT(D754,1)="E","Exc")</f>
        <v>Exc</v>
      </c>
      <c r="J754" t="str">
        <f>VLOOKUP(Table1[[#This Row],[Product ID]],products!A$2:G$49,3,FALSE)</f>
        <v>M</v>
      </c>
      <c r="K754">
        <f>VLOOKUP(Table1[[#This Row],[Product ID]],products!A$2:G$49,4,FALSE)</f>
        <v>1</v>
      </c>
      <c r="L754" s="8">
        <f>VLOOKUP(Table1[[#This Row],[Product ID]],products!A$2:G$49,5,FALSE)</f>
        <v>13.75</v>
      </c>
      <c r="M754" s="9">
        <f>E754*K754*Table1[[#This Row],[Unit Price]]</f>
        <v>27.5</v>
      </c>
    </row>
    <row r="755" spans="1:13" x14ac:dyDescent="0.35">
      <c r="A755" s="2" t="s">
        <v>4747</v>
      </c>
      <c r="B755" s="5">
        <v>44704</v>
      </c>
      <c r="C755" s="2" t="s">
        <v>4748</v>
      </c>
      <c r="D755" t="s">
        <v>6158</v>
      </c>
      <c r="E755" s="2">
        <v>5</v>
      </c>
      <c r="F755" s="2" t="str">
        <f>customers!B755</f>
        <v>Simone Capon</v>
      </c>
      <c r="G755" s="2" t="str">
        <f>customers!C755</f>
        <v>scaponkx@craigslist.org</v>
      </c>
      <c r="H755" s="2" t="str">
        <f>customers!G755</f>
        <v>United States</v>
      </c>
      <c r="I755" t="str" cm="1">
        <f t="array" ref="I755">_xlfn.IFS(LEFT(D755,1)="L","Lib",LEFT(D755,1)="A","Ara",LEFT(D755,1)="R","Rob",LEFT(D755,1)="E","Exc")</f>
        <v>Ara</v>
      </c>
      <c r="J755" t="str">
        <f>VLOOKUP(Table1[[#This Row],[Product ID]],products!A$2:G$49,3,FALSE)</f>
        <v>D</v>
      </c>
      <c r="K755">
        <f>VLOOKUP(Table1[[#This Row],[Product ID]],products!A$2:G$49,4,FALSE)</f>
        <v>0.5</v>
      </c>
      <c r="L755" s="8">
        <f>VLOOKUP(Table1[[#This Row],[Product ID]],products!A$2:G$49,5,FALSE)</f>
        <v>5.97</v>
      </c>
      <c r="M755" s="9">
        <f>E755*K755*Table1[[#This Row],[Unit Price]]</f>
        <v>14.924999999999999</v>
      </c>
    </row>
    <row r="756" spans="1:13" x14ac:dyDescent="0.35">
      <c r="A756" s="2" t="s">
        <v>4753</v>
      </c>
      <c r="B756" s="5">
        <v>44726</v>
      </c>
      <c r="C756" s="2" t="s">
        <v>4434</v>
      </c>
      <c r="D756" t="s">
        <v>6154</v>
      </c>
      <c r="E756" s="2">
        <v>6</v>
      </c>
      <c r="F756" s="2" t="str">
        <f>customers!B756</f>
        <v>Philomena Traite</v>
      </c>
      <c r="G756" s="2" t="str">
        <f>customers!C756</f>
        <v>ptraiteky@huffingtonpost.com</v>
      </c>
      <c r="H756" s="2" t="str">
        <f>customers!G756</f>
        <v>United States</v>
      </c>
      <c r="I756" t="str" cm="1">
        <f t="array" ref="I756">_xlfn.IFS(LEFT(D756,1)="L","Lib",LEFT(D756,1)="A","Ara",LEFT(D756,1)="R","Rob",LEFT(D756,1)="E","Exc")</f>
        <v>Ara</v>
      </c>
      <c r="J756" t="str">
        <f>VLOOKUP(Table1[[#This Row],[Product ID]],products!A$2:G$49,3,FALSE)</f>
        <v>D</v>
      </c>
      <c r="K756">
        <f>VLOOKUP(Table1[[#This Row],[Product ID]],products!A$2:G$49,4,FALSE)</f>
        <v>0.2</v>
      </c>
      <c r="L756" s="8">
        <f>VLOOKUP(Table1[[#This Row],[Product ID]],products!A$2:G$49,5,FALSE)</f>
        <v>2.9849999999999999</v>
      </c>
      <c r="M756" s="9">
        <f>E756*K756*Table1[[#This Row],[Unit Price]]</f>
        <v>3.5820000000000003</v>
      </c>
    </row>
    <row r="757" spans="1:13" x14ac:dyDescent="0.35">
      <c r="A757" s="2" t="s">
        <v>4758</v>
      </c>
      <c r="B757" s="5">
        <v>44397</v>
      </c>
      <c r="C757" s="2" t="s">
        <v>4759</v>
      </c>
      <c r="D757" t="s">
        <v>6145</v>
      </c>
      <c r="E757" s="2">
        <v>6</v>
      </c>
      <c r="F757" s="2" t="str">
        <f>customers!B757</f>
        <v>Foster Constance</v>
      </c>
      <c r="G757" s="2" t="str">
        <f>customers!C757</f>
        <v>fconstancekz@ifeng.com</v>
      </c>
      <c r="H757" s="2" t="str">
        <f>customers!G757</f>
        <v>United States</v>
      </c>
      <c r="I757" t="str" cm="1">
        <f t="array" ref="I757">_xlfn.IFS(LEFT(D757,1)="L","Lib",LEFT(D757,1)="A","Ara",LEFT(D757,1)="R","Rob",LEFT(D757,1)="E","Exc")</f>
        <v>Lib</v>
      </c>
      <c r="J757" t="str">
        <f>VLOOKUP(Table1[[#This Row],[Product ID]],products!A$2:G$49,3,FALSE)</f>
        <v>L</v>
      </c>
      <c r="K757">
        <f>VLOOKUP(Table1[[#This Row],[Product ID]],products!A$2:G$49,4,FALSE)</f>
        <v>0.2</v>
      </c>
      <c r="L757" s="8">
        <f>VLOOKUP(Table1[[#This Row],[Product ID]],products!A$2:G$49,5,FALSE)</f>
        <v>4.7549999999999999</v>
      </c>
      <c r="M757" s="9">
        <f>E757*K757*Table1[[#This Row],[Unit Price]]</f>
        <v>5.7060000000000004</v>
      </c>
    </row>
    <row r="758" spans="1:13" x14ac:dyDescent="0.35">
      <c r="A758" s="2" t="s">
        <v>4764</v>
      </c>
      <c r="B758" s="5">
        <v>44715</v>
      </c>
      <c r="C758" s="2" t="s">
        <v>4765</v>
      </c>
      <c r="D758" t="s">
        <v>6177</v>
      </c>
      <c r="E758" s="2">
        <v>4</v>
      </c>
      <c r="F758" s="2" t="str">
        <f>customers!B758</f>
        <v>Fernando Sulman</v>
      </c>
      <c r="G758" s="2" t="str">
        <f>customers!C758</f>
        <v>fsulmanl0@washington.edu</v>
      </c>
      <c r="H758" s="2" t="str">
        <f>customers!G758</f>
        <v>United States</v>
      </c>
      <c r="I758" t="str" cm="1">
        <f t="array" ref="I758">_xlfn.IFS(LEFT(D758,1)="L","Lib",LEFT(D758,1)="A","Ara",LEFT(D758,1)="R","Rob",LEFT(D758,1)="E","Exc")</f>
        <v>Rob</v>
      </c>
      <c r="J758" t="str">
        <f>VLOOKUP(Table1[[#This Row],[Product ID]],products!A$2:G$49,3,FALSE)</f>
        <v>D</v>
      </c>
      <c r="K758">
        <f>VLOOKUP(Table1[[#This Row],[Product ID]],products!A$2:G$49,4,FALSE)</f>
        <v>1</v>
      </c>
      <c r="L758" s="8">
        <f>VLOOKUP(Table1[[#This Row],[Product ID]],products!A$2:G$49,5,FALSE)</f>
        <v>8.9499999999999993</v>
      </c>
      <c r="M758" s="9">
        <f>E758*K758*Table1[[#This Row],[Unit Price]]</f>
        <v>35.799999999999997</v>
      </c>
    </row>
    <row r="759" spans="1:13" x14ac:dyDescent="0.35">
      <c r="A759" s="2" t="s">
        <v>4770</v>
      </c>
      <c r="B759" s="5">
        <v>43977</v>
      </c>
      <c r="C759" s="2" t="s">
        <v>4771</v>
      </c>
      <c r="D759" t="s">
        <v>6158</v>
      </c>
      <c r="E759" s="2">
        <v>3</v>
      </c>
      <c r="F759" s="2" t="str">
        <f>customers!B759</f>
        <v>Dorotea Hollyman</v>
      </c>
      <c r="G759" s="2" t="str">
        <f>customers!C759</f>
        <v>dhollymanl1@ibm.com</v>
      </c>
      <c r="H759" s="2" t="str">
        <f>customers!G759</f>
        <v>United States</v>
      </c>
      <c r="I759" t="str" cm="1">
        <f t="array" ref="I759">_xlfn.IFS(LEFT(D759,1)="L","Lib",LEFT(D759,1)="A","Ara",LEFT(D759,1)="R","Rob",LEFT(D759,1)="E","Exc")</f>
        <v>Ara</v>
      </c>
      <c r="J759" t="str">
        <f>VLOOKUP(Table1[[#This Row],[Product ID]],products!A$2:G$49,3,FALSE)</f>
        <v>D</v>
      </c>
      <c r="K759">
        <f>VLOOKUP(Table1[[#This Row],[Product ID]],products!A$2:G$49,4,FALSE)</f>
        <v>0.5</v>
      </c>
      <c r="L759" s="8">
        <f>VLOOKUP(Table1[[#This Row],[Product ID]],products!A$2:G$49,5,FALSE)</f>
        <v>5.97</v>
      </c>
      <c r="M759" s="9">
        <f>E759*K759*Table1[[#This Row],[Unit Price]]</f>
        <v>8.9550000000000001</v>
      </c>
    </row>
    <row r="760" spans="1:13" x14ac:dyDescent="0.35">
      <c r="A760" s="2" t="s">
        <v>4776</v>
      </c>
      <c r="B760" s="5">
        <v>43672</v>
      </c>
      <c r="C760" s="2" t="s">
        <v>4777</v>
      </c>
      <c r="D760" t="s">
        <v>6177</v>
      </c>
      <c r="E760" s="2">
        <v>1</v>
      </c>
      <c r="F760" s="2" t="str">
        <f>customers!B760</f>
        <v>Lorelei Nardoni</v>
      </c>
      <c r="G760" s="2" t="str">
        <f>customers!C760</f>
        <v>lnardonil2@hao123.com</v>
      </c>
      <c r="H760" s="2" t="str">
        <f>customers!G760</f>
        <v>United States</v>
      </c>
      <c r="I760" t="str" cm="1">
        <f t="array" ref="I760">_xlfn.IFS(LEFT(D760,1)="L","Lib",LEFT(D760,1)="A","Ara",LEFT(D760,1)="R","Rob",LEFT(D760,1)="E","Exc")</f>
        <v>Rob</v>
      </c>
      <c r="J760" t="str">
        <f>VLOOKUP(Table1[[#This Row],[Product ID]],products!A$2:G$49,3,FALSE)</f>
        <v>D</v>
      </c>
      <c r="K760">
        <f>VLOOKUP(Table1[[#This Row],[Product ID]],products!A$2:G$49,4,FALSE)</f>
        <v>1</v>
      </c>
      <c r="L760" s="8">
        <f>VLOOKUP(Table1[[#This Row],[Product ID]],products!A$2:G$49,5,FALSE)</f>
        <v>8.9499999999999993</v>
      </c>
      <c r="M760" s="9">
        <f>E760*K760*Table1[[#This Row],[Unit Price]]</f>
        <v>8.9499999999999993</v>
      </c>
    </row>
    <row r="761" spans="1:13" x14ac:dyDescent="0.35">
      <c r="A761" s="2" t="s">
        <v>4781</v>
      </c>
      <c r="B761" s="5">
        <v>44126</v>
      </c>
      <c r="C761" s="2" t="s">
        <v>4782</v>
      </c>
      <c r="D761" t="s">
        <v>6165</v>
      </c>
      <c r="E761" s="2">
        <v>1</v>
      </c>
      <c r="F761" s="2" t="str">
        <f>customers!B761</f>
        <v>Dallas Yarham</v>
      </c>
      <c r="G761" s="2" t="str">
        <f>customers!C761</f>
        <v>dyarhaml3@moonfruit.com</v>
      </c>
      <c r="H761" s="2" t="str">
        <f>customers!G761</f>
        <v>United States</v>
      </c>
      <c r="I761" t="str" cm="1">
        <f t="array" ref="I761">_xlfn.IFS(LEFT(D761,1)="L","Lib",LEFT(D761,1)="A","Ara",LEFT(D761,1)="R","Rob",LEFT(D761,1)="E","Exc")</f>
        <v>Lib</v>
      </c>
      <c r="J761" t="str">
        <f>VLOOKUP(Table1[[#This Row],[Product ID]],products!A$2:G$49,3,FALSE)</f>
        <v>D</v>
      </c>
      <c r="K761">
        <f>VLOOKUP(Table1[[#This Row],[Product ID]],products!A$2:G$49,4,FALSE)</f>
        <v>2.5</v>
      </c>
      <c r="L761" s="8">
        <f>VLOOKUP(Table1[[#This Row],[Product ID]],products!A$2:G$49,5,FALSE)</f>
        <v>29.784999999999997</v>
      </c>
      <c r="M761" s="9">
        <f>E761*K761*Table1[[#This Row],[Unit Price]]</f>
        <v>74.462499999999991</v>
      </c>
    </row>
    <row r="762" spans="1:13" x14ac:dyDescent="0.35">
      <c r="A762" s="2" t="s">
        <v>4787</v>
      </c>
      <c r="B762" s="5">
        <v>44189</v>
      </c>
      <c r="C762" s="2" t="s">
        <v>4788</v>
      </c>
      <c r="D762" t="s">
        <v>6176</v>
      </c>
      <c r="E762" s="2">
        <v>5</v>
      </c>
      <c r="F762" s="2" t="str">
        <f>customers!B762</f>
        <v>Arlana Ferrea</v>
      </c>
      <c r="G762" s="2" t="str">
        <f>customers!C762</f>
        <v>aferreal4@wikia.com</v>
      </c>
      <c r="H762" s="2" t="str">
        <f>customers!G762</f>
        <v>United States</v>
      </c>
      <c r="I762" t="str" cm="1">
        <f t="array" ref="I762">_xlfn.IFS(LEFT(D762,1)="L","Lib",LEFT(D762,1)="A","Ara",LEFT(D762,1)="R","Rob",LEFT(D762,1)="E","Exc")</f>
        <v>Exc</v>
      </c>
      <c r="J762" t="str">
        <f>VLOOKUP(Table1[[#This Row],[Product ID]],products!A$2:G$49,3,FALSE)</f>
        <v>L</v>
      </c>
      <c r="K762">
        <f>VLOOKUP(Table1[[#This Row],[Product ID]],products!A$2:G$49,4,FALSE)</f>
        <v>0.5</v>
      </c>
      <c r="L762" s="8">
        <f>VLOOKUP(Table1[[#This Row],[Product ID]],products!A$2:G$49,5,FALSE)</f>
        <v>8.91</v>
      </c>
      <c r="M762" s="9">
        <f>E762*K762*Table1[[#This Row],[Unit Price]]</f>
        <v>22.274999999999999</v>
      </c>
    </row>
    <row r="763" spans="1:13" x14ac:dyDescent="0.35">
      <c r="A763" s="2" t="s">
        <v>4792</v>
      </c>
      <c r="B763" s="5">
        <v>43714</v>
      </c>
      <c r="C763" s="2" t="s">
        <v>4793</v>
      </c>
      <c r="D763" t="s">
        <v>6171</v>
      </c>
      <c r="E763" s="2">
        <v>6</v>
      </c>
      <c r="F763" s="2" t="str">
        <f>customers!B763</f>
        <v>Chuck Kendrick</v>
      </c>
      <c r="G763" s="2" t="str">
        <f>customers!C763</f>
        <v>ckendrickl5@webnode.com</v>
      </c>
      <c r="H763" s="2" t="str">
        <f>customers!G763</f>
        <v>United States</v>
      </c>
      <c r="I763" t="str" cm="1">
        <f t="array" ref="I763">_xlfn.IFS(LEFT(D763,1)="L","Lib",LEFT(D763,1)="A","Ara",LEFT(D763,1)="R","Rob",LEFT(D763,1)="E","Exc")</f>
        <v>Exc</v>
      </c>
      <c r="J763" t="str">
        <f>VLOOKUP(Table1[[#This Row],[Product ID]],products!A$2:G$49,3,FALSE)</f>
        <v>L</v>
      </c>
      <c r="K763">
        <f>VLOOKUP(Table1[[#This Row],[Product ID]],products!A$2:G$49,4,FALSE)</f>
        <v>1</v>
      </c>
      <c r="L763" s="8">
        <f>VLOOKUP(Table1[[#This Row],[Product ID]],products!A$2:G$49,5,FALSE)</f>
        <v>14.85</v>
      </c>
      <c r="M763" s="9">
        <f>E763*K763*Table1[[#This Row],[Unit Price]]</f>
        <v>89.1</v>
      </c>
    </row>
    <row r="764" spans="1:13" x14ac:dyDescent="0.35">
      <c r="A764" s="2" t="s">
        <v>4797</v>
      </c>
      <c r="B764" s="5">
        <v>43563</v>
      </c>
      <c r="C764" s="2" t="s">
        <v>4798</v>
      </c>
      <c r="D764" t="s">
        <v>6160</v>
      </c>
      <c r="E764" s="2">
        <v>5</v>
      </c>
      <c r="F764" s="2" t="str">
        <f>customers!B764</f>
        <v>Sharona Danilchik</v>
      </c>
      <c r="G764" s="2" t="str">
        <f>customers!C764</f>
        <v>sdanilchikl6@mit.edu</v>
      </c>
      <c r="H764" s="2" t="str">
        <f>customers!G764</f>
        <v>United Kingdom</v>
      </c>
      <c r="I764" t="str" cm="1">
        <f t="array" ref="I764">_xlfn.IFS(LEFT(D764,1)="L","Lib",LEFT(D764,1)="A","Ara",LEFT(D764,1)="R","Rob",LEFT(D764,1)="E","Exc")</f>
        <v>Lib</v>
      </c>
      <c r="J764" t="str">
        <f>VLOOKUP(Table1[[#This Row],[Product ID]],products!A$2:G$49,3,FALSE)</f>
        <v>M</v>
      </c>
      <c r="K764">
        <f>VLOOKUP(Table1[[#This Row],[Product ID]],products!A$2:G$49,4,FALSE)</f>
        <v>0.5</v>
      </c>
      <c r="L764" s="8">
        <f>VLOOKUP(Table1[[#This Row],[Product ID]],products!A$2:G$49,5,FALSE)</f>
        <v>8.73</v>
      </c>
      <c r="M764" s="9">
        <f>E764*K764*Table1[[#This Row],[Unit Price]]</f>
        <v>21.825000000000003</v>
      </c>
    </row>
    <row r="765" spans="1:13" x14ac:dyDescent="0.35">
      <c r="A765" s="2" t="s">
        <v>4803</v>
      </c>
      <c r="B765" s="5">
        <v>44587</v>
      </c>
      <c r="C765" s="2" t="s">
        <v>4804</v>
      </c>
      <c r="D765" t="s">
        <v>6180</v>
      </c>
      <c r="E765" s="2">
        <v>3</v>
      </c>
      <c r="F765" s="2" t="str">
        <f>customers!B765</f>
        <v>Sarajane Potter</v>
      </c>
      <c r="G765" s="2">
        <f>customers!C765</f>
        <v>0</v>
      </c>
      <c r="H765" s="2" t="str">
        <f>customers!G765</f>
        <v>United States</v>
      </c>
      <c r="I765" t="str" cm="1">
        <f t="array" ref="I765">_xlfn.IFS(LEFT(D765,1)="L","Lib",LEFT(D765,1)="A","Ara",LEFT(D765,1)="R","Rob",LEFT(D765,1)="E","Exc")</f>
        <v>Ara</v>
      </c>
      <c r="J765" t="str">
        <f>VLOOKUP(Table1[[#This Row],[Product ID]],products!A$2:G$49,3,FALSE)</f>
        <v>L</v>
      </c>
      <c r="K765">
        <f>VLOOKUP(Table1[[#This Row],[Product ID]],products!A$2:G$49,4,FALSE)</f>
        <v>0.5</v>
      </c>
      <c r="L765" s="8">
        <f>VLOOKUP(Table1[[#This Row],[Product ID]],products!A$2:G$49,5,FALSE)</f>
        <v>7.77</v>
      </c>
      <c r="M765" s="9">
        <f>E765*K765*Table1[[#This Row],[Unit Price]]</f>
        <v>11.654999999999999</v>
      </c>
    </row>
    <row r="766" spans="1:13" x14ac:dyDescent="0.35">
      <c r="A766" s="2" t="s">
        <v>4808</v>
      </c>
      <c r="B766" s="5">
        <v>43797</v>
      </c>
      <c r="C766" s="2" t="s">
        <v>4809</v>
      </c>
      <c r="D766" t="s">
        <v>6182</v>
      </c>
      <c r="E766" s="2">
        <v>6</v>
      </c>
      <c r="F766" s="2" t="str">
        <f>customers!B766</f>
        <v>Bobby Folomkin</v>
      </c>
      <c r="G766" s="2" t="str">
        <f>customers!C766</f>
        <v>bfolomkinl8@yolasite.com</v>
      </c>
      <c r="H766" s="2" t="str">
        <f>customers!G766</f>
        <v>United States</v>
      </c>
      <c r="I766" t="str" cm="1">
        <f t="array" ref="I766">_xlfn.IFS(LEFT(D766,1)="L","Lib",LEFT(D766,1)="A","Ara",LEFT(D766,1)="R","Rob",LEFT(D766,1)="E","Exc")</f>
        <v>Ara</v>
      </c>
      <c r="J766" t="str">
        <f>VLOOKUP(Table1[[#This Row],[Product ID]],products!A$2:G$49,3,FALSE)</f>
        <v>L</v>
      </c>
      <c r="K766">
        <f>VLOOKUP(Table1[[#This Row],[Product ID]],products!A$2:G$49,4,FALSE)</f>
        <v>2.5</v>
      </c>
      <c r="L766" s="8">
        <f>VLOOKUP(Table1[[#This Row],[Product ID]],products!A$2:G$49,5,FALSE)</f>
        <v>29.784999999999997</v>
      </c>
      <c r="M766" s="9">
        <f>E766*K766*Table1[[#This Row],[Unit Price]]</f>
        <v>446.77499999999998</v>
      </c>
    </row>
    <row r="767" spans="1:13" x14ac:dyDescent="0.35">
      <c r="A767" s="2" t="s">
        <v>4814</v>
      </c>
      <c r="B767" s="5">
        <v>43667</v>
      </c>
      <c r="C767" s="2" t="s">
        <v>4815</v>
      </c>
      <c r="D767" t="s">
        <v>6138</v>
      </c>
      <c r="E767" s="2">
        <v>6</v>
      </c>
      <c r="F767" s="2" t="str">
        <f>customers!B767</f>
        <v>Rafferty Pursglove</v>
      </c>
      <c r="G767" s="2" t="str">
        <f>customers!C767</f>
        <v>rpursglovel9@biblegateway.com</v>
      </c>
      <c r="H767" s="2" t="str">
        <f>customers!G767</f>
        <v>United States</v>
      </c>
      <c r="I767" t="str" cm="1">
        <f t="array" ref="I767">_xlfn.IFS(LEFT(D767,1)="L","Lib",LEFT(D767,1)="A","Ara",LEFT(D767,1)="R","Rob",LEFT(D767,1)="E","Exc")</f>
        <v>Rob</v>
      </c>
      <c r="J767" t="str">
        <f>VLOOKUP(Table1[[#This Row],[Product ID]],products!A$2:G$49,3,FALSE)</f>
        <v>M</v>
      </c>
      <c r="K767">
        <f>VLOOKUP(Table1[[#This Row],[Product ID]],products!A$2:G$49,4,FALSE)</f>
        <v>1</v>
      </c>
      <c r="L767" s="8">
        <f>VLOOKUP(Table1[[#This Row],[Product ID]],products!A$2:G$49,5,FALSE)</f>
        <v>9.9499999999999993</v>
      </c>
      <c r="M767" s="9">
        <f>E767*K767*Table1[[#This Row],[Unit Price]]</f>
        <v>59.699999999999996</v>
      </c>
    </row>
    <row r="768" spans="1:13" x14ac:dyDescent="0.35">
      <c r="A768" s="2" t="s">
        <v>4814</v>
      </c>
      <c r="B768" s="5">
        <v>43667</v>
      </c>
      <c r="C768" s="2" t="s">
        <v>4815</v>
      </c>
      <c r="D768" t="s">
        <v>6180</v>
      </c>
      <c r="E768" s="2">
        <v>2</v>
      </c>
      <c r="F768" s="2" t="str">
        <f>customers!B768</f>
        <v>Riva De Micoli</v>
      </c>
      <c r="G768" s="2" t="str">
        <f>customers!C768</f>
        <v>rdela@usa.gov</v>
      </c>
      <c r="H768" s="2" t="str">
        <f>customers!G768</f>
        <v>United States</v>
      </c>
      <c r="I768" t="str" cm="1">
        <f t="array" ref="I768">_xlfn.IFS(LEFT(D768,1)="L","Lib",LEFT(D768,1)="A","Ara",LEFT(D768,1)="R","Rob",LEFT(D768,1)="E","Exc")</f>
        <v>Ara</v>
      </c>
      <c r="J768" t="str">
        <f>VLOOKUP(Table1[[#This Row],[Product ID]],products!A$2:G$49,3,FALSE)</f>
        <v>L</v>
      </c>
      <c r="K768">
        <f>VLOOKUP(Table1[[#This Row],[Product ID]],products!A$2:G$49,4,FALSE)</f>
        <v>0.5</v>
      </c>
      <c r="L768" s="8">
        <f>VLOOKUP(Table1[[#This Row],[Product ID]],products!A$2:G$49,5,FALSE)</f>
        <v>7.77</v>
      </c>
      <c r="M768" s="9">
        <f>E768*K768*Table1[[#This Row],[Unit Price]]</f>
        <v>7.77</v>
      </c>
    </row>
    <row r="769" spans="1:13" x14ac:dyDescent="0.35">
      <c r="A769" s="2" t="s">
        <v>4825</v>
      </c>
      <c r="B769" s="5">
        <v>44267</v>
      </c>
      <c r="C769" s="2" t="s">
        <v>4759</v>
      </c>
      <c r="D769" t="s">
        <v>6182</v>
      </c>
      <c r="E769" s="2">
        <v>3</v>
      </c>
      <c r="F769" s="2" t="str">
        <f>customers!B769</f>
        <v>Antoine Taunton.</v>
      </c>
      <c r="G769" s="2" t="str">
        <f>customers!C769</f>
        <v>atauntonlb@bing.com</v>
      </c>
      <c r="H769" s="2" t="str">
        <f>customers!G769</f>
        <v>United States</v>
      </c>
      <c r="I769" t="str" cm="1">
        <f t="array" ref="I769">_xlfn.IFS(LEFT(D769,1)="L","Lib",LEFT(D769,1)="A","Ara",LEFT(D769,1)="R","Rob",LEFT(D769,1)="E","Exc")</f>
        <v>Ara</v>
      </c>
      <c r="J769" t="str">
        <f>VLOOKUP(Table1[[#This Row],[Product ID]],products!A$2:G$49,3,FALSE)</f>
        <v>L</v>
      </c>
      <c r="K769">
        <f>VLOOKUP(Table1[[#This Row],[Product ID]],products!A$2:G$49,4,FALSE)</f>
        <v>2.5</v>
      </c>
      <c r="L769" s="8">
        <f>VLOOKUP(Table1[[#This Row],[Product ID]],products!A$2:G$49,5,FALSE)</f>
        <v>29.784999999999997</v>
      </c>
      <c r="M769" s="9">
        <f>E769*K769*Table1[[#This Row],[Unit Price]]</f>
        <v>223.38749999999999</v>
      </c>
    </row>
    <row r="770" spans="1:13" x14ac:dyDescent="0.35">
      <c r="A770" s="2" t="s">
        <v>4831</v>
      </c>
      <c r="B770" s="5">
        <v>44562</v>
      </c>
      <c r="C770" s="2" t="s">
        <v>4759</v>
      </c>
      <c r="D770" t="s">
        <v>6179</v>
      </c>
      <c r="E770" s="2">
        <v>2</v>
      </c>
      <c r="F770" s="2" t="str">
        <f>customers!B770</f>
        <v>Krishnah Incogna</v>
      </c>
      <c r="G770" s="2">
        <f>customers!C770</f>
        <v>0</v>
      </c>
      <c r="H770" s="2" t="str">
        <f>customers!G770</f>
        <v>United States</v>
      </c>
      <c r="I770" t="str" cm="1">
        <f t="array" ref="I770">_xlfn.IFS(LEFT(D770,1)="L","Lib",LEFT(D770,1)="A","Ara",LEFT(D770,1)="R","Rob",LEFT(D770,1)="E","Exc")</f>
        <v>Rob</v>
      </c>
      <c r="J770" t="str">
        <f>VLOOKUP(Table1[[#This Row],[Product ID]],products!A$2:G$49,3,FALSE)</f>
        <v>L</v>
      </c>
      <c r="K770">
        <f>VLOOKUP(Table1[[#This Row],[Product ID]],products!A$2:G$49,4,FALSE)</f>
        <v>1</v>
      </c>
      <c r="L770" s="8">
        <f>VLOOKUP(Table1[[#This Row],[Product ID]],products!A$2:G$49,5,FALSE)</f>
        <v>11.95</v>
      </c>
      <c r="M770" s="9">
        <f>E770*K770*Table1[[#This Row],[Unit Price]]</f>
        <v>23.9</v>
      </c>
    </row>
    <row r="771" spans="1:13" x14ac:dyDescent="0.35">
      <c r="A771" s="2" t="s">
        <v>4836</v>
      </c>
      <c r="B771" s="5">
        <v>43912</v>
      </c>
      <c r="C771" s="2" t="s">
        <v>4837</v>
      </c>
      <c r="D771" t="s">
        <v>6151</v>
      </c>
      <c r="E771" s="2">
        <v>6</v>
      </c>
      <c r="F771" s="2" t="str">
        <f>customers!B771</f>
        <v>Dalia Eburah</v>
      </c>
      <c r="G771" s="2" t="str">
        <f>customers!C771</f>
        <v>deburahld@google.co.jp</v>
      </c>
      <c r="H771" s="2" t="str">
        <f>customers!G771</f>
        <v>United Kingdom</v>
      </c>
      <c r="I771" t="str" cm="1">
        <f t="array" ref="I771">_xlfn.IFS(LEFT(D771,1)="L","Lib",LEFT(D771,1)="A","Ara",LEFT(D771,1)="R","Rob",LEFT(D771,1)="E","Exc")</f>
        <v>Rob</v>
      </c>
      <c r="J771" t="str">
        <f>VLOOKUP(Table1[[#This Row],[Product ID]],products!A$2:G$49,3,FALSE)</f>
        <v>M</v>
      </c>
      <c r="K771">
        <f>VLOOKUP(Table1[[#This Row],[Product ID]],products!A$2:G$49,4,FALSE)</f>
        <v>2.5</v>
      </c>
      <c r="L771" s="8">
        <f>VLOOKUP(Table1[[#This Row],[Product ID]],products!A$2:G$49,5,FALSE)</f>
        <v>22.884999999999998</v>
      </c>
      <c r="M771" s="9">
        <f>E771*K771*Table1[[#This Row],[Unit Price]]</f>
        <v>343.27499999999998</v>
      </c>
    </row>
    <row r="772" spans="1:13" x14ac:dyDescent="0.35">
      <c r="A772" s="2" t="s">
        <v>4842</v>
      </c>
      <c r="B772" s="5">
        <v>44092</v>
      </c>
      <c r="C772" s="2" t="s">
        <v>4843</v>
      </c>
      <c r="D772" t="s">
        <v>6147</v>
      </c>
      <c r="E772" s="2">
        <v>1</v>
      </c>
      <c r="F772" s="2" t="str">
        <f>customers!B772</f>
        <v>Martie Brimilcombe</v>
      </c>
      <c r="G772" s="2" t="str">
        <f>customers!C772</f>
        <v>mbrimilcombele@cnn.com</v>
      </c>
      <c r="H772" s="2" t="str">
        <f>customers!G772</f>
        <v>United States</v>
      </c>
      <c r="I772" t="str" cm="1">
        <f t="array" ref="I772">_xlfn.IFS(LEFT(D772,1)="L","Lib",LEFT(D772,1)="A","Ara",LEFT(D772,1)="R","Rob",LEFT(D772,1)="E","Exc")</f>
        <v>Ara</v>
      </c>
      <c r="J772" t="str">
        <f>VLOOKUP(Table1[[#This Row],[Product ID]],products!A$2:G$49,3,FALSE)</f>
        <v>D</v>
      </c>
      <c r="K772">
        <f>VLOOKUP(Table1[[#This Row],[Product ID]],products!A$2:G$49,4,FALSE)</f>
        <v>1</v>
      </c>
      <c r="L772" s="8">
        <f>VLOOKUP(Table1[[#This Row],[Product ID]],products!A$2:G$49,5,FALSE)</f>
        <v>9.9499999999999993</v>
      </c>
      <c r="M772" s="9">
        <f>E772*K772*Table1[[#This Row],[Unit Price]]</f>
        <v>9.9499999999999993</v>
      </c>
    </row>
    <row r="773" spans="1:13" x14ac:dyDescent="0.35">
      <c r="A773" s="2" t="s">
        <v>4847</v>
      </c>
      <c r="B773" s="5">
        <v>43468</v>
      </c>
      <c r="C773" s="2" t="s">
        <v>4848</v>
      </c>
      <c r="D773" t="s">
        <v>6173</v>
      </c>
      <c r="E773" s="2">
        <v>3</v>
      </c>
      <c r="F773" s="2" t="str">
        <f>customers!B773</f>
        <v>Suzanna Bollam</v>
      </c>
      <c r="G773" s="2" t="str">
        <f>customers!C773</f>
        <v>sbollamlf@list-manage.com</v>
      </c>
      <c r="H773" s="2" t="str">
        <f>customers!G773</f>
        <v>United States</v>
      </c>
      <c r="I773" t="str" cm="1">
        <f t="array" ref="I773">_xlfn.IFS(LEFT(D773,1)="L","Lib",LEFT(D773,1)="A","Ara",LEFT(D773,1)="R","Rob",LEFT(D773,1)="E","Exc")</f>
        <v>Rob</v>
      </c>
      <c r="J773" t="str">
        <f>VLOOKUP(Table1[[#This Row],[Product ID]],products!A$2:G$49,3,FALSE)</f>
        <v>L</v>
      </c>
      <c r="K773">
        <f>VLOOKUP(Table1[[#This Row],[Product ID]],products!A$2:G$49,4,FALSE)</f>
        <v>0.5</v>
      </c>
      <c r="L773" s="8">
        <f>VLOOKUP(Table1[[#This Row],[Product ID]],products!A$2:G$49,5,FALSE)</f>
        <v>7.169999999999999</v>
      </c>
      <c r="M773" s="9">
        <f>E773*K773*Table1[[#This Row],[Unit Price]]</f>
        <v>10.754999999999999</v>
      </c>
    </row>
    <row r="774" spans="1:13" x14ac:dyDescent="0.35">
      <c r="A774" s="2" t="s">
        <v>4853</v>
      </c>
      <c r="B774" s="5">
        <v>44468</v>
      </c>
      <c r="C774" s="2" t="s">
        <v>4854</v>
      </c>
      <c r="D774" t="s">
        <v>6141</v>
      </c>
      <c r="E774" s="2">
        <v>6</v>
      </c>
      <c r="F774" s="2" t="str">
        <f>customers!B774</f>
        <v>Mellisa Mebes</v>
      </c>
      <c r="G774" s="2">
        <f>customers!C774</f>
        <v>0</v>
      </c>
      <c r="H774" s="2" t="str">
        <f>customers!G774</f>
        <v>United States</v>
      </c>
      <c r="I774" t="str" cm="1">
        <f t="array" ref="I774">_xlfn.IFS(LEFT(D774,1)="L","Lib",LEFT(D774,1)="A","Ara",LEFT(D774,1)="R","Rob",LEFT(D774,1)="E","Exc")</f>
        <v>Exc</v>
      </c>
      <c r="J774" t="str">
        <f>VLOOKUP(Table1[[#This Row],[Product ID]],products!A$2:G$49,3,FALSE)</f>
        <v>M</v>
      </c>
      <c r="K774">
        <f>VLOOKUP(Table1[[#This Row],[Product ID]],products!A$2:G$49,4,FALSE)</f>
        <v>1</v>
      </c>
      <c r="L774" s="8">
        <f>VLOOKUP(Table1[[#This Row],[Product ID]],products!A$2:G$49,5,FALSE)</f>
        <v>13.75</v>
      </c>
      <c r="M774" s="9">
        <f>E774*K774*Table1[[#This Row],[Unit Price]]</f>
        <v>82.5</v>
      </c>
    </row>
    <row r="775" spans="1:13" x14ac:dyDescent="0.35">
      <c r="A775" s="2" t="s">
        <v>4858</v>
      </c>
      <c r="B775" s="5">
        <v>44488</v>
      </c>
      <c r="C775" s="2" t="s">
        <v>4859</v>
      </c>
      <c r="D775" t="s">
        <v>6159</v>
      </c>
      <c r="E775" s="2">
        <v>2</v>
      </c>
      <c r="F775" s="2" t="str">
        <f>customers!B775</f>
        <v>Alva Filipczak</v>
      </c>
      <c r="G775" s="2" t="str">
        <f>customers!C775</f>
        <v>afilipczaklh@ning.com</v>
      </c>
      <c r="H775" s="2" t="str">
        <f>customers!G775</f>
        <v>Ireland</v>
      </c>
      <c r="I775" t="str" cm="1">
        <f t="array" ref="I775">_xlfn.IFS(LEFT(D775,1)="L","Lib",LEFT(D775,1)="A","Ara",LEFT(D775,1)="R","Rob",LEFT(D775,1)="E","Exc")</f>
        <v>Lib</v>
      </c>
      <c r="J775" t="str">
        <f>VLOOKUP(Table1[[#This Row],[Product ID]],products!A$2:G$49,3,FALSE)</f>
        <v>M</v>
      </c>
      <c r="K775">
        <f>VLOOKUP(Table1[[#This Row],[Product ID]],products!A$2:G$49,4,FALSE)</f>
        <v>0.2</v>
      </c>
      <c r="L775" s="8">
        <f>VLOOKUP(Table1[[#This Row],[Product ID]],products!A$2:G$49,5,FALSE)</f>
        <v>4.3650000000000002</v>
      </c>
      <c r="M775" s="9">
        <f>E775*K775*Table1[[#This Row],[Unit Price]]</f>
        <v>1.7460000000000002</v>
      </c>
    </row>
    <row r="776" spans="1:13" x14ac:dyDescent="0.35">
      <c r="A776" s="2" t="s">
        <v>4864</v>
      </c>
      <c r="B776" s="5">
        <v>44756</v>
      </c>
      <c r="C776" s="2" t="s">
        <v>4865</v>
      </c>
      <c r="D776" t="s">
        <v>6138</v>
      </c>
      <c r="E776" s="2">
        <v>2</v>
      </c>
      <c r="F776" s="2" t="str">
        <f>customers!B776</f>
        <v>Dorette Hinemoor</v>
      </c>
      <c r="G776" s="2">
        <f>customers!C776</f>
        <v>0</v>
      </c>
      <c r="H776" s="2" t="str">
        <f>customers!G776</f>
        <v>United States</v>
      </c>
      <c r="I776" t="str" cm="1">
        <f t="array" ref="I776">_xlfn.IFS(LEFT(D776,1)="L","Lib",LEFT(D776,1)="A","Ara",LEFT(D776,1)="R","Rob",LEFT(D776,1)="E","Exc")</f>
        <v>Rob</v>
      </c>
      <c r="J776" t="str">
        <f>VLOOKUP(Table1[[#This Row],[Product ID]],products!A$2:G$49,3,FALSE)</f>
        <v>M</v>
      </c>
      <c r="K776">
        <f>VLOOKUP(Table1[[#This Row],[Product ID]],products!A$2:G$49,4,FALSE)</f>
        <v>1</v>
      </c>
      <c r="L776" s="8">
        <f>VLOOKUP(Table1[[#This Row],[Product ID]],products!A$2:G$49,5,FALSE)</f>
        <v>9.9499999999999993</v>
      </c>
      <c r="M776" s="9">
        <f>E776*K776*Table1[[#This Row],[Unit Price]]</f>
        <v>19.899999999999999</v>
      </c>
    </row>
    <row r="777" spans="1:13" x14ac:dyDescent="0.35">
      <c r="A777" s="2" t="s">
        <v>4869</v>
      </c>
      <c r="B777" s="5">
        <v>44396</v>
      </c>
      <c r="C777" s="2" t="s">
        <v>4870</v>
      </c>
      <c r="D777" t="s">
        <v>6176</v>
      </c>
      <c r="E777" s="2">
        <v>2</v>
      </c>
      <c r="F777" s="2" t="str">
        <f>customers!B777</f>
        <v>Rhetta Elnaugh</v>
      </c>
      <c r="G777" s="2" t="str">
        <f>customers!C777</f>
        <v>relnaughlj@comsenz.com</v>
      </c>
      <c r="H777" s="2" t="str">
        <f>customers!G777</f>
        <v>United States</v>
      </c>
      <c r="I777" t="str" cm="1">
        <f t="array" ref="I777">_xlfn.IFS(LEFT(D777,1)="L","Lib",LEFT(D777,1)="A","Ara",LEFT(D777,1)="R","Rob",LEFT(D777,1)="E","Exc")</f>
        <v>Exc</v>
      </c>
      <c r="J777" t="str">
        <f>VLOOKUP(Table1[[#This Row],[Product ID]],products!A$2:G$49,3,FALSE)</f>
        <v>L</v>
      </c>
      <c r="K777">
        <f>VLOOKUP(Table1[[#This Row],[Product ID]],products!A$2:G$49,4,FALSE)</f>
        <v>0.5</v>
      </c>
      <c r="L777" s="8">
        <f>VLOOKUP(Table1[[#This Row],[Product ID]],products!A$2:G$49,5,FALSE)</f>
        <v>8.91</v>
      </c>
      <c r="M777" s="9">
        <f>E777*K777*Table1[[#This Row],[Unit Price]]</f>
        <v>8.91</v>
      </c>
    </row>
    <row r="778" spans="1:13" x14ac:dyDescent="0.35">
      <c r="A778" s="2" t="s">
        <v>4875</v>
      </c>
      <c r="B778" s="5">
        <v>44540</v>
      </c>
      <c r="C778" s="2" t="s">
        <v>4876</v>
      </c>
      <c r="D778" t="s">
        <v>6157</v>
      </c>
      <c r="E778" s="2">
        <v>3</v>
      </c>
      <c r="F778" s="2" t="str">
        <f>customers!B778</f>
        <v>Jule Deehan</v>
      </c>
      <c r="G778" s="2" t="str">
        <f>customers!C778</f>
        <v>jdeehanlk@about.me</v>
      </c>
      <c r="H778" s="2" t="str">
        <f>customers!G778</f>
        <v>United States</v>
      </c>
      <c r="I778" t="str" cm="1">
        <f t="array" ref="I778">_xlfn.IFS(LEFT(D778,1)="L","Lib",LEFT(D778,1)="A","Ara",LEFT(D778,1)="R","Rob",LEFT(D778,1)="E","Exc")</f>
        <v>Ara</v>
      </c>
      <c r="J778" t="str">
        <f>VLOOKUP(Table1[[#This Row],[Product ID]],products!A$2:G$49,3,FALSE)</f>
        <v>M</v>
      </c>
      <c r="K778">
        <f>VLOOKUP(Table1[[#This Row],[Product ID]],products!A$2:G$49,4,FALSE)</f>
        <v>0.5</v>
      </c>
      <c r="L778" s="8">
        <f>VLOOKUP(Table1[[#This Row],[Product ID]],products!A$2:G$49,5,FALSE)</f>
        <v>6.75</v>
      </c>
      <c r="M778" s="9">
        <f>E778*K778*Table1[[#This Row],[Unit Price]]</f>
        <v>10.125</v>
      </c>
    </row>
    <row r="779" spans="1:13" x14ac:dyDescent="0.35">
      <c r="A779" s="2" t="s">
        <v>4881</v>
      </c>
      <c r="B779" s="5">
        <v>43541</v>
      </c>
      <c r="C779" s="2" t="s">
        <v>4882</v>
      </c>
      <c r="D779" t="s">
        <v>6182</v>
      </c>
      <c r="E779" s="2">
        <v>2</v>
      </c>
      <c r="F779" s="2" t="str">
        <f>customers!B779</f>
        <v>Janella Eden</v>
      </c>
      <c r="G779" s="2" t="str">
        <f>customers!C779</f>
        <v>jedenll@e-recht24.de</v>
      </c>
      <c r="H779" s="2" t="str">
        <f>customers!G779</f>
        <v>United States</v>
      </c>
      <c r="I779" t="str" cm="1">
        <f t="array" ref="I779">_xlfn.IFS(LEFT(D779,1)="L","Lib",LEFT(D779,1)="A","Ara",LEFT(D779,1)="R","Rob",LEFT(D779,1)="E","Exc")</f>
        <v>Ara</v>
      </c>
      <c r="J779" t="str">
        <f>VLOOKUP(Table1[[#This Row],[Product ID]],products!A$2:G$49,3,FALSE)</f>
        <v>L</v>
      </c>
      <c r="K779">
        <f>VLOOKUP(Table1[[#This Row],[Product ID]],products!A$2:G$49,4,FALSE)</f>
        <v>2.5</v>
      </c>
      <c r="L779" s="8">
        <f>VLOOKUP(Table1[[#This Row],[Product ID]],products!A$2:G$49,5,FALSE)</f>
        <v>29.784999999999997</v>
      </c>
      <c r="M779" s="9">
        <f>E779*K779*Table1[[#This Row],[Unit Price]]</f>
        <v>148.92499999999998</v>
      </c>
    </row>
    <row r="780" spans="1:13" x14ac:dyDescent="0.35">
      <c r="A780" s="2" t="s">
        <v>4886</v>
      </c>
      <c r="B780" s="5">
        <v>43889</v>
      </c>
      <c r="C780" s="2" t="s">
        <v>4933</v>
      </c>
      <c r="D780" t="s">
        <v>6161</v>
      </c>
      <c r="E780" s="2">
        <v>2</v>
      </c>
      <c r="F780" s="2" t="str">
        <f>customers!B780</f>
        <v>Devora Maton</v>
      </c>
      <c r="G780" s="2" t="str">
        <f>customers!C780</f>
        <v>dmatonlm@utexas.edu</v>
      </c>
      <c r="H780" s="2" t="str">
        <f>customers!G780</f>
        <v>United States</v>
      </c>
      <c r="I780" t="str" cm="1">
        <f t="array" ref="I780">_xlfn.IFS(LEFT(D780,1)="L","Lib",LEFT(D780,1)="A","Ara",LEFT(D780,1)="R","Rob",LEFT(D780,1)="E","Exc")</f>
        <v>Lib</v>
      </c>
      <c r="J780" t="str">
        <f>VLOOKUP(Table1[[#This Row],[Product ID]],products!A$2:G$49,3,FALSE)</f>
        <v>L</v>
      </c>
      <c r="K780">
        <f>VLOOKUP(Table1[[#This Row],[Product ID]],products!A$2:G$49,4,FALSE)</f>
        <v>0.5</v>
      </c>
      <c r="L780" s="8">
        <f>VLOOKUP(Table1[[#This Row],[Product ID]],products!A$2:G$49,5,FALSE)</f>
        <v>9.51</v>
      </c>
      <c r="M780" s="9">
        <f>E780*K780*Table1[[#This Row],[Unit Price]]</f>
        <v>9.51</v>
      </c>
    </row>
    <row r="781" spans="1:13" x14ac:dyDescent="0.35">
      <c r="A781" s="2" t="s">
        <v>4892</v>
      </c>
      <c r="B781" s="5">
        <v>43985</v>
      </c>
      <c r="C781" s="2" t="s">
        <v>4893</v>
      </c>
      <c r="D781" t="s">
        <v>6143</v>
      </c>
      <c r="E781" s="2">
        <v>6</v>
      </c>
      <c r="F781" s="2" t="str">
        <f>customers!B781</f>
        <v>Ugo Southerden</v>
      </c>
      <c r="G781" s="2" t="str">
        <f>customers!C781</f>
        <v>usoutherdenln@hao123.com</v>
      </c>
      <c r="H781" s="2" t="str">
        <f>customers!G781</f>
        <v>United States</v>
      </c>
      <c r="I781" t="str" cm="1">
        <f t="array" ref="I781">_xlfn.IFS(LEFT(D781,1)="L","Lib",LEFT(D781,1)="A","Ara",LEFT(D781,1)="R","Rob",LEFT(D781,1)="E","Exc")</f>
        <v>Lib</v>
      </c>
      <c r="J781" t="str">
        <f>VLOOKUP(Table1[[#This Row],[Product ID]],products!A$2:G$49,3,FALSE)</f>
        <v>D</v>
      </c>
      <c r="K781">
        <f>VLOOKUP(Table1[[#This Row],[Product ID]],products!A$2:G$49,4,FALSE)</f>
        <v>1</v>
      </c>
      <c r="L781" s="8">
        <f>VLOOKUP(Table1[[#This Row],[Product ID]],products!A$2:G$49,5,FALSE)</f>
        <v>12.95</v>
      </c>
      <c r="M781" s="9">
        <f>E781*K781*Table1[[#This Row],[Unit Price]]</f>
        <v>77.699999999999989</v>
      </c>
    </row>
    <row r="782" spans="1:13" x14ac:dyDescent="0.35">
      <c r="A782" s="2" t="s">
        <v>4898</v>
      </c>
      <c r="B782" s="5">
        <v>43883</v>
      </c>
      <c r="C782" s="2" t="s">
        <v>4899</v>
      </c>
      <c r="D782" t="s">
        <v>6141</v>
      </c>
      <c r="E782" s="2">
        <v>3</v>
      </c>
      <c r="F782" s="2" t="str">
        <f>customers!B782</f>
        <v>Verne Dunkerley</v>
      </c>
      <c r="G782" s="2">
        <f>customers!C782</f>
        <v>0</v>
      </c>
      <c r="H782" s="2" t="str">
        <f>customers!G782</f>
        <v>United States</v>
      </c>
      <c r="I782" t="str" cm="1">
        <f t="array" ref="I782">_xlfn.IFS(LEFT(D782,1)="L","Lib",LEFT(D782,1)="A","Ara",LEFT(D782,1)="R","Rob",LEFT(D782,1)="E","Exc")</f>
        <v>Exc</v>
      </c>
      <c r="J782" t="str">
        <f>VLOOKUP(Table1[[#This Row],[Product ID]],products!A$2:G$49,3,FALSE)</f>
        <v>M</v>
      </c>
      <c r="K782">
        <f>VLOOKUP(Table1[[#This Row],[Product ID]],products!A$2:G$49,4,FALSE)</f>
        <v>1</v>
      </c>
      <c r="L782" s="8">
        <f>VLOOKUP(Table1[[#This Row],[Product ID]],products!A$2:G$49,5,FALSE)</f>
        <v>13.75</v>
      </c>
      <c r="M782" s="9">
        <f>E782*K782*Table1[[#This Row],[Unit Price]]</f>
        <v>41.25</v>
      </c>
    </row>
    <row r="783" spans="1:13" x14ac:dyDescent="0.35">
      <c r="A783" s="2" t="s">
        <v>4903</v>
      </c>
      <c r="B783" s="5">
        <v>43778</v>
      </c>
      <c r="C783" s="2" t="s">
        <v>4904</v>
      </c>
      <c r="D783" t="s">
        <v>6164</v>
      </c>
      <c r="E783" s="2">
        <v>4</v>
      </c>
      <c r="F783" s="2" t="str">
        <f>customers!B783</f>
        <v>Lacee Burtenshaw</v>
      </c>
      <c r="G783" s="2" t="str">
        <f>customers!C783</f>
        <v>lburtenshawlp@shinystat.com</v>
      </c>
      <c r="H783" s="2" t="str">
        <f>customers!G783</f>
        <v>United States</v>
      </c>
      <c r="I783" t="str" cm="1">
        <f t="array" ref="I783">_xlfn.IFS(LEFT(D783,1)="L","Lib",LEFT(D783,1)="A","Ara",LEFT(D783,1)="R","Rob",LEFT(D783,1)="E","Exc")</f>
        <v>Lib</v>
      </c>
      <c r="J783" t="str">
        <f>VLOOKUP(Table1[[#This Row],[Product ID]],products!A$2:G$49,3,FALSE)</f>
        <v>L</v>
      </c>
      <c r="K783">
        <f>VLOOKUP(Table1[[#This Row],[Product ID]],products!A$2:G$49,4,FALSE)</f>
        <v>2.5</v>
      </c>
      <c r="L783" s="8">
        <f>VLOOKUP(Table1[[#This Row],[Product ID]],products!A$2:G$49,5,FALSE)</f>
        <v>36.454999999999998</v>
      </c>
      <c r="M783" s="9">
        <f>E783*K783*Table1[[#This Row],[Unit Price]]</f>
        <v>364.54999999999995</v>
      </c>
    </row>
    <row r="784" spans="1:13" x14ac:dyDescent="0.35">
      <c r="A784" s="2" t="s">
        <v>4909</v>
      </c>
      <c r="B784" s="5">
        <v>43897</v>
      </c>
      <c r="C784" s="2" t="s">
        <v>4910</v>
      </c>
      <c r="D784" t="s">
        <v>6184</v>
      </c>
      <c r="E784" s="2">
        <v>6</v>
      </c>
      <c r="F784" s="2" t="str">
        <f>customers!B784</f>
        <v>Adorne Gregoratti</v>
      </c>
      <c r="G784" s="2" t="str">
        <f>customers!C784</f>
        <v>agregorattilq@vistaprint.com</v>
      </c>
      <c r="H784" s="2" t="str">
        <f>customers!G784</f>
        <v>Ireland</v>
      </c>
      <c r="I784" t="str" cm="1">
        <f t="array" ref="I784">_xlfn.IFS(LEFT(D784,1)="L","Lib",LEFT(D784,1)="A","Ara",LEFT(D784,1)="R","Rob",LEFT(D784,1)="E","Exc")</f>
        <v>Exc</v>
      </c>
      <c r="J784" t="str">
        <f>VLOOKUP(Table1[[#This Row],[Product ID]],products!A$2:G$49,3,FALSE)</f>
        <v>L</v>
      </c>
      <c r="K784">
        <f>VLOOKUP(Table1[[#This Row],[Product ID]],products!A$2:G$49,4,FALSE)</f>
        <v>0.2</v>
      </c>
      <c r="L784" s="8">
        <f>VLOOKUP(Table1[[#This Row],[Product ID]],products!A$2:G$49,5,FALSE)</f>
        <v>4.4550000000000001</v>
      </c>
      <c r="M784" s="9">
        <f>E784*K784*Table1[[#This Row],[Unit Price]]</f>
        <v>5.346000000000001</v>
      </c>
    </row>
    <row r="785" spans="1:13" x14ac:dyDescent="0.35">
      <c r="A785" s="2" t="s">
        <v>4915</v>
      </c>
      <c r="B785" s="5">
        <v>44312</v>
      </c>
      <c r="C785" s="2" t="s">
        <v>4916</v>
      </c>
      <c r="D785" t="s">
        <v>6160</v>
      </c>
      <c r="E785" s="2">
        <v>5</v>
      </c>
      <c r="F785" s="2" t="str">
        <f>customers!B785</f>
        <v>Chris Croster</v>
      </c>
      <c r="G785" s="2" t="str">
        <f>customers!C785</f>
        <v>ccrosterlr@gov.uk</v>
      </c>
      <c r="H785" s="2" t="str">
        <f>customers!G785</f>
        <v>United States</v>
      </c>
      <c r="I785" t="str" cm="1">
        <f t="array" ref="I785">_xlfn.IFS(LEFT(D785,1)="L","Lib",LEFT(D785,1)="A","Ara",LEFT(D785,1)="R","Rob",LEFT(D785,1)="E","Exc")</f>
        <v>Lib</v>
      </c>
      <c r="J785" t="str">
        <f>VLOOKUP(Table1[[#This Row],[Product ID]],products!A$2:G$49,3,FALSE)</f>
        <v>M</v>
      </c>
      <c r="K785">
        <f>VLOOKUP(Table1[[#This Row],[Product ID]],products!A$2:G$49,4,FALSE)</f>
        <v>0.5</v>
      </c>
      <c r="L785" s="8">
        <f>VLOOKUP(Table1[[#This Row],[Product ID]],products!A$2:G$49,5,FALSE)</f>
        <v>8.73</v>
      </c>
      <c r="M785" s="9">
        <f>E785*K785*Table1[[#This Row],[Unit Price]]</f>
        <v>21.825000000000003</v>
      </c>
    </row>
    <row r="786" spans="1:13" x14ac:dyDescent="0.35">
      <c r="A786" s="2" t="s">
        <v>4921</v>
      </c>
      <c r="B786" s="5">
        <v>44511</v>
      </c>
      <c r="C786" s="2" t="s">
        <v>4922</v>
      </c>
      <c r="D786" t="s">
        <v>6170</v>
      </c>
      <c r="E786" s="2">
        <v>2</v>
      </c>
      <c r="F786" s="2" t="str">
        <f>customers!B786</f>
        <v>Graeme Whitehead</v>
      </c>
      <c r="G786" s="2" t="str">
        <f>customers!C786</f>
        <v>gwhiteheadls@hp.com</v>
      </c>
      <c r="H786" s="2" t="str">
        <f>customers!G786</f>
        <v>United States</v>
      </c>
      <c r="I786" t="str" cm="1">
        <f t="array" ref="I786">_xlfn.IFS(LEFT(D786,1)="L","Lib",LEFT(D786,1)="A","Ara",LEFT(D786,1)="R","Rob",LEFT(D786,1)="E","Exc")</f>
        <v>Lib</v>
      </c>
      <c r="J786" t="str">
        <f>VLOOKUP(Table1[[#This Row],[Product ID]],products!A$2:G$49,3,FALSE)</f>
        <v>L</v>
      </c>
      <c r="K786">
        <f>VLOOKUP(Table1[[#This Row],[Product ID]],products!A$2:G$49,4,FALSE)</f>
        <v>1</v>
      </c>
      <c r="L786" s="8">
        <f>VLOOKUP(Table1[[#This Row],[Product ID]],products!A$2:G$49,5,FALSE)</f>
        <v>15.85</v>
      </c>
      <c r="M786" s="9">
        <f>E786*K786*Table1[[#This Row],[Unit Price]]</f>
        <v>31.7</v>
      </c>
    </row>
    <row r="787" spans="1:13" x14ac:dyDescent="0.35">
      <c r="A787" s="2" t="s">
        <v>4926</v>
      </c>
      <c r="B787" s="5">
        <v>44362</v>
      </c>
      <c r="C787" s="2" t="s">
        <v>4927</v>
      </c>
      <c r="D787" t="s">
        <v>6168</v>
      </c>
      <c r="E787" s="2">
        <v>1</v>
      </c>
      <c r="F787" s="2" t="str">
        <f>customers!B787</f>
        <v>Haslett Jodrelle</v>
      </c>
      <c r="G787" s="2" t="str">
        <f>customers!C787</f>
        <v>hjodrellelt@samsung.com</v>
      </c>
      <c r="H787" s="2" t="str">
        <f>customers!G787</f>
        <v>United States</v>
      </c>
      <c r="I787" t="str" cm="1">
        <f t="array" ref="I787">_xlfn.IFS(LEFT(D787,1)="L","Lib",LEFT(D787,1)="A","Ara",LEFT(D787,1)="R","Rob",LEFT(D787,1)="E","Exc")</f>
        <v>Ara</v>
      </c>
      <c r="J787" t="str">
        <f>VLOOKUP(Table1[[#This Row],[Product ID]],products!A$2:G$49,3,FALSE)</f>
        <v>D</v>
      </c>
      <c r="K787">
        <f>VLOOKUP(Table1[[#This Row],[Product ID]],products!A$2:G$49,4,FALSE)</f>
        <v>2.5</v>
      </c>
      <c r="L787" s="8">
        <f>VLOOKUP(Table1[[#This Row],[Product ID]],products!A$2:G$49,5,FALSE)</f>
        <v>22.884999999999998</v>
      </c>
      <c r="M787" s="9">
        <f>E787*K787*Table1[[#This Row],[Unit Price]]</f>
        <v>57.212499999999991</v>
      </c>
    </row>
    <row r="788" spans="1:13" x14ac:dyDescent="0.35">
      <c r="A788" s="2" t="s">
        <v>4932</v>
      </c>
      <c r="B788" s="5">
        <v>43888</v>
      </c>
      <c r="C788" s="2" t="s">
        <v>4933</v>
      </c>
      <c r="D788" t="s">
        <v>6185</v>
      </c>
      <c r="E788" s="2">
        <v>1</v>
      </c>
      <c r="F788" s="2" t="str">
        <f>customers!B788</f>
        <v>Cam Jewster</v>
      </c>
      <c r="G788" s="2" t="str">
        <f>customers!C788</f>
        <v>cjewsterlu@moonfruit.com</v>
      </c>
      <c r="H788" s="2" t="str">
        <f>customers!G788</f>
        <v>United States</v>
      </c>
      <c r="I788" t="str" cm="1">
        <f t="array" ref="I788">_xlfn.IFS(LEFT(D788,1)="L","Lib",LEFT(D788,1)="A","Ara",LEFT(D788,1)="R","Rob",LEFT(D788,1)="E","Exc")</f>
        <v>Exc</v>
      </c>
      <c r="J788" t="str">
        <f>VLOOKUP(Table1[[#This Row],[Product ID]],products!A$2:G$49,3,FALSE)</f>
        <v>D</v>
      </c>
      <c r="K788">
        <f>VLOOKUP(Table1[[#This Row],[Product ID]],products!A$2:G$49,4,FALSE)</f>
        <v>2.5</v>
      </c>
      <c r="L788" s="8">
        <f>VLOOKUP(Table1[[#This Row],[Product ID]],products!A$2:G$49,5,FALSE)</f>
        <v>27.945</v>
      </c>
      <c r="M788" s="9">
        <f>E788*K788*Table1[[#This Row],[Unit Price]]</f>
        <v>69.862499999999997</v>
      </c>
    </row>
    <row r="789" spans="1:13" x14ac:dyDescent="0.35">
      <c r="A789" s="2" t="s">
        <v>4938</v>
      </c>
      <c r="B789" s="5">
        <v>44305</v>
      </c>
      <c r="C789" s="2" t="s">
        <v>4939</v>
      </c>
      <c r="D789" t="s">
        <v>6141</v>
      </c>
      <c r="E789" s="2">
        <v>6</v>
      </c>
      <c r="F789" s="2" t="str">
        <f>customers!B789</f>
        <v>Beryl Osborn</v>
      </c>
      <c r="G789" s="2">
        <f>customers!C789</f>
        <v>0</v>
      </c>
      <c r="H789" s="2" t="str">
        <f>customers!G789</f>
        <v>United States</v>
      </c>
      <c r="I789" t="str" cm="1">
        <f t="array" ref="I789">_xlfn.IFS(LEFT(D789,1)="L","Lib",LEFT(D789,1)="A","Ara",LEFT(D789,1)="R","Rob",LEFT(D789,1)="E","Exc")</f>
        <v>Exc</v>
      </c>
      <c r="J789" t="str">
        <f>VLOOKUP(Table1[[#This Row],[Product ID]],products!A$2:G$49,3,FALSE)</f>
        <v>M</v>
      </c>
      <c r="K789">
        <f>VLOOKUP(Table1[[#This Row],[Product ID]],products!A$2:G$49,4,FALSE)</f>
        <v>1</v>
      </c>
      <c r="L789" s="8">
        <f>VLOOKUP(Table1[[#This Row],[Product ID]],products!A$2:G$49,5,FALSE)</f>
        <v>13.75</v>
      </c>
      <c r="M789" s="9">
        <f>E789*K789*Table1[[#This Row],[Unit Price]]</f>
        <v>82.5</v>
      </c>
    </row>
    <row r="790" spans="1:13" x14ac:dyDescent="0.35">
      <c r="A790" s="2" t="s">
        <v>4943</v>
      </c>
      <c r="B790" s="5">
        <v>44771</v>
      </c>
      <c r="C790" s="2" t="s">
        <v>4944</v>
      </c>
      <c r="D790" t="s">
        <v>6151</v>
      </c>
      <c r="E790" s="2">
        <v>2</v>
      </c>
      <c r="F790" s="2" t="str">
        <f>customers!B790</f>
        <v>Kaela Nottram</v>
      </c>
      <c r="G790" s="2" t="str">
        <f>customers!C790</f>
        <v>knottramlw@odnoklassniki.ru</v>
      </c>
      <c r="H790" s="2" t="str">
        <f>customers!G790</f>
        <v>Ireland</v>
      </c>
      <c r="I790" t="str" cm="1">
        <f t="array" ref="I790">_xlfn.IFS(LEFT(D790,1)="L","Lib",LEFT(D790,1)="A","Ara",LEFT(D790,1)="R","Rob",LEFT(D790,1)="E","Exc")</f>
        <v>Rob</v>
      </c>
      <c r="J790" t="str">
        <f>VLOOKUP(Table1[[#This Row],[Product ID]],products!A$2:G$49,3,FALSE)</f>
        <v>M</v>
      </c>
      <c r="K790">
        <f>VLOOKUP(Table1[[#This Row],[Product ID]],products!A$2:G$49,4,FALSE)</f>
        <v>2.5</v>
      </c>
      <c r="L790" s="8">
        <f>VLOOKUP(Table1[[#This Row],[Product ID]],products!A$2:G$49,5,FALSE)</f>
        <v>22.884999999999998</v>
      </c>
      <c r="M790" s="9">
        <f>E790*K790*Table1[[#This Row],[Unit Price]]</f>
        <v>114.42499999999998</v>
      </c>
    </row>
    <row r="791" spans="1:13" x14ac:dyDescent="0.35">
      <c r="A791" s="2" t="s">
        <v>4949</v>
      </c>
      <c r="B791" s="5">
        <v>43485</v>
      </c>
      <c r="C791" s="2" t="s">
        <v>4950</v>
      </c>
      <c r="D791" t="s">
        <v>6140</v>
      </c>
      <c r="E791" s="2">
        <v>6</v>
      </c>
      <c r="F791" s="2" t="str">
        <f>customers!B791</f>
        <v>Nobe Buney</v>
      </c>
      <c r="G791" s="2" t="str">
        <f>customers!C791</f>
        <v>nbuneylx@jugem.jp</v>
      </c>
      <c r="H791" s="2" t="str">
        <f>customers!G791</f>
        <v>United States</v>
      </c>
      <c r="I791" t="str" cm="1">
        <f t="array" ref="I791">_xlfn.IFS(LEFT(D791,1)="L","Lib",LEFT(D791,1)="A","Ara",LEFT(D791,1)="R","Rob",LEFT(D791,1)="E","Exc")</f>
        <v>Ara</v>
      </c>
      <c r="J791" t="str">
        <f>VLOOKUP(Table1[[#This Row],[Product ID]],products!A$2:G$49,3,FALSE)</f>
        <v>L</v>
      </c>
      <c r="K791">
        <f>VLOOKUP(Table1[[#This Row],[Product ID]],products!A$2:G$49,4,FALSE)</f>
        <v>1</v>
      </c>
      <c r="L791" s="8">
        <f>VLOOKUP(Table1[[#This Row],[Product ID]],products!A$2:G$49,5,FALSE)</f>
        <v>12.95</v>
      </c>
      <c r="M791" s="9">
        <f>E791*K791*Table1[[#This Row],[Unit Price]]</f>
        <v>77.699999999999989</v>
      </c>
    </row>
    <row r="792" spans="1:13" x14ac:dyDescent="0.35">
      <c r="A792" s="2" t="s">
        <v>4955</v>
      </c>
      <c r="B792" s="5">
        <v>44613</v>
      </c>
      <c r="C792" s="2" t="s">
        <v>4956</v>
      </c>
      <c r="D792" t="s">
        <v>6180</v>
      </c>
      <c r="E792" s="2">
        <v>3</v>
      </c>
      <c r="F792" s="2" t="str">
        <f>customers!B792</f>
        <v>Silvan McShea</v>
      </c>
      <c r="G792" s="2" t="str">
        <f>customers!C792</f>
        <v>smcshealy@photobucket.com</v>
      </c>
      <c r="H792" s="2" t="str">
        <f>customers!G792</f>
        <v>United States</v>
      </c>
      <c r="I792" t="str" cm="1">
        <f t="array" ref="I792">_xlfn.IFS(LEFT(D792,1)="L","Lib",LEFT(D792,1)="A","Ara",LEFT(D792,1)="R","Rob",LEFT(D792,1)="E","Exc")</f>
        <v>Ara</v>
      </c>
      <c r="J792" t="str">
        <f>VLOOKUP(Table1[[#This Row],[Product ID]],products!A$2:G$49,3,FALSE)</f>
        <v>L</v>
      </c>
      <c r="K792">
        <f>VLOOKUP(Table1[[#This Row],[Product ID]],products!A$2:G$49,4,FALSE)</f>
        <v>0.5</v>
      </c>
      <c r="L792" s="8">
        <f>VLOOKUP(Table1[[#This Row],[Product ID]],products!A$2:G$49,5,FALSE)</f>
        <v>7.77</v>
      </c>
      <c r="M792" s="9">
        <f>E792*K792*Table1[[#This Row],[Unit Price]]</f>
        <v>11.654999999999999</v>
      </c>
    </row>
    <row r="793" spans="1:13" x14ac:dyDescent="0.35">
      <c r="A793" s="2" t="s">
        <v>4961</v>
      </c>
      <c r="B793" s="5">
        <v>43954</v>
      </c>
      <c r="C793" s="2" t="s">
        <v>4962</v>
      </c>
      <c r="D793" t="s">
        <v>6145</v>
      </c>
      <c r="E793" s="2">
        <v>5</v>
      </c>
      <c r="F793" s="2" t="str">
        <f>customers!B793</f>
        <v>Karylin Huddart</v>
      </c>
      <c r="G793" s="2" t="str">
        <f>customers!C793</f>
        <v>khuddartlz@about.com</v>
      </c>
      <c r="H793" s="2" t="str">
        <f>customers!G793</f>
        <v>United States</v>
      </c>
      <c r="I793" t="str" cm="1">
        <f t="array" ref="I793">_xlfn.IFS(LEFT(D793,1)="L","Lib",LEFT(D793,1)="A","Ara",LEFT(D793,1)="R","Rob",LEFT(D793,1)="E","Exc")</f>
        <v>Lib</v>
      </c>
      <c r="J793" t="str">
        <f>VLOOKUP(Table1[[#This Row],[Product ID]],products!A$2:G$49,3,FALSE)</f>
        <v>L</v>
      </c>
      <c r="K793">
        <f>VLOOKUP(Table1[[#This Row],[Product ID]],products!A$2:G$49,4,FALSE)</f>
        <v>0.2</v>
      </c>
      <c r="L793" s="8">
        <f>VLOOKUP(Table1[[#This Row],[Product ID]],products!A$2:G$49,5,FALSE)</f>
        <v>4.7549999999999999</v>
      </c>
      <c r="M793" s="9">
        <f>E793*K793*Table1[[#This Row],[Unit Price]]</f>
        <v>4.7549999999999999</v>
      </c>
    </row>
    <row r="794" spans="1:13" x14ac:dyDescent="0.35">
      <c r="A794" s="2" t="s">
        <v>4967</v>
      </c>
      <c r="B794" s="5">
        <v>43545</v>
      </c>
      <c r="C794" s="2" t="s">
        <v>4968</v>
      </c>
      <c r="D794" t="s">
        <v>6160</v>
      </c>
      <c r="E794" s="2">
        <v>6</v>
      </c>
      <c r="F794" s="2" t="str">
        <f>customers!B794</f>
        <v>Jereme Gippes</v>
      </c>
      <c r="G794" s="2" t="str">
        <f>customers!C794</f>
        <v>jgippesm0@cloudflare.com</v>
      </c>
      <c r="H794" s="2" t="str">
        <f>customers!G794</f>
        <v>United Kingdom</v>
      </c>
      <c r="I794" t="str" cm="1">
        <f t="array" ref="I794">_xlfn.IFS(LEFT(D794,1)="L","Lib",LEFT(D794,1)="A","Ara",LEFT(D794,1)="R","Rob",LEFT(D794,1)="E","Exc")</f>
        <v>Lib</v>
      </c>
      <c r="J794" t="str">
        <f>VLOOKUP(Table1[[#This Row],[Product ID]],products!A$2:G$49,3,FALSE)</f>
        <v>M</v>
      </c>
      <c r="K794">
        <f>VLOOKUP(Table1[[#This Row],[Product ID]],products!A$2:G$49,4,FALSE)</f>
        <v>0.5</v>
      </c>
      <c r="L794" s="8">
        <f>VLOOKUP(Table1[[#This Row],[Product ID]],products!A$2:G$49,5,FALSE)</f>
        <v>8.73</v>
      </c>
      <c r="M794" s="9">
        <f>E794*K794*Table1[[#This Row],[Unit Price]]</f>
        <v>26.19</v>
      </c>
    </row>
    <row r="795" spans="1:13" x14ac:dyDescent="0.35">
      <c r="A795" s="2" t="s">
        <v>4973</v>
      </c>
      <c r="B795" s="5">
        <v>43629</v>
      </c>
      <c r="C795" s="2" t="s">
        <v>4974</v>
      </c>
      <c r="D795" t="s">
        <v>6178</v>
      </c>
      <c r="E795" s="2">
        <v>5</v>
      </c>
      <c r="F795" s="2" t="str">
        <f>customers!B795</f>
        <v>Lukas Whittlesee</v>
      </c>
      <c r="G795" s="2" t="str">
        <f>customers!C795</f>
        <v>lwhittleseem1@e-recht24.de</v>
      </c>
      <c r="H795" s="2" t="str">
        <f>customers!G795</f>
        <v>United States</v>
      </c>
      <c r="I795" t="str" cm="1">
        <f t="array" ref="I795">_xlfn.IFS(LEFT(D795,1)="L","Lib",LEFT(D795,1)="A","Ara",LEFT(D795,1)="R","Rob",LEFT(D795,1)="E","Exc")</f>
        <v>Rob</v>
      </c>
      <c r="J795" t="str">
        <f>VLOOKUP(Table1[[#This Row],[Product ID]],products!A$2:G$49,3,FALSE)</f>
        <v>L</v>
      </c>
      <c r="K795">
        <f>VLOOKUP(Table1[[#This Row],[Product ID]],products!A$2:G$49,4,FALSE)</f>
        <v>0.2</v>
      </c>
      <c r="L795" s="8">
        <f>VLOOKUP(Table1[[#This Row],[Product ID]],products!A$2:G$49,5,FALSE)</f>
        <v>3.5849999999999995</v>
      </c>
      <c r="M795" s="9">
        <f>E795*K795*Table1[[#This Row],[Unit Price]]</f>
        <v>3.5849999999999995</v>
      </c>
    </row>
    <row r="796" spans="1:13" x14ac:dyDescent="0.35">
      <c r="A796" s="2" t="s">
        <v>4979</v>
      </c>
      <c r="B796" s="5">
        <v>43987</v>
      </c>
      <c r="C796" s="2" t="s">
        <v>4980</v>
      </c>
      <c r="D796" t="s">
        <v>6182</v>
      </c>
      <c r="E796" s="2">
        <v>5</v>
      </c>
      <c r="F796" s="2" t="str">
        <f>customers!B796</f>
        <v>Gregorius Trengrove</v>
      </c>
      <c r="G796" s="2" t="str">
        <f>customers!C796</f>
        <v>gtrengrovem2@elpais.com</v>
      </c>
      <c r="H796" s="2" t="str">
        <f>customers!G796</f>
        <v>United States</v>
      </c>
      <c r="I796" t="str" cm="1">
        <f t="array" ref="I796">_xlfn.IFS(LEFT(D796,1)="L","Lib",LEFT(D796,1)="A","Ara",LEFT(D796,1)="R","Rob",LEFT(D796,1)="E","Exc")</f>
        <v>Ara</v>
      </c>
      <c r="J796" t="str">
        <f>VLOOKUP(Table1[[#This Row],[Product ID]],products!A$2:G$49,3,FALSE)</f>
        <v>L</v>
      </c>
      <c r="K796">
        <f>VLOOKUP(Table1[[#This Row],[Product ID]],products!A$2:G$49,4,FALSE)</f>
        <v>2.5</v>
      </c>
      <c r="L796" s="8">
        <f>VLOOKUP(Table1[[#This Row],[Product ID]],products!A$2:G$49,5,FALSE)</f>
        <v>29.784999999999997</v>
      </c>
      <c r="M796" s="9">
        <f>E796*K796*Table1[[#This Row],[Unit Price]]</f>
        <v>372.31249999999994</v>
      </c>
    </row>
    <row r="797" spans="1:13" x14ac:dyDescent="0.35">
      <c r="A797" s="2" t="s">
        <v>4985</v>
      </c>
      <c r="B797" s="5">
        <v>43540</v>
      </c>
      <c r="C797" s="2" t="s">
        <v>4986</v>
      </c>
      <c r="D797" t="s">
        <v>6173</v>
      </c>
      <c r="E797" s="2">
        <v>4</v>
      </c>
      <c r="F797" s="2" t="str">
        <f>customers!B797</f>
        <v>Wright Caldero</v>
      </c>
      <c r="G797" s="2" t="str">
        <f>customers!C797</f>
        <v>wcalderom3@stumbleupon.com</v>
      </c>
      <c r="H797" s="2" t="str">
        <f>customers!G797</f>
        <v>United States</v>
      </c>
      <c r="I797" t="str" cm="1">
        <f t="array" ref="I797">_xlfn.IFS(LEFT(D797,1)="L","Lib",LEFT(D797,1)="A","Ara",LEFT(D797,1)="R","Rob",LEFT(D797,1)="E","Exc")</f>
        <v>Rob</v>
      </c>
      <c r="J797" t="str">
        <f>VLOOKUP(Table1[[#This Row],[Product ID]],products!A$2:G$49,3,FALSE)</f>
        <v>L</v>
      </c>
      <c r="K797">
        <f>VLOOKUP(Table1[[#This Row],[Product ID]],products!A$2:G$49,4,FALSE)</f>
        <v>0.5</v>
      </c>
      <c r="L797" s="8">
        <f>VLOOKUP(Table1[[#This Row],[Product ID]],products!A$2:G$49,5,FALSE)</f>
        <v>7.169999999999999</v>
      </c>
      <c r="M797" s="9">
        <f>E797*K797*Table1[[#This Row],[Unit Price]]</f>
        <v>14.339999999999998</v>
      </c>
    </row>
    <row r="798" spans="1:13" x14ac:dyDescent="0.35">
      <c r="A798" s="2" t="s">
        <v>4991</v>
      </c>
      <c r="B798" s="5">
        <v>44533</v>
      </c>
      <c r="C798" s="2" t="s">
        <v>4992</v>
      </c>
      <c r="D798" t="s">
        <v>6161</v>
      </c>
      <c r="E798" s="2">
        <v>1</v>
      </c>
      <c r="F798" s="2" t="str">
        <f>customers!B798</f>
        <v>Merell Zanazzi</v>
      </c>
      <c r="G798" s="2">
        <f>customers!C798</f>
        <v>0</v>
      </c>
      <c r="H798" s="2" t="str">
        <f>customers!G798</f>
        <v>United States</v>
      </c>
      <c r="I798" t="str" cm="1">
        <f t="array" ref="I798">_xlfn.IFS(LEFT(D798,1)="L","Lib",LEFT(D798,1)="A","Ara",LEFT(D798,1)="R","Rob",LEFT(D798,1)="E","Exc")</f>
        <v>Lib</v>
      </c>
      <c r="J798" t="str">
        <f>VLOOKUP(Table1[[#This Row],[Product ID]],products!A$2:G$49,3,FALSE)</f>
        <v>L</v>
      </c>
      <c r="K798">
        <f>VLOOKUP(Table1[[#This Row],[Product ID]],products!A$2:G$49,4,FALSE)</f>
        <v>0.5</v>
      </c>
      <c r="L798" s="8">
        <f>VLOOKUP(Table1[[#This Row],[Product ID]],products!A$2:G$49,5,FALSE)</f>
        <v>9.51</v>
      </c>
      <c r="M798" s="9">
        <f>E798*K798*Table1[[#This Row],[Unit Price]]</f>
        <v>4.7549999999999999</v>
      </c>
    </row>
    <row r="799" spans="1:13" x14ac:dyDescent="0.35">
      <c r="A799" s="2" t="s">
        <v>4996</v>
      </c>
      <c r="B799" s="5">
        <v>44751</v>
      </c>
      <c r="C799" s="2" t="s">
        <v>4997</v>
      </c>
      <c r="D799" t="s">
        <v>6180</v>
      </c>
      <c r="E799" s="2">
        <v>4</v>
      </c>
      <c r="F799" s="2" t="str">
        <f>customers!B799</f>
        <v>Jed Kennicott</v>
      </c>
      <c r="G799" s="2" t="str">
        <f>customers!C799</f>
        <v>jkennicottm5@yahoo.co.jp</v>
      </c>
      <c r="H799" s="2" t="str">
        <f>customers!G799</f>
        <v>United States</v>
      </c>
      <c r="I799" t="str" cm="1">
        <f t="array" ref="I799">_xlfn.IFS(LEFT(D799,1)="L","Lib",LEFT(D799,1)="A","Ara",LEFT(D799,1)="R","Rob",LEFT(D799,1)="E","Exc")</f>
        <v>Ara</v>
      </c>
      <c r="J799" t="str">
        <f>VLOOKUP(Table1[[#This Row],[Product ID]],products!A$2:G$49,3,FALSE)</f>
        <v>L</v>
      </c>
      <c r="K799">
        <f>VLOOKUP(Table1[[#This Row],[Product ID]],products!A$2:G$49,4,FALSE)</f>
        <v>0.5</v>
      </c>
      <c r="L799" s="8">
        <f>VLOOKUP(Table1[[#This Row],[Product ID]],products!A$2:G$49,5,FALSE)</f>
        <v>7.77</v>
      </c>
      <c r="M799" s="9">
        <f>E799*K799*Table1[[#This Row],[Unit Price]]</f>
        <v>15.54</v>
      </c>
    </row>
    <row r="800" spans="1:13" x14ac:dyDescent="0.35">
      <c r="A800" s="2" t="s">
        <v>5002</v>
      </c>
      <c r="B800" s="5">
        <v>43950</v>
      </c>
      <c r="C800" s="2" t="s">
        <v>5003</v>
      </c>
      <c r="D800" t="s">
        <v>6163</v>
      </c>
      <c r="E800" s="2">
        <v>3</v>
      </c>
      <c r="F800" s="2" t="str">
        <f>customers!B800</f>
        <v>Guenevere Ruggen</v>
      </c>
      <c r="G800" s="2" t="str">
        <f>customers!C800</f>
        <v>gruggenm6@nymag.com</v>
      </c>
      <c r="H800" s="2" t="str">
        <f>customers!G800</f>
        <v>United States</v>
      </c>
      <c r="I800" t="str" cm="1">
        <f t="array" ref="I800">_xlfn.IFS(LEFT(D800,1)="L","Lib",LEFT(D800,1)="A","Ara",LEFT(D800,1)="R","Rob",LEFT(D800,1)="E","Exc")</f>
        <v>Rob</v>
      </c>
      <c r="J800" t="str">
        <f>VLOOKUP(Table1[[#This Row],[Product ID]],products!A$2:G$49,3,FALSE)</f>
        <v>D</v>
      </c>
      <c r="K800">
        <f>VLOOKUP(Table1[[#This Row],[Product ID]],products!A$2:G$49,4,FALSE)</f>
        <v>0.2</v>
      </c>
      <c r="L800" s="8">
        <f>VLOOKUP(Table1[[#This Row],[Product ID]],products!A$2:G$49,5,FALSE)</f>
        <v>2.6849999999999996</v>
      </c>
      <c r="M800" s="9">
        <f>E800*K800*Table1[[#This Row],[Unit Price]]</f>
        <v>1.611</v>
      </c>
    </row>
    <row r="801" spans="1:13" x14ac:dyDescent="0.35">
      <c r="A801" s="2" t="s">
        <v>5008</v>
      </c>
      <c r="B801" s="5">
        <v>44588</v>
      </c>
      <c r="C801" s="2" t="s">
        <v>5009</v>
      </c>
      <c r="D801" t="s">
        <v>6183</v>
      </c>
      <c r="E801" s="2">
        <v>3</v>
      </c>
      <c r="F801" s="2" t="str">
        <f>customers!B801</f>
        <v>Gonzales Cicculi</v>
      </c>
      <c r="G801" s="2">
        <f>customers!C801</f>
        <v>0</v>
      </c>
      <c r="H801" s="2" t="str">
        <f>customers!G801</f>
        <v>United States</v>
      </c>
      <c r="I801" t="str" cm="1">
        <f t="array" ref="I801">_xlfn.IFS(LEFT(D801,1)="L","Lib",LEFT(D801,1)="A","Ara",LEFT(D801,1)="R","Rob",LEFT(D801,1)="E","Exc")</f>
        <v>Exc</v>
      </c>
      <c r="J801" t="str">
        <f>VLOOKUP(Table1[[#This Row],[Product ID]],products!A$2:G$49,3,FALSE)</f>
        <v>D</v>
      </c>
      <c r="K801">
        <f>VLOOKUP(Table1[[#This Row],[Product ID]],products!A$2:G$49,4,FALSE)</f>
        <v>1</v>
      </c>
      <c r="L801" s="8">
        <f>VLOOKUP(Table1[[#This Row],[Product ID]],products!A$2:G$49,5,FALSE)</f>
        <v>12.15</v>
      </c>
      <c r="M801" s="9">
        <f>E801*K801*Table1[[#This Row],[Unit Price]]</f>
        <v>36.450000000000003</v>
      </c>
    </row>
    <row r="802" spans="1:13" x14ac:dyDescent="0.35">
      <c r="A802" s="2" t="s">
        <v>5012</v>
      </c>
      <c r="B802" s="5">
        <v>44240</v>
      </c>
      <c r="C802" s="2" t="s">
        <v>5013</v>
      </c>
      <c r="D802" t="s">
        <v>6163</v>
      </c>
      <c r="E802" s="2">
        <v>6</v>
      </c>
      <c r="F802" s="2" t="str">
        <f>customers!B802</f>
        <v>Man Fright</v>
      </c>
      <c r="G802" s="2" t="str">
        <f>customers!C802</f>
        <v>mfrightm8@harvard.edu</v>
      </c>
      <c r="H802" s="2" t="str">
        <f>customers!G802</f>
        <v>Ireland</v>
      </c>
      <c r="I802" t="str" cm="1">
        <f t="array" ref="I802">_xlfn.IFS(LEFT(D802,1)="L","Lib",LEFT(D802,1)="A","Ara",LEFT(D802,1)="R","Rob",LEFT(D802,1)="E","Exc")</f>
        <v>Rob</v>
      </c>
      <c r="J802" t="str">
        <f>VLOOKUP(Table1[[#This Row],[Product ID]],products!A$2:G$49,3,FALSE)</f>
        <v>D</v>
      </c>
      <c r="K802">
        <f>VLOOKUP(Table1[[#This Row],[Product ID]],products!A$2:G$49,4,FALSE)</f>
        <v>0.2</v>
      </c>
      <c r="L802" s="8">
        <f>VLOOKUP(Table1[[#This Row],[Product ID]],products!A$2:G$49,5,FALSE)</f>
        <v>2.6849999999999996</v>
      </c>
      <c r="M802" s="9">
        <f>E802*K802*Table1[[#This Row],[Unit Price]]</f>
        <v>3.222</v>
      </c>
    </row>
    <row r="803" spans="1:13" x14ac:dyDescent="0.35">
      <c r="A803" s="2" t="s">
        <v>5018</v>
      </c>
      <c r="B803" s="5">
        <v>44025</v>
      </c>
      <c r="C803" s="2" t="s">
        <v>5019</v>
      </c>
      <c r="D803" t="s">
        <v>6149</v>
      </c>
      <c r="E803" s="2">
        <v>2</v>
      </c>
      <c r="F803" s="2" t="str">
        <f>customers!B803</f>
        <v>Boyce Tarte</v>
      </c>
      <c r="G803" s="2" t="str">
        <f>customers!C803</f>
        <v>btartem9@aol.com</v>
      </c>
      <c r="H803" s="2" t="str">
        <f>customers!G803</f>
        <v>United States</v>
      </c>
      <c r="I803" t="str" cm="1">
        <f t="array" ref="I803">_xlfn.IFS(LEFT(D803,1)="L","Lib",LEFT(D803,1)="A","Ara",LEFT(D803,1)="R","Rob",LEFT(D803,1)="E","Exc")</f>
        <v>Rob</v>
      </c>
      <c r="J803" t="str">
        <f>VLOOKUP(Table1[[#This Row],[Product ID]],products!A$2:G$49,3,FALSE)</f>
        <v>D</v>
      </c>
      <c r="K803">
        <f>VLOOKUP(Table1[[#This Row],[Product ID]],products!A$2:G$49,4,FALSE)</f>
        <v>2.5</v>
      </c>
      <c r="L803" s="8">
        <f>VLOOKUP(Table1[[#This Row],[Product ID]],products!A$2:G$49,5,FALSE)</f>
        <v>20.584999999999997</v>
      </c>
      <c r="M803" s="9">
        <f>E803*K803*Table1[[#This Row],[Unit Price]]</f>
        <v>102.92499999999998</v>
      </c>
    </row>
    <row r="804" spans="1:13" x14ac:dyDescent="0.35">
      <c r="A804" s="2" t="s">
        <v>5024</v>
      </c>
      <c r="B804" s="5">
        <v>43902</v>
      </c>
      <c r="C804" s="2" t="s">
        <v>5025</v>
      </c>
      <c r="D804" t="s">
        <v>6163</v>
      </c>
      <c r="E804" s="2">
        <v>4</v>
      </c>
      <c r="F804" s="2" t="str">
        <f>customers!B804</f>
        <v>Caddric Krzysztofiak</v>
      </c>
      <c r="G804" s="2" t="str">
        <f>customers!C804</f>
        <v>ckrzysztofiakma@skyrock.com</v>
      </c>
      <c r="H804" s="2" t="str">
        <f>customers!G804</f>
        <v>United States</v>
      </c>
      <c r="I804" t="str" cm="1">
        <f t="array" ref="I804">_xlfn.IFS(LEFT(D804,1)="L","Lib",LEFT(D804,1)="A","Ara",LEFT(D804,1)="R","Rob",LEFT(D804,1)="E","Exc")</f>
        <v>Rob</v>
      </c>
      <c r="J804" t="str">
        <f>VLOOKUP(Table1[[#This Row],[Product ID]],products!A$2:G$49,3,FALSE)</f>
        <v>D</v>
      </c>
      <c r="K804">
        <f>VLOOKUP(Table1[[#This Row],[Product ID]],products!A$2:G$49,4,FALSE)</f>
        <v>0.2</v>
      </c>
      <c r="L804" s="8">
        <f>VLOOKUP(Table1[[#This Row],[Product ID]],products!A$2:G$49,5,FALSE)</f>
        <v>2.6849999999999996</v>
      </c>
      <c r="M804" s="9">
        <f>E804*K804*Table1[[#This Row],[Unit Price]]</f>
        <v>2.1479999999999997</v>
      </c>
    </row>
    <row r="805" spans="1:13" x14ac:dyDescent="0.35">
      <c r="A805" s="2" t="s">
        <v>5030</v>
      </c>
      <c r="B805" s="5">
        <v>43955</v>
      </c>
      <c r="C805" s="2" t="s">
        <v>5031</v>
      </c>
      <c r="D805" t="s">
        <v>6166</v>
      </c>
      <c r="E805" s="2">
        <v>4</v>
      </c>
      <c r="F805" s="2" t="str">
        <f>customers!B805</f>
        <v>Darn Penquet</v>
      </c>
      <c r="G805" s="2" t="str">
        <f>customers!C805</f>
        <v>dpenquetmb@diigo.com</v>
      </c>
      <c r="H805" s="2" t="str">
        <f>customers!G805</f>
        <v>United States</v>
      </c>
      <c r="I805" t="str" cm="1">
        <f t="array" ref="I805">_xlfn.IFS(LEFT(D805,1)="L","Lib",LEFT(D805,1)="A","Ara",LEFT(D805,1)="R","Rob",LEFT(D805,1)="E","Exc")</f>
        <v>Exc</v>
      </c>
      <c r="J805" t="str">
        <f>VLOOKUP(Table1[[#This Row],[Product ID]],products!A$2:G$49,3,FALSE)</f>
        <v>M</v>
      </c>
      <c r="K805">
        <f>VLOOKUP(Table1[[#This Row],[Product ID]],products!A$2:G$49,4,FALSE)</f>
        <v>2.5</v>
      </c>
      <c r="L805" s="8">
        <f>VLOOKUP(Table1[[#This Row],[Product ID]],products!A$2:G$49,5,FALSE)</f>
        <v>31.624999999999996</v>
      </c>
      <c r="M805" s="9">
        <f>E805*K805*Table1[[#This Row],[Unit Price]]</f>
        <v>316.24999999999994</v>
      </c>
    </row>
    <row r="806" spans="1:13" x14ac:dyDescent="0.35">
      <c r="A806" s="2" t="s">
        <v>5035</v>
      </c>
      <c r="B806" s="5">
        <v>44289</v>
      </c>
      <c r="C806" s="2" t="s">
        <v>5036</v>
      </c>
      <c r="D806" t="s">
        <v>6179</v>
      </c>
      <c r="E806" s="2">
        <v>2</v>
      </c>
      <c r="F806" s="2" t="str">
        <f>customers!B806</f>
        <v>Jammie Cloke</v>
      </c>
      <c r="G806" s="2">
        <f>customers!C806</f>
        <v>0</v>
      </c>
      <c r="H806" s="2" t="str">
        <f>customers!G806</f>
        <v>United Kingdom</v>
      </c>
      <c r="I806" t="str" cm="1">
        <f t="array" ref="I806">_xlfn.IFS(LEFT(D806,1)="L","Lib",LEFT(D806,1)="A","Ara",LEFT(D806,1)="R","Rob",LEFT(D806,1)="E","Exc")</f>
        <v>Rob</v>
      </c>
      <c r="J806" t="str">
        <f>VLOOKUP(Table1[[#This Row],[Product ID]],products!A$2:G$49,3,FALSE)</f>
        <v>L</v>
      </c>
      <c r="K806">
        <f>VLOOKUP(Table1[[#This Row],[Product ID]],products!A$2:G$49,4,FALSE)</f>
        <v>1</v>
      </c>
      <c r="L806" s="8">
        <f>VLOOKUP(Table1[[#This Row],[Product ID]],products!A$2:G$49,5,FALSE)</f>
        <v>11.95</v>
      </c>
      <c r="M806" s="9">
        <f>E806*K806*Table1[[#This Row],[Unit Price]]</f>
        <v>23.9</v>
      </c>
    </row>
    <row r="807" spans="1:13" x14ac:dyDescent="0.35">
      <c r="A807" s="2" t="s">
        <v>5040</v>
      </c>
      <c r="B807" s="5">
        <v>44713</v>
      </c>
      <c r="C807" s="2" t="s">
        <v>5041</v>
      </c>
      <c r="D807" t="s">
        <v>6146</v>
      </c>
      <c r="E807" s="2">
        <v>1</v>
      </c>
      <c r="F807" s="2" t="str">
        <f>customers!B807</f>
        <v>Chester Clowton</v>
      </c>
      <c r="G807" s="2">
        <f>customers!C807</f>
        <v>0</v>
      </c>
      <c r="H807" s="2" t="str">
        <f>customers!G807</f>
        <v>United States</v>
      </c>
      <c r="I807" t="str" cm="1">
        <f t="array" ref="I807">_xlfn.IFS(LEFT(D807,1)="L","Lib",LEFT(D807,1)="A","Ara",LEFT(D807,1)="R","Rob",LEFT(D807,1)="E","Exc")</f>
        <v>Rob</v>
      </c>
      <c r="J807" t="str">
        <f>VLOOKUP(Table1[[#This Row],[Product ID]],products!A$2:G$49,3,FALSE)</f>
        <v>M</v>
      </c>
      <c r="K807">
        <f>VLOOKUP(Table1[[#This Row],[Product ID]],products!A$2:G$49,4,FALSE)</f>
        <v>0.5</v>
      </c>
      <c r="L807" s="8">
        <f>VLOOKUP(Table1[[#This Row],[Product ID]],products!A$2:G$49,5,FALSE)</f>
        <v>5.97</v>
      </c>
      <c r="M807" s="9">
        <f>E807*K807*Table1[[#This Row],[Unit Price]]</f>
        <v>2.9849999999999999</v>
      </c>
    </row>
    <row r="808" spans="1:13" x14ac:dyDescent="0.35">
      <c r="A808" s="2" t="s">
        <v>5046</v>
      </c>
      <c r="B808" s="5">
        <v>44241</v>
      </c>
      <c r="C808" s="2" t="s">
        <v>5047</v>
      </c>
      <c r="D808" t="s">
        <v>6150</v>
      </c>
      <c r="E808" s="2">
        <v>2</v>
      </c>
      <c r="F808" s="2" t="str">
        <f>customers!B808</f>
        <v>Kathleen Diable</v>
      </c>
      <c r="G808" s="2">
        <f>customers!C808</f>
        <v>0</v>
      </c>
      <c r="H808" s="2" t="str">
        <f>customers!G808</f>
        <v>United Kingdom</v>
      </c>
      <c r="I808" t="str" cm="1">
        <f t="array" ref="I808">_xlfn.IFS(LEFT(D808,1)="L","Lib",LEFT(D808,1)="A","Ara",LEFT(D808,1)="R","Rob",LEFT(D808,1)="E","Exc")</f>
        <v>Lib</v>
      </c>
      <c r="J808" t="str">
        <f>VLOOKUP(Table1[[#This Row],[Product ID]],products!A$2:G$49,3,FALSE)</f>
        <v>D</v>
      </c>
      <c r="K808">
        <f>VLOOKUP(Table1[[#This Row],[Product ID]],products!A$2:G$49,4,FALSE)</f>
        <v>0.2</v>
      </c>
      <c r="L808" s="8">
        <f>VLOOKUP(Table1[[#This Row],[Product ID]],products!A$2:G$49,5,FALSE)</f>
        <v>3.8849999999999998</v>
      </c>
      <c r="M808" s="9">
        <f>E808*K808*Table1[[#This Row],[Unit Price]]</f>
        <v>1.554</v>
      </c>
    </row>
    <row r="809" spans="1:13" x14ac:dyDescent="0.35">
      <c r="A809" s="2" t="s">
        <v>5050</v>
      </c>
      <c r="B809" s="5">
        <v>44543</v>
      </c>
      <c r="C809" s="2" t="s">
        <v>5051</v>
      </c>
      <c r="D809" t="s">
        <v>6169</v>
      </c>
      <c r="E809" s="2">
        <v>3</v>
      </c>
      <c r="F809" s="2" t="str">
        <f>customers!B809</f>
        <v>Koren Ferretti</v>
      </c>
      <c r="G809" s="2" t="str">
        <f>customers!C809</f>
        <v>kferrettimf@huffingtonpost.com</v>
      </c>
      <c r="H809" s="2" t="str">
        <f>customers!G809</f>
        <v>Ireland</v>
      </c>
      <c r="I809" t="str" cm="1">
        <f t="array" ref="I809">_xlfn.IFS(LEFT(D809,1)="L","Lib",LEFT(D809,1)="A","Ara",LEFT(D809,1)="R","Rob",LEFT(D809,1)="E","Exc")</f>
        <v>Lib</v>
      </c>
      <c r="J809" t="str">
        <f>VLOOKUP(Table1[[#This Row],[Product ID]],products!A$2:G$49,3,FALSE)</f>
        <v>D</v>
      </c>
      <c r="K809">
        <f>VLOOKUP(Table1[[#This Row],[Product ID]],products!A$2:G$49,4,FALSE)</f>
        <v>0.5</v>
      </c>
      <c r="L809" s="8">
        <f>VLOOKUP(Table1[[#This Row],[Product ID]],products!A$2:G$49,5,FALSE)</f>
        <v>7.77</v>
      </c>
      <c r="M809" s="9">
        <f>E809*K809*Table1[[#This Row],[Unit Price]]</f>
        <v>11.654999999999999</v>
      </c>
    </row>
    <row r="810" spans="1:13" x14ac:dyDescent="0.35">
      <c r="A810" s="2" t="s">
        <v>5056</v>
      </c>
      <c r="B810" s="5">
        <v>43868</v>
      </c>
      <c r="C810" s="2" t="s">
        <v>5113</v>
      </c>
      <c r="D810" t="s">
        <v>6142</v>
      </c>
      <c r="E810" s="2">
        <v>5</v>
      </c>
      <c r="F810" s="2" t="str">
        <f>customers!B810</f>
        <v>Agretha Melland</v>
      </c>
      <c r="G810" s="2" t="str">
        <f>customers!C810</f>
        <v>amellandmg@pen.io</v>
      </c>
      <c r="H810" s="2" t="str">
        <f>customers!G810</f>
        <v>United States</v>
      </c>
      <c r="I810" t="str" cm="1">
        <f t="array" ref="I810">_xlfn.IFS(LEFT(D810,1)="L","Lib",LEFT(D810,1)="A","Ara",LEFT(D810,1)="R","Rob",LEFT(D810,1)="E","Exc")</f>
        <v>Rob</v>
      </c>
      <c r="J810" t="str">
        <f>VLOOKUP(Table1[[#This Row],[Product ID]],products!A$2:G$49,3,FALSE)</f>
        <v>L</v>
      </c>
      <c r="K810">
        <f>VLOOKUP(Table1[[#This Row],[Product ID]],products!A$2:G$49,4,FALSE)</f>
        <v>2.5</v>
      </c>
      <c r="L810" s="8">
        <f>VLOOKUP(Table1[[#This Row],[Product ID]],products!A$2:G$49,5,FALSE)</f>
        <v>27.484999999999996</v>
      </c>
      <c r="M810" s="9">
        <f>E810*K810*Table1[[#This Row],[Unit Price]]</f>
        <v>343.56249999999994</v>
      </c>
    </row>
    <row r="811" spans="1:13" x14ac:dyDescent="0.35">
      <c r="A811" s="2" t="s">
        <v>5062</v>
      </c>
      <c r="B811" s="5">
        <v>44235</v>
      </c>
      <c r="C811" s="2" t="s">
        <v>5063</v>
      </c>
      <c r="D811" t="s">
        <v>6163</v>
      </c>
      <c r="E811" s="2">
        <v>3</v>
      </c>
      <c r="F811" s="2" t="str">
        <f>customers!B811</f>
        <v>Chaddie Bennie</v>
      </c>
      <c r="G811" s="2">
        <f>customers!C811</f>
        <v>0</v>
      </c>
      <c r="H811" s="2" t="str">
        <f>customers!G811</f>
        <v>United States</v>
      </c>
      <c r="I811" t="str" cm="1">
        <f t="array" ref="I811">_xlfn.IFS(LEFT(D811,1)="L","Lib",LEFT(D811,1)="A","Ara",LEFT(D811,1)="R","Rob",LEFT(D811,1)="E","Exc")</f>
        <v>Rob</v>
      </c>
      <c r="J811" t="str">
        <f>VLOOKUP(Table1[[#This Row],[Product ID]],products!A$2:G$49,3,FALSE)</f>
        <v>D</v>
      </c>
      <c r="K811">
        <f>VLOOKUP(Table1[[#This Row],[Product ID]],products!A$2:G$49,4,FALSE)</f>
        <v>0.2</v>
      </c>
      <c r="L811" s="8">
        <f>VLOOKUP(Table1[[#This Row],[Product ID]],products!A$2:G$49,5,FALSE)</f>
        <v>2.6849999999999996</v>
      </c>
      <c r="M811" s="9">
        <f>E811*K811*Table1[[#This Row],[Unit Price]]</f>
        <v>1.611</v>
      </c>
    </row>
    <row r="812" spans="1:13" x14ac:dyDescent="0.35">
      <c r="A812" s="2" t="s">
        <v>5067</v>
      </c>
      <c r="B812" s="5">
        <v>44054</v>
      </c>
      <c r="C812" s="2" t="s">
        <v>5068</v>
      </c>
      <c r="D812" t="s">
        <v>6161</v>
      </c>
      <c r="E812" s="2">
        <v>3</v>
      </c>
      <c r="F812" s="2" t="str">
        <f>customers!B812</f>
        <v>Alberta Balsdone</v>
      </c>
      <c r="G812" s="2" t="str">
        <f>customers!C812</f>
        <v>abalsdonemi@toplist.cz</v>
      </c>
      <c r="H812" s="2" t="str">
        <f>customers!G812</f>
        <v>United States</v>
      </c>
      <c r="I812" t="str" cm="1">
        <f t="array" ref="I812">_xlfn.IFS(LEFT(D812,1)="L","Lib",LEFT(D812,1)="A","Ara",LEFT(D812,1)="R","Rob",LEFT(D812,1)="E","Exc")</f>
        <v>Lib</v>
      </c>
      <c r="J812" t="str">
        <f>VLOOKUP(Table1[[#This Row],[Product ID]],products!A$2:G$49,3,FALSE)</f>
        <v>L</v>
      </c>
      <c r="K812">
        <f>VLOOKUP(Table1[[#This Row],[Product ID]],products!A$2:G$49,4,FALSE)</f>
        <v>0.5</v>
      </c>
      <c r="L812" s="8">
        <f>VLOOKUP(Table1[[#This Row],[Product ID]],products!A$2:G$49,5,FALSE)</f>
        <v>9.51</v>
      </c>
      <c r="M812" s="9">
        <f>E812*K812*Table1[[#This Row],[Unit Price]]</f>
        <v>14.265000000000001</v>
      </c>
    </row>
    <row r="813" spans="1:13" x14ac:dyDescent="0.35">
      <c r="A813" s="2" t="s">
        <v>5073</v>
      </c>
      <c r="B813" s="5">
        <v>44114</v>
      </c>
      <c r="C813" s="2" t="s">
        <v>5074</v>
      </c>
      <c r="D813" t="s">
        <v>6155</v>
      </c>
      <c r="E813" s="2">
        <v>6</v>
      </c>
      <c r="F813" s="2" t="str">
        <f>customers!B813</f>
        <v>Brice Romera</v>
      </c>
      <c r="G813" s="2" t="str">
        <f>customers!C813</f>
        <v>bromeramj@list-manage.com</v>
      </c>
      <c r="H813" s="2" t="str">
        <f>customers!G813</f>
        <v>Ireland</v>
      </c>
      <c r="I813" t="str" cm="1">
        <f t="array" ref="I813">_xlfn.IFS(LEFT(D813,1)="L","Lib",LEFT(D813,1)="A","Ara",LEFT(D813,1)="R","Rob",LEFT(D813,1)="E","Exc")</f>
        <v>Ara</v>
      </c>
      <c r="J813" t="str">
        <f>VLOOKUP(Table1[[#This Row],[Product ID]],products!A$2:G$49,3,FALSE)</f>
        <v>M</v>
      </c>
      <c r="K813">
        <f>VLOOKUP(Table1[[#This Row],[Product ID]],products!A$2:G$49,4,FALSE)</f>
        <v>1</v>
      </c>
      <c r="L813" s="8">
        <f>VLOOKUP(Table1[[#This Row],[Product ID]],products!A$2:G$49,5,FALSE)</f>
        <v>11.25</v>
      </c>
      <c r="M813" s="9">
        <f>E813*K813*Table1[[#This Row],[Unit Price]]</f>
        <v>67.5</v>
      </c>
    </row>
    <row r="814" spans="1:13" x14ac:dyDescent="0.35">
      <c r="A814" s="2" t="s">
        <v>5073</v>
      </c>
      <c r="B814" s="5">
        <v>44114</v>
      </c>
      <c r="C814" s="2" t="s">
        <v>5074</v>
      </c>
      <c r="D814" t="s">
        <v>6165</v>
      </c>
      <c r="E814" s="2">
        <v>6</v>
      </c>
      <c r="F814" s="2" t="str">
        <f>customers!B814</f>
        <v>Micky Glover</v>
      </c>
      <c r="G814" s="2" t="str">
        <f>customers!C814</f>
        <v>mglovermk@cnbc.com</v>
      </c>
      <c r="H814" s="2" t="str">
        <f>customers!G814</f>
        <v>United Kingdom</v>
      </c>
      <c r="I814" t="str" cm="1">
        <f t="array" ref="I814">_xlfn.IFS(LEFT(D814,1)="L","Lib",LEFT(D814,1)="A","Ara",LEFT(D814,1)="R","Rob",LEFT(D814,1)="E","Exc")</f>
        <v>Lib</v>
      </c>
      <c r="J814" t="str">
        <f>VLOOKUP(Table1[[#This Row],[Product ID]],products!A$2:G$49,3,FALSE)</f>
        <v>D</v>
      </c>
      <c r="K814">
        <f>VLOOKUP(Table1[[#This Row],[Product ID]],products!A$2:G$49,4,FALSE)</f>
        <v>2.5</v>
      </c>
      <c r="L814" s="8">
        <f>VLOOKUP(Table1[[#This Row],[Product ID]],products!A$2:G$49,5,FALSE)</f>
        <v>29.784999999999997</v>
      </c>
      <c r="M814" s="9">
        <f>E814*K814*Table1[[#This Row],[Unit Price]]</f>
        <v>446.77499999999998</v>
      </c>
    </row>
    <row r="815" spans="1:13" x14ac:dyDescent="0.35">
      <c r="A815" s="2" t="s">
        <v>5084</v>
      </c>
      <c r="B815" s="5">
        <v>44173</v>
      </c>
      <c r="C815" s="2" t="s">
        <v>5085</v>
      </c>
      <c r="D815" t="s">
        <v>6166</v>
      </c>
      <c r="E815" s="2">
        <v>1</v>
      </c>
      <c r="F815" s="2" t="str">
        <f>customers!B815</f>
        <v>Conchita Bryde</v>
      </c>
      <c r="G815" s="2" t="str">
        <f>customers!C815</f>
        <v>cbrydeml@tuttocitta.it</v>
      </c>
      <c r="H815" s="2" t="str">
        <f>customers!G815</f>
        <v>United States</v>
      </c>
      <c r="I815" t="str" cm="1">
        <f t="array" ref="I815">_xlfn.IFS(LEFT(D815,1)="L","Lib",LEFT(D815,1)="A","Ara",LEFT(D815,1)="R","Rob",LEFT(D815,1)="E","Exc")</f>
        <v>Exc</v>
      </c>
      <c r="J815" t="str">
        <f>VLOOKUP(Table1[[#This Row],[Product ID]],products!A$2:G$49,3,FALSE)</f>
        <v>M</v>
      </c>
      <c r="K815">
        <f>VLOOKUP(Table1[[#This Row],[Product ID]],products!A$2:G$49,4,FALSE)</f>
        <v>2.5</v>
      </c>
      <c r="L815" s="8">
        <f>VLOOKUP(Table1[[#This Row],[Product ID]],products!A$2:G$49,5,FALSE)</f>
        <v>31.624999999999996</v>
      </c>
      <c r="M815" s="9">
        <f>E815*K815*Table1[[#This Row],[Unit Price]]</f>
        <v>79.062499999999986</v>
      </c>
    </row>
    <row r="816" spans="1:13" x14ac:dyDescent="0.35">
      <c r="A816" s="2" t="s">
        <v>5090</v>
      </c>
      <c r="B816" s="5">
        <v>43573</v>
      </c>
      <c r="C816" s="2" t="s">
        <v>5091</v>
      </c>
      <c r="D816" t="s">
        <v>6184</v>
      </c>
      <c r="E816" s="2">
        <v>2</v>
      </c>
      <c r="F816" s="2" t="str">
        <f>customers!B816</f>
        <v>Silvanus Enefer</v>
      </c>
      <c r="G816" s="2" t="str">
        <f>customers!C816</f>
        <v>senefermm@blog.com</v>
      </c>
      <c r="H816" s="2" t="str">
        <f>customers!G816</f>
        <v>United States</v>
      </c>
      <c r="I816" t="str" cm="1">
        <f t="array" ref="I816">_xlfn.IFS(LEFT(D816,1)="L","Lib",LEFT(D816,1)="A","Ara",LEFT(D816,1)="R","Rob",LEFT(D816,1)="E","Exc")</f>
        <v>Exc</v>
      </c>
      <c r="J816" t="str">
        <f>VLOOKUP(Table1[[#This Row],[Product ID]],products!A$2:G$49,3,FALSE)</f>
        <v>L</v>
      </c>
      <c r="K816">
        <f>VLOOKUP(Table1[[#This Row],[Product ID]],products!A$2:G$49,4,FALSE)</f>
        <v>0.2</v>
      </c>
      <c r="L816" s="8">
        <f>VLOOKUP(Table1[[#This Row],[Product ID]],products!A$2:G$49,5,FALSE)</f>
        <v>4.4550000000000001</v>
      </c>
      <c r="M816" s="9">
        <f>E816*K816*Table1[[#This Row],[Unit Price]]</f>
        <v>1.782</v>
      </c>
    </row>
    <row r="817" spans="1:13" x14ac:dyDescent="0.35">
      <c r="A817" s="2" t="s">
        <v>5096</v>
      </c>
      <c r="B817" s="5">
        <v>44200</v>
      </c>
      <c r="C817" s="2" t="s">
        <v>5097</v>
      </c>
      <c r="D817" t="s">
        <v>6146</v>
      </c>
      <c r="E817" s="2">
        <v>6</v>
      </c>
      <c r="F817" s="2" t="str">
        <f>customers!B817</f>
        <v>Lenci Haggerstone</v>
      </c>
      <c r="G817" s="2" t="str">
        <f>customers!C817</f>
        <v>lhaggerstonemn@independent.co.uk</v>
      </c>
      <c r="H817" s="2" t="str">
        <f>customers!G817</f>
        <v>United States</v>
      </c>
      <c r="I817" t="str" cm="1">
        <f t="array" ref="I817">_xlfn.IFS(LEFT(D817,1)="L","Lib",LEFT(D817,1)="A","Ara",LEFT(D817,1)="R","Rob",LEFT(D817,1)="E","Exc")</f>
        <v>Rob</v>
      </c>
      <c r="J817" t="str">
        <f>VLOOKUP(Table1[[#This Row],[Product ID]],products!A$2:G$49,3,FALSE)</f>
        <v>M</v>
      </c>
      <c r="K817">
        <f>VLOOKUP(Table1[[#This Row],[Product ID]],products!A$2:G$49,4,FALSE)</f>
        <v>0.5</v>
      </c>
      <c r="L817" s="8">
        <f>VLOOKUP(Table1[[#This Row],[Product ID]],products!A$2:G$49,5,FALSE)</f>
        <v>5.97</v>
      </c>
      <c r="M817" s="9">
        <f>E817*K817*Table1[[#This Row],[Unit Price]]</f>
        <v>17.91</v>
      </c>
    </row>
    <row r="818" spans="1:13" x14ac:dyDescent="0.35">
      <c r="A818" s="2" t="s">
        <v>5102</v>
      </c>
      <c r="B818" s="5">
        <v>43534</v>
      </c>
      <c r="C818" s="2" t="s">
        <v>5103</v>
      </c>
      <c r="D818" t="s">
        <v>6161</v>
      </c>
      <c r="E818" s="2">
        <v>4</v>
      </c>
      <c r="F818" s="2" t="str">
        <f>customers!B818</f>
        <v>Marvin Gundry</v>
      </c>
      <c r="G818" s="2" t="str">
        <f>customers!C818</f>
        <v>mgundrymo@omniture.com</v>
      </c>
      <c r="H818" s="2" t="str">
        <f>customers!G818</f>
        <v>Ireland</v>
      </c>
      <c r="I818" t="str" cm="1">
        <f t="array" ref="I818">_xlfn.IFS(LEFT(D818,1)="L","Lib",LEFT(D818,1)="A","Ara",LEFT(D818,1)="R","Rob",LEFT(D818,1)="E","Exc")</f>
        <v>Lib</v>
      </c>
      <c r="J818" t="str">
        <f>VLOOKUP(Table1[[#This Row],[Product ID]],products!A$2:G$49,3,FALSE)</f>
        <v>L</v>
      </c>
      <c r="K818">
        <f>VLOOKUP(Table1[[#This Row],[Product ID]],products!A$2:G$49,4,FALSE)</f>
        <v>0.5</v>
      </c>
      <c r="L818" s="8">
        <f>VLOOKUP(Table1[[#This Row],[Product ID]],products!A$2:G$49,5,FALSE)</f>
        <v>9.51</v>
      </c>
      <c r="M818" s="9">
        <f>E818*K818*Table1[[#This Row],[Unit Price]]</f>
        <v>19.02</v>
      </c>
    </row>
    <row r="819" spans="1:13" x14ac:dyDescent="0.35">
      <c r="A819" s="2" t="s">
        <v>5107</v>
      </c>
      <c r="B819" s="5">
        <v>43798</v>
      </c>
      <c r="C819" s="2" t="s">
        <v>5108</v>
      </c>
      <c r="D819" t="s">
        <v>6169</v>
      </c>
      <c r="E819" s="2">
        <v>2</v>
      </c>
      <c r="F819" s="2" t="str">
        <f>customers!B819</f>
        <v>Bayard Wellan</v>
      </c>
      <c r="G819" s="2" t="str">
        <f>customers!C819</f>
        <v>bwellanmp@cafepress.com</v>
      </c>
      <c r="H819" s="2" t="str">
        <f>customers!G819</f>
        <v>United States</v>
      </c>
      <c r="I819" t="str" cm="1">
        <f t="array" ref="I819">_xlfn.IFS(LEFT(D819,1)="L","Lib",LEFT(D819,1)="A","Ara",LEFT(D819,1)="R","Rob",LEFT(D819,1)="E","Exc")</f>
        <v>Lib</v>
      </c>
      <c r="J819" t="str">
        <f>VLOOKUP(Table1[[#This Row],[Product ID]],products!A$2:G$49,3,FALSE)</f>
        <v>D</v>
      </c>
      <c r="K819">
        <f>VLOOKUP(Table1[[#This Row],[Product ID]],products!A$2:G$49,4,FALSE)</f>
        <v>0.5</v>
      </c>
      <c r="L819" s="8">
        <f>VLOOKUP(Table1[[#This Row],[Product ID]],products!A$2:G$49,5,FALSE)</f>
        <v>7.77</v>
      </c>
      <c r="M819" s="9">
        <f>E819*K819*Table1[[#This Row],[Unit Price]]</f>
        <v>7.77</v>
      </c>
    </row>
    <row r="820" spans="1:13" x14ac:dyDescent="0.35">
      <c r="A820" s="2" t="s">
        <v>5112</v>
      </c>
      <c r="B820" s="5">
        <v>44761</v>
      </c>
      <c r="C820" s="2" t="s">
        <v>5113</v>
      </c>
      <c r="D820" t="s">
        <v>6170</v>
      </c>
      <c r="E820" s="2">
        <v>5</v>
      </c>
      <c r="F820" s="2" t="str">
        <f>customers!B820</f>
        <v>Allis Wilmore</v>
      </c>
      <c r="G820" s="2">
        <f>customers!C820</f>
        <v>0</v>
      </c>
      <c r="H820" s="2" t="str">
        <f>customers!G820</f>
        <v>United States</v>
      </c>
      <c r="I820" t="str" cm="1">
        <f t="array" ref="I820">_xlfn.IFS(LEFT(D820,1)="L","Lib",LEFT(D820,1)="A","Ara",LEFT(D820,1)="R","Rob",LEFT(D820,1)="E","Exc")</f>
        <v>Lib</v>
      </c>
      <c r="J820" t="str">
        <f>VLOOKUP(Table1[[#This Row],[Product ID]],products!A$2:G$49,3,FALSE)</f>
        <v>L</v>
      </c>
      <c r="K820">
        <f>VLOOKUP(Table1[[#This Row],[Product ID]],products!A$2:G$49,4,FALSE)</f>
        <v>1</v>
      </c>
      <c r="L820" s="8">
        <f>VLOOKUP(Table1[[#This Row],[Product ID]],products!A$2:G$49,5,FALSE)</f>
        <v>15.85</v>
      </c>
      <c r="M820" s="9">
        <f>E820*K820*Table1[[#This Row],[Unit Price]]</f>
        <v>79.25</v>
      </c>
    </row>
    <row r="821" spans="1:13" x14ac:dyDescent="0.35">
      <c r="A821" s="2" t="s">
        <v>5117</v>
      </c>
      <c r="B821" s="5">
        <v>44008</v>
      </c>
      <c r="C821" s="2" t="s">
        <v>5118</v>
      </c>
      <c r="D821" t="s">
        <v>6145</v>
      </c>
      <c r="E821" s="2">
        <v>1</v>
      </c>
      <c r="F821" s="2" t="str">
        <f>customers!B821</f>
        <v>Caddric Atcheson</v>
      </c>
      <c r="G821" s="2" t="str">
        <f>customers!C821</f>
        <v>catchesonmr@xinhuanet.com</v>
      </c>
      <c r="H821" s="2" t="str">
        <f>customers!G821</f>
        <v>United States</v>
      </c>
      <c r="I821" t="str" cm="1">
        <f t="array" ref="I821">_xlfn.IFS(LEFT(D821,1)="L","Lib",LEFT(D821,1)="A","Ara",LEFT(D821,1)="R","Rob",LEFT(D821,1)="E","Exc")</f>
        <v>Lib</v>
      </c>
      <c r="J821" t="str">
        <f>VLOOKUP(Table1[[#This Row],[Product ID]],products!A$2:G$49,3,FALSE)</f>
        <v>L</v>
      </c>
      <c r="K821">
        <f>VLOOKUP(Table1[[#This Row],[Product ID]],products!A$2:G$49,4,FALSE)</f>
        <v>0.2</v>
      </c>
      <c r="L821" s="8">
        <f>VLOOKUP(Table1[[#This Row],[Product ID]],products!A$2:G$49,5,FALSE)</f>
        <v>4.7549999999999999</v>
      </c>
      <c r="M821" s="9">
        <f>E821*K821*Table1[[#This Row],[Unit Price]]</f>
        <v>0.95100000000000007</v>
      </c>
    </row>
    <row r="822" spans="1:13" x14ac:dyDescent="0.35">
      <c r="A822" s="2" t="s">
        <v>5123</v>
      </c>
      <c r="B822" s="5">
        <v>43510</v>
      </c>
      <c r="C822" s="2" t="s">
        <v>5124</v>
      </c>
      <c r="D822" t="s">
        <v>6141</v>
      </c>
      <c r="E822" s="2">
        <v>4</v>
      </c>
      <c r="F822" s="2" t="str">
        <f>customers!B822</f>
        <v>Eustace Stenton</v>
      </c>
      <c r="G822" s="2" t="str">
        <f>customers!C822</f>
        <v>estentonms@google.it</v>
      </c>
      <c r="H822" s="2" t="str">
        <f>customers!G822</f>
        <v>United States</v>
      </c>
      <c r="I822" t="str" cm="1">
        <f t="array" ref="I822">_xlfn.IFS(LEFT(D822,1)="L","Lib",LEFT(D822,1)="A","Ara",LEFT(D822,1)="R","Rob",LEFT(D822,1)="E","Exc")</f>
        <v>Exc</v>
      </c>
      <c r="J822" t="str">
        <f>VLOOKUP(Table1[[#This Row],[Product ID]],products!A$2:G$49,3,FALSE)</f>
        <v>M</v>
      </c>
      <c r="K822">
        <f>VLOOKUP(Table1[[#This Row],[Product ID]],products!A$2:G$49,4,FALSE)</f>
        <v>1</v>
      </c>
      <c r="L822" s="8">
        <f>VLOOKUP(Table1[[#This Row],[Product ID]],products!A$2:G$49,5,FALSE)</f>
        <v>13.75</v>
      </c>
      <c r="M822" s="9">
        <f>E822*K822*Table1[[#This Row],[Unit Price]]</f>
        <v>55</v>
      </c>
    </row>
    <row r="823" spans="1:13" x14ac:dyDescent="0.35">
      <c r="A823" s="2" t="s">
        <v>5129</v>
      </c>
      <c r="B823" s="5">
        <v>44144</v>
      </c>
      <c r="C823" s="2" t="s">
        <v>5130</v>
      </c>
      <c r="D823" t="s">
        <v>6172</v>
      </c>
      <c r="E823" s="2">
        <v>5</v>
      </c>
      <c r="F823" s="2" t="str">
        <f>customers!B823</f>
        <v>Ericka Tripp</v>
      </c>
      <c r="G823" s="2" t="str">
        <f>customers!C823</f>
        <v>etrippmt@wp.com</v>
      </c>
      <c r="H823" s="2" t="str">
        <f>customers!G823</f>
        <v>United States</v>
      </c>
      <c r="I823" t="str" cm="1">
        <f t="array" ref="I823">_xlfn.IFS(LEFT(D823,1)="L","Lib",LEFT(D823,1)="A","Ara",LEFT(D823,1)="R","Rob",LEFT(D823,1)="E","Exc")</f>
        <v>Rob</v>
      </c>
      <c r="J823" t="str">
        <f>VLOOKUP(Table1[[#This Row],[Product ID]],products!A$2:G$49,3,FALSE)</f>
        <v>D</v>
      </c>
      <c r="K823">
        <f>VLOOKUP(Table1[[#This Row],[Product ID]],products!A$2:G$49,4,FALSE)</f>
        <v>0.5</v>
      </c>
      <c r="L823" s="8">
        <f>VLOOKUP(Table1[[#This Row],[Product ID]],products!A$2:G$49,5,FALSE)</f>
        <v>5.3699999999999992</v>
      </c>
      <c r="M823" s="9">
        <f>E823*K823*Table1[[#This Row],[Unit Price]]</f>
        <v>13.424999999999997</v>
      </c>
    </row>
    <row r="824" spans="1:13" x14ac:dyDescent="0.35">
      <c r="A824" s="2" t="s">
        <v>5135</v>
      </c>
      <c r="B824" s="5">
        <v>43585</v>
      </c>
      <c r="C824" s="2" t="s">
        <v>5136</v>
      </c>
      <c r="D824" t="s">
        <v>6148</v>
      </c>
      <c r="E824" s="2">
        <v>4</v>
      </c>
      <c r="F824" s="2" t="str">
        <f>customers!B824</f>
        <v>Lyndsey MacManus</v>
      </c>
      <c r="G824" s="2" t="str">
        <f>customers!C824</f>
        <v>lmacmanusmu@imdb.com</v>
      </c>
      <c r="H824" s="2" t="str">
        <f>customers!G824</f>
        <v>United States</v>
      </c>
      <c r="I824" t="str" cm="1">
        <f t="array" ref="I824">_xlfn.IFS(LEFT(D824,1)="L","Lib",LEFT(D824,1)="A","Ara",LEFT(D824,1)="R","Rob",LEFT(D824,1)="E","Exc")</f>
        <v>Exc</v>
      </c>
      <c r="J824" t="str">
        <f>VLOOKUP(Table1[[#This Row],[Product ID]],products!A$2:G$49,3,FALSE)</f>
        <v>L</v>
      </c>
      <c r="K824">
        <f>VLOOKUP(Table1[[#This Row],[Product ID]],products!A$2:G$49,4,FALSE)</f>
        <v>2.5</v>
      </c>
      <c r="L824" s="8">
        <f>VLOOKUP(Table1[[#This Row],[Product ID]],products!A$2:G$49,5,FALSE)</f>
        <v>34.154999999999994</v>
      </c>
      <c r="M824" s="9">
        <f>E824*K824*Table1[[#This Row],[Unit Price]]</f>
        <v>341.54999999999995</v>
      </c>
    </row>
    <row r="825" spans="1:13" x14ac:dyDescent="0.35">
      <c r="A825" s="2" t="s">
        <v>5141</v>
      </c>
      <c r="B825" s="5">
        <v>44134</v>
      </c>
      <c r="C825" s="2" t="s">
        <v>5142</v>
      </c>
      <c r="D825" t="s">
        <v>6170</v>
      </c>
      <c r="E825" s="2">
        <v>3</v>
      </c>
      <c r="F825" s="2" t="str">
        <f>customers!B825</f>
        <v>Tess Benediktovich</v>
      </c>
      <c r="G825" s="2" t="str">
        <f>customers!C825</f>
        <v>tbenediktovichmv@ebay.com</v>
      </c>
      <c r="H825" s="2" t="str">
        <f>customers!G825</f>
        <v>United States</v>
      </c>
      <c r="I825" t="str" cm="1">
        <f t="array" ref="I825">_xlfn.IFS(LEFT(D825,1)="L","Lib",LEFT(D825,1)="A","Ara",LEFT(D825,1)="R","Rob",LEFT(D825,1)="E","Exc")</f>
        <v>Lib</v>
      </c>
      <c r="J825" t="str">
        <f>VLOOKUP(Table1[[#This Row],[Product ID]],products!A$2:G$49,3,FALSE)</f>
        <v>L</v>
      </c>
      <c r="K825">
        <f>VLOOKUP(Table1[[#This Row],[Product ID]],products!A$2:G$49,4,FALSE)</f>
        <v>1</v>
      </c>
      <c r="L825" s="8">
        <f>VLOOKUP(Table1[[#This Row],[Product ID]],products!A$2:G$49,5,FALSE)</f>
        <v>15.85</v>
      </c>
      <c r="M825" s="9">
        <f>E825*K825*Table1[[#This Row],[Unit Price]]</f>
        <v>47.55</v>
      </c>
    </row>
    <row r="826" spans="1:13" x14ac:dyDescent="0.35">
      <c r="A826" s="2" t="s">
        <v>5147</v>
      </c>
      <c r="B826" s="5">
        <v>43781</v>
      </c>
      <c r="C826" s="2" t="s">
        <v>5148</v>
      </c>
      <c r="D826" t="s">
        <v>6152</v>
      </c>
      <c r="E826" s="2">
        <v>5</v>
      </c>
      <c r="F826" s="2" t="str">
        <f>customers!B826</f>
        <v>Correy Bourner</v>
      </c>
      <c r="G826" s="2" t="str">
        <f>customers!C826</f>
        <v>cbournermw@chronoengine.com</v>
      </c>
      <c r="H826" s="2" t="str">
        <f>customers!G826</f>
        <v>United States</v>
      </c>
      <c r="I826" t="str" cm="1">
        <f t="array" ref="I826">_xlfn.IFS(LEFT(D826,1)="L","Lib",LEFT(D826,1)="A","Ara",LEFT(D826,1)="R","Rob",LEFT(D826,1)="E","Exc")</f>
        <v>Ara</v>
      </c>
      <c r="J826" t="str">
        <f>VLOOKUP(Table1[[#This Row],[Product ID]],products!A$2:G$49,3,FALSE)</f>
        <v>M</v>
      </c>
      <c r="K826">
        <f>VLOOKUP(Table1[[#This Row],[Product ID]],products!A$2:G$49,4,FALSE)</f>
        <v>0.2</v>
      </c>
      <c r="L826" s="8">
        <f>VLOOKUP(Table1[[#This Row],[Product ID]],products!A$2:G$49,5,FALSE)</f>
        <v>3.375</v>
      </c>
      <c r="M826" s="9">
        <f>E826*K826*Table1[[#This Row],[Unit Price]]</f>
        <v>3.375</v>
      </c>
    </row>
    <row r="827" spans="1:13" x14ac:dyDescent="0.35">
      <c r="A827" s="2" t="s">
        <v>5152</v>
      </c>
      <c r="B827" s="5">
        <v>44603</v>
      </c>
      <c r="C827" s="2" t="s">
        <v>5188</v>
      </c>
      <c r="D827" t="s">
        <v>6147</v>
      </c>
      <c r="E827" s="2">
        <v>3</v>
      </c>
      <c r="F827" s="2" t="str">
        <f>customers!B827</f>
        <v>Uta Kohring</v>
      </c>
      <c r="G827" s="2" t="str">
        <f>customers!C827</f>
        <v>ukohringmx@seattletimes.com</v>
      </c>
      <c r="H827" s="2" t="str">
        <f>customers!G827</f>
        <v>United States</v>
      </c>
      <c r="I827" t="str" cm="1">
        <f t="array" ref="I827">_xlfn.IFS(LEFT(D827,1)="L","Lib",LEFT(D827,1)="A","Ara",LEFT(D827,1)="R","Rob",LEFT(D827,1)="E","Exc")</f>
        <v>Ara</v>
      </c>
      <c r="J827" t="str">
        <f>VLOOKUP(Table1[[#This Row],[Product ID]],products!A$2:G$49,3,FALSE)</f>
        <v>D</v>
      </c>
      <c r="K827">
        <f>VLOOKUP(Table1[[#This Row],[Product ID]],products!A$2:G$49,4,FALSE)</f>
        <v>1</v>
      </c>
      <c r="L827" s="8">
        <f>VLOOKUP(Table1[[#This Row],[Product ID]],products!A$2:G$49,5,FALSE)</f>
        <v>9.9499999999999993</v>
      </c>
      <c r="M827" s="9">
        <f>E827*K827*Table1[[#This Row],[Unit Price]]</f>
        <v>29.849999999999998</v>
      </c>
    </row>
    <row r="828" spans="1:13" x14ac:dyDescent="0.35">
      <c r="A828" s="2" t="s">
        <v>5158</v>
      </c>
      <c r="B828" s="5">
        <v>44283</v>
      </c>
      <c r="C828" s="2" t="s">
        <v>5159</v>
      </c>
      <c r="D828" t="s">
        <v>6139</v>
      </c>
      <c r="E828" s="2">
        <v>5</v>
      </c>
      <c r="F828" s="2" t="str">
        <f>customers!B828</f>
        <v>Kandy Heddan</v>
      </c>
      <c r="G828" s="2" t="str">
        <f>customers!C828</f>
        <v>kheddanmy@icq.com</v>
      </c>
      <c r="H828" s="2" t="str">
        <f>customers!G828</f>
        <v>United States</v>
      </c>
      <c r="I828" t="str" cm="1">
        <f t="array" ref="I828">_xlfn.IFS(LEFT(D828,1)="L","Lib",LEFT(D828,1)="A","Ara",LEFT(D828,1)="R","Rob",LEFT(D828,1)="E","Exc")</f>
        <v>Exc</v>
      </c>
      <c r="J828" t="str">
        <f>VLOOKUP(Table1[[#This Row],[Product ID]],products!A$2:G$49,3,FALSE)</f>
        <v>M</v>
      </c>
      <c r="K828">
        <f>VLOOKUP(Table1[[#This Row],[Product ID]],products!A$2:G$49,4,FALSE)</f>
        <v>0.5</v>
      </c>
      <c r="L828" s="8">
        <f>VLOOKUP(Table1[[#This Row],[Product ID]],products!A$2:G$49,5,FALSE)</f>
        <v>8.25</v>
      </c>
      <c r="M828" s="9">
        <f>E828*K828*Table1[[#This Row],[Unit Price]]</f>
        <v>20.625</v>
      </c>
    </row>
    <row r="829" spans="1:13" x14ac:dyDescent="0.35">
      <c r="A829" s="2" t="s">
        <v>5164</v>
      </c>
      <c r="B829" s="5">
        <v>44540</v>
      </c>
      <c r="C829" s="2" t="s">
        <v>5165</v>
      </c>
      <c r="D829" t="s">
        <v>6156</v>
      </c>
      <c r="E829" s="2">
        <v>5</v>
      </c>
      <c r="F829" s="2" t="str">
        <f>customers!B829</f>
        <v>Ibby Charters</v>
      </c>
      <c r="G829" s="2" t="str">
        <f>customers!C829</f>
        <v>ichartersmz@abc.net.au</v>
      </c>
      <c r="H829" s="2" t="str">
        <f>customers!G829</f>
        <v>United States</v>
      </c>
      <c r="I829" t="str" cm="1">
        <f t="array" ref="I829">_xlfn.IFS(LEFT(D829,1)="L","Lib",LEFT(D829,1)="A","Ara",LEFT(D829,1)="R","Rob",LEFT(D829,1)="E","Exc")</f>
        <v>Exc</v>
      </c>
      <c r="J829" t="str">
        <f>VLOOKUP(Table1[[#This Row],[Product ID]],products!A$2:G$49,3,FALSE)</f>
        <v>M</v>
      </c>
      <c r="K829">
        <f>VLOOKUP(Table1[[#This Row],[Product ID]],products!A$2:G$49,4,FALSE)</f>
        <v>0.2</v>
      </c>
      <c r="L829" s="8">
        <f>VLOOKUP(Table1[[#This Row],[Product ID]],products!A$2:G$49,5,FALSE)</f>
        <v>4.125</v>
      </c>
      <c r="M829" s="9">
        <f>E829*K829*Table1[[#This Row],[Unit Price]]</f>
        <v>4.125</v>
      </c>
    </row>
    <row r="830" spans="1:13" x14ac:dyDescent="0.35">
      <c r="A830" s="2" t="s">
        <v>5170</v>
      </c>
      <c r="B830" s="5">
        <v>44505</v>
      </c>
      <c r="C830" s="2" t="s">
        <v>5171</v>
      </c>
      <c r="D830" t="s">
        <v>6168</v>
      </c>
      <c r="E830" s="2">
        <v>6</v>
      </c>
      <c r="F830" s="2" t="str">
        <f>customers!B830</f>
        <v>Adora Roubert</v>
      </c>
      <c r="G830" s="2" t="str">
        <f>customers!C830</f>
        <v>aroubertn0@tmall.com</v>
      </c>
      <c r="H830" s="2" t="str">
        <f>customers!G830</f>
        <v>United States</v>
      </c>
      <c r="I830" t="str" cm="1">
        <f t="array" ref="I830">_xlfn.IFS(LEFT(D830,1)="L","Lib",LEFT(D830,1)="A","Ara",LEFT(D830,1)="R","Rob",LEFT(D830,1)="E","Exc")</f>
        <v>Ara</v>
      </c>
      <c r="J830" t="str">
        <f>VLOOKUP(Table1[[#This Row],[Product ID]],products!A$2:G$49,3,FALSE)</f>
        <v>D</v>
      </c>
      <c r="K830">
        <f>VLOOKUP(Table1[[#This Row],[Product ID]],products!A$2:G$49,4,FALSE)</f>
        <v>2.5</v>
      </c>
      <c r="L830" s="8">
        <f>VLOOKUP(Table1[[#This Row],[Product ID]],products!A$2:G$49,5,FALSE)</f>
        <v>22.884999999999998</v>
      </c>
      <c r="M830" s="9">
        <f>E830*K830*Table1[[#This Row],[Unit Price]]</f>
        <v>343.27499999999998</v>
      </c>
    </row>
    <row r="831" spans="1:13" x14ac:dyDescent="0.35">
      <c r="A831" s="2" t="s">
        <v>5176</v>
      </c>
      <c r="B831" s="5">
        <v>43890</v>
      </c>
      <c r="C831" s="2" t="s">
        <v>5177</v>
      </c>
      <c r="D831" t="s">
        <v>6154</v>
      </c>
      <c r="E831" s="2">
        <v>1</v>
      </c>
      <c r="F831" s="2" t="str">
        <f>customers!B831</f>
        <v>Hillel Mairs</v>
      </c>
      <c r="G831" s="2" t="str">
        <f>customers!C831</f>
        <v>hmairsn1@so-net.ne.jp</v>
      </c>
      <c r="H831" s="2" t="str">
        <f>customers!G831</f>
        <v>United States</v>
      </c>
      <c r="I831" t="str" cm="1">
        <f t="array" ref="I831">_xlfn.IFS(LEFT(D831,1)="L","Lib",LEFT(D831,1)="A","Ara",LEFT(D831,1)="R","Rob",LEFT(D831,1)="E","Exc")</f>
        <v>Ara</v>
      </c>
      <c r="J831" t="str">
        <f>VLOOKUP(Table1[[#This Row],[Product ID]],products!A$2:G$49,3,FALSE)</f>
        <v>D</v>
      </c>
      <c r="K831">
        <f>VLOOKUP(Table1[[#This Row],[Product ID]],products!A$2:G$49,4,FALSE)</f>
        <v>0.2</v>
      </c>
      <c r="L831" s="8">
        <f>VLOOKUP(Table1[[#This Row],[Product ID]],products!A$2:G$49,5,FALSE)</f>
        <v>2.9849999999999999</v>
      </c>
      <c r="M831" s="9">
        <f>E831*K831*Table1[[#This Row],[Unit Price]]</f>
        <v>0.59699999999999998</v>
      </c>
    </row>
    <row r="832" spans="1:13" x14ac:dyDescent="0.35">
      <c r="A832" s="2" t="s">
        <v>5182</v>
      </c>
      <c r="B832" s="5">
        <v>44414</v>
      </c>
      <c r="C832" s="2" t="s">
        <v>5183</v>
      </c>
      <c r="D832" t="s">
        <v>6141</v>
      </c>
      <c r="E832" s="2">
        <v>2</v>
      </c>
      <c r="F832" s="2" t="str">
        <f>customers!B832</f>
        <v>Helaina Rainforth</v>
      </c>
      <c r="G832" s="2" t="str">
        <f>customers!C832</f>
        <v>hrainforthn2@blog.com</v>
      </c>
      <c r="H832" s="2" t="str">
        <f>customers!G832</f>
        <v>United States</v>
      </c>
      <c r="I832" t="str" cm="1">
        <f t="array" ref="I832">_xlfn.IFS(LEFT(D832,1)="L","Lib",LEFT(D832,1)="A","Ara",LEFT(D832,1)="R","Rob",LEFT(D832,1)="E","Exc")</f>
        <v>Exc</v>
      </c>
      <c r="J832" t="str">
        <f>VLOOKUP(Table1[[#This Row],[Product ID]],products!A$2:G$49,3,FALSE)</f>
        <v>M</v>
      </c>
      <c r="K832">
        <f>VLOOKUP(Table1[[#This Row],[Product ID]],products!A$2:G$49,4,FALSE)</f>
        <v>1</v>
      </c>
      <c r="L832" s="8">
        <f>VLOOKUP(Table1[[#This Row],[Product ID]],products!A$2:G$49,5,FALSE)</f>
        <v>13.75</v>
      </c>
      <c r="M832" s="9">
        <f>E832*K832*Table1[[#This Row],[Unit Price]]</f>
        <v>27.5</v>
      </c>
    </row>
    <row r="833" spans="1:13" x14ac:dyDescent="0.35">
      <c r="A833" s="2" t="s">
        <v>5182</v>
      </c>
      <c r="B833" s="5">
        <v>44414</v>
      </c>
      <c r="C833" s="2" t="s">
        <v>5183</v>
      </c>
      <c r="D833" t="s">
        <v>6154</v>
      </c>
      <c r="E833" s="2">
        <v>2</v>
      </c>
      <c r="F833" s="2" t="str">
        <f>customers!B833</f>
        <v>Odelia Skerme</v>
      </c>
      <c r="G833" s="2" t="str">
        <f>customers!C833</f>
        <v>oskermen3@hatena.ne.jp</v>
      </c>
      <c r="H833" s="2" t="str">
        <f>customers!G833</f>
        <v>United States</v>
      </c>
      <c r="I833" t="str" cm="1">
        <f t="array" ref="I833">_xlfn.IFS(LEFT(D833,1)="L","Lib",LEFT(D833,1)="A","Ara",LEFT(D833,1)="R","Rob",LEFT(D833,1)="E","Exc")</f>
        <v>Ara</v>
      </c>
      <c r="J833" t="str">
        <f>VLOOKUP(Table1[[#This Row],[Product ID]],products!A$2:G$49,3,FALSE)</f>
        <v>D</v>
      </c>
      <c r="K833">
        <f>VLOOKUP(Table1[[#This Row],[Product ID]],products!A$2:G$49,4,FALSE)</f>
        <v>0.2</v>
      </c>
      <c r="L833" s="8">
        <f>VLOOKUP(Table1[[#This Row],[Product ID]],products!A$2:G$49,5,FALSE)</f>
        <v>2.9849999999999999</v>
      </c>
      <c r="M833" s="9">
        <f>E833*K833*Table1[[#This Row],[Unit Price]]</f>
        <v>1.194</v>
      </c>
    </row>
    <row r="834" spans="1:13" x14ac:dyDescent="0.35">
      <c r="A834" s="2" t="s">
        <v>5193</v>
      </c>
      <c r="B834" s="5">
        <v>44274</v>
      </c>
      <c r="C834" s="2" t="s">
        <v>5194</v>
      </c>
      <c r="D834" t="s">
        <v>6138</v>
      </c>
      <c r="E834" s="2">
        <v>6</v>
      </c>
      <c r="F834" s="2" t="str">
        <f>customers!B834</f>
        <v>Isac Jesper</v>
      </c>
      <c r="G834" s="2" t="str">
        <f>customers!C834</f>
        <v>ijespern4@theglobeandmail.com</v>
      </c>
      <c r="H834" s="2" t="str">
        <f>customers!G834</f>
        <v>United States</v>
      </c>
      <c r="I834" t="str" cm="1">
        <f t="array" ref="I834">_xlfn.IFS(LEFT(D834,1)="L","Lib",LEFT(D834,1)="A","Ara",LEFT(D834,1)="R","Rob",LEFT(D834,1)="E","Exc")</f>
        <v>Rob</v>
      </c>
      <c r="J834" t="str">
        <f>VLOOKUP(Table1[[#This Row],[Product ID]],products!A$2:G$49,3,FALSE)</f>
        <v>M</v>
      </c>
      <c r="K834">
        <f>VLOOKUP(Table1[[#This Row],[Product ID]],products!A$2:G$49,4,FALSE)</f>
        <v>1</v>
      </c>
      <c r="L834" s="8">
        <f>VLOOKUP(Table1[[#This Row],[Product ID]],products!A$2:G$49,5,FALSE)</f>
        <v>9.9499999999999993</v>
      </c>
      <c r="M834" s="9">
        <f>E834*K834*Table1[[#This Row],[Unit Price]]</f>
        <v>59.699999999999996</v>
      </c>
    </row>
    <row r="835" spans="1:13" x14ac:dyDescent="0.35">
      <c r="A835" s="2" t="s">
        <v>5199</v>
      </c>
      <c r="B835" s="5">
        <v>44302</v>
      </c>
      <c r="C835" s="2" t="s">
        <v>5200</v>
      </c>
      <c r="D835" t="s">
        <v>6149</v>
      </c>
      <c r="E835" s="2">
        <v>4</v>
      </c>
      <c r="F835" s="2" t="str">
        <f>customers!B835</f>
        <v>Lenette Dwerryhouse</v>
      </c>
      <c r="G835" s="2" t="str">
        <f>customers!C835</f>
        <v>ldwerryhousen5@gravatar.com</v>
      </c>
      <c r="H835" s="2" t="str">
        <f>customers!G835</f>
        <v>United States</v>
      </c>
      <c r="I835" t="str" cm="1">
        <f t="array" ref="I835">_xlfn.IFS(LEFT(D835,1)="L","Lib",LEFT(D835,1)="A","Ara",LEFT(D835,1)="R","Rob",LEFT(D835,1)="E","Exc")</f>
        <v>Rob</v>
      </c>
      <c r="J835" t="str">
        <f>VLOOKUP(Table1[[#This Row],[Product ID]],products!A$2:G$49,3,FALSE)</f>
        <v>D</v>
      </c>
      <c r="K835">
        <f>VLOOKUP(Table1[[#This Row],[Product ID]],products!A$2:G$49,4,FALSE)</f>
        <v>2.5</v>
      </c>
      <c r="L835" s="8">
        <f>VLOOKUP(Table1[[#This Row],[Product ID]],products!A$2:G$49,5,FALSE)</f>
        <v>20.584999999999997</v>
      </c>
      <c r="M835" s="9">
        <f>E835*K835*Table1[[#This Row],[Unit Price]]</f>
        <v>205.84999999999997</v>
      </c>
    </row>
    <row r="836" spans="1:13" x14ac:dyDescent="0.35">
      <c r="A836" s="2" t="s">
        <v>5205</v>
      </c>
      <c r="B836" s="5">
        <v>44141</v>
      </c>
      <c r="C836" s="2" t="s">
        <v>5206</v>
      </c>
      <c r="D836" t="s">
        <v>6168</v>
      </c>
      <c r="E836" s="2">
        <v>1</v>
      </c>
      <c r="F836" s="2" t="str">
        <f>customers!B836</f>
        <v>Nadeen Broomer</v>
      </c>
      <c r="G836" s="2" t="str">
        <f>customers!C836</f>
        <v>nbroomern6@examiner.com</v>
      </c>
      <c r="H836" s="2" t="str">
        <f>customers!G836</f>
        <v>United States</v>
      </c>
      <c r="I836" t="str" cm="1">
        <f t="array" ref="I836">_xlfn.IFS(LEFT(D836,1)="L","Lib",LEFT(D836,1)="A","Ara",LEFT(D836,1)="R","Rob",LEFT(D836,1)="E","Exc")</f>
        <v>Ara</v>
      </c>
      <c r="J836" t="str">
        <f>VLOOKUP(Table1[[#This Row],[Product ID]],products!A$2:G$49,3,FALSE)</f>
        <v>D</v>
      </c>
      <c r="K836">
        <f>VLOOKUP(Table1[[#This Row],[Product ID]],products!A$2:G$49,4,FALSE)</f>
        <v>2.5</v>
      </c>
      <c r="L836" s="8">
        <f>VLOOKUP(Table1[[#This Row],[Product ID]],products!A$2:G$49,5,FALSE)</f>
        <v>22.884999999999998</v>
      </c>
      <c r="M836" s="9">
        <f>E836*K836*Table1[[#This Row],[Unit Price]]</f>
        <v>57.212499999999991</v>
      </c>
    </row>
    <row r="837" spans="1:13" x14ac:dyDescent="0.35">
      <c r="A837" s="2" t="s">
        <v>5211</v>
      </c>
      <c r="B837" s="5">
        <v>44270</v>
      </c>
      <c r="C837" s="2" t="s">
        <v>5212</v>
      </c>
      <c r="D837" t="s">
        <v>6176</v>
      </c>
      <c r="E837" s="2">
        <v>1</v>
      </c>
      <c r="F837" s="2" t="str">
        <f>customers!B837</f>
        <v>Konstantine Thoumasson</v>
      </c>
      <c r="G837" s="2" t="str">
        <f>customers!C837</f>
        <v>kthoumassonn7@bloglovin.com</v>
      </c>
      <c r="H837" s="2" t="str">
        <f>customers!G837</f>
        <v>United States</v>
      </c>
      <c r="I837" t="str" cm="1">
        <f t="array" ref="I837">_xlfn.IFS(LEFT(D837,1)="L","Lib",LEFT(D837,1)="A","Ara",LEFT(D837,1)="R","Rob",LEFT(D837,1)="E","Exc")</f>
        <v>Exc</v>
      </c>
      <c r="J837" t="str">
        <f>VLOOKUP(Table1[[#This Row],[Product ID]],products!A$2:G$49,3,FALSE)</f>
        <v>L</v>
      </c>
      <c r="K837">
        <f>VLOOKUP(Table1[[#This Row],[Product ID]],products!A$2:G$49,4,FALSE)</f>
        <v>0.5</v>
      </c>
      <c r="L837" s="8">
        <f>VLOOKUP(Table1[[#This Row],[Product ID]],products!A$2:G$49,5,FALSE)</f>
        <v>8.91</v>
      </c>
      <c r="M837" s="9">
        <f>E837*K837*Table1[[#This Row],[Unit Price]]</f>
        <v>4.4550000000000001</v>
      </c>
    </row>
    <row r="838" spans="1:13" x14ac:dyDescent="0.35">
      <c r="A838" s="2" t="s">
        <v>5216</v>
      </c>
      <c r="B838" s="5">
        <v>44486</v>
      </c>
      <c r="C838" s="2" t="s">
        <v>5217</v>
      </c>
      <c r="D838" t="s">
        <v>6154</v>
      </c>
      <c r="E838" s="2">
        <v>4</v>
      </c>
      <c r="F838" s="2" t="str">
        <f>customers!B838</f>
        <v>Frans Habbergham</v>
      </c>
      <c r="G838" s="2" t="str">
        <f>customers!C838</f>
        <v>fhabberghamn8@discovery.com</v>
      </c>
      <c r="H838" s="2" t="str">
        <f>customers!G838</f>
        <v>United States</v>
      </c>
      <c r="I838" t="str" cm="1">
        <f t="array" ref="I838">_xlfn.IFS(LEFT(D838,1)="L","Lib",LEFT(D838,1)="A","Ara",LEFT(D838,1)="R","Rob",LEFT(D838,1)="E","Exc")</f>
        <v>Ara</v>
      </c>
      <c r="J838" t="str">
        <f>VLOOKUP(Table1[[#This Row],[Product ID]],products!A$2:G$49,3,FALSE)</f>
        <v>D</v>
      </c>
      <c r="K838">
        <f>VLOOKUP(Table1[[#This Row],[Product ID]],products!A$2:G$49,4,FALSE)</f>
        <v>0.2</v>
      </c>
      <c r="L838" s="8">
        <f>VLOOKUP(Table1[[#This Row],[Product ID]],products!A$2:G$49,5,FALSE)</f>
        <v>2.9849999999999999</v>
      </c>
      <c r="M838" s="9">
        <f>E838*K838*Table1[[#This Row],[Unit Price]]</f>
        <v>2.3879999999999999</v>
      </c>
    </row>
    <row r="839" spans="1:13" x14ac:dyDescent="0.35">
      <c r="A839" s="2" t="s">
        <v>5222</v>
      </c>
      <c r="B839" s="5">
        <v>43715</v>
      </c>
      <c r="C839" s="2" t="s">
        <v>5113</v>
      </c>
      <c r="D839" t="s">
        <v>6181</v>
      </c>
      <c r="E839" s="2">
        <v>3</v>
      </c>
      <c r="F839" s="2" t="str">
        <f>customers!B839</f>
        <v>Margarette Woolham</v>
      </c>
      <c r="G839" s="2" t="str">
        <f>customers!C839</f>
        <v>mwoolhamn9@nature.com</v>
      </c>
      <c r="H839" s="2" t="str">
        <f>customers!G839</f>
        <v>United States</v>
      </c>
      <c r="I839" t="str" cm="1">
        <f t="array" ref="I839">_xlfn.IFS(LEFT(D839,1)="L","Lib",LEFT(D839,1)="A","Ara",LEFT(D839,1)="R","Rob",LEFT(D839,1)="E","Exc")</f>
        <v>Lib</v>
      </c>
      <c r="J839" t="str">
        <f>VLOOKUP(Table1[[#This Row],[Product ID]],products!A$2:G$49,3,FALSE)</f>
        <v>M</v>
      </c>
      <c r="K839">
        <f>VLOOKUP(Table1[[#This Row],[Product ID]],products!A$2:G$49,4,FALSE)</f>
        <v>2.5</v>
      </c>
      <c r="L839" s="8">
        <f>VLOOKUP(Table1[[#This Row],[Product ID]],products!A$2:G$49,5,FALSE)</f>
        <v>33.464999999999996</v>
      </c>
      <c r="M839" s="9">
        <f>E839*K839*Table1[[#This Row],[Unit Price]]</f>
        <v>250.98749999999998</v>
      </c>
    </row>
    <row r="840" spans="1:13" x14ac:dyDescent="0.35">
      <c r="A840" s="2" t="s">
        <v>5228</v>
      </c>
      <c r="B840" s="5">
        <v>44755</v>
      </c>
      <c r="C840" s="2" t="s">
        <v>5229</v>
      </c>
      <c r="D840" t="s">
        <v>6168</v>
      </c>
      <c r="E840" s="2">
        <v>5</v>
      </c>
      <c r="F840" s="2" t="str">
        <f>customers!B840</f>
        <v>Romain Avrashin</v>
      </c>
      <c r="G840" s="2" t="str">
        <f>customers!C840</f>
        <v>ravrashinna@tamu.edu</v>
      </c>
      <c r="H840" s="2" t="str">
        <f>customers!G840</f>
        <v>United States</v>
      </c>
      <c r="I840" t="str" cm="1">
        <f t="array" ref="I840">_xlfn.IFS(LEFT(D840,1)="L","Lib",LEFT(D840,1)="A","Ara",LEFT(D840,1)="R","Rob",LEFT(D840,1)="E","Exc")</f>
        <v>Ara</v>
      </c>
      <c r="J840" t="str">
        <f>VLOOKUP(Table1[[#This Row],[Product ID]],products!A$2:G$49,3,FALSE)</f>
        <v>D</v>
      </c>
      <c r="K840">
        <f>VLOOKUP(Table1[[#This Row],[Product ID]],products!A$2:G$49,4,FALSE)</f>
        <v>2.5</v>
      </c>
      <c r="L840" s="8">
        <f>VLOOKUP(Table1[[#This Row],[Product ID]],products!A$2:G$49,5,FALSE)</f>
        <v>22.884999999999998</v>
      </c>
      <c r="M840" s="9">
        <f>E840*K840*Table1[[#This Row],[Unit Price]]</f>
        <v>286.0625</v>
      </c>
    </row>
    <row r="841" spans="1:13" x14ac:dyDescent="0.35">
      <c r="A841" s="2" t="s">
        <v>5234</v>
      </c>
      <c r="B841" s="5">
        <v>44521</v>
      </c>
      <c r="C841" s="2" t="s">
        <v>5235</v>
      </c>
      <c r="D841" t="s">
        <v>6139</v>
      </c>
      <c r="E841" s="2">
        <v>5</v>
      </c>
      <c r="F841" s="2" t="str">
        <f>customers!B841</f>
        <v>Miran Doidge</v>
      </c>
      <c r="G841" s="2" t="str">
        <f>customers!C841</f>
        <v>mdoidgenb@etsy.com</v>
      </c>
      <c r="H841" s="2" t="str">
        <f>customers!G841</f>
        <v>United States</v>
      </c>
      <c r="I841" t="str" cm="1">
        <f t="array" ref="I841">_xlfn.IFS(LEFT(D841,1)="L","Lib",LEFT(D841,1)="A","Ara",LEFT(D841,1)="R","Rob",LEFT(D841,1)="E","Exc")</f>
        <v>Exc</v>
      </c>
      <c r="J841" t="str">
        <f>VLOOKUP(Table1[[#This Row],[Product ID]],products!A$2:G$49,3,FALSE)</f>
        <v>M</v>
      </c>
      <c r="K841">
        <f>VLOOKUP(Table1[[#This Row],[Product ID]],products!A$2:G$49,4,FALSE)</f>
        <v>0.5</v>
      </c>
      <c r="L841" s="8">
        <f>VLOOKUP(Table1[[#This Row],[Product ID]],products!A$2:G$49,5,FALSE)</f>
        <v>8.25</v>
      </c>
      <c r="M841" s="9">
        <f>E841*K841*Table1[[#This Row],[Unit Price]]</f>
        <v>20.625</v>
      </c>
    </row>
    <row r="842" spans="1:13" x14ac:dyDescent="0.35">
      <c r="A842" s="2" t="s">
        <v>5240</v>
      </c>
      <c r="B842" s="5">
        <v>44574</v>
      </c>
      <c r="C842" s="2" t="s">
        <v>5241</v>
      </c>
      <c r="D842" t="s">
        <v>6173</v>
      </c>
      <c r="E842" s="2">
        <v>4</v>
      </c>
      <c r="F842" s="2" t="str">
        <f>customers!B842</f>
        <v>Janeva Edinboro</v>
      </c>
      <c r="G842" s="2" t="str">
        <f>customers!C842</f>
        <v>jedinboronc@reverbnation.com</v>
      </c>
      <c r="H842" s="2" t="str">
        <f>customers!G842</f>
        <v>United States</v>
      </c>
      <c r="I842" t="str" cm="1">
        <f t="array" ref="I842">_xlfn.IFS(LEFT(D842,1)="L","Lib",LEFT(D842,1)="A","Ara",LEFT(D842,1)="R","Rob",LEFT(D842,1)="E","Exc")</f>
        <v>Rob</v>
      </c>
      <c r="J842" t="str">
        <f>VLOOKUP(Table1[[#This Row],[Product ID]],products!A$2:G$49,3,FALSE)</f>
        <v>L</v>
      </c>
      <c r="K842">
        <f>VLOOKUP(Table1[[#This Row],[Product ID]],products!A$2:G$49,4,FALSE)</f>
        <v>0.5</v>
      </c>
      <c r="L842" s="8">
        <f>VLOOKUP(Table1[[#This Row],[Product ID]],products!A$2:G$49,5,FALSE)</f>
        <v>7.169999999999999</v>
      </c>
      <c r="M842" s="9">
        <f>E842*K842*Table1[[#This Row],[Unit Price]]</f>
        <v>14.339999999999998</v>
      </c>
    </row>
    <row r="843" spans="1:13" x14ac:dyDescent="0.35">
      <c r="A843" s="2" t="s">
        <v>5246</v>
      </c>
      <c r="B843" s="5">
        <v>44755</v>
      </c>
      <c r="C843" s="2" t="s">
        <v>5247</v>
      </c>
      <c r="D843" t="s">
        <v>6159</v>
      </c>
      <c r="E843" s="2">
        <v>1</v>
      </c>
      <c r="F843" s="2" t="str">
        <f>customers!B843</f>
        <v>Trumaine Tewelson</v>
      </c>
      <c r="G843" s="2" t="str">
        <f>customers!C843</f>
        <v>ttewelsonnd@cdbaby.com</v>
      </c>
      <c r="H843" s="2" t="str">
        <f>customers!G843</f>
        <v>United States</v>
      </c>
      <c r="I843" t="str" cm="1">
        <f t="array" ref="I843">_xlfn.IFS(LEFT(D843,1)="L","Lib",LEFT(D843,1)="A","Ara",LEFT(D843,1)="R","Rob",LEFT(D843,1)="E","Exc")</f>
        <v>Lib</v>
      </c>
      <c r="J843" t="str">
        <f>VLOOKUP(Table1[[#This Row],[Product ID]],products!A$2:G$49,3,FALSE)</f>
        <v>M</v>
      </c>
      <c r="K843">
        <f>VLOOKUP(Table1[[#This Row],[Product ID]],products!A$2:G$49,4,FALSE)</f>
        <v>0.2</v>
      </c>
      <c r="L843" s="8">
        <f>VLOOKUP(Table1[[#This Row],[Product ID]],products!A$2:G$49,5,FALSE)</f>
        <v>4.3650000000000002</v>
      </c>
      <c r="M843" s="9">
        <f>E843*K843*Table1[[#This Row],[Unit Price]]</f>
        <v>0.87300000000000011</v>
      </c>
    </row>
    <row r="844" spans="1:13" x14ac:dyDescent="0.35">
      <c r="A844" s="2" t="s">
        <v>5251</v>
      </c>
      <c r="B844" s="5">
        <v>44502</v>
      </c>
      <c r="C844" s="2" t="s">
        <v>5188</v>
      </c>
      <c r="D844" t="s">
        <v>6156</v>
      </c>
      <c r="E844" s="2">
        <v>2</v>
      </c>
      <c r="F844" s="2" t="str">
        <f>customers!B844</f>
        <v>Niles Krimmer</v>
      </c>
      <c r="G844" s="2" t="str">
        <f>customers!C844</f>
        <v>nkrimmerne@bbb.org</v>
      </c>
      <c r="H844" s="2" t="str">
        <f>customers!G844</f>
        <v>United States</v>
      </c>
      <c r="I844" t="str" cm="1">
        <f t="array" ref="I844">_xlfn.IFS(LEFT(D844,1)="L","Lib",LEFT(D844,1)="A","Ara",LEFT(D844,1)="R","Rob",LEFT(D844,1)="E","Exc")</f>
        <v>Exc</v>
      </c>
      <c r="J844" t="str">
        <f>VLOOKUP(Table1[[#This Row],[Product ID]],products!A$2:G$49,3,FALSE)</f>
        <v>M</v>
      </c>
      <c r="K844">
        <f>VLOOKUP(Table1[[#This Row],[Product ID]],products!A$2:G$49,4,FALSE)</f>
        <v>0.2</v>
      </c>
      <c r="L844" s="8">
        <f>VLOOKUP(Table1[[#This Row],[Product ID]],products!A$2:G$49,5,FALSE)</f>
        <v>4.125</v>
      </c>
      <c r="M844" s="9">
        <f>E844*K844*Table1[[#This Row],[Unit Price]]</f>
        <v>1.6500000000000001</v>
      </c>
    </row>
    <row r="845" spans="1:13" x14ac:dyDescent="0.35">
      <c r="A845" s="2" t="s">
        <v>5256</v>
      </c>
      <c r="B845" s="5">
        <v>44387</v>
      </c>
      <c r="C845" s="2" t="s">
        <v>5257</v>
      </c>
      <c r="D845" t="s">
        <v>6156</v>
      </c>
      <c r="E845" s="2">
        <v>2</v>
      </c>
      <c r="F845" s="2" t="str">
        <f>customers!B845</f>
        <v>De Drewitt</v>
      </c>
      <c r="G845" s="2" t="str">
        <f>customers!C845</f>
        <v>ddrewittnf@mapquest.com</v>
      </c>
      <c r="H845" s="2" t="str">
        <f>customers!G845</f>
        <v>United States</v>
      </c>
      <c r="I845" t="str" cm="1">
        <f t="array" ref="I845">_xlfn.IFS(LEFT(D845,1)="L","Lib",LEFT(D845,1)="A","Ara",LEFT(D845,1)="R","Rob",LEFT(D845,1)="E","Exc")</f>
        <v>Exc</v>
      </c>
      <c r="J845" t="str">
        <f>VLOOKUP(Table1[[#This Row],[Product ID]],products!A$2:G$49,3,FALSE)</f>
        <v>M</v>
      </c>
      <c r="K845">
        <f>VLOOKUP(Table1[[#This Row],[Product ID]],products!A$2:G$49,4,FALSE)</f>
        <v>0.2</v>
      </c>
      <c r="L845" s="8">
        <f>VLOOKUP(Table1[[#This Row],[Product ID]],products!A$2:G$49,5,FALSE)</f>
        <v>4.125</v>
      </c>
      <c r="M845" s="9">
        <f>E845*K845*Table1[[#This Row],[Unit Price]]</f>
        <v>1.6500000000000001</v>
      </c>
    </row>
    <row r="846" spans="1:13" x14ac:dyDescent="0.35">
      <c r="A846" s="2" t="s">
        <v>5262</v>
      </c>
      <c r="B846" s="5">
        <v>44476</v>
      </c>
      <c r="C846" s="2" t="s">
        <v>5263</v>
      </c>
      <c r="D846" t="s">
        <v>6158</v>
      </c>
      <c r="E846" s="2">
        <v>6</v>
      </c>
      <c r="F846" s="2" t="str">
        <f>customers!B846</f>
        <v>Adelheid Gladhill</v>
      </c>
      <c r="G846" s="2" t="str">
        <f>customers!C846</f>
        <v>agladhillng@stanford.edu</v>
      </c>
      <c r="H846" s="2" t="str">
        <f>customers!G846</f>
        <v>United States</v>
      </c>
      <c r="I846" t="str" cm="1">
        <f t="array" ref="I846">_xlfn.IFS(LEFT(D846,1)="L","Lib",LEFT(D846,1)="A","Ara",LEFT(D846,1)="R","Rob",LEFT(D846,1)="E","Exc")</f>
        <v>Ara</v>
      </c>
      <c r="J846" t="str">
        <f>VLOOKUP(Table1[[#This Row],[Product ID]],products!A$2:G$49,3,FALSE)</f>
        <v>D</v>
      </c>
      <c r="K846">
        <f>VLOOKUP(Table1[[#This Row],[Product ID]],products!A$2:G$49,4,FALSE)</f>
        <v>0.5</v>
      </c>
      <c r="L846" s="8">
        <f>VLOOKUP(Table1[[#This Row],[Product ID]],products!A$2:G$49,5,FALSE)</f>
        <v>5.97</v>
      </c>
      <c r="M846" s="9">
        <f>E846*K846*Table1[[#This Row],[Unit Price]]</f>
        <v>17.91</v>
      </c>
    </row>
    <row r="847" spans="1:13" x14ac:dyDescent="0.35">
      <c r="A847" s="2" t="s">
        <v>5268</v>
      </c>
      <c r="B847" s="5">
        <v>43889</v>
      </c>
      <c r="C847" s="2" t="s">
        <v>5269</v>
      </c>
      <c r="D847" t="s">
        <v>6185</v>
      </c>
      <c r="E847" s="2">
        <v>6</v>
      </c>
      <c r="F847" s="2" t="str">
        <f>customers!B847</f>
        <v>Murielle Lorinez</v>
      </c>
      <c r="G847" s="2" t="str">
        <f>customers!C847</f>
        <v>mlorineznh@whitehouse.gov</v>
      </c>
      <c r="H847" s="2" t="str">
        <f>customers!G847</f>
        <v>United States</v>
      </c>
      <c r="I847" t="str" cm="1">
        <f t="array" ref="I847">_xlfn.IFS(LEFT(D847,1)="L","Lib",LEFT(D847,1)="A","Ara",LEFT(D847,1)="R","Rob",LEFT(D847,1)="E","Exc")</f>
        <v>Exc</v>
      </c>
      <c r="J847" t="str">
        <f>VLOOKUP(Table1[[#This Row],[Product ID]],products!A$2:G$49,3,FALSE)</f>
        <v>D</v>
      </c>
      <c r="K847">
        <f>VLOOKUP(Table1[[#This Row],[Product ID]],products!A$2:G$49,4,FALSE)</f>
        <v>2.5</v>
      </c>
      <c r="L847" s="8">
        <f>VLOOKUP(Table1[[#This Row],[Product ID]],products!A$2:G$49,5,FALSE)</f>
        <v>27.945</v>
      </c>
      <c r="M847" s="9">
        <f>E847*K847*Table1[[#This Row],[Unit Price]]</f>
        <v>419.17500000000001</v>
      </c>
    </row>
    <row r="848" spans="1:13" x14ac:dyDescent="0.35">
      <c r="A848" s="2" t="s">
        <v>5273</v>
      </c>
      <c r="B848" s="5">
        <v>44747</v>
      </c>
      <c r="C848" s="2" t="s">
        <v>5274</v>
      </c>
      <c r="D848" t="s">
        <v>6175</v>
      </c>
      <c r="E848" s="2">
        <v>2</v>
      </c>
      <c r="F848" s="2" t="str">
        <f>customers!B848</f>
        <v>Edin Mathe</v>
      </c>
      <c r="G848" s="2">
        <f>customers!C848</f>
        <v>0</v>
      </c>
      <c r="H848" s="2" t="str">
        <f>customers!G848</f>
        <v>United States</v>
      </c>
      <c r="I848" t="str" cm="1">
        <f t="array" ref="I848">_xlfn.IFS(LEFT(D848,1)="L","Lib",LEFT(D848,1)="A","Ara",LEFT(D848,1)="R","Rob",LEFT(D848,1)="E","Exc")</f>
        <v>Ara</v>
      </c>
      <c r="J848" t="str">
        <f>VLOOKUP(Table1[[#This Row],[Product ID]],products!A$2:G$49,3,FALSE)</f>
        <v>M</v>
      </c>
      <c r="K848">
        <f>VLOOKUP(Table1[[#This Row],[Product ID]],products!A$2:G$49,4,FALSE)</f>
        <v>2.5</v>
      </c>
      <c r="L848" s="8">
        <f>VLOOKUP(Table1[[#This Row],[Product ID]],products!A$2:G$49,5,FALSE)</f>
        <v>25.874999999999996</v>
      </c>
      <c r="M848" s="9">
        <f>E848*K848*Table1[[#This Row],[Unit Price]]</f>
        <v>129.37499999999997</v>
      </c>
    </row>
    <row r="849" spans="1:13" x14ac:dyDescent="0.35">
      <c r="A849" s="2" t="s">
        <v>5278</v>
      </c>
      <c r="B849" s="5">
        <v>44460</v>
      </c>
      <c r="C849" s="2" t="s">
        <v>5279</v>
      </c>
      <c r="D849" t="s">
        <v>6154</v>
      </c>
      <c r="E849" s="2">
        <v>3</v>
      </c>
      <c r="F849" s="2" t="str">
        <f>customers!B849</f>
        <v>Mordy Van Der Vlies</v>
      </c>
      <c r="G849" s="2" t="str">
        <f>customers!C849</f>
        <v>mvannj@wikipedia.org</v>
      </c>
      <c r="H849" s="2" t="str">
        <f>customers!G849</f>
        <v>United States</v>
      </c>
      <c r="I849" t="str" cm="1">
        <f t="array" ref="I849">_xlfn.IFS(LEFT(D849,1)="L","Lib",LEFT(D849,1)="A","Ara",LEFT(D849,1)="R","Rob",LEFT(D849,1)="E","Exc")</f>
        <v>Ara</v>
      </c>
      <c r="J849" t="str">
        <f>VLOOKUP(Table1[[#This Row],[Product ID]],products!A$2:G$49,3,FALSE)</f>
        <v>D</v>
      </c>
      <c r="K849">
        <f>VLOOKUP(Table1[[#This Row],[Product ID]],products!A$2:G$49,4,FALSE)</f>
        <v>0.2</v>
      </c>
      <c r="L849" s="8">
        <f>VLOOKUP(Table1[[#This Row],[Product ID]],products!A$2:G$49,5,FALSE)</f>
        <v>2.9849999999999999</v>
      </c>
      <c r="M849" s="9">
        <f>E849*K849*Table1[[#This Row],[Unit Price]]</f>
        <v>1.7910000000000001</v>
      </c>
    </row>
    <row r="850" spans="1:13" x14ac:dyDescent="0.35">
      <c r="A850" s="2" t="s">
        <v>5283</v>
      </c>
      <c r="B850" s="5">
        <v>43468</v>
      </c>
      <c r="C850" s="2" t="s">
        <v>5284</v>
      </c>
      <c r="D850" t="s">
        <v>6176</v>
      </c>
      <c r="E850" s="2">
        <v>6</v>
      </c>
      <c r="F850" s="2" t="str">
        <f>customers!B850</f>
        <v>Spencer Wastell</v>
      </c>
      <c r="G850" s="2">
        <f>customers!C850</f>
        <v>0</v>
      </c>
      <c r="H850" s="2" t="str">
        <f>customers!G850</f>
        <v>United States</v>
      </c>
      <c r="I850" t="str" cm="1">
        <f t="array" ref="I850">_xlfn.IFS(LEFT(D850,1)="L","Lib",LEFT(D850,1)="A","Ara",LEFT(D850,1)="R","Rob",LEFT(D850,1)="E","Exc")</f>
        <v>Exc</v>
      </c>
      <c r="J850" t="str">
        <f>VLOOKUP(Table1[[#This Row],[Product ID]],products!A$2:G$49,3,FALSE)</f>
        <v>L</v>
      </c>
      <c r="K850">
        <f>VLOOKUP(Table1[[#This Row],[Product ID]],products!A$2:G$49,4,FALSE)</f>
        <v>0.5</v>
      </c>
      <c r="L850" s="8">
        <f>VLOOKUP(Table1[[#This Row],[Product ID]],products!A$2:G$49,5,FALSE)</f>
        <v>8.91</v>
      </c>
      <c r="M850" s="9">
        <f>E850*K850*Table1[[#This Row],[Unit Price]]</f>
        <v>26.73</v>
      </c>
    </row>
    <row r="851" spans="1:13" x14ac:dyDescent="0.35">
      <c r="A851" s="2" t="s">
        <v>5288</v>
      </c>
      <c r="B851" s="5">
        <v>44628</v>
      </c>
      <c r="C851" s="2" t="s">
        <v>5289</v>
      </c>
      <c r="D851" t="s">
        <v>6167</v>
      </c>
      <c r="E851" s="2">
        <v>6</v>
      </c>
      <c r="F851" s="2" t="str">
        <f>customers!B851</f>
        <v>Jemimah Ethelston</v>
      </c>
      <c r="G851" s="2" t="str">
        <f>customers!C851</f>
        <v>jethelstonnl@creativecommons.org</v>
      </c>
      <c r="H851" s="2" t="str">
        <f>customers!G851</f>
        <v>United States</v>
      </c>
      <c r="I851" t="str" cm="1">
        <f t="array" ref="I851">_xlfn.IFS(LEFT(D851,1)="L","Lib",LEFT(D851,1)="A","Ara",LEFT(D851,1)="R","Rob",LEFT(D851,1)="E","Exc")</f>
        <v>Ara</v>
      </c>
      <c r="J851" t="str">
        <f>VLOOKUP(Table1[[#This Row],[Product ID]],products!A$2:G$49,3,FALSE)</f>
        <v>L</v>
      </c>
      <c r="K851">
        <f>VLOOKUP(Table1[[#This Row],[Product ID]],products!A$2:G$49,4,FALSE)</f>
        <v>0.2</v>
      </c>
      <c r="L851" s="8">
        <f>VLOOKUP(Table1[[#This Row],[Product ID]],products!A$2:G$49,5,FALSE)</f>
        <v>3.8849999999999998</v>
      </c>
      <c r="M851" s="9">
        <f>E851*K851*Table1[[#This Row],[Unit Price]]</f>
        <v>4.6620000000000008</v>
      </c>
    </row>
    <row r="852" spans="1:13" x14ac:dyDescent="0.35">
      <c r="A852" s="2" t="s">
        <v>5288</v>
      </c>
      <c r="B852" s="5">
        <v>44628</v>
      </c>
      <c r="C852" s="2" t="s">
        <v>5289</v>
      </c>
      <c r="D852" t="s">
        <v>6152</v>
      </c>
      <c r="E852" s="2">
        <v>2</v>
      </c>
      <c r="F852" s="2" t="str">
        <f>customers!B852</f>
        <v>Bobbe Jevon</v>
      </c>
      <c r="G852" s="2" t="str">
        <f>customers!C852</f>
        <v>bjevonnm@feedburner.com</v>
      </c>
      <c r="H852" s="2" t="str">
        <f>customers!G852</f>
        <v>United States</v>
      </c>
      <c r="I852" t="str" cm="1">
        <f t="array" ref="I852">_xlfn.IFS(LEFT(D852,1)="L","Lib",LEFT(D852,1)="A","Ara",LEFT(D852,1)="R","Rob",LEFT(D852,1)="E","Exc")</f>
        <v>Ara</v>
      </c>
      <c r="J852" t="str">
        <f>VLOOKUP(Table1[[#This Row],[Product ID]],products!A$2:G$49,3,FALSE)</f>
        <v>M</v>
      </c>
      <c r="K852">
        <f>VLOOKUP(Table1[[#This Row],[Product ID]],products!A$2:G$49,4,FALSE)</f>
        <v>0.2</v>
      </c>
      <c r="L852" s="8">
        <f>VLOOKUP(Table1[[#This Row],[Product ID]],products!A$2:G$49,5,FALSE)</f>
        <v>3.375</v>
      </c>
      <c r="M852" s="9">
        <f>E852*K852*Table1[[#This Row],[Unit Price]]</f>
        <v>1.35</v>
      </c>
    </row>
    <row r="853" spans="1:13" x14ac:dyDescent="0.35">
      <c r="A853" s="2" t="s">
        <v>5299</v>
      </c>
      <c r="B853" s="5">
        <v>43900</v>
      </c>
      <c r="C853" s="2" t="s">
        <v>5300</v>
      </c>
      <c r="D853" t="s">
        <v>6169</v>
      </c>
      <c r="E853" s="2">
        <v>1</v>
      </c>
      <c r="F853" s="2" t="str">
        <f>customers!B853</f>
        <v>Perice Eberz</v>
      </c>
      <c r="G853" s="2" t="str">
        <f>customers!C853</f>
        <v>peberznn@woothemes.com</v>
      </c>
      <c r="H853" s="2" t="str">
        <f>customers!G853</f>
        <v>United States</v>
      </c>
      <c r="I853" t="str" cm="1">
        <f t="array" ref="I853">_xlfn.IFS(LEFT(D853,1)="L","Lib",LEFT(D853,1)="A","Ara",LEFT(D853,1)="R","Rob",LEFT(D853,1)="E","Exc")</f>
        <v>Lib</v>
      </c>
      <c r="J853" t="str">
        <f>VLOOKUP(Table1[[#This Row],[Product ID]],products!A$2:G$49,3,FALSE)</f>
        <v>D</v>
      </c>
      <c r="K853">
        <f>VLOOKUP(Table1[[#This Row],[Product ID]],products!A$2:G$49,4,FALSE)</f>
        <v>0.5</v>
      </c>
      <c r="L853" s="8">
        <f>VLOOKUP(Table1[[#This Row],[Product ID]],products!A$2:G$49,5,FALSE)</f>
        <v>7.77</v>
      </c>
      <c r="M853" s="9">
        <f>E853*K853*Table1[[#This Row],[Unit Price]]</f>
        <v>3.8849999999999998</v>
      </c>
    </row>
    <row r="854" spans="1:13" x14ac:dyDescent="0.35">
      <c r="A854" s="2" t="s">
        <v>5305</v>
      </c>
      <c r="B854" s="5">
        <v>44527</v>
      </c>
      <c r="C854" s="2" t="s">
        <v>5306</v>
      </c>
      <c r="D854" t="s">
        <v>6165</v>
      </c>
      <c r="E854" s="2">
        <v>4</v>
      </c>
      <c r="F854" s="2" t="str">
        <f>customers!B854</f>
        <v>Bear Gaish</v>
      </c>
      <c r="G854" s="2" t="str">
        <f>customers!C854</f>
        <v>bgaishno@altervista.org</v>
      </c>
      <c r="H854" s="2" t="str">
        <f>customers!G854</f>
        <v>United States</v>
      </c>
      <c r="I854" t="str" cm="1">
        <f t="array" ref="I854">_xlfn.IFS(LEFT(D854,1)="L","Lib",LEFT(D854,1)="A","Ara",LEFT(D854,1)="R","Rob",LEFT(D854,1)="E","Exc")</f>
        <v>Lib</v>
      </c>
      <c r="J854" t="str">
        <f>VLOOKUP(Table1[[#This Row],[Product ID]],products!A$2:G$49,3,FALSE)</f>
        <v>D</v>
      </c>
      <c r="K854">
        <f>VLOOKUP(Table1[[#This Row],[Product ID]],products!A$2:G$49,4,FALSE)</f>
        <v>2.5</v>
      </c>
      <c r="L854" s="8">
        <f>VLOOKUP(Table1[[#This Row],[Product ID]],products!A$2:G$49,5,FALSE)</f>
        <v>29.784999999999997</v>
      </c>
      <c r="M854" s="9">
        <f>E854*K854*Table1[[#This Row],[Unit Price]]</f>
        <v>297.84999999999997</v>
      </c>
    </row>
    <row r="855" spans="1:13" x14ac:dyDescent="0.35">
      <c r="A855" s="2" t="s">
        <v>5310</v>
      </c>
      <c r="B855" s="5">
        <v>44259</v>
      </c>
      <c r="C855" s="2" t="s">
        <v>5311</v>
      </c>
      <c r="D855" t="s">
        <v>6147</v>
      </c>
      <c r="E855" s="2">
        <v>2</v>
      </c>
      <c r="F855" s="2" t="str">
        <f>customers!B855</f>
        <v>Lynnea Danton</v>
      </c>
      <c r="G855" s="2" t="str">
        <f>customers!C855</f>
        <v>ldantonnp@miitbeian.gov.cn</v>
      </c>
      <c r="H855" s="2" t="str">
        <f>customers!G855</f>
        <v>United States</v>
      </c>
      <c r="I855" t="str" cm="1">
        <f t="array" ref="I855">_xlfn.IFS(LEFT(D855,1)="L","Lib",LEFT(D855,1)="A","Ara",LEFT(D855,1)="R","Rob",LEFT(D855,1)="E","Exc")</f>
        <v>Ara</v>
      </c>
      <c r="J855" t="str">
        <f>VLOOKUP(Table1[[#This Row],[Product ID]],products!A$2:G$49,3,FALSE)</f>
        <v>D</v>
      </c>
      <c r="K855">
        <f>VLOOKUP(Table1[[#This Row],[Product ID]],products!A$2:G$49,4,FALSE)</f>
        <v>1</v>
      </c>
      <c r="L855" s="8">
        <f>VLOOKUP(Table1[[#This Row],[Product ID]],products!A$2:G$49,5,FALSE)</f>
        <v>9.9499999999999993</v>
      </c>
      <c r="M855" s="9">
        <f>E855*K855*Table1[[#This Row],[Unit Price]]</f>
        <v>19.899999999999999</v>
      </c>
    </row>
    <row r="856" spans="1:13" x14ac:dyDescent="0.35">
      <c r="A856" s="2" t="s">
        <v>5315</v>
      </c>
      <c r="B856" s="5">
        <v>44516</v>
      </c>
      <c r="C856" s="2" t="s">
        <v>5316</v>
      </c>
      <c r="D856" t="s">
        <v>6173</v>
      </c>
      <c r="E856" s="2">
        <v>5</v>
      </c>
      <c r="F856" s="2" t="str">
        <f>customers!B856</f>
        <v>Skipton Morrall</v>
      </c>
      <c r="G856" s="2" t="str">
        <f>customers!C856</f>
        <v>smorrallnq@answers.com</v>
      </c>
      <c r="H856" s="2" t="str">
        <f>customers!G856</f>
        <v>United States</v>
      </c>
      <c r="I856" t="str" cm="1">
        <f t="array" ref="I856">_xlfn.IFS(LEFT(D856,1)="L","Lib",LEFT(D856,1)="A","Ara",LEFT(D856,1)="R","Rob",LEFT(D856,1)="E","Exc")</f>
        <v>Rob</v>
      </c>
      <c r="J856" t="str">
        <f>VLOOKUP(Table1[[#This Row],[Product ID]],products!A$2:G$49,3,FALSE)</f>
        <v>L</v>
      </c>
      <c r="K856">
        <f>VLOOKUP(Table1[[#This Row],[Product ID]],products!A$2:G$49,4,FALSE)</f>
        <v>0.5</v>
      </c>
      <c r="L856" s="8">
        <f>VLOOKUP(Table1[[#This Row],[Product ID]],products!A$2:G$49,5,FALSE)</f>
        <v>7.169999999999999</v>
      </c>
      <c r="M856" s="9">
        <f>E856*K856*Table1[[#This Row],[Unit Price]]</f>
        <v>17.924999999999997</v>
      </c>
    </row>
    <row r="857" spans="1:13" x14ac:dyDescent="0.35">
      <c r="A857" s="2" t="s">
        <v>5321</v>
      </c>
      <c r="B857" s="5">
        <v>43632</v>
      </c>
      <c r="C857" s="2" t="s">
        <v>5322</v>
      </c>
      <c r="D857" t="s">
        <v>6165</v>
      </c>
      <c r="E857" s="2">
        <v>3</v>
      </c>
      <c r="F857" s="2" t="str">
        <f>customers!B857</f>
        <v>Devan Crownshaw</v>
      </c>
      <c r="G857" s="2" t="str">
        <f>customers!C857</f>
        <v>dcrownshawnr@photobucket.com</v>
      </c>
      <c r="H857" s="2" t="str">
        <f>customers!G857</f>
        <v>United States</v>
      </c>
      <c r="I857" t="str" cm="1">
        <f t="array" ref="I857">_xlfn.IFS(LEFT(D857,1)="L","Lib",LEFT(D857,1)="A","Ara",LEFT(D857,1)="R","Rob",LEFT(D857,1)="E","Exc")</f>
        <v>Lib</v>
      </c>
      <c r="J857" t="str">
        <f>VLOOKUP(Table1[[#This Row],[Product ID]],products!A$2:G$49,3,FALSE)</f>
        <v>D</v>
      </c>
      <c r="K857">
        <f>VLOOKUP(Table1[[#This Row],[Product ID]],products!A$2:G$49,4,FALSE)</f>
        <v>2.5</v>
      </c>
      <c r="L857" s="8">
        <f>VLOOKUP(Table1[[#This Row],[Product ID]],products!A$2:G$49,5,FALSE)</f>
        <v>29.784999999999997</v>
      </c>
      <c r="M857" s="9">
        <f>E857*K857*Table1[[#This Row],[Unit Price]]</f>
        <v>223.38749999999999</v>
      </c>
    </row>
    <row r="858" spans="1:13" x14ac:dyDescent="0.35">
      <c r="A858" s="2" t="s">
        <v>5327</v>
      </c>
      <c r="B858" s="5">
        <v>44031</v>
      </c>
      <c r="C858" s="2" t="s">
        <v>5188</v>
      </c>
      <c r="D858" t="s">
        <v>6159</v>
      </c>
      <c r="E858" s="2">
        <v>2</v>
      </c>
      <c r="F858" s="2" t="str">
        <f>customers!B858</f>
        <v>Kriste Wessel</v>
      </c>
      <c r="G858" s="2" t="str">
        <f>customers!C858</f>
        <v>kwesselns@wikispaces.com</v>
      </c>
      <c r="H858" s="2" t="str">
        <f>customers!G858</f>
        <v>United Kingdom</v>
      </c>
      <c r="I858" t="str" cm="1">
        <f t="array" ref="I858">_xlfn.IFS(LEFT(D858,1)="L","Lib",LEFT(D858,1)="A","Ara",LEFT(D858,1)="R","Rob",LEFT(D858,1)="E","Exc")</f>
        <v>Lib</v>
      </c>
      <c r="J858" t="str">
        <f>VLOOKUP(Table1[[#This Row],[Product ID]],products!A$2:G$49,3,FALSE)</f>
        <v>M</v>
      </c>
      <c r="K858">
        <f>VLOOKUP(Table1[[#This Row],[Product ID]],products!A$2:G$49,4,FALSE)</f>
        <v>0.2</v>
      </c>
      <c r="L858" s="8">
        <f>VLOOKUP(Table1[[#This Row],[Product ID]],products!A$2:G$49,5,FALSE)</f>
        <v>4.3650000000000002</v>
      </c>
      <c r="M858" s="9">
        <f>E858*K858*Table1[[#This Row],[Unit Price]]</f>
        <v>1.7460000000000002</v>
      </c>
    </row>
    <row r="859" spans="1:13" x14ac:dyDescent="0.35">
      <c r="A859" s="2" t="s">
        <v>5333</v>
      </c>
      <c r="B859" s="5">
        <v>43889</v>
      </c>
      <c r="C859" s="2" t="s">
        <v>5334</v>
      </c>
      <c r="D859" t="s">
        <v>6142</v>
      </c>
      <c r="E859" s="2">
        <v>5</v>
      </c>
      <c r="F859" s="2" t="str">
        <f>customers!B859</f>
        <v>Joceline Reddoch</v>
      </c>
      <c r="G859" s="2" t="str">
        <f>customers!C859</f>
        <v>jreddochnt@sun.com</v>
      </c>
      <c r="H859" s="2" t="str">
        <f>customers!G859</f>
        <v>United States</v>
      </c>
      <c r="I859" t="str" cm="1">
        <f t="array" ref="I859">_xlfn.IFS(LEFT(D859,1)="L","Lib",LEFT(D859,1)="A","Ara",LEFT(D859,1)="R","Rob",LEFT(D859,1)="E","Exc")</f>
        <v>Rob</v>
      </c>
      <c r="J859" t="str">
        <f>VLOOKUP(Table1[[#This Row],[Product ID]],products!A$2:G$49,3,FALSE)</f>
        <v>L</v>
      </c>
      <c r="K859">
        <f>VLOOKUP(Table1[[#This Row],[Product ID]],products!A$2:G$49,4,FALSE)</f>
        <v>2.5</v>
      </c>
      <c r="L859" s="8">
        <f>VLOOKUP(Table1[[#This Row],[Product ID]],products!A$2:G$49,5,FALSE)</f>
        <v>27.484999999999996</v>
      </c>
      <c r="M859" s="9">
        <f>E859*K859*Table1[[#This Row],[Unit Price]]</f>
        <v>343.56249999999994</v>
      </c>
    </row>
    <row r="860" spans="1:13" x14ac:dyDescent="0.35">
      <c r="A860" s="2" t="s">
        <v>5339</v>
      </c>
      <c r="B860" s="5">
        <v>43638</v>
      </c>
      <c r="C860" s="2" t="s">
        <v>5340</v>
      </c>
      <c r="D860" t="s">
        <v>6160</v>
      </c>
      <c r="E860" s="2">
        <v>4</v>
      </c>
      <c r="F860" s="2" t="str">
        <f>customers!B860</f>
        <v>Shelley Titley</v>
      </c>
      <c r="G860" s="2" t="str">
        <f>customers!C860</f>
        <v>stitleynu@whitehouse.gov</v>
      </c>
      <c r="H860" s="2" t="str">
        <f>customers!G860</f>
        <v>United States</v>
      </c>
      <c r="I860" t="str" cm="1">
        <f t="array" ref="I860">_xlfn.IFS(LEFT(D860,1)="L","Lib",LEFT(D860,1)="A","Ara",LEFT(D860,1)="R","Rob",LEFT(D860,1)="E","Exc")</f>
        <v>Lib</v>
      </c>
      <c r="J860" t="str">
        <f>VLOOKUP(Table1[[#This Row],[Product ID]],products!A$2:G$49,3,FALSE)</f>
        <v>M</v>
      </c>
      <c r="K860">
        <f>VLOOKUP(Table1[[#This Row],[Product ID]],products!A$2:G$49,4,FALSE)</f>
        <v>0.5</v>
      </c>
      <c r="L860" s="8">
        <f>VLOOKUP(Table1[[#This Row],[Product ID]],products!A$2:G$49,5,FALSE)</f>
        <v>8.73</v>
      </c>
      <c r="M860" s="9">
        <f>E860*K860*Table1[[#This Row],[Unit Price]]</f>
        <v>17.46</v>
      </c>
    </row>
    <row r="861" spans="1:13" x14ac:dyDescent="0.35">
      <c r="A861" s="2" t="s">
        <v>5345</v>
      </c>
      <c r="B861" s="5">
        <v>43716</v>
      </c>
      <c r="C861" s="2" t="s">
        <v>5346</v>
      </c>
      <c r="D861" t="s">
        <v>6182</v>
      </c>
      <c r="E861" s="2">
        <v>6</v>
      </c>
      <c r="F861" s="2" t="str">
        <f>customers!B861</f>
        <v>Redd Simao</v>
      </c>
      <c r="G861" s="2" t="str">
        <f>customers!C861</f>
        <v>rsimaonv@simplemachines.org</v>
      </c>
      <c r="H861" s="2" t="str">
        <f>customers!G861</f>
        <v>United States</v>
      </c>
      <c r="I861" t="str" cm="1">
        <f t="array" ref="I861">_xlfn.IFS(LEFT(D861,1)="L","Lib",LEFT(D861,1)="A","Ara",LEFT(D861,1)="R","Rob",LEFT(D861,1)="E","Exc")</f>
        <v>Ara</v>
      </c>
      <c r="J861" t="str">
        <f>VLOOKUP(Table1[[#This Row],[Product ID]],products!A$2:G$49,3,FALSE)</f>
        <v>L</v>
      </c>
      <c r="K861">
        <f>VLOOKUP(Table1[[#This Row],[Product ID]],products!A$2:G$49,4,FALSE)</f>
        <v>2.5</v>
      </c>
      <c r="L861" s="8">
        <f>VLOOKUP(Table1[[#This Row],[Product ID]],products!A$2:G$49,5,FALSE)</f>
        <v>29.784999999999997</v>
      </c>
      <c r="M861" s="9">
        <f>E861*K861*Table1[[#This Row],[Unit Price]]</f>
        <v>446.77499999999998</v>
      </c>
    </row>
    <row r="862" spans="1:13" x14ac:dyDescent="0.35">
      <c r="A862" s="2" t="s">
        <v>5351</v>
      </c>
      <c r="B862" s="5">
        <v>44707</v>
      </c>
      <c r="C862" s="2" t="s">
        <v>5352</v>
      </c>
      <c r="D862" t="s">
        <v>6175</v>
      </c>
      <c r="E862" s="2">
        <v>1</v>
      </c>
      <c r="F862" s="2" t="str">
        <f>customers!B862</f>
        <v>Cece Inker</v>
      </c>
      <c r="G862" s="2">
        <f>customers!C862</f>
        <v>0</v>
      </c>
      <c r="H862" s="2" t="str">
        <f>customers!G862</f>
        <v>United States</v>
      </c>
      <c r="I862" t="str" cm="1">
        <f t="array" ref="I862">_xlfn.IFS(LEFT(D862,1)="L","Lib",LEFT(D862,1)="A","Ara",LEFT(D862,1)="R","Rob",LEFT(D862,1)="E","Exc")</f>
        <v>Ara</v>
      </c>
      <c r="J862" t="str">
        <f>VLOOKUP(Table1[[#This Row],[Product ID]],products!A$2:G$49,3,FALSE)</f>
        <v>M</v>
      </c>
      <c r="K862">
        <f>VLOOKUP(Table1[[#This Row],[Product ID]],products!A$2:G$49,4,FALSE)</f>
        <v>2.5</v>
      </c>
      <c r="L862" s="8">
        <f>VLOOKUP(Table1[[#This Row],[Product ID]],products!A$2:G$49,5,FALSE)</f>
        <v>25.874999999999996</v>
      </c>
      <c r="M862" s="9">
        <f>E862*K862*Table1[[#This Row],[Unit Price]]</f>
        <v>64.687499999999986</v>
      </c>
    </row>
    <row r="863" spans="1:13" x14ac:dyDescent="0.35">
      <c r="A863" s="2" t="s">
        <v>5356</v>
      </c>
      <c r="B863" s="5">
        <v>43802</v>
      </c>
      <c r="C863" s="2" t="s">
        <v>5357</v>
      </c>
      <c r="D863" t="s">
        <v>6143</v>
      </c>
      <c r="E863" s="2">
        <v>6</v>
      </c>
      <c r="F863" s="2" t="str">
        <f>customers!B863</f>
        <v>Noel Chisholm</v>
      </c>
      <c r="G863" s="2" t="str">
        <f>customers!C863</f>
        <v>nchisholmnx@example.com</v>
      </c>
      <c r="H863" s="2" t="str">
        <f>customers!G863</f>
        <v>United States</v>
      </c>
      <c r="I863" t="str" cm="1">
        <f t="array" ref="I863">_xlfn.IFS(LEFT(D863,1)="L","Lib",LEFT(D863,1)="A","Ara",LEFT(D863,1)="R","Rob",LEFT(D863,1)="E","Exc")</f>
        <v>Lib</v>
      </c>
      <c r="J863" t="str">
        <f>VLOOKUP(Table1[[#This Row],[Product ID]],products!A$2:G$49,3,FALSE)</f>
        <v>D</v>
      </c>
      <c r="K863">
        <f>VLOOKUP(Table1[[#This Row],[Product ID]],products!A$2:G$49,4,FALSE)</f>
        <v>1</v>
      </c>
      <c r="L863" s="8">
        <f>VLOOKUP(Table1[[#This Row],[Product ID]],products!A$2:G$49,5,FALSE)</f>
        <v>12.95</v>
      </c>
      <c r="M863" s="9">
        <f>E863*K863*Table1[[#This Row],[Unit Price]]</f>
        <v>77.699999999999989</v>
      </c>
    </row>
    <row r="864" spans="1:13" x14ac:dyDescent="0.35">
      <c r="A864" s="2" t="s">
        <v>5362</v>
      </c>
      <c r="B864" s="5">
        <v>43725</v>
      </c>
      <c r="C864" s="2" t="s">
        <v>5363</v>
      </c>
      <c r="D864" t="s">
        <v>6138</v>
      </c>
      <c r="E864" s="2">
        <v>1</v>
      </c>
      <c r="F864" s="2" t="str">
        <f>customers!B864</f>
        <v>Grazia Oats</v>
      </c>
      <c r="G864" s="2" t="str">
        <f>customers!C864</f>
        <v>goatsny@live.com</v>
      </c>
      <c r="H864" s="2" t="str">
        <f>customers!G864</f>
        <v>United States</v>
      </c>
      <c r="I864" t="str" cm="1">
        <f t="array" ref="I864">_xlfn.IFS(LEFT(D864,1)="L","Lib",LEFT(D864,1)="A","Ara",LEFT(D864,1)="R","Rob",LEFT(D864,1)="E","Exc")</f>
        <v>Rob</v>
      </c>
      <c r="J864" t="str">
        <f>VLOOKUP(Table1[[#This Row],[Product ID]],products!A$2:G$49,3,FALSE)</f>
        <v>M</v>
      </c>
      <c r="K864">
        <f>VLOOKUP(Table1[[#This Row],[Product ID]],products!A$2:G$49,4,FALSE)</f>
        <v>1</v>
      </c>
      <c r="L864" s="8">
        <f>VLOOKUP(Table1[[#This Row],[Product ID]],products!A$2:G$49,5,FALSE)</f>
        <v>9.9499999999999993</v>
      </c>
      <c r="M864" s="9">
        <f>E864*K864*Table1[[#This Row],[Unit Price]]</f>
        <v>9.9499999999999993</v>
      </c>
    </row>
    <row r="865" spans="1:13" x14ac:dyDescent="0.35">
      <c r="A865" s="2" t="s">
        <v>5368</v>
      </c>
      <c r="B865" s="5">
        <v>44712</v>
      </c>
      <c r="C865" s="2" t="s">
        <v>5369</v>
      </c>
      <c r="D865" t="s">
        <v>6162</v>
      </c>
      <c r="E865" s="2">
        <v>2</v>
      </c>
      <c r="F865" s="2" t="str">
        <f>customers!B865</f>
        <v>Meade Birkin</v>
      </c>
      <c r="G865" s="2" t="str">
        <f>customers!C865</f>
        <v>mbirkinnz@java.com</v>
      </c>
      <c r="H865" s="2" t="str">
        <f>customers!G865</f>
        <v>United States</v>
      </c>
      <c r="I865" t="str" cm="1">
        <f t="array" ref="I865">_xlfn.IFS(LEFT(D865,1)="L","Lib",LEFT(D865,1)="A","Ara",LEFT(D865,1)="R","Rob",LEFT(D865,1)="E","Exc")</f>
        <v>Lib</v>
      </c>
      <c r="J865" t="str">
        <f>VLOOKUP(Table1[[#This Row],[Product ID]],products!A$2:G$49,3,FALSE)</f>
        <v>M</v>
      </c>
      <c r="K865">
        <f>VLOOKUP(Table1[[#This Row],[Product ID]],products!A$2:G$49,4,FALSE)</f>
        <v>1</v>
      </c>
      <c r="L865" s="8">
        <f>VLOOKUP(Table1[[#This Row],[Product ID]],products!A$2:G$49,5,FALSE)</f>
        <v>14.55</v>
      </c>
      <c r="M865" s="9">
        <f>E865*K865*Table1[[#This Row],[Unit Price]]</f>
        <v>29.1</v>
      </c>
    </row>
    <row r="866" spans="1:13" x14ac:dyDescent="0.35">
      <c r="A866" s="2" t="s">
        <v>5374</v>
      </c>
      <c r="B866" s="5">
        <v>43759</v>
      </c>
      <c r="C866" s="2" t="s">
        <v>5375</v>
      </c>
      <c r="D866" t="s">
        <v>6178</v>
      </c>
      <c r="E866" s="2">
        <v>6</v>
      </c>
      <c r="F866" s="2" t="str">
        <f>customers!B866</f>
        <v>Ronda Pyson</v>
      </c>
      <c r="G866" s="2" t="str">
        <f>customers!C866</f>
        <v>rpysono0@constantcontact.com</v>
      </c>
      <c r="H866" s="2" t="str">
        <f>customers!G866</f>
        <v>Ireland</v>
      </c>
      <c r="I866" t="str" cm="1">
        <f t="array" ref="I866">_xlfn.IFS(LEFT(D866,1)="L","Lib",LEFT(D866,1)="A","Ara",LEFT(D866,1)="R","Rob",LEFT(D866,1)="E","Exc")</f>
        <v>Rob</v>
      </c>
      <c r="J866" t="str">
        <f>VLOOKUP(Table1[[#This Row],[Product ID]],products!A$2:G$49,3,FALSE)</f>
        <v>L</v>
      </c>
      <c r="K866">
        <f>VLOOKUP(Table1[[#This Row],[Product ID]],products!A$2:G$49,4,FALSE)</f>
        <v>0.2</v>
      </c>
      <c r="L866" s="8">
        <f>VLOOKUP(Table1[[#This Row],[Product ID]],products!A$2:G$49,5,FALSE)</f>
        <v>3.5849999999999995</v>
      </c>
      <c r="M866" s="9">
        <f>E866*K866*Table1[[#This Row],[Unit Price]]</f>
        <v>4.3020000000000005</v>
      </c>
    </row>
    <row r="867" spans="1:13" x14ac:dyDescent="0.35">
      <c r="A867" s="2" t="s">
        <v>5380</v>
      </c>
      <c r="B867" s="5">
        <v>44675</v>
      </c>
      <c r="C867" s="2" t="s">
        <v>5428</v>
      </c>
      <c r="D867" t="s">
        <v>6157</v>
      </c>
      <c r="E867" s="2">
        <v>1</v>
      </c>
      <c r="F867" s="2" t="str">
        <f>customers!B867</f>
        <v>Rachele Ebrall</v>
      </c>
      <c r="G867" s="2">
        <f>customers!C867</f>
        <v>0</v>
      </c>
      <c r="H867" s="2" t="str">
        <f>customers!G867</f>
        <v>United States</v>
      </c>
      <c r="I867" t="str" cm="1">
        <f t="array" ref="I867">_xlfn.IFS(LEFT(D867,1)="L","Lib",LEFT(D867,1)="A","Ara",LEFT(D867,1)="R","Rob",LEFT(D867,1)="E","Exc")</f>
        <v>Ara</v>
      </c>
      <c r="J867" t="str">
        <f>VLOOKUP(Table1[[#This Row],[Product ID]],products!A$2:G$49,3,FALSE)</f>
        <v>M</v>
      </c>
      <c r="K867">
        <f>VLOOKUP(Table1[[#This Row],[Product ID]],products!A$2:G$49,4,FALSE)</f>
        <v>0.5</v>
      </c>
      <c r="L867" s="8">
        <f>VLOOKUP(Table1[[#This Row],[Product ID]],products!A$2:G$49,5,FALSE)</f>
        <v>6.75</v>
      </c>
      <c r="M867" s="9">
        <f>E867*K867*Table1[[#This Row],[Unit Price]]</f>
        <v>3.375</v>
      </c>
    </row>
    <row r="868" spans="1:13" x14ac:dyDescent="0.35">
      <c r="A868" s="2" t="s">
        <v>5385</v>
      </c>
      <c r="B868" s="5">
        <v>44209</v>
      </c>
      <c r="C868" s="2" t="s">
        <v>5386</v>
      </c>
      <c r="D868" t="s">
        <v>6158</v>
      </c>
      <c r="E868" s="2">
        <v>3</v>
      </c>
      <c r="F868" s="2" t="str">
        <f>customers!B868</f>
        <v>Rafaela Treacher</v>
      </c>
      <c r="G868" s="2" t="str">
        <f>customers!C868</f>
        <v>rtreachero2@usa.gov</v>
      </c>
      <c r="H868" s="2" t="str">
        <f>customers!G868</f>
        <v>Ireland</v>
      </c>
      <c r="I868" t="str" cm="1">
        <f t="array" ref="I868">_xlfn.IFS(LEFT(D868,1)="L","Lib",LEFT(D868,1)="A","Ara",LEFT(D868,1)="R","Rob",LEFT(D868,1)="E","Exc")</f>
        <v>Ara</v>
      </c>
      <c r="J868" t="str">
        <f>VLOOKUP(Table1[[#This Row],[Product ID]],products!A$2:G$49,3,FALSE)</f>
        <v>D</v>
      </c>
      <c r="K868">
        <f>VLOOKUP(Table1[[#This Row],[Product ID]],products!A$2:G$49,4,FALSE)</f>
        <v>0.5</v>
      </c>
      <c r="L868" s="8">
        <f>VLOOKUP(Table1[[#This Row],[Product ID]],products!A$2:G$49,5,FALSE)</f>
        <v>5.97</v>
      </c>
      <c r="M868" s="9">
        <f>E868*K868*Table1[[#This Row],[Unit Price]]</f>
        <v>8.9550000000000001</v>
      </c>
    </row>
    <row r="869" spans="1:13" x14ac:dyDescent="0.35">
      <c r="A869" s="2" t="s">
        <v>5391</v>
      </c>
      <c r="B869" s="5">
        <v>44792</v>
      </c>
      <c r="C869" s="2" t="s">
        <v>5392</v>
      </c>
      <c r="D869" t="s">
        <v>6182</v>
      </c>
      <c r="E869" s="2">
        <v>1</v>
      </c>
      <c r="F869" s="2" t="str">
        <f>customers!B869</f>
        <v>Bee Fattorini</v>
      </c>
      <c r="G869" s="2" t="str">
        <f>customers!C869</f>
        <v>bfattorinio3@quantcast.com</v>
      </c>
      <c r="H869" s="2" t="str">
        <f>customers!G869</f>
        <v>Ireland</v>
      </c>
      <c r="I869" t="str" cm="1">
        <f t="array" ref="I869">_xlfn.IFS(LEFT(D869,1)="L","Lib",LEFT(D869,1)="A","Ara",LEFT(D869,1)="R","Rob",LEFT(D869,1)="E","Exc")</f>
        <v>Ara</v>
      </c>
      <c r="J869" t="str">
        <f>VLOOKUP(Table1[[#This Row],[Product ID]],products!A$2:G$49,3,FALSE)</f>
        <v>L</v>
      </c>
      <c r="K869">
        <f>VLOOKUP(Table1[[#This Row],[Product ID]],products!A$2:G$49,4,FALSE)</f>
        <v>2.5</v>
      </c>
      <c r="L869" s="8">
        <f>VLOOKUP(Table1[[#This Row],[Product ID]],products!A$2:G$49,5,FALSE)</f>
        <v>29.784999999999997</v>
      </c>
      <c r="M869" s="9">
        <f>E869*K869*Table1[[#This Row],[Unit Price]]</f>
        <v>74.462499999999991</v>
      </c>
    </row>
    <row r="870" spans="1:13" x14ac:dyDescent="0.35">
      <c r="A870" s="2" t="s">
        <v>5396</v>
      </c>
      <c r="B870" s="5">
        <v>43526</v>
      </c>
      <c r="C870" s="2" t="s">
        <v>5397</v>
      </c>
      <c r="D870" t="s">
        <v>6139</v>
      </c>
      <c r="E870" s="2">
        <v>5</v>
      </c>
      <c r="F870" s="2" t="str">
        <f>customers!B870</f>
        <v>Margie Palleske</v>
      </c>
      <c r="G870" s="2" t="str">
        <f>customers!C870</f>
        <v>mpalleskeo4@nyu.edu</v>
      </c>
      <c r="H870" s="2" t="str">
        <f>customers!G870</f>
        <v>United States</v>
      </c>
      <c r="I870" t="str" cm="1">
        <f t="array" ref="I870">_xlfn.IFS(LEFT(D870,1)="L","Lib",LEFT(D870,1)="A","Ara",LEFT(D870,1)="R","Rob",LEFT(D870,1)="E","Exc")</f>
        <v>Exc</v>
      </c>
      <c r="J870" t="str">
        <f>VLOOKUP(Table1[[#This Row],[Product ID]],products!A$2:G$49,3,FALSE)</f>
        <v>M</v>
      </c>
      <c r="K870">
        <f>VLOOKUP(Table1[[#This Row],[Product ID]],products!A$2:G$49,4,FALSE)</f>
        <v>0.5</v>
      </c>
      <c r="L870" s="8">
        <f>VLOOKUP(Table1[[#This Row],[Product ID]],products!A$2:G$49,5,FALSE)</f>
        <v>8.25</v>
      </c>
      <c r="M870" s="9">
        <f>E870*K870*Table1[[#This Row],[Unit Price]]</f>
        <v>20.625</v>
      </c>
    </row>
    <row r="871" spans="1:13" x14ac:dyDescent="0.35">
      <c r="A871" s="2" t="s">
        <v>5402</v>
      </c>
      <c r="B871" s="5">
        <v>43851</v>
      </c>
      <c r="C871" s="2" t="s">
        <v>5403</v>
      </c>
      <c r="D871" t="s">
        <v>6146</v>
      </c>
      <c r="E871" s="2">
        <v>3</v>
      </c>
      <c r="F871" s="2" t="str">
        <f>customers!B871</f>
        <v>Alexina Randals</v>
      </c>
      <c r="G871" s="2">
        <f>customers!C871</f>
        <v>0</v>
      </c>
      <c r="H871" s="2" t="str">
        <f>customers!G871</f>
        <v>United States</v>
      </c>
      <c r="I871" t="str" cm="1">
        <f t="array" ref="I871">_xlfn.IFS(LEFT(D871,1)="L","Lib",LEFT(D871,1)="A","Ara",LEFT(D871,1)="R","Rob",LEFT(D871,1)="E","Exc")</f>
        <v>Rob</v>
      </c>
      <c r="J871" t="str">
        <f>VLOOKUP(Table1[[#This Row],[Product ID]],products!A$2:G$49,3,FALSE)</f>
        <v>M</v>
      </c>
      <c r="K871">
        <f>VLOOKUP(Table1[[#This Row],[Product ID]],products!A$2:G$49,4,FALSE)</f>
        <v>0.5</v>
      </c>
      <c r="L871" s="8">
        <f>VLOOKUP(Table1[[#This Row],[Product ID]],products!A$2:G$49,5,FALSE)</f>
        <v>5.97</v>
      </c>
      <c r="M871" s="9">
        <f>E871*K871*Table1[[#This Row],[Unit Price]]</f>
        <v>8.9550000000000001</v>
      </c>
    </row>
    <row r="872" spans="1:13" x14ac:dyDescent="0.35">
      <c r="A872" s="2" t="s">
        <v>5407</v>
      </c>
      <c r="B872" s="5">
        <v>44460</v>
      </c>
      <c r="C872" s="2" t="s">
        <v>5408</v>
      </c>
      <c r="D872" t="s">
        <v>6144</v>
      </c>
      <c r="E872" s="2">
        <v>1</v>
      </c>
      <c r="F872" s="2" t="str">
        <f>customers!B872</f>
        <v>Filip Antcliffe</v>
      </c>
      <c r="G872" s="2" t="str">
        <f>customers!C872</f>
        <v>fantcliffeo6@amazon.co.jp</v>
      </c>
      <c r="H872" s="2" t="str">
        <f>customers!G872</f>
        <v>Ireland</v>
      </c>
      <c r="I872" t="str" cm="1">
        <f t="array" ref="I872">_xlfn.IFS(LEFT(D872,1)="L","Lib",LEFT(D872,1)="A","Ara",LEFT(D872,1)="R","Rob",LEFT(D872,1)="E","Exc")</f>
        <v>Exc</v>
      </c>
      <c r="J872" t="str">
        <f>VLOOKUP(Table1[[#This Row],[Product ID]],products!A$2:G$49,3,FALSE)</f>
        <v>D</v>
      </c>
      <c r="K872">
        <f>VLOOKUP(Table1[[#This Row],[Product ID]],products!A$2:G$49,4,FALSE)</f>
        <v>0.5</v>
      </c>
      <c r="L872" s="8">
        <f>VLOOKUP(Table1[[#This Row],[Product ID]],products!A$2:G$49,5,FALSE)</f>
        <v>7.29</v>
      </c>
      <c r="M872" s="9">
        <f>E872*K872*Table1[[#This Row],[Unit Price]]</f>
        <v>3.645</v>
      </c>
    </row>
    <row r="873" spans="1:13" x14ac:dyDescent="0.35">
      <c r="A873" s="2" t="s">
        <v>5413</v>
      </c>
      <c r="B873" s="5">
        <v>43707</v>
      </c>
      <c r="C873" s="2" t="s">
        <v>5414</v>
      </c>
      <c r="D873" t="s">
        <v>6171</v>
      </c>
      <c r="E873" s="2">
        <v>2</v>
      </c>
      <c r="F873" s="2" t="str">
        <f>customers!B873</f>
        <v>Peyter Matignon</v>
      </c>
      <c r="G873" s="2" t="str">
        <f>customers!C873</f>
        <v>pmatignono7@harvard.edu</v>
      </c>
      <c r="H873" s="2" t="str">
        <f>customers!G873</f>
        <v>United Kingdom</v>
      </c>
      <c r="I873" t="str" cm="1">
        <f t="array" ref="I873">_xlfn.IFS(LEFT(D873,1)="L","Lib",LEFT(D873,1)="A","Ara",LEFT(D873,1)="R","Rob",LEFT(D873,1)="E","Exc")</f>
        <v>Exc</v>
      </c>
      <c r="J873" t="str">
        <f>VLOOKUP(Table1[[#This Row],[Product ID]],products!A$2:G$49,3,FALSE)</f>
        <v>L</v>
      </c>
      <c r="K873">
        <f>VLOOKUP(Table1[[#This Row],[Product ID]],products!A$2:G$49,4,FALSE)</f>
        <v>1</v>
      </c>
      <c r="L873" s="8">
        <f>VLOOKUP(Table1[[#This Row],[Product ID]],products!A$2:G$49,5,FALSE)</f>
        <v>14.85</v>
      </c>
      <c r="M873" s="9">
        <f>E873*K873*Table1[[#This Row],[Unit Price]]</f>
        <v>29.7</v>
      </c>
    </row>
    <row r="874" spans="1:13" x14ac:dyDescent="0.35">
      <c r="A874" s="2" t="s">
        <v>5421</v>
      </c>
      <c r="B874" s="5">
        <v>43521</v>
      </c>
      <c r="C874" s="2" t="s">
        <v>5422</v>
      </c>
      <c r="D874" t="s">
        <v>6155</v>
      </c>
      <c r="E874" s="2">
        <v>2</v>
      </c>
      <c r="F874" s="2" t="str">
        <f>customers!B874</f>
        <v>Claudie Weond</v>
      </c>
      <c r="G874" s="2" t="str">
        <f>customers!C874</f>
        <v>cweondo8@theglobeandmail.com</v>
      </c>
      <c r="H874" s="2" t="str">
        <f>customers!G874</f>
        <v>United States</v>
      </c>
      <c r="I874" t="str" cm="1">
        <f t="array" ref="I874">_xlfn.IFS(LEFT(D874,1)="L","Lib",LEFT(D874,1)="A","Ara",LEFT(D874,1)="R","Rob",LEFT(D874,1)="E","Exc")</f>
        <v>Ara</v>
      </c>
      <c r="J874" t="str">
        <f>VLOOKUP(Table1[[#This Row],[Product ID]],products!A$2:G$49,3,FALSE)</f>
        <v>M</v>
      </c>
      <c r="K874">
        <f>VLOOKUP(Table1[[#This Row],[Product ID]],products!A$2:G$49,4,FALSE)</f>
        <v>1</v>
      </c>
      <c r="L874" s="8">
        <f>VLOOKUP(Table1[[#This Row],[Product ID]],products!A$2:G$49,5,FALSE)</f>
        <v>11.25</v>
      </c>
      <c r="M874" s="9">
        <f>E874*K874*Table1[[#This Row],[Unit Price]]</f>
        <v>22.5</v>
      </c>
    </row>
    <row r="875" spans="1:13" x14ac:dyDescent="0.35">
      <c r="A875" s="2" t="s">
        <v>5427</v>
      </c>
      <c r="B875" s="5">
        <v>43725</v>
      </c>
      <c r="C875" s="2" t="s">
        <v>5428</v>
      </c>
      <c r="D875" t="s">
        <v>6174</v>
      </c>
      <c r="E875" s="2">
        <v>4</v>
      </c>
      <c r="F875" s="2" t="str">
        <f>customers!B875</f>
        <v>Modesty MacConnechie</v>
      </c>
      <c r="G875" s="2" t="str">
        <f>customers!C875</f>
        <v>mmacconnechieo9@reuters.com</v>
      </c>
      <c r="H875" s="2" t="str">
        <f>customers!G875</f>
        <v>United States</v>
      </c>
      <c r="I875" t="str" cm="1">
        <f t="array" ref="I875">_xlfn.IFS(LEFT(D875,1)="L","Lib",LEFT(D875,1)="A","Ara",LEFT(D875,1)="R","Rob",LEFT(D875,1)="E","Exc")</f>
        <v>Rob</v>
      </c>
      <c r="J875" t="str">
        <f>VLOOKUP(Table1[[#This Row],[Product ID]],products!A$2:G$49,3,FALSE)</f>
        <v>M</v>
      </c>
      <c r="K875">
        <f>VLOOKUP(Table1[[#This Row],[Product ID]],products!A$2:G$49,4,FALSE)</f>
        <v>0.2</v>
      </c>
      <c r="L875" s="8">
        <f>VLOOKUP(Table1[[#This Row],[Product ID]],products!A$2:G$49,5,FALSE)</f>
        <v>2.9849999999999999</v>
      </c>
      <c r="M875" s="9">
        <f>E875*K875*Table1[[#This Row],[Unit Price]]</f>
        <v>2.3879999999999999</v>
      </c>
    </row>
    <row r="876" spans="1:13" x14ac:dyDescent="0.35">
      <c r="A876" s="2" t="s">
        <v>5433</v>
      </c>
      <c r="B876" s="5">
        <v>43680</v>
      </c>
      <c r="C876" s="2" t="s">
        <v>5434</v>
      </c>
      <c r="D876" t="s">
        <v>6140</v>
      </c>
      <c r="E876" s="2">
        <v>2</v>
      </c>
      <c r="F876" s="2" t="str">
        <f>customers!B876</f>
        <v>Jaquenette Skentelbery</v>
      </c>
      <c r="G876" s="2" t="str">
        <f>customers!C876</f>
        <v>jskentelberyoa@paypal.com</v>
      </c>
      <c r="H876" s="2" t="str">
        <f>customers!G876</f>
        <v>United States</v>
      </c>
      <c r="I876" t="str" cm="1">
        <f t="array" ref="I876">_xlfn.IFS(LEFT(D876,1)="L","Lib",LEFT(D876,1)="A","Ara",LEFT(D876,1)="R","Rob",LEFT(D876,1)="E","Exc")</f>
        <v>Ara</v>
      </c>
      <c r="J876" t="str">
        <f>VLOOKUP(Table1[[#This Row],[Product ID]],products!A$2:G$49,3,FALSE)</f>
        <v>L</v>
      </c>
      <c r="K876">
        <f>VLOOKUP(Table1[[#This Row],[Product ID]],products!A$2:G$49,4,FALSE)</f>
        <v>1</v>
      </c>
      <c r="L876" s="8">
        <f>VLOOKUP(Table1[[#This Row],[Product ID]],products!A$2:G$49,5,FALSE)</f>
        <v>12.95</v>
      </c>
      <c r="M876" s="9">
        <f>E876*K876*Table1[[#This Row],[Unit Price]]</f>
        <v>25.9</v>
      </c>
    </row>
    <row r="877" spans="1:13" x14ac:dyDescent="0.35">
      <c r="A877" s="2" t="s">
        <v>5439</v>
      </c>
      <c r="B877" s="5">
        <v>44253</v>
      </c>
      <c r="C877" s="2" t="s">
        <v>5440</v>
      </c>
      <c r="D877" t="s">
        <v>6160</v>
      </c>
      <c r="E877" s="2">
        <v>5</v>
      </c>
      <c r="F877" s="2" t="str">
        <f>customers!B877</f>
        <v>Orazio Comber</v>
      </c>
      <c r="G877" s="2" t="str">
        <f>customers!C877</f>
        <v>ocomberob@goo.gl</v>
      </c>
      <c r="H877" s="2" t="str">
        <f>customers!G877</f>
        <v>Ireland</v>
      </c>
      <c r="I877" t="str" cm="1">
        <f t="array" ref="I877">_xlfn.IFS(LEFT(D877,1)="L","Lib",LEFT(D877,1)="A","Ara",LEFT(D877,1)="R","Rob",LEFT(D877,1)="E","Exc")</f>
        <v>Lib</v>
      </c>
      <c r="J877" t="str">
        <f>VLOOKUP(Table1[[#This Row],[Product ID]],products!A$2:G$49,3,FALSE)</f>
        <v>M</v>
      </c>
      <c r="K877">
        <f>VLOOKUP(Table1[[#This Row],[Product ID]],products!A$2:G$49,4,FALSE)</f>
        <v>0.5</v>
      </c>
      <c r="L877" s="8">
        <f>VLOOKUP(Table1[[#This Row],[Product ID]],products!A$2:G$49,5,FALSE)</f>
        <v>8.73</v>
      </c>
      <c r="M877" s="9">
        <f>E877*K877*Table1[[#This Row],[Unit Price]]</f>
        <v>21.825000000000003</v>
      </c>
    </row>
    <row r="878" spans="1:13" x14ac:dyDescent="0.35">
      <c r="A878" s="2" t="s">
        <v>5439</v>
      </c>
      <c r="B878" s="5">
        <v>44253</v>
      </c>
      <c r="C878" s="2" t="s">
        <v>5440</v>
      </c>
      <c r="D878" t="s">
        <v>6180</v>
      </c>
      <c r="E878" s="2">
        <v>6</v>
      </c>
      <c r="F878" s="2" t="str">
        <f>customers!B878</f>
        <v>Domini Bram</v>
      </c>
      <c r="G878" s="2" t="str">
        <f>customers!C878</f>
        <v>dbramoc@ifeng.com</v>
      </c>
      <c r="H878" s="2" t="str">
        <f>customers!G878</f>
        <v>United States</v>
      </c>
      <c r="I878" t="str" cm="1">
        <f t="array" ref="I878">_xlfn.IFS(LEFT(D878,1)="L","Lib",LEFT(D878,1)="A","Ara",LEFT(D878,1)="R","Rob",LEFT(D878,1)="E","Exc")</f>
        <v>Ara</v>
      </c>
      <c r="J878" t="str">
        <f>VLOOKUP(Table1[[#This Row],[Product ID]],products!A$2:G$49,3,FALSE)</f>
        <v>L</v>
      </c>
      <c r="K878">
        <f>VLOOKUP(Table1[[#This Row],[Product ID]],products!A$2:G$49,4,FALSE)</f>
        <v>0.5</v>
      </c>
      <c r="L878" s="8">
        <f>VLOOKUP(Table1[[#This Row],[Product ID]],products!A$2:G$49,5,FALSE)</f>
        <v>7.77</v>
      </c>
      <c r="M878" s="9">
        <f>E878*K878*Table1[[#This Row],[Unit Price]]</f>
        <v>23.31</v>
      </c>
    </row>
    <row r="879" spans="1:13" x14ac:dyDescent="0.35">
      <c r="A879" s="2" t="s">
        <v>5450</v>
      </c>
      <c r="B879" s="5">
        <v>44411</v>
      </c>
      <c r="C879" s="2" t="s">
        <v>5451</v>
      </c>
      <c r="D879" t="s">
        <v>6161</v>
      </c>
      <c r="E879" s="2">
        <v>3</v>
      </c>
      <c r="F879" s="2" t="str">
        <f>customers!B879</f>
        <v>Zachary Tramel</v>
      </c>
      <c r="G879" s="2" t="str">
        <f>customers!C879</f>
        <v>ztramelod@netlog.com</v>
      </c>
      <c r="H879" s="2" t="str">
        <f>customers!G879</f>
        <v>United States</v>
      </c>
      <c r="I879" t="str" cm="1">
        <f t="array" ref="I879">_xlfn.IFS(LEFT(D879,1)="L","Lib",LEFT(D879,1)="A","Ara",LEFT(D879,1)="R","Rob",LEFT(D879,1)="E","Exc")</f>
        <v>Lib</v>
      </c>
      <c r="J879" t="str">
        <f>VLOOKUP(Table1[[#This Row],[Product ID]],products!A$2:G$49,3,FALSE)</f>
        <v>L</v>
      </c>
      <c r="K879">
        <f>VLOOKUP(Table1[[#This Row],[Product ID]],products!A$2:G$49,4,FALSE)</f>
        <v>0.5</v>
      </c>
      <c r="L879" s="8">
        <f>VLOOKUP(Table1[[#This Row],[Product ID]],products!A$2:G$49,5,FALSE)</f>
        <v>9.51</v>
      </c>
      <c r="M879" s="9">
        <f>E879*K879*Table1[[#This Row],[Unit Price]]</f>
        <v>14.265000000000001</v>
      </c>
    </row>
    <row r="880" spans="1:13" x14ac:dyDescent="0.35">
      <c r="A880" s="2" t="s">
        <v>5456</v>
      </c>
      <c r="B880" s="5">
        <v>44323</v>
      </c>
      <c r="C880" s="2" t="s">
        <v>5457</v>
      </c>
      <c r="D880" t="s">
        <v>6142</v>
      </c>
      <c r="E880" s="2">
        <v>1</v>
      </c>
      <c r="F880" s="2" t="str">
        <f>customers!B880</f>
        <v>Izaak Primak</v>
      </c>
      <c r="G880" s="2">
        <f>customers!C880</f>
        <v>0</v>
      </c>
      <c r="H880" s="2" t="str">
        <f>customers!G880</f>
        <v>United States</v>
      </c>
      <c r="I880" t="str" cm="1">
        <f t="array" ref="I880">_xlfn.IFS(LEFT(D880,1)="L","Lib",LEFT(D880,1)="A","Ara",LEFT(D880,1)="R","Rob",LEFT(D880,1)="E","Exc")</f>
        <v>Rob</v>
      </c>
      <c r="J880" t="str">
        <f>VLOOKUP(Table1[[#This Row],[Product ID]],products!A$2:G$49,3,FALSE)</f>
        <v>L</v>
      </c>
      <c r="K880">
        <f>VLOOKUP(Table1[[#This Row],[Product ID]],products!A$2:G$49,4,FALSE)</f>
        <v>2.5</v>
      </c>
      <c r="L880" s="8">
        <f>VLOOKUP(Table1[[#This Row],[Product ID]],products!A$2:G$49,5,FALSE)</f>
        <v>27.484999999999996</v>
      </c>
      <c r="M880" s="9">
        <f>E880*K880*Table1[[#This Row],[Unit Price]]</f>
        <v>68.712499999999991</v>
      </c>
    </row>
    <row r="881" spans="1:13" x14ac:dyDescent="0.35">
      <c r="A881" s="2" t="s">
        <v>5461</v>
      </c>
      <c r="B881" s="5">
        <v>43630</v>
      </c>
      <c r="C881" s="2" t="s">
        <v>5462</v>
      </c>
      <c r="D881" t="s">
        <v>6153</v>
      </c>
      <c r="E881" s="2">
        <v>3</v>
      </c>
      <c r="F881" s="2" t="str">
        <f>customers!B881</f>
        <v>Brittani Thoresbie</v>
      </c>
      <c r="G881" s="2">
        <f>customers!C881</f>
        <v>0</v>
      </c>
      <c r="H881" s="2" t="str">
        <f>customers!G881</f>
        <v>United States</v>
      </c>
      <c r="I881" t="str" cm="1">
        <f t="array" ref="I881">_xlfn.IFS(LEFT(D881,1)="L","Lib",LEFT(D881,1)="A","Ara",LEFT(D881,1)="R","Rob",LEFT(D881,1)="E","Exc")</f>
        <v>Exc</v>
      </c>
      <c r="J881" t="str">
        <f>VLOOKUP(Table1[[#This Row],[Product ID]],products!A$2:G$49,3,FALSE)</f>
        <v>D</v>
      </c>
      <c r="K881">
        <f>VLOOKUP(Table1[[#This Row],[Product ID]],products!A$2:G$49,4,FALSE)</f>
        <v>0.2</v>
      </c>
      <c r="L881" s="8">
        <f>VLOOKUP(Table1[[#This Row],[Product ID]],products!A$2:G$49,5,FALSE)</f>
        <v>3.645</v>
      </c>
      <c r="M881" s="9">
        <f>E881*K881*Table1[[#This Row],[Unit Price]]</f>
        <v>2.1870000000000003</v>
      </c>
    </row>
    <row r="882" spans="1:13" x14ac:dyDescent="0.35">
      <c r="A882" s="2" t="s">
        <v>5466</v>
      </c>
      <c r="B882" s="5">
        <v>43790</v>
      </c>
      <c r="C882" s="2" t="s">
        <v>5467</v>
      </c>
      <c r="D882" t="s">
        <v>6178</v>
      </c>
      <c r="E882" s="2">
        <v>2</v>
      </c>
      <c r="F882" s="2" t="str">
        <f>customers!B882</f>
        <v>Constanta Hatfull</v>
      </c>
      <c r="G882" s="2" t="str">
        <f>customers!C882</f>
        <v>chatfullog@ebay.com</v>
      </c>
      <c r="H882" s="2" t="str">
        <f>customers!G882</f>
        <v>United States</v>
      </c>
      <c r="I882" t="str" cm="1">
        <f t="array" ref="I882">_xlfn.IFS(LEFT(D882,1)="L","Lib",LEFT(D882,1)="A","Ara",LEFT(D882,1)="R","Rob",LEFT(D882,1)="E","Exc")</f>
        <v>Rob</v>
      </c>
      <c r="J882" t="str">
        <f>VLOOKUP(Table1[[#This Row],[Product ID]],products!A$2:G$49,3,FALSE)</f>
        <v>L</v>
      </c>
      <c r="K882">
        <f>VLOOKUP(Table1[[#This Row],[Product ID]],products!A$2:G$49,4,FALSE)</f>
        <v>0.2</v>
      </c>
      <c r="L882" s="8">
        <f>VLOOKUP(Table1[[#This Row],[Product ID]],products!A$2:G$49,5,FALSE)</f>
        <v>3.5849999999999995</v>
      </c>
      <c r="M882" s="9">
        <f>E882*K882*Table1[[#This Row],[Unit Price]]</f>
        <v>1.4339999999999999</v>
      </c>
    </row>
    <row r="883" spans="1:13" x14ac:dyDescent="0.35">
      <c r="A883" s="2" t="s">
        <v>5472</v>
      </c>
      <c r="B883" s="5">
        <v>44286</v>
      </c>
      <c r="C883" s="2" t="s">
        <v>5473</v>
      </c>
      <c r="D883" t="s">
        <v>6167</v>
      </c>
      <c r="E883" s="2">
        <v>6</v>
      </c>
      <c r="F883" s="2" t="str">
        <f>customers!B883</f>
        <v>Bobbe Castagneto</v>
      </c>
      <c r="G883" s="2">
        <f>customers!C883</f>
        <v>0</v>
      </c>
      <c r="H883" s="2" t="str">
        <f>customers!G883</f>
        <v>United States</v>
      </c>
      <c r="I883" t="str" cm="1">
        <f t="array" ref="I883">_xlfn.IFS(LEFT(D883,1)="L","Lib",LEFT(D883,1)="A","Ara",LEFT(D883,1)="R","Rob",LEFT(D883,1)="E","Exc")</f>
        <v>Ara</v>
      </c>
      <c r="J883" t="str">
        <f>VLOOKUP(Table1[[#This Row],[Product ID]],products!A$2:G$49,3,FALSE)</f>
        <v>L</v>
      </c>
      <c r="K883">
        <f>VLOOKUP(Table1[[#This Row],[Product ID]],products!A$2:G$49,4,FALSE)</f>
        <v>0.2</v>
      </c>
      <c r="L883" s="8">
        <f>VLOOKUP(Table1[[#This Row],[Product ID]],products!A$2:G$49,5,FALSE)</f>
        <v>3.8849999999999998</v>
      </c>
      <c r="M883" s="9">
        <f>E883*K883*Table1[[#This Row],[Unit Price]]</f>
        <v>4.6620000000000008</v>
      </c>
    </row>
    <row r="884" spans="1:13" x14ac:dyDescent="0.35">
      <c r="A884" s="2" t="s">
        <v>5477</v>
      </c>
      <c r="B884" s="5">
        <v>43647</v>
      </c>
      <c r="C884" s="2" t="s">
        <v>5526</v>
      </c>
      <c r="D884" t="s">
        <v>6168</v>
      </c>
      <c r="E884" s="2">
        <v>5</v>
      </c>
      <c r="F884" s="2" t="str">
        <f>customers!B884</f>
        <v>Chastity Swatman</v>
      </c>
      <c r="G884" s="2" t="str">
        <f>customers!C884</f>
        <v>cswatmanoi@cbslocal.com</v>
      </c>
      <c r="H884" s="2" t="str">
        <f>customers!G884</f>
        <v>United States</v>
      </c>
      <c r="I884" t="str" cm="1">
        <f t="array" ref="I884">_xlfn.IFS(LEFT(D884,1)="L","Lib",LEFT(D884,1)="A","Ara",LEFT(D884,1)="R","Rob",LEFT(D884,1)="E","Exc")</f>
        <v>Ara</v>
      </c>
      <c r="J884" t="str">
        <f>VLOOKUP(Table1[[#This Row],[Product ID]],products!A$2:G$49,3,FALSE)</f>
        <v>D</v>
      </c>
      <c r="K884">
        <f>VLOOKUP(Table1[[#This Row],[Product ID]],products!A$2:G$49,4,FALSE)</f>
        <v>2.5</v>
      </c>
      <c r="L884" s="8">
        <f>VLOOKUP(Table1[[#This Row],[Product ID]],products!A$2:G$49,5,FALSE)</f>
        <v>22.884999999999998</v>
      </c>
      <c r="M884" s="9">
        <f>E884*K884*Table1[[#This Row],[Unit Price]]</f>
        <v>286.0625</v>
      </c>
    </row>
    <row r="885" spans="1:13" x14ac:dyDescent="0.35">
      <c r="A885" s="2" t="s">
        <v>5483</v>
      </c>
      <c r="B885" s="5">
        <v>43956</v>
      </c>
      <c r="C885" s="2" t="s">
        <v>5484</v>
      </c>
      <c r="D885" t="s">
        <v>6175</v>
      </c>
      <c r="E885" s="2">
        <v>3</v>
      </c>
      <c r="F885" s="2" t="str">
        <f>customers!B885</f>
        <v>Lindon Agnolo</v>
      </c>
      <c r="G885" s="2" t="str">
        <f>customers!C885</f>
        <v>lagnolooj@pinterest.com</v>
      </c>
      <c r="H885" s="2" t="str">
        <f>customers!G885</f>
        <v>United States</v>
      </c>
      <c r="I885" t="str" cm="1">
        <f t="array" ref="I885">_xlfn.IFS(LEFT(D885,1)="L","Lib",LEFT(D885,1)="A","Ara",LEFT(D885,1)="R","Rob",LEFT(D885,1)="E","Exc")</f>
        <v>Ara</v>
      </c>
      <c r="J885" t="str">
        <f>VLOOKUP(Table1[[#This Row],[Product ID]],products!A$2:G$49,3,FALSE)</f>
        <v>M</v>
      </c>
      <c r="K885">
        <f>VLOOKUP(Table1[[#This Row],[Product ID]],products!A$2:G$49,4,FALSE)</f>
        <v>2.5</v>
      </c>
      <c r="L885" s="8">
        <f>VLOOKUP(Table1[[#This Row],[Product ID]],products!A$2:G$49,5,FALSE)</f>
        <v>25.874999999999996</v>
      </c>
      <c r="M885" s="9">
        <f>E885*K885*Table1[[#This Row],[Unit Price]]</f>
        <v>194.06249999999997</v>
      </c>
    </row>
    <row r="886" spans="1:13" x14ac:dyDescent="0.35">
      <c r="A886" s="2" t="s">
        <v>5489</v>
      </c>
      <c r="B886" s="5">
        <v>43941</v>
      </c>
      <c r="C886" s="2" t="s">
        <v>5490</v>
      </c>
      <c r="D886" t="s">
        <v>6172</v>
      </c>
      <c r="E886" s="2">
        <v>1</v>
      </c>
      <c r="F886" s="2" t="str">
        <f>customers!B886</f>
        <v>Delainey Kiddy</v>
      </c>
      <c r="G886" s="2" t="str">
        <f>customers!C886</f>
        <v>dkiddyok@fda.gov</v>
      </c>
      <c r="H886" s="2" t="str">
        <f>customers!G886</f>
        <v>United States</v>
      </c>
      <c r="I886" t="str" cm="1">
        <f t="array" ref="I886">_xlfn.IFS(LEFT(D886,1)="L","Lib",LEFT(D886,1)="A","Ara",LEFT(D886,1)="R","Rob",LEFT(D886,1)="E","Exc")</f>
        <v>Rob</v>
      </c>
      <c r="J886" t="str">
        <f>VLOOKUP(Table1[[#This Row],[Product ID]],products!A$2:G$49,3,FALSE)</f>
        <v>D</v>
      </c>
      <c r="K886">
        <f>VLOOKUP(Table1[[#This Row],[Product ID]],products!A$2:G$49,4,FALSE)</f>
        <v>0.5</v>
      </c>
      <c r="L886" s="8">
        <f>VLOOKUP(Table1[[#This Row],[Product ID]],products!A$2:G$49,5,FALSE)</f>
        <v>5.3699999999999992</v>
      </c>
      <c r="M886" s="9">
        <f>E886*K886*Table1[[#This Row],[Unit Price]]</f>
        <v>2.6849999999999996</v>
      </c>
    </row>
    <row r="887" spans="1:13" x14ac:dyDescent="0.35">
      <c r="A887" s="2" t="s">
        <v>5495</v>
      </c>
      <c r="B887" s="5">
        <v>43664</v>
      </c>
      <c r="C887" s="2" t="s">
        <v>5496</v>
      </c>
      <c r="D887" t="s">
        <v>6149</v>
      </c>
      <c r="E887" s="2">
        <v>6</v>
      </c>
      <c r="F887" s="2" t="str">
        <f>customers!B887</f>
        <v>Helli Petroulis</v>
      </c>
      <c r="G887" s="2" t="str">
        <f>customers!C887</f>
        <v>hpetroulisol@state.tx.us</v>
      </c>
      <c r="H887" s="2" t="str">
        <f>customers!G887</f>
        <v>Ireland</v>
      </c>
      <c r="I887" t="str" cm="1">
        <f t="array" ref="I887">_xlfn.IFS(LEFT(D887,1)="L","Lib",LEFT(D887,1)="A","Ara",LEFT(D887,1)="R","Rob",LEFT(D887,1)="E","Exc")</f>
        <v>Rob</v>
      </c>
      <c r="J887" t="str">
        <f>VLOOKUP(Table1[[#This Row],[Product ID]],products!A$2:G$49,3,FALSE)</f>
        <v>D</v>
      </c>
      <c r="K887">
        <f>VLOOKUP(Table1[[#This Row],[Product ID]],products!A$2:G$49,4,FALSE)</f>
        <v>2.5</v>
      </c>
      <c r="L887" s="8">
        <f>VLOOKUP(Table1[[#This Row],[Product ID]],products!A$2:G$49,5,FALSE)</f>
        <v>20.584999999999997</v>
      </c>
      <c r="M887" s="9">
        <f>E887*K887*Table1[[#This Row],[Unit Price]]</f>
        <v>308.77499999999998</v>
      </c>
    </row>
    <row r="888" spans="1:13" x14ac:dyDescent="0.35">
      <c r="A888" s="2" t="s">
        <v>5501</v>
      </c>
      <c r="B888" s="5">
        <v>44518</v>
      </c>
      <c r="C888" s="2" t="s">
        <v>5502</v>
      </c>
      <c r="D888" t="s">
        <v>6160</v>
      </c>
      <c r="E888" s="2">
        <v>2</v>
      </c>
      <c r="F888" s="2" t="str">
        <f>customers!B888</f>
        <v>Marty Scholl</v>
      </c>
      <c r="G888" s="2" t="str">
        <f>customers!C888</f>
        <v>mschollom@taobao.com</v>
      </c>
      <c r="H888" s="2" t="str">
        <f>customers!G888</f>
        <v>United States</v>
      </c>
      <c r="I888" t="str" cm="1">
        <f t="array" ref="I888">_xlfn.IFS(LEFT(D888,1)="L","Lib",LEFT(D888,1)="A","Ara",LEFT(D888,1)="R","Rob",LEFT(D888,1)="E","Exc")</f>
        <v>Lib</v>
      </c>
      <c r="J888" t="str">
        <f>VLOOKUP(Table1[[#This Row],[Product ID]],products!A$2:G$49,3,FALSE)</f>
        <v>M</v>
      </c>
      <c r="K888">
        <f>VLOOKUP(Table1[[#This Row],[Product ID]],products!A$2:G$49,4,FALSE)</f>
        <v>0.5</v>
      </c>
      <c r="L888" s="8">
        <f>VLOOKUP(Table1[[#This Row],[Product ID]],products!A$2:G$49,5,FALSE)</f>
        <v>8.73</v>
      </c>
      <c r="M888" s="9">
        <f>E888*K888*Table1[[#This Row],[Unit Price]]</f>
        <v>8.73</v>
      </c>
    </row>
    <row r="889" spans="1:13" x14ac:dyDescent="0.35">
      <c r="A889" s="2" t="s">
        <v>5507</v>
      </c>
      <c r="B889" s="5">
        <v>44002</v>
      </c>
      <c r="C889" s="2" t="s">
        <v>5508</v>
      </c>
      <c r="D889" t="s">
        <v>6184</v>
      </c>
      <c r="E889" s="2">
        <v>3</v>
      </c>
      <c r="F889" s="2" t="str">
        <f>customers!B889</f>
        <v>Kienan Ferson</v>
      </c>
      <c r="G889" s="2" t="str">
        <f>customers!C889</f>
        <v>kfersonon@g.co</v>
      </c>
      <c r="H889" s="2" t="str">
        <f>customers!G889</f>
        <v>United States</v>
      </c>
      <c r="I889" t="str" cm="1">
        <f t="array" ref="I889">_xlfn.IFS(LEFT(D889,1)="L","Lib",LEFT(D889,1)="A","Ara",LEFT(D889,1)="R","Rob",LEFT(D889,1)="E","Exc")</f>
        <v>Exc</v>
      </c>
      <c r="J889" t="str">
        <f>VLOOKUP(Table1[[#This Row],[Product ID]],products!A$2:G$49,3,FALSE)</f>
        <v>L</v>
      </c>
      <c r="K889">
        <f>VLOOKUP(Table1[[#This Row],[Product ID]],products!A$2:G$49,4,FALSE)</f>
        <v>0.2</v>
      </c>
      <c r="L889" s="8">
        <f>VLOOKUP(Table1[[#This Row],[Product ID]],products!A$2:G$49,5,FALSE)</f>
        <v>4.4550000000000001</v>
      </c>
      <c r="M889" s="9">
        <f>E889*K889*Table1[[#This Row],[Unit Price]]</f>
        <v>2.6730000000000005</v>
      </c>
    </row>
    <row r="890" spans="1:13" x14ac:dyDescent="0.35">
      <c r="A890" s="2" t="s">
        <v>5513</v>
      </c>
      <c r="B890" s="5">
        <v>44292</v>
      </c>
      <c r="C890" s="2" t="s">
        <v>5514</v>
      </c>
      <c r="D890" t="s">
        <v>6167</v>
      </c>
      <c r="E890" s="2">
        <v>2</v>
      </c>
      <c r="F890" s="2" t="str">
        <f>customers!B890</f>
        <v>Blake Kelloway</v>
      </c>
      <c r="G890" s="2" t="str">
        <f>customers!C890</f>
        <v>bkellowayoo@omniture.com</v>
      </c>
      <c r="H890" s="2" t="str">
        <f>customers!G890</f>
        <v>United States</v>
      </c>
      <c r="I890" t="str" cm="1">
        <f t="array" ref="I890">_xlfn.IFS(LEFT(D890,1)="L","Lib",LEFT(D890,1)="A","Ara",LEFT(D890,1)="R","Rob",LEFT(D890,1)="E","Exc")</f>
        <v>Ara</v>
      </c>
      <c r="J890" t="str">
        <f>VLOOKUP(Table1[[#This Row],[Product ID]],products!A$2:G$49,3,FALSE)</f>
        <v>L</v>
      </c>
      <c r="K890">
        <f>VLOOKUP(Table1[[#This Row],[Product ID]],products!A$2:G$49,4,FALSE)</f>
        <v>0.2</v>
      </c>
      <c r="L890" s="8">
        <f>VLOOKUP(Table1[[#This Row],[Product ID]],products!A$2:G$49,5,FALSE)</f>
        <v>3.8849999999999998</v>
      </c>
      <c r="M890" s="9">
        <f>E890*K890*Table1[[#This Row],[Unit Price]]</f>
        <v>1.554</v>
      </c>
    </row>
    <row r="891" spans="1:13" x14ac:dyDescent="0.35">
      <c r="A891" s="2" t="s">
        <v>5519</v>
      </c>
      <c r="B891" s="5">
        <v>43633</v>
      </c>
      <c r="C891" s="2" t="s">
        <v>5520</v>
      </c>
      <c r="D891" t="s">
        <v>6163</v>
      </c>
      <c r="E891" s="2">
        <v>1</v>
      </c>
      <c r="F891" s="2" t="str">
        <f>customers!B891</f>
        <v>Scarlett Oliffe</v>
      </c>
      <c r="G891" s="2" t="str">
        <f>customers!C891</f>
        <v>soliffeop@yellowbook.com</v>
      </c>
      <c r="H891" s="2" t="str">
        <f>customers!G891</f>
        <v>United States</v>
      </c>
      <c r="I891" t="str" cm="1">
        <f t="array" ref="I891">_xlfn.IFS(LEFT(D891,1)="L","Lib",LEFT(D891,1)="A","Ara",LEFT(D891,1)="R","Rob",LEFT(D891,1)="E","Exc")</f>
        <v>Rob</v>
      </c>
      <c r="J891" t="str">
        <f>VLOOKUP(Table1[[#This Row],[Product ID]],products!A$2:G$49,3,FALSE)</f>
        <v>D</v>
      </c>
      <c r="K891">
        <f>VLOOKUP(Table1[[#This Row],[Product ID]],products!A$2:G$49,4,FALSE)</f>
        <v>0.2</v>
      </c>
      <c r="L891" s="8">
        <f>VLOOKUP(Table1[[#This Row],[Product ID]],products!A$2:G$49,5,FALSE)</f>
        <v>2.6849999999999996</v>
      </c>
      <c r="M891" s="9">
        <f>E891*K891*Table1[[#This Row],[Unit Price]]</f>
        <v>0.53699999999999992</v>
      </c>
    </row>
    <row r="892" spans="1:13" x14ac:dyDescent="0.35">
      <c r="A892" s="2" t="s">
        <v>5525</v>
      </c>
      <c r="B892" s="5">
        <v>44646</v>
      </c>
      <c r="C892" s="2" t="s">
        <v>5526</v>
      </c>
      <c r="D892" t="s">
        <v>6149</v>
      </c>
      <c r="E892" s="2">
        <v>1</v>
      </c>
      <c r="F892" s="2" t="str">
        <f>customers!B892</f>
        <v>Kippie Marrison</v>
      </c>
      <c r="G892" s="2" t="str">
        <f>customers!C892</f>
        <v>kmarrisonoq@dropbox.com</v>
      </c>
      <c r="H892" s="2" t="str">
        <f>customers!G892</f>
        <v>United States</v>
      </c>
      <c r="I892" t="str" cm="1">
        <f t="array" ref="I892">_xlfn.IFS(LEFT(D892,1)="L","Lib",LEFT(D892,1)="A","Ara",LEFT(D892,1)="R","Rob",LEFT(D892,1)="E","Exc")</f>
        <v>Rob</v>
      </c>
      <c r="J892" t="str">
        <f>VLOOKUP(Table1[[#This Row],[Product ID]],products!A$2:G$49,3,FALSE)</f>
        <v>D</v>
      </c>
      <c r="K892">
        <f>VLOOKUP(Table1[[#This Row],[Product ID]],products!A$2:G$49,4,FALSE)</f>
        <v>2.5</v>
      </c>
      <c r="L892" s="8">
        <f>VLOOKUP(Table1[[#This Row],[Product ID]],products!A$2:G$49,5,FALSE)</f>
        <v>20.584999999999997</v>
      </c>
      <c r="M892" s="9">
        <f>E892*K892*Table1[[#This Row],[Unit Price]]</f>
        <v>51.462499999999991</v>
      </c>
    </row>
    <row r="893" spans="1:13" x14ac:dyDescent="0.35">
      <c r="A893" s="2" t="s">
        <v>5531</v>
      </c>
      <c r="B893" s="5">
        <v>44469</v>
      </c>
      <c r="C893" s="2" t="s">
        <v>5532</v>
      </c>
      <c r="D893" t="s">
        <v>6168</v>
      </c>
      <c r="E893" s="2">
        <v>5</v>
      </c>
      <c r="F893" s="2" t="str">
        <f>customers!B893</f>
        <v>Celestia Dolohunty</v>
      </c>
      <c r="G893" s="2" t="str">
        <f>customers!C893</f>
        <v>cdolohuntyor@dailymail.co.uk</v>
      </c>
      <c r="H893" s="2" t="str">
        <f>customers!G893</f>
        <v>United States</v>
      </c>
      <c r="I893" t="str" cm="1">
        <f t="array" ref="I893">_xlfn.IFS(LEFT(D893,1)="L","Lib",LEFT(D893,1)="A","Ara",LEFT(D893,1)="R","Rob",LEFT(D893,1)="E","Exc")</f>
        <v>Ara</v>
      </c>
      <c r="J893" t="str">
        <f>VLOOKUP(Table1[[#This Row],[Product ID]],products!A$2:G$49,3,FALSE)</f>
        <v>D</v>
      </c>
      <c r="K893">
        <f>VLOOKUP(Table1[[#This Row],[Product ID]],products!A$2:G$49,4,FALSE)</f>
        <v>2.5</v>
      </c>
      <c r="L893" s="8">
        <f>VLOOKUP(Table1[[#This Row],[Product ID]],products!A$2:G$49,5,FALSE)</f>
        <v>22.884999999999998</v>
      </c>
      <c r="M893" s="9">
        <f>E893*K893*Table1[[#This Row],[Unit Price]]</f>
        <v>286.0625</v>
      </c>
    </row>
    <row r="894" spans="1:13" x14ac:dyDescent="0.35">
      <c r="A894" s="2" t="s">
        <v>5537</v>
      </c>
      <c r="B894" s="5">
        <v>43635</v>
      </c>
      <c r="C894" s="2" t="s">
        <v>5538</v>
      </c>
      <c r="D894" t="s">
        <v>6156</v>
      </c>
      <c r="E894" s="2">
        <v>5</v>
      </c>
      <c r="F894" s="2" t="str">
        <f>customers!B894</f>
        <v>Patsy Vasilenko</v>
      </c>
      <c r="G894" s="2" t="str">
        <f>customers!C894</f>
        <v>pvasilenkoos@addtoany.com</v>
      </c>
      <c r="H894" s="2" t="str">
        <f>customers!G894</f>
        <v>United Kingdom</v>
      </c>
      <c r="I894" t="str" cm="1">
        <f t="array" ref="I894">_xlfn.IFS(LEFT(D894,1)="L","Lib",LEFT(D894,1)="A","Ara",LEFT(D894,1)="R","Rob",LEFT(D894,1)="E","Exc")</f>
        <v>Exc</v>
      </c>
      <c r="J894" t="str">
        <f>VLOOKUP(Table1[[#This Row],[Product ID]],products!A$2:G$49,3,FALSE)</f>
        <v>M</v>
      </c>
      <c r="K894">
        <f>VLOOKUP(Table1[[#This Row],[Product ID]],products!A$2:G$49,4,FALSE)</f>
        <v>0.2</v>
      </c>
      <c r="L894" s="8">
        <f>VLOOKUP(Table1[[#This Row],[Product ID]],products!A$2:G$49,5,FALSE)</f>
        <v>4.125</v>
      </c>
      <c r="M894" s="9">
        <f>E894*K894*Table1[[#This Row],[Unit Price]]</f>
        <v>4.125</v>
      </c>
    </row>
    <row r="895" spans="1:13" x14ac:dyDescent="0.35">
      <c r="A895" s="2" t="s">
        <v>5543</v>
      </c>
      <c r="B895" s="5">
        <v>44651</v>
      </c>
      <c r="C895" s="2" t="s">
        <v>5544</v>
      </c>
      <c r="D895" t="s">
        <v>6161</v>
      </c>
      <c r="E895" s="2">
        <v>6</v>
      </c>
      <c r="F895" s="2" t="str">
        <f>customers!B895</f>
        <v>Raphaela Schankelborg</v>
      </c>
      <c r="G895" s="2" t="str">
        <f>customers!C895</f>
        <v>rschankelborgot@ameblo.jp</v>
      </c>
      <c r="H895" s="2" t="str">
        <f>customers!G895</f>
        <v>United States</v>
      </c>
      <c r="I895" t="str" cm="1">
        <f t="array" ref="I895">_xlfn.IFS(LEFT(D895,1)="L","Lib",LEFT(D895,1)="A","Ara",LEFT(D895,1)="R","Rob",LEFT(D895,1)="E","Exc")</f>
        <v>Lib</v>
      </c>
      <c r="J895" t="str">
        <f>VLOOKUP(Table1[[#This Row],[Product ID]],products!A$2:G$49,3,FALSE)</f>
        <v>L</v>
      </c>
      <c r="K895">
        <f>VLOOKUP(Table1[[#This Row],[Product ID]],products!A$2:G$49,4,FALSE)</f>
        <v>0.5</v>
      </c>
      <c r="L895" s="8">
        <f>VLOOKUP(Table1[[#This Row],[Product ID]],products!A$2:G$49,5,FALSE)</f>
        <v>9.51</v>
      </c>
      <c r="M895" s="9">
        <f>E895*K895*Table1[[#This Row],[Unit Price]]</f>
        <v>28.53</v>
      </c>
    </row>
    <row r="896" spans="1:13" x14ac:dyDescent="0.35">
      <c r="A896" s="2" t="s">
        <v>5548</v>
      </c>
      <c r="B896" s="5">
        <v>44016</v>
      </c>
      <c r="C896" s="2" t="s">
        <v>5549</v>
      </c>
      <c r="D896" t="s">
        <v>6149</v>
      </c>
      <c r="E896" s="2">
        <v>4</v>
      </c>
      <c r="F896" s="2" t="str">
        <f>customers!B896</f>
        <v>Sharity Wickens</v>
      </c>
      <c r="G896" s="2">
        <f>customers!C896</f>
        <v>0</v>
      </c>
      <c r="H896" s="2" t="str">
        <f>customers!G896</f>
        <v>Ireland</v>
      </c>
      <c r="I896" t="str" cm="1">
        <f t="array" ref="I896">_xlfn.IFS(LEFT(D896,1)="L","Lib",LEFT(D896,1)="A","Ara",LEFT(D896,1)="R","Rob",LEFT(D896,1)="E","Exc")</f>
        <v>Rob</v>
      </c>
      <c r="J896" t="str">
        <f>VLOOKUP(Table1[[#This Row],[Product ID]],products!A$2:G$49,3,FALSE)</f>
        <v>D</v>
      </c>
      <c r="K896">
        <f>VLOOKUP(Table1[[#This Row],[Product ID]],products!A$2:G$49,4,FALSE)</f>
        <v>2.5</v>
      </c>
      <c r="L896" s="8">
        <f>VLOOKUP(Table1[[#This Row],[Product ID]],products!A$2:G$49,5,FALSE)</f>
        <v>20.584999999999997</v>
      </c>
      <c r="M896" s="9">
        <f>E896*K896*Table1[[#This Row],[Unit Price]]</f>
        <v>205.84999999999997</v>
      </c>
    </row>
    <row r="897" spans="1:13" x14ac:dyDescent="0.35">
      <c r="A897" s="2" t="s">
        <v>5553</v>
      </c>
      <c r="B897" s="5">
        <v>44521</v>
      </c>
      <c r="C897" s="2" t="s">
        <v>5554</v>
      </c>
      <c r="D897" t="s">
        <v>6166</v>
      </c>
      <c r="E897" s="2">
        <v>5</v>
      </c>
      <c r="F897" s="2" t="str">
        <f>customers!B897</f>
        <v>Derick Snow</v>
      </c>
      <c r="G897" s="2">
        <f>customers!C897</f>
        <v>0</v>
      </c>
      <c r="H897" s="2" t="str">
        <f>customers!G897</f>
        <v>United States</v>
      </c>
      <c r="I897" t="str" cm="1">
        <f t="array" ref="I897">_xlfn.IFS(LEFT(D897,1)="L","Lib",LEFT(D897,1)="A","Ara",LEFT(D897,1)="R","Rob",LEFT(D897,1)="E","Exc")</f>
        <v>Exc</v>
      </c>
      <c r="J897" t="str">
        <f>VLOOKUP(Table1[[#This Row],[Product ID]],products!A$2:G$49,3,FALSE)</f>
        <v>M</v>
      </c>
      <c r="K897">
        <f>VLOOKUP(Table1[[#This Row],[Product ID]],products!A$2:G$49,4,FALSE)</f>
        <v>2.5</v>
      </c>
      <c r="L897" s="8">
        <f>VLOOKUP(Table1[[#This Row],[Product ID]],products!A$2:G$49,5,FALSE)</f>
        <v>31.624999999999996</v>
      </c>
      <c r="M897" s="9">
        <f>E897*K897*Table1[[#This Row],[Unit Price]]</f>
        <v>395.31249999999994</v>
      </c>
    </row>
    <row r="898" spans="1:13" x14ac:dyDescent="0.35">
      <c r="A898" s="2" t="s">
        <v>5558</v>
      </c>
      <c r="B898" s="5">
        <v>44347</v>
      </c>
      <c r="C898" s="2" t="s">
        <v>5559</v>
      </c>
      <c r="D898" t="s">
        <v>6172</v>
      </c>
      <c r="E898" s="2">
        <v>6</v>
      </c>
      <c r="F898" s="2" t="str">
        <f>customers!B898</f>
        <v>Baxy Cargen</v>
      </c>
      <c r="G898" s="2" t="str">
        <f>customers!C898</f>
        <v>bcargenow@geocities.jp</v>
      </c>
      <c r="H898" s="2" t="str">
        <f>customers!G898</f>
        <v>United States</v>
      </c>
      <c r="I898" t="str" cm="1">
        <f t="array" ref="I898">_xlfn.IFS(LEFT(D898,1)="L","Lib",LEFT(D898,1)="A","Ara",LEFT(D898,1)="R","Rob",LEFT(D898,1)="E","Exc")</f>
        <v>Rob</v>
      </c>
      <c r="J898" t="str">
        <f>VLOOKUP(Table1[[#This Row],[Product ID]],products!A$2:G$49,3,FALSE)</f>
        <v>D</v>
      </c>
      <c r="K898">
        <f>VLOOKUP(Table1[[#This Row],[Product ID]],products!A$2:G$49,4,FALSE)</f>
        <v>0.5</v>
      </c>
      <c r="L898" s="8">
        <f>VLOOKUP(Table1[[#This Row],[Product ID]],products!A$2:G$49,5,FALSE)</f>
        <v>5.3699999999999992</v>
      </c>
      <c r="M898" s="9">
        <f>E898*K898*Table1[[#This Row],[Unit Price]]</f>
        <v>16.11</v>
      </c>
    </row>
    <row r="899" spans="1:13" x14ac:dyDescent="0.35">
      <c r="A899" s="2" t="s">
        <v>5564</v>
      </c>
      <c r="B899" s="5">
        <v>43932</v>
      </c>
      <c r="C899" s="2" t="s">
        <v>5565</v>
      </c>
      <c r="D899" t="s">
        <v>6183</v>
      </c>
      <c r="E899" s="2">
        <v>2</v>
      </c>
      <c r="F899" s="2" t="str">
        <f>customers!B899</f>
        <v>Ryann Stickler</v>
      </c>
      <c r="G899" s="2" t="str">
        <f>customers!C899</f>
        <v>rsticklerox@printfriendly.com</v>
      </c>
      <c r="H899" s="2" t="str">
        <f>customers!G899</f>
        <v>United Kingdom</v>
      </c>
      <c r="I899" t="str" cm="1">
        <f t="array" ref="I899">_xlfn.IFS(LEFT(D899,1)="L","Lib",LEFT(D899,1)="A","Ara",LEFT(D899,1)="R","Rob",LEFT(D899,1)="E","Exc")</f>
        <v>Exc</v>
      </c>
      <c r="J899" t="str">
        <f>VLOOKUP(Table1[[#This Row],[Product ID]],products!A$2:G$49,3,FALSE)</f>
        <v>D</v>
      </c>
      <c r="K899">
        <f>VLOOKUP(Table1[[#This Row],[Product ID]],products!A$2:G$49,4,FALSE)</f>
        <v>1</v>
      </c>
      <c r="L899" s="8">
        <f>VLOOKUP(Table1[[#This Row],[Product ID]],products!A$2:G$49,5,FALSE)</f>
        <v>12.15</v>
      </c>
      <c r="M899" s="9">
        <f>E899*K899*Table1[[#This Row],[Unit Price]]</f>
        <v>24.3</v>
      </c>
    </row>
    <row r="900" spans="1:13" x14ac:dyDescent="0.35">
      <c r="A900" s="2" t="s">
        <v>5570</v>
      </c>
      <c r="B900" s="5">
        <v>44089</v>
      </c>
      <c r="C900" s="2" t="s">
        <v>5571</v>
      </c>
      <c r="D900" t="s">
        <v>6173</v>
      </c>
      <c r="E900" s="2">
        <v>5</v>
      </c>
      <c r="F900" s="2" t="str">
        <f>customers!B900</f>
        <v>Daryn Cassius</v>
      </c>
      <c r="G900" s="2">
        <f>customers!C900</f>
        <v>0</v>
      </c>
      <c r="H900" s="2" t="str">
        <f>customers!G900</f>
        <v>United States</v>
      </c>
      <c r="I900" t="str" cm="1">
        <f t="array" ref="I900">_xlfn.IFS(LEFT(D900,1)="L","Lib",LEFT(D900,1)="A","Ara",LEFT(D900,1)="R","Rob",LEFT(D900,1)="E","Exc")</f>
        <v>Rob</v>
      </c>
      <c r="J900" t="str">
        <f>VLOOKUP(Table1[[#This Row],[Product ID]],products!A$2:G$49,3,FALSE)</f>
        <v>L</v>
      </c>
      <c r="K900">
        <f>VLOOKUP(Table1[[#This Row],[Product ID]],products!A$2:G$49,4,FALSE)</f>
        <v>0.5</v>
      </c>
      <c r="L900" s="8">
        <f>VLOOKUP(Table1[[#This Row],[Product ID]],products!A$2:G$49,5,FALSE)</f>
        <v>7.169999999999999</v>
      </c>
      <c r="M900" s="9">
        <f>E900*K900*Table1[[#This Row],[Unit Price]]</f>
        <v>17.924999999999997</v>
      </c>
    </row>
    <row r="901" spans="1:13" x14ac:dyDescent="0.35">
      <c r="A901" s="2" t="s">
        <v>5575</v>
      </c>
      <c r="B901" s="5">
        <v>44523</v>
      </c>
      <c r="C901" s="2" t="s">
        <v>5554</v>
      </c>
      <c r="D901" t="s">
        <v>6162</v>
      </c>
      <c r="E901" s="2">
        <v>5</v>
      </c>
      <c r="F901" s="2" t="str">
        <f>customers!B901</f>
        <v>Bud Danett</v>
      </c>
      <c r="G901" s="2" t="str">
        <f>customers!C901</f>
        <v>bdanettoz@kickstarter.com</v>
      </c>
      <c r="H901" s="2" t="str">
        <f>customers!G901</f>
        <v>Ireland</v>
      </c>
      <c r="I901" t="str" cm="1">
        <f t="array" ref="I901">_xlfn.IFS(LEFT(D901,1)="L","Lib",LEFT(D901,1)="A","Ara",LEFT(D901,1)="R","Rob",LEFT(D901,1)="E","Exc")</f>
        <v>Lib</v>
      </c>
      <c r="J901" t="str">
        <f>VLOOKUP(Table1[[#This Row],[Product ID]],products!A$2:G$49,3,FALSE)</f>
        <v>M</v>
      </c>
      <c r="K901">
        <f>VLOOKUP(Table1[[#This Row],[Product ID]],products!A$2:G$49,4,FALSE)</f>
        <v>1</v>
      </c>
      <c r="L901" s="8">
        <f>VLOOKUP(Table1[[#This Row],[Product ID]],products!A$2:G$49,5,FALSE)</f>
        <v>14.55</v>
      </c>
      <c r="M901" s="9">
        <f>E901*K901*Table1[[#This Row],[Unit Price]]</f>
        <v>72.75</v>
      </c>
    </row>
    <row r="902" spans="1:13" x14ac:dyDescent="0.35">
      <c r="A902" s="2" t="s">
        <v>5580</v>
      </c>
      <c r="B902" s="5">
        <v>44584</v>
      </c>
      <c r="C902" s="2" t="s">
        <v>5581</v>
      </c>
      <c r="D902" t="s">
        <v>6170</v>
      </c>
      <c r="E902" s="2">
        <v>3</v>
      </c>
      <c r="F902" s="2" t="str">
        <f>customers!B902</f>
        <v>Skelly Dolohunty</v>
      </c>
      <c r="G902" s="2">
        <f>customers!C902</f>
        <v>0</v>
      </c>
      <c r="H902" s="2" t="str">
        <f>customers!G902</f>
        <v>Ireland</v>
      </c>
      <c r="I902" t="str" cm="1">
        <f t="array" ref="I902">_xlfn.IFS(LEFT(D902,1)="L","Lib",LEFT(D902,1)="A","Ara",LEFT(D902,1)="R","Rob",LEFT(D902,1)="E","Exc")</f>
        <v>Lib</v>
      </c>
      <c r="J902" t="str">
        <f>VLOOKUP(Table1[[#This Row],[Product ID]],products!A$2:G$49,3,FALSE)</f>
        <v>L</v>
      </c>
      <c r="K902">
        <f>VLOOKUP(Table1[[#This Row],[Product ID]],products!A$2:G$49,4,FALSE)</f>
        <v>1</v>
      </c>
      <c r="L902" s="8">
        <f>VLOOKUP(Table1[[#This Row],[Product ID]],products!A$2:G$49,5,FALSE)</f>
        <v>15.85</v>
      </c>
      <c r="M902" s="9">
        <f>E902*K902*Table1[[#This Row],[Unit Price]]</f>
        <v>47.55</v>
      </c>
    </row>
    <row r="903" spans="1:13" x14ac:dyDescent="0.35">
      <c r="A903" s="2" t="s">
        <v>5585</v>
      </c>
      <c r="B903" s="5">
        <v>44223</v>
      </c>
      <c r="C903" s="2" t="s">
        <v>5586</v>
      </c>
      <c r="D903" t="s">
        <v>6178</v>
      </c>
      <c r="E903" s="2">
        <v>1</v>
      </c>
      <c r="F903" s="2" t="str">
        <f>customers!B903</f>
        <v>Drake Jevon</v>
      </c>
      <c r="G903" s="2" t="str">
        <f>customers!C903</f>
        <v>djevonp1@ibm.com</v>
      </c>
      <c r="H903" s="2" t="str">
        <f>customers!G903</f>
        <v>United States</v>
      </c>
      <c r="I903" t="str" cm="1">
        <f t="array" ref="I903">_xlfn.IFS(LEFT(D903,1)="L","Lib",LEFT(D903,1)="A","Ara",LEFT(D903,1)="R","Rob",LEFT(D903,1)="E","Exc")</f>
        <v>Rob</v>
      </c>
      <c r="J903" t="str">
        <f>VLOOKUP(Table1[[#This Row],[Product ID]],products!A$2:G$49,3,FALSE)</f>
        <v>L</v>
      </c>
      <c r="K903">
        <f>VLOOKUP(Table1[[#This Row],[Product ID]],products!A$2:G$49,4,FALSE)</f>
        <v>0.2</v>
      </c>
      <c r="L903" s="8">
        <f>VLOOKUP(Table1[[#This Row],[Product ID]],products!A$2:G$49,5,FALSE)</f>
        <v>3.5849999999999995</v>
      </c>
      <c r="M903" s="9">
        <f>E903*K903*Table1[[#This Row],[Unit Price]]</f>
        <v>0.71699999999999997</v>
      </c>
    </row>
    <row r="904" spans="1:13" x14ac:dyDescent="0.35">
      <c r="A904" s="2" t="s">
        <v>5591</v>
      </c>
      <c r="B904" s="5">
        <v>43640</v>
      </c>
      <c r="C904" s="2" t="s">
        <v>5592</v>
      </c>
      <c r="D904" t="s">
        <v>6166</v>
      </c>
      <c r="E904" s="2">
        <v>5</v>
      </c>
      <c r="F904" s="2" t="str">
        <f>customers!B904</f>
        <v>Hall Ranner</v>
      </c>
      <c r="G904" s="2" t="str">
        <f>customers!C904</f>
        <v>hrannerp2@omniture.com</v>
      </c>
      <c r="H904" s="2" t="str">
        <f>customers!G904</f>
        <v>United States</v>
      </c>
      <c r="I904" t="str" cm="1">
        <f t="array" ref="I904">_xlfn.IFS(LEFT(D904,1)="L","Lib",LEFT(D904,1)="A","Ara",LEFT(D904,1)="R","Rob",LEFT(D904,1)="E","Exc")</f>
        <v>Exc</v>
      </c>
      <c r="J904" t="str">
        <f>VLOOKUP(Table1[[#This Row],[Product ID]],products!A$2:G$49,3,FALSE)</f>
        <v>M</v>
      </c>
      <c r="K904">
        <f>VLOOKUP(Table1[[#This Row],[Product ID]],products!A$2:G$49,4,FALSE)</f>
        <v>2.5</v>
      </c>
      <c r="L904" s="8">
        <f>VLOOKUP(Table1[[#This Row],[Product ID]],products!A$2:G$49,5,FALSE)</f>
        <v>31.624999999999996</v>
      </c>
      <c r="M904" s="9">
        <f>E904*K904*Table1[[#This Row],[Unit Price]]</f>
        <v>395.31249999999994</v>
      </c>
    </row>
    <row r="905" spans="1:13" x14ac:dyDescent="0.35">
      <c r="A905" s="2" t="s">
        <v>5597</v>
      </c>
      <c r="B905" s="5">
        <v>43905</v>
      </c>
      <c r="C905" s="2" t="s">
        <v>5598</v>
      </c>
      <c r="D905" t="s">
        <v>6160</v>
      </c>
      <c r="E905" s="2">
        <v>2</v>
      </c>
      <c r="F905" s="2" t="str">
        <f>customers!B905</f>
        <v>Berkly Imrie</v>
      </c>
      <c r="G905" s="2" t="str">
        <f>customers!C905</f>
        <v>bimriep3@addtoany.com</v>
      </c>
      <c r="H905" s="2" t="str">
        <f>customers!G905</f>
        <v>United States</v>
      </c>
      <c r="I905" t="str" cm="1">
        <f t="array" ref="I905">_xlfn.IFS(LEFT(D905,1)="L","Lib",LEFT(D905,1)="A","Ara",LEFT(D905,1)="R","Rob",LEFT(D905,1)="E","Exc")</f>
        <v>Lib</v>
      </c>
      <c r="J905" t="str">
        <f>VLOOKUP(Table1[[#This Row],[Product ID]],products!A$2:G$49,3,FALSE)</f>
        <v>M</v>
      </c>
      <c r="K905">
        <f>VLOOKUP(Table1[[#This Row],[Product ID]],products!A$2:G$49,4,FALSE)</f>
        <v>0.5</v>
      </c>
      <c r="L905" s="8">
        <f>VLOOKUP(Table1[[#This Row],[Product ID]],products!A$2:G$49,5,FALSE)</f>
        <v>8.73</v>
      </c>
      <c r="M905" s="9">
        <f>E905*K905*Table1[[#This Row],[Unit Price]]</f>
        <v>8.73</v>
      </c>
    </row>
    <row r="906" spans="1:13" x14ac:dyDescent="0.35">
      <c r="A906" s="2" t="s">
        <v>5603</v>
      </c>
      <c r="B906" s="5">
        <v>44463</v>
      </c>
      <c r="C906" s="2" t="s">
        <v>5604</v>
      </c>
      <c r="D906" t="s">
        <v>6182</v>
      </c>
      <c r="E906" s="2">
        <v>5</v>
      </c>
      <c r="F906" s="2" t="str">
        <f>customers!B906</f>
        <v>Dorey Sopper</v>
      </c>
      <c r="G906" s="2" t="str">
        <f>customers!C906</f>
        <v>dsopperp4@eventbrite.com</v>
      </c>
      <c r="H906" s="2" t="str">
        <f>customers!G906</f>
        <v>United States</v>
      </c>
      <c r="I906" t="str" cm="1">
        <f t="array" ref="I906">_xlfn.IFS(LEFT(D906,1)="L","Lib",LEFT(D906,1)="A","Ara",LEFT(D906,1)="R","Rob",LEFT(D906,1)="E","Exc")</f>
        <v>Ara</v>
      </c>
      <c r="J906" t="str">
        <f>VLOOKUP(Table1[[#This Row],[Product ID]],products!A$2:G$49,3,FALSE)</f>
        <v>L</v>
      </c>
      <c r="K906">
        <f>VLOOKUP(Table1[[#This Row],[Product ID]],products!A$2:G$49,4,FALSE)</f>
        <v>2.5</v>
      </c>
      <c r="L906" s="8">
        <f>VLOOKUP(Table1[[#This Row],[Product ID]],products!A$2:G$49,5,FALSE)</f>
        <v>29.784999999999997</v>
      </c>
      <c r="M906" s="9">
        <f>E906*K906*Table1[[#This Row],[Unit Price]]</f>
        <v>372.31249999999994</v>
      </c>
    </row>
    <row r="907" spans="1:13" x14ac:dyDescent="0.35">
      <c r="A907" s="2" t="s">
        <v>5609</v>
      </c>
      <c r="B907" s="5">
        <v>43560</v>
      </c>
      <c r="C907" s="2" t="s">
        <v>5610</v>
      </c>
      <c r="D907" t="s">
        <v>6157</v>
      </c>
      <c r="E907" s="2">
        <v>6</v>
      </c>
      <c r="F907" s="2" t="str">
        <f>customers!B907</f>
        <v>Darcy Lochran</v>
      </c>
      <c r="G907" s="2">
        <f>customers!C907</f>
        <v>0</v>
      </c>
      <c r="H907" s="2" t="str">
        <f>customers!G907</f>
        <v>United States</v>
      </c>
      <c r="I907" t="str" cm="1">
        <f t="array" ref="I907">_xlfn.IFS(LEFT(D907,1)="L","Lib",LEFT(D907,1)="A","Ara",LEFT(D907,1)="R","Rob",LEFT(D907,1)="E","Exc")</f>
        <v>Ara</v>
      </c>
      <c r="J907" t="str">
        <f>VLOOKUP(Table1[[#This Row],[Product ID]],products!A$2:G$49,3,FALSE)</f>
        <v>M</v>
      </c>
      <c r="K907">
        <f>VLOOKUP(Table1[[#This Row],[Product ID]],products!A$2:G$49,4,FALSE)</f>
        <v>0.5</v>
      </c>
      <c r="L907" s="8">
        <f>VLOOKUP(Table1[[#This Row],[Product ID]],products!A$2:G$49,5,FALSE)</f>
        <v>6.75</v>
      </c>
      <c r="M907" s="9">
        <f>E907*K907*Table1[[#This Row],[Unit Price]]</f>
        <v>20.25</v>
      </c>
    </row>
    <row r="908" spans="1:13" x14ac:dyDescent="0.35">
      <c r="A908" s="2" t="s">
        <v>5614</v>
      </c>
      <c r="B908" s="5">
        <v>44588</v>
      </c>
      <c r="C908" s="2" t="s">
        <v>5615</v>
      </c>
      <c r="D908" t="s">
        <v>6157</v>
      </c>
      <c r="E908" s="2">
        <v>4</v>
      </c>
      <c r="F908" s="2" t="str">
        <f>customers!B908</f>
        <v>Lauritz Ledgley</v>
      </c>
      <c r="G908" s="2" t="str">
        <f>customers!C908</f>
        <v>lledgleyp6@de.vu</v>
      </c>
      <c r="H908" s="2" t="str">
        <f>customers!G908</f>
        <v>United States</v>
      </c>
      <c r="I908" t="str" cm="1">
        <f t="array" ref="I908">_xlfn.IFS(LEFT(D908,1)="L","Lib",LEFT(D908,1)="A","Ara",LEFT(D908,1)="R","Rob",LEFT(D908,1)="E","Exc")</f>
        <v>Ara</v>
      </c>
      <c r="J908" t="str">
        <f>VLOOKUP(Table1[[#This Row],[Product ID]],products!A$2:G$49,3,FALSE)</f>
        <v>M</v>
      </c>
      <c r="K908">
        <f>VLOOKUP(Table1[[#This Row],[Product ID]],products!A$2:G$49,4,FALSE)</f>
        <v>0.5</v>
      </c>
      <c r="L908" s="8">
        <f>VLOOKUP(Table1[[#This Row],[Product ID]],products!A$2:G$49,5,FALSE)</f>
        <v>6.75</v>
      </c>
      <c r="M908" s="9">
        <f>E908*K908*Table1[[#This Row],[Unit Price]]</f>
        <v>13.5</v>
      </c>
    </row>
    <row r="909" spans="1:13" x14ac:dyDescent="0.35">
      <c r="A909" s="2" t="s">
        <v>5620</v>
      </c>
      <c r="B909" s="5">
        <v>44449</v>
      </c>
      <c r="C909" s="2" t="s">
        <v>5621</v>
      </c>
      <c r="D909" t="s">
        <v>6143</v>
      </c>
      <c r="E909" s="2">
        <v>3</v>
      </c>
      <c r="F909" s="2" t="str">
        <f>customers!B909</f>
        <v>Tawnya Menary</v>
      </c>
      <c r="G909" s="2" t="str">
        <f>customers!C909</f>
        <v>tmenaryp7@phoca.cz</v>
      </c>
      <c r="H909" s="2" t="str">
        <f>customers!G909</f>
        <v>United States</v>
      </c>
      <c r="I909" t="str" cm="1">
        <f t="array" ref="I909">_xlfn.IFS(LEFT(D909,1)="L","Lib",LEFT(D909,1)="A","Ara",LEFT(D909,1)="R","Rob",LEFT(D909,1)="E","Exc")</f>
        <v>Lib</v>
      </c>
      <c r="J909" t="str">
        <f>VLOOKUP(Table1[[#This Row],[Product ID]],products!A$2:G$49,3,FALSE)</f>
        <v>D</v>
      </c>
      <c r="K909">
        <f>VLOOKUP(Table1[[#This Row],[Product ID]],products!A$2:G$49,4,FALSE)</f>
        <v>1</v>
      </c>
      <c r="L909" s="8">
        <f>VLOOKUP(Table1[[#This Row],[Product ID]],products!A$2:G$49,5,FALSE)</f>
        <v>12.95</v>
      </c>
      <c r="M909" s="9">
        <f>E909*K909*Table1[[#This Row],[Unit Price]]</f>
        <v>38.849999999999994</v>
      </c>
    </row>
    <row r="910" spans="1:13" x14ac:dyDescent="0.35">
      <c r="A910" s="2" t="s">
        <v>5626</v>
      </c>
      <c r="B910" s="5">
        <v>43836</v>
      </c>
      <c r="C910" s="2" t="s">
        <v>5627</v>
      </c>
      <c r="D910" t="s">
        <v>6179</v>
      </c>
      <c r="E910" s="2">
        <v>5</v>
      </c>
      <c r="F910" s="2" t="str">
        <f>customers!B910</f>
        <v>Gustaf Ciccotti</v>
      </c>
      <c r="G910" s="2" t="str">
        <f>customers!C910</f>
        <v>gciccottip8@so-net.ne.jp</v>
      </c>
      <c r="H910" s="2" t="str">
        <f>customers!G910</f>
        <v>United States</v>
      </c>
      <c r="I910" t="str" cm="1">
        <f t="array" ref="I910">_xlfn.IFS(LEFT(D910,1)="L","Lib",LEFT(D910,1)="A","Ara",LEFT(D910,1)="R","Rob",LEFT(D910,1)="E","Exc")</f>
        <v>Rob</v>
      </c>
      <c r="J910" t="str">
        <f>VLOOKUP(Table1[[#This Row],[Product ID]],products!A$2:G$49,3,FALSE)</f>
        <v>L</v>
      </c>
      <c r="K910">
        <f>VLOOKUP(Table1[[#This Row],[Product ID]],products!A$2:G$49,4,FALSE)</f>
        <v>1</v>
      </c>
      <c r="L910" s="8">
        <f>VLOOKUP(Table1[[#This Row],[Product ID]],products!A$2:G$49,5,FALSE)</f>
        <v>11.95</v>
      </c>
      <c r="M910" s="9">
        <f>E910*K910*Table1[[#This Row],[Unit Price]]</f>
        <v>59.75</v>
      </c>
    </row>
    <row r="911" spans="1:13" x14ac:dyDescent="0.35">
      <c r="A911" s="2" t="s">
        <v>5632</v>
      </c>
      <c r="B911" s="5">
        <v>44635</v>
      </c>
      <c r="C911" s="2" t="s">
        <v>5633</v>
      </c>
      <c r="D911" t="s">
        <v>6178</v>
      </c>
      <c r="E911" s="2">
        <v>3</v>
      </c>
      <c r="F911" s="2" t="str">
        <f>customers!B911</f>
        <v>Bobbe Renner</v>
      </c>
      <c r="G911" s="2">
        <f>customers!C911</f>
        <v>0</v>
      </c>
      <c r="H911" s="2" t="str">
        <f>customers!G911</f>
        <v>United States</v>
      </c>
      <c r="I911" t="str" cm="1">
        <f t="array" ref="I911">_xlfn.IFS(LEFT(D911,1)="L","Lib",LEFT(D911,1)="A","Ara",LEFT(D911,1)="R","Rob",LEFT(D911,1)="E","Exc")</f>
        <v>Rob</v>
      </c>
      <c r="J911" t="str">
        <f>VLOOKUP(Table1[[#This Row],[Product ID]],products!A$2:G$49,3,FALSE)</f>
        <v>L</v>
      </c>
      <c r="K911">
        <f>VLOOKUP(Table1[[#This Row],[Product ID]],products!A$2:G$49,4,FALSE)</f>
        <v>0.2</v>
      </c>
      <c r="L911" s="8">
        <f>VLOOKUP(Table1[[#This Row],[Product ID]],products!A$2:G$49,5,FALSE)</f>
        <v>3.5849999999999995</v>
      </c>
      <c r="M911" s="9">
        <f>E911*K911*Table1[[#This Row],[Unit Price]]</f>
        <v>2.1510000000000002</v>
      </c>
    </row>
    <row r="912" spans="1:13" x14ac:dyDescent="0.35">
      <c r="A912" s="2" t="s">
        <v>5637</v>
      </c>
      <c r="B912" s="5">
        <v>44447</v>
      </c>
      <c r="C912" s="2" t="s">
        <v>5638</v>
      </c>
      <c r="D912" t="s">
        <v>6168</v>
      </c>
      <c r="E912" s="2">
        <v>4</v>
      </c>
      <c r="F912" s="2" t="str">
        <f>customers!B912</f>
        <v>Wilton Jallin</v>
      </c>
      <c r="G912" s="2" t="str">
        <f>customers!C912</f>
        <v>wjallinpa@pcworld.com</v>
      </c>
      <c r="H912" s="2" t="str">
        <f>customers!G912</f>
        <v>United States</v>
      </c>
      <c r="I912" t="str" cm="1">
        <f t="array" ref="I912">_xlfn.IFS(LEFT(D912,1)="L","Lib",LEFT(D912,1)="A","Ara",LEFT(D912,1)="R","Rob",LEFT(D912,1)="E","Exc")</f>
        <v>Ara</v>
      </c>
      <c r="J912" t="str">
        <f>VLOOKUP(Table1[[#This Row],[Product ID]],products!A$2:G$49,3,FALSE)</f>
        <v>D</v>
      </c>
      <c r="K912">
        <f>VLOOKUP(Table1[[#This Row],[Product ID]],products!A$2:G$49,4,FALSE)</f>
        <v>2.5</v>
      </c>
      <c r="L912" s="8">
        <f>VLOOKUP(Table1[[#This Row],[Product ID]],products!A$2:G$49,5,FALSE)</f>
        <v>22.884999999999998</v>
      </c>
      <c r="M912" s="9">
        <f>E912*K912*Table1[[#This Row],[Unit Price]]</f>
        <v>228.84999999999997</v>
      </c>
    </row>
    <row r="913" spans="1:13" x14ac:dyDescent="0.35">
      <c r="A913" s="2" t="s">
        <v>5643</v>
      </c>
      <c r="B913" s="5">
        <v>44511</v>
      </c>
      <c r="C913" s="2" t="s">
        <v>5644</v>
      </c>
      <c r="D913" t="s">
        <v>6155</v>
      </c>
      <c r="E913" s="2">
        <v>4</v>
      </c>
      <c r="F913" s="2" t="str">
        <f>customers!B913</f>
        <v>Mindy Bogey</v>
      </c>
      <c r="G913" s="2" t="str">
        <f>customers!C913</f>
        <v>mbogeypb@thetimes.co.uk</v>
      </c>
      <c r="H913" s="2" t="str">
        <f>customers!G913</f>
        <v>United States</v>
      </c>
      <c r="I913" t="str" cm="1">
        <f t="array" ref="I913">_xlfn.IFS(LEFT(D913,1)="L","Lib",LEFT(D913,1)="A","Ara",LEFT(D913,1)="R","Rob",LEFT(D913,1)="E","Exc")</f>
        <v>Ara</v>
      </c>
      <c r="J913" t="str">
        <f>VLOOKUP(Table1[[#This Row],[Product ID]],products!A$2:G$49,3,FALSE)</f>
        <v>M</v>
      </c>
      <c r="K913">
        <f>VLOOKUP(Table1[[#This Row],[Product ID]],products!A$2:G$49,4,FALSE)</f>
        <v>1</v>
      </c>
      <c r="L913" s="8">
        <f>VLOOKUP(Table1[[#This Row],[Product ID]],products!A$2:G$49,5,FALSE)</f>
        <v>11.25</v>
      </c>
      <c r="M913" s="9">
        <f>E913*K913*Table1[[#This Row],[Unit Price]]</f>
        <v>45</v>
      </c>
    </row>
    <row r="914" spans="1:13" x14ac:dyDescent="0.35">
      <c r="A914" s="2" t="s">
        <v>5649</v>
      </c>
      <c r="B914" s="5">
        <v>43726</v>
      </c>
      <c r="C914" s="2" t="s">
        <v>5650</v>
      </c>
      <c r="D914" t="s">
        <v>6151</v>
      </c>
      <c r="E914" s="2">
        <v>6</v>
      </c>
      <c r="F914" s="2" t="str">
        <f>customers!B914</f>
        <v>Paulie Fonzone</v>
      </c>
      <c r="G914" s="2">
        <f>customers!C914</f>
        <v>0</v>
      </c>
      <c r="H914" s="2" t="str">
        <f>customers!G914</f>
        <v>United States</v>
      </c>
      <c r="I914" t="str" cm="1">
        <f t="array" ref="I914">_xlfn.IFS(LEFT(D914,1)="L","Lib",LEFT(D914,1)="A","Ara",LEFT(D914,1)="R","Rob",LEFT(D914,1)="E","Exc")</f>
        <v>Rob</v>
      </c>
      <c r="J914" t="str">
        <f>VLOOKUP(Table1[[#This Row],[Product ID]],products!A$2:G$49,3,FALSE)</f>
        <v>M</v>
      </c>
      <c r="K914">
        <f>VLOOKUP(Table1[[#This Row],[Product ID]],products!A$2:G$49,4,FALSE)</f>
        <v>2.5</v>
      </c>
      <c r="L914" s="8">
        <f>VLOOKUP(Table1[[#This Row],[Product ID]],products!A$2:G$49,5,FALSE)</f>
        <v>22.884999999999998</v>
      </c>
      <c r="M914" s="9">
        <f>E914*K914*Table1[[#This Row],[Unit Price]]</f>
        <v>343.27499999999998</v>
      </c>
    </row>
    <row r="915" spans="1:13" x14ac:dyDescent="0.35">
      <c r="A915" s="2" t="s">
        <v>5654</v>
      </c>
      <c r="B915" s="5">
        <v>44406</v>
      </c>
      <c r="C915" s="2" t="s">
        <v>5655</v>
      </c>
      <c r="D915" t="s">
        <v>6157</v>
      </c>
      <c r="E915" s="2">
        <v>1</v>
      </c>
      <c r="F915" s="2" t="str">
        <f>customers!B915</f>
        <v>Merrile Cobbledick</v>
      </c>
      <c r="G915" s="2" t="str">
        <f>customers!C915</f>
        <v>mcobbledickpd@ucsd.edu</v>
      </c>
      <c r="H915" s="2" t="str">
        <f>customers!G915</f>
        <v>United States</v>
      </c>
      <c r="I915" t="str" cm="1">
        <f t="array" ref="I915">_xlfn.IFS(LEFT(D915,1)="L","Lib",LEFT(D915,1)="A","Ara",LEFT(D915,1)="R","Rob",LEFT(D915,1)="E","Exc")</f>
        <v>Ara</v>
      </c>
      <c r="J915" t="str">
        <f>VLOOKUP(Table1[[#This Row],[Product ID]],products!A$2:G$49,3,FALSE)</f>
        <v>M</v>
      </c>
      <c r="K915">
        <f>VLOOKUP(Table1[[#This Row],[Product ID]],products!A$2:G$49,4,FALSE)</f>
        <v>0.5</v>
      </c>
      <c r="L915" s="8">
        <f>VLOOKUP(Table1[[#This Row],[Product ID]],products!A$2:G$49,5,FALSE)</f>
        <v>6.75</v>
      </c>
      <c r="M915" s="9">
        <f>E915*K915*Table1[[#This Row],[Unit Price]]</f>
        <v>3.375</v>
      </c>
    </row>
    <row r="916" spans="1:13" x14ac:dyDescent="0.35">
      <c r="A916" s="2" t="s">
        <v>5660</v>
      </c>
      <c r="B916" s="5">
        <v>44640</v>
      </c>
      <c r="C916" s="2" t="s">
        <v>5661</v>
      </c>
      <c r="D916" t="s">
        <v>6155</v>
      </c>
      <c r="E916" s="2">
        <v>4</v>
      </c>
      <c r="F916" s="2" t="str">
        <f>customers!B916</f>
        <v>Antonius Lewry</v>
      </c>
      <c r="G916" s="2" t="str">
        <f>customers!C916</f>
        <v>alewrype@whitehouse.gov</v>
      </c>
      <c r="H916" s="2" t="str">
        <f>customers!G916</f>
        <v>United States</v>
      </c>
      <c r="I916" t="str" cm="1">
        <f t="array" ref="I916">_xlfn.IFS(LEFT(D916,1)="L","Lib",LEFT(D916,1)="A","Ara",LEFT(D916,1)="R","Rob",LEFT(D916,1)="E","Exc")</f>
        <v>Ara</v>
      </c>
      <c r="J916" t="str">
        <f>VLOOKUP(Table1[[#This Row],[Product ID]],products!A$2:G$49,3,FALSE)</f>
        <v>M</v>
      </c>
      <c r="K916">
        <f>VLOOKUP(Table1[[#This Row],[Product ID]],products!A$2:G$49,4,FALSE)</f>
        <v>1</v>
      </c>
      <c r="L916" s="8">
        <f>VLOOKUP(Table1[[#This Row],[Product ID]],products!A$2:G$49,5,FALSE)</f>
        <v>11.25</v>
      </c>
      <c r="M916" s="9">
        <f>E916*K916*Table1[[#This Row],[Unit Price]]</f>
        <v>45</v>
      </c>
    </row>
    <row r="917" spans="1:13" x14ac:dyDescent="0.35">
      <c r="A917" s="2" t="s">
        <v>5666</v>
      </c>
      <c r="B917" s="5">
        <v>43955</v>
      </c>
      <c r="C917" s="2" t="s">
        <v>5667</v>
      </c>
      <c r="D917" t="s">
        <v>6185</v>
      </c>
      <c r="E917" s="2">
        <v>3</v>
      </c>
      <c r="F917" s="2" t="str">
        <f>customers!B917</f>
        <v>Isis Hessel</v>
      </c>
      <c r="G917" s="2" t="str">
        <f>customers!C917</f>
        <v>ihesselpf@ox.ac.uk</v>
      </c>
      <c r="H917" s="2" t="str">
        <f>customers!G917</f>
        <v>United States</v>
      </c>
      <c r="I917" t="str" cm="1">
        <f t="array" ref="I917">_xlfn.IFS(LEFT(D917,1)="L","Lib",LEFT(D917,1)="A","Ara",LEFT(D917,1)="R","Rob",LEFT(D917,1)="E","Exc")</f>
        <v>Exc</v>
      </c>
      <c r="J917" t="str">
        <f>VLOOKUP(Table1[[#This Row],[Product ID]],products!A$2:G$49,3,FALSE)</f>
        <v>D</v>
      </c>
      <c r="K917">
        <f>VLOOKUP(Table1[[#This Row],[Product ID]],products!A$2:G$49,4,FALSE)</f>
        <v>2.5</v>
      </c>
      <c r="L917" s="8">
        <f>VLOOKUP(Table1[[#This Row],[Product ID]],products!A$2:G$49,5,FALSE)</f>
        <v>27.945</v>
      </c>
      <c r="M917" s="9">
        <f>E917*K917*Table1[[#This Row],[Unit Price]]</f>
        <v>209.58750000000001</v>
      </c>
    </row>
    <row r="918" spans="1:13" x14ac:dyDescent="0.35">
      <c r="A918" s="2" t="s">
        <v>5672</v>
      </c>
      <c r="B918" s="5">
        <v>44291</v>
      </c>
      <c r="C918" s="2" t="s">
        <v>5673</v>
      </c>
      <c r="D918" t="s">
        <v>6153</v>
      </c>
      <c r="E918" s="2">
        <v>1</v>
      </c>
      <c r="F918" s="2" t="str">
        <f>customers!B918</f>
        <v>Harland Trematick</v>
      </c>
      <c r="G918" s="2">
        <f>customers!C918</f>
        <v>0</v>
      </c>
      <c r="H918" s="2" t="str">
        <f>customers!G918</f>
        <v>Ireland</v>
      </c>
      <c r="I918" t="str" cm="1">
        <f t="array" ref="I918">_xlfn.IFS(LEFT(D918,1)="L","Lib",LEFT(D918,1)="A","Ara",LEFT(D918,1)="R","Rob",LEFT(D918,1)="E","Exc")</f>
        <v>Exc</v>
      </c>
      <c r="J918" t="str">
        <f>VLOOKUP(Table1[[#This Row],[Product ID]],products!A$2:G$49,3,FALSE)</f>
        <v>D</v>
      </c>
      <c r="K918">
        <f>VLOOKUP(Table1[[#This Row],[Product ID]],products!A$2:G$49,4,FALSE)</f>
        <v>0.2</v>
      </c>
      <c r="L918" s="8">
        <f>VLOOKUP(Table1[[#This Row],[Product ID]],products!A$2:G$49,5,FALSE)</f>
        <v>3.645</v>
      </c>
      <c r="M918" s="9">
        <f>E918*K918*Table1[[#This Row],[Unit Price]]</f>
        <v>0.72900000000000009</v>
      </c>
    </row>
    <row r="919" spans="1:13" x14ac:dyDescent="0.35">
      <c r="A919" s="2" t="s">
        <v>5676</v>
      </c>
      <c r="B919" s="5">
        <v>44573</v>
      </c>
      <c r="C919" s="2" t="s">
        <v>5677</v>
      </c>
      <c r="D919" t="s">
        <v>6157</v>
      </c>
      <c r="E919" s="2">
        <v>1</v>
      </c>
      <c r="F919" s="2" t="str">
        <f>customers!B919</f>
        <v>Chloris Sorrell</v>
      </c>
      <c r="G919" s="2" t="str">
        <f>customers!C919</f>
        <v>csorrellph@amazon.com</v>
      </c>
      <c r="H919" s="2" t="str">
        <f>customers!G919</f>
        <v>United Kingdom</v>
      </c>
      <c r="I919" t="str" cm="1">
        <f t="array" ref="I919">_xlfn.IFS(LEFT(D919,1)="L","Lib",LEFT(D919,1)="A","Ara",LEFT(D919,1)="R","Rob",LEFT(D919,1)="E","Exc")</f>
        <v>Ara</v>
      </c>
      <c r="J919" t="str">
        <f>VLOOKUP(Table1[[#This Row],[Product ID]],products!A$2:G$49,3,FALSE)</f>
        <v>M</v>
      </c>
      <c r="K919">
        <f>VLOOKUP(Table1[[#This Row],[Product ID]],products!A$2:G$49,4,FALSE)</f>
        <v>0.5</v>
      </c>
      <c r="L919" s="8">
        <f>VLOOKUP(Table1[[#This Row],[Product ID]],products!A$2:G$49,5,FALSE)</f>
        <v>6.75</v>
      </c>
      <c r="M919" s="9">
        <f>E919*K919*Table1[[#This Row],[Unit Price]]</f>
        <v>3.375</v>
      </c>
    </row>
    <row r="920" spans="1:13" x14ac:dyDescent="0.35">
      <c r="A920" s="2" t="s">
        <v>5676</v>
      </c>
      <c r="B920" s="5">
        <v>44573</v>
      </c>
      <c r="C920" s="2" t="s">
        <v>5677</v>
      </c>
      <c r="D920" t="s">
        <v>6144</v>
      </c>
      <c r="E920" s="2">
        <v>3</v>
      </c>
      <c r="F920" s="2" t="str">
        <f>customers!B920</f>
        <v>Odette Tocque</v>
      </c>
      <c r="G920" s="2" t="str">
        <f>customers!C920</f>
        <v>otocquepi@abc.net.au</v>
      </c>
      <c r="H920" s="2" t="str">
        <f>customers!G920</f>
        <v>United States</v>
      </c>
      <c r="I920" t="str" cm="1">
        <f t="array" ref="I920">_xlfn.IFS(LEFT(D920,1)="L","Lib",LEFT(D920,1)="A","Ara",LEFT(D920,1)="R","Rob",LEFT(D920,1)="E","Exc")</f>
        <v>Exc</v>
      </c>
      <c r="J920" t="str">
        <f>VLOOKUP(Table1[[#This Row],[Product ID]],products!A$2:G$49,3,FALSE)</f>
        <v>D</v>
      </c>
      <c r="K920">
        <f>VLOOKUP(Table1[[#This Row],[Product ID]],products!A$2:G$49,4,FALSE)</f>
        <v>0.5</v>
      </c>
      <c r="L920" s="8">
        <f>VLOOKUP(Table1[[#This Row],[Product ID]],products!A$2:G$49,5,FALSE)</f>
        <v>7.29</v>
      </c>
      <c r="M920" s="9">
        <f>E920*K920*Table1[[#This Row],[Unit Price]]</f>
        <v>10.935</v>
      </c>
    </row>
    <row r="921" spans="1:13" x14ac:dyDescent="0.35">
      <c r="A921" s="2" t="s">
        <v>5687</v>
      </c>
      <c r="B921" s="5">
        <v>44181</v>
      </c>
      <c r="C921" s="2" t="s">
        <v>5688</v>
      </c>
      <c r="D921" t="s">
        <v>6163</v>
      </c>
      <c r="E921" s="2">
        <v>5</v>
      </c>
      <c r="F921" s="2" t="str">
        <f>customers!B921</f>
        <v>Quintina Heavyside</v>
      </c>
      <c r="G921" s="2" t="str">
        <f>customers!C921</f>
        <v>qheavysidepj@unc.edu</v>
      </c>
      <c r="H921" s="2" t="str">
        <f>customers!G921</f>
        <v>United States</v>
      </c>
      <c r="I921" t="str" cm="1">
        <f t="array" ref="I921">_xlfn.IFS(LEFT(D921,1)="L","Lib",LEFT(D921,1)="A","Ara",LEFT(D921,1)="R","Rob",LEFT(D921,1)="E","Exc")</f>
        <v>Rob</v>
      </c>
      <c r="J921" t="str">
        <f>VLOOKUP(Table1[[#This Row],[Product ID]],products!A$2:G$49,3,FALSE)</f>
        <v>D</v>
      </c>
      <c r="K921">
        <f>VLOOKUP(Table1[[#This Row],[Product ID]],products!A$2:G$49,4,FALSE)</f>
        <v>0.2</v>
      </c>
      <c r="L921" s="8">
        <f>VLOOKUP(Table1[[#This Row],[Product ID]],products!A$2:G$49,5,FALSE)</f>
        <v>2.6849999999999996</v>
      </c>
      <c r="M921" s="9">
        <f>E921*K921*Table1[[#This Row],[Unit Price]]</f>
        <v>2.6849999999999996</v>
      </c>
    </row>
    <row r="922" spans="1:13" x14ac:dyDescent="0.35">
      <c r="A922" s="2" t="s">
        <v>5693</v>
      </c>
      <c r="B922" s="5">
        <v>44711</v>
      </c>
      <c r="C922" s="2" t="s">
        <v>5694</v>
      </c>
      <c r="D922" t="s">
        <v>6149</v>
      </c>
      <c r="E922" s="2">
        <v>6</v>
      </c>
      <c r="F922" s="2" t="str">
        <f>customers!B922</f>
        <v>Hadley Reuven</v>
      </c>
      <c r="G922" s="2" t="str">
        <f>customers!C922</f>
        <v>hreuvenpk@whitehouse.gov</v>
      </c>
      <c r="H922" s="2" t="str">
        <f>customers!G922</f>
        <v>United States</v>
      </c>
      <c r="I922" t="str" cm="1">
        <f t="array" ref="I922">_xlfn.IFS(LEFT(D922,1)="L","Lib",LEFT(D922,1)="A","Ara",LEFT(D922,1)="R","Rob",LEFT(D922,1)="E","Exc")</f>
        <v>Rob</v>
      </c>
      <c r="J922" t="str">
        <f>VLOOKUP(Table1[[#This Row],[Product ID]],products!A$2:G$49,3,FALSE)</f>
        <v>D</v>
      </c>
      <c r="K922">
        <f>VLOOKUP(Table1[[#This Row],[Product ID]],products!A$2:G$49,4,FALSE)</f>
        <v>2.5</v>
      </c>
      <c r="L922" s="8">
        <f>VLOOKUP(Table1[[#This Row],[Product ID]],products!A$2:G$49,5,FALSE)</f>
        <v>20.584999999999997</v>
      </c>
      <c r="M922" s="9">
        <f>E922*K922*Table1[[#This Row],[Unit Price]]</f>
        <v>308.77499999999998</v>
      </c>
    </row>
    <row r="923" spans="1:13" x14ac:dyDescent="0.35">
      <c r="A923" s="2" t="s">
        <v>5699</v>
      </c>
      <c r="B923" s="5">
        <v>44509</v>
      </c>
      <c r="C923" s="2" t="s">
        <v>5700</v>
      </c>
      <c r="D923" t="s">
        <v>6150</v>
      </c>
      <c r="E923" s="2">
        <v>2</v>
      </c>
      <c r="F923" s="2" t="str">
        <f>customers!B923</f>
        <v>Mitch Attwool</v>
      </c>
      <c r="G923" s="2" t="str">
        <f>customers!C923</f>
        <v>mattwoolpl@nba.com</v>
      </c>
      <c r="H923" s="2" t="str">
        <f>customers!G923</f>
        <v>United States</v>
      </c>
      <c r="I923" t="str" cm="1">
        <f t="array" ref="I923">_xlfn.IFS(LEFT(D923,1)="L","Lib",LEFT(D923,1)="A","Ara",LEFT(D923,1)="R","Rob",LEFT(D923,1)="E","Exc")</f>
        <v>Lib</v>
      </c>
      <c r="J923" t="str">
        <f>VLOOKUP(Table1[[#This Row],[Product ID]],products!A$2:G$49,3,FALSE)</f>
        <v>D</v>
      </c>
      <c r="K923">
        <f>VLOOKUP(Table1[[#This Row],[Product ID]],products!A$2:G$49,4,FALSE)</f>
        <v>0.2</v>
      </c>
      <c r="L923" s="8">
        <f>VLOOKUP(Table1[[#This Row],[Product ID]],products!A$2:G$49,5,FALSE)</f>
        <v>3.8849999999999998</v>
      </c>
      <c r="M923" s="9">
        <f>E923*K923*Table1[[#This Row],[Unit Price]]</f>
        <v>1.554</v>
      </c>
    </row>
    <row r="924" spans="1:13" x14ac:dyDescent="0.35">
      <c r="A924" s="2" t="s">
        <v>5705</v>
      </c>
      <c r="B924" s="5">
        <v>44659</v>
      </c>
      <c r="C924" s="2" t="s">
        <v>5706</v>
      </c>
      <c r="D924" t="s">
        <v>6155</v>
      </c>
      <c r="E924" s="2">
        <v>6</v>
      </c>
      <c r="F924" s="2" t="str">
        <f>customers!B924</f>
        <v>Charin Maplethorp</v>
      </c>
      <c r="G924" s="2">
        <f>customers!C924</f>
        <v>0</v>
      </c>
      <c r="H924" s="2" t="str">
        <f>customers!G924</f>
        <v>United States</v>
      </c>
      <c r="I924" t="str" cm="1">
        <f t="array" ref="I924">_xlfn.IFS(LEFT(D924,1)="L","Lib",LEFT(D924,1)="A","Ara",LEFT(D924,1)="R","Rob",LEFT(D924,1)="E","Exc")</f>
        <v>Ara</v>
      </c>
      <c r="J924" t="str">
        <f>VLOOKUP(Table1[[#This Row],[Product ID]],products!A$2:G$49,3,FALSE)</f>
        <v>M</v>
      </c>
      <c r="K924">
        <f>VLOOKUP(Table1[[#This Row],[Product ID]],products!A$2:G$49,4,FALSE)</f>
        <v>1</v>
      </c>
      <c r="L924" s="8">
        <f>VLOOKUP(Table1[[#This Row],[Product ID]],products!A$2:G$49,5,FALSE)</f>
        <v>11.25</v>
      </c>
      <c r="M924" s="9">
        <f>E924*K924*Table1[[#This Row],[Unit Price]]</f>
        <v>67.5</v>
      </c>
    </row>
    <row r="925" spans="1:13" x14ac:dyDescent="0.35">
      <c r="A925" s="2" t="s">
        <v>5709</v>
      </c>
      <c r="B925" s="5">
        <v>43746</v>
      </c>
      <c r="C925" s="2" t="s">
        <v>5710</v>
      </c>
      <c r="D925" t="s">
        <v>6185</v>
      </c>
      <c r="E925" s="2">
        <v>1</v>
      </c>
      <c r="F925" s="2" t="str">
        <f>customers!B925</f>
        <v>Goldie Wynes</v>
      </c>
      <c r="G925" s="2" t="str">
        <f>customers!C925</f>
        <v>gwynespn@dagondesign.com</v>
      </c>
      <c r="H925" s="2" t="str">
        <f>customers!G925</f>
        <v>United States</v>
      </c>
      <c r="I925" t="str" cm="1">
        <f t="array" ref="I925">_xlfn.IFS(LEFT(D925,1)="L","Lib",LEFT(D925,1)="A","Ara",LEFT(D925,1)="R","Rob",LEFT(D925,1)="E","Exc")</f>
        <v>Exc</v>
      </c>
      <c r="J925" t="str">
        <f>VLOOKUP(Table1[[#This Row],[Product ID]],products!A$2:G$49,3,FALSE)</f>
        <v>D</v>
      </c>
      <c r="K925">
        <f>VLOOKUP(Table1[[#This Row],[Product ID]],products!A$2:G$49,4,FALSE)</f>
        <v>2.5</v>
      </c>
      <c r="L925" s="8">
        <f>VLOOKUP(Table1[[#This Row],[Product ID]],products!A$2:G$49,5,FALSE)</f>
        <v>27.945</v>
      </c>
      <c r="M925" s="9">
        <f>E925*K925*Table1[[#This Row],[Unit Price]]</f>
        <v>69.862499999999997</v>
      </c>
    </row>
    <row r="926" spans="1:13" x14ac:dyDescent="0.35">
      <c r="A926" s="2" t="s">
        <v>5715</v>
      </c>
      <c r="B926" s="5">
        <v>44451</v>
      </c>
      <c r="C926" s="2" t="s">
        <v>5716</v>
      </c>
      <c r="D926" t="s">
        <v>6182</v>
      </c>
      <c r="E926" s="2">
        <v>3</v>
      </c>
      <c r="F926" s="2" t="str">
        <f>customers!B926</f>
        <v>Celie MacCourt</v>
      </c>
      <c r="G926" s="2" t="str">
        <f>customers!C926</f>
        <v>cmaccourtpo@amazon.com</v>
      </c>
      <c r="H926" s="2" t="str">
        <f>customers!G926</f>
        <v>United States</v>
      </c>
      <c r="I926" t="str" cm="1">
        <f t="array" ref="I926">_xlfn.IFS(LEFT(D926,1)="L","Lib",LEFT(D926,1)="A","Ara",LEFT(D926,1)="R","Rob",LEFT(D926,1)="E","Exc")</f>
        <v>Ara</v>
      </c>
      <c r="J926" t="str">
        <f>VLOOKUP(Table1[[#This Row],[Product ID]],products!A$2:G$49,3,FALSE)</f>
        <v>L</v>
      </c>
      <c r="K926">
        <f>VLOOKUP(Table1[[#This Row],[Product ID]],products!A$2:G$49,4,FALSE)</f>
        <v>2.5</v>
      </c>
      <c r="L926" s="8">
        <f>VLOOKUP(Table1[[#This Row],[Product ID]],products!A$2:G$49,5,FALSE)</f>
        <v>29.784999999999997</v>
      </c>
      <c r="M926" s="9">
        <f>E926*K926*Table1[[#This Row],[Unit Price]]</f>
        <v>223.38749999999999</v>
      </c>
    </row>
    <row r="927" spans="1:13" x14ac:dyDescent="0.35">
      <c r="A927" s="2" t="s">
        <v>5720</v>
      </c>
      <c r="B927" s="5">
        <v>44770</v>
      </c>
      <c r="C927" s="2" t="s">
        <v>5554</v>
      </c>
      <c r="D927" t="s">
        <v>6157</v>
      </c>
      <c r="E927" s="2">
        <v>3</v>
      </c>
      <c r="F927" s="2" t="str">
        <f>customers!B927</f>
        <v>Rori Ollin</v>
      </c>
      <c r="G927" s="2">
        <f>customers!C927</f>
        <v>0</v>
      </c>
      <c r="H927" s="2" t="str">
        <f>customers!G927</f>
        <v>United States</v>
      </c>
      <c r="I927" t="str" cm="1">
        <f t="array" ref="I927">_xlfn.IFS(LEFT(D927,1)="L","Lib",LEFT(D927,1)="A","Ara",LEFT(D927,1)="R","Rob",LEFT(D927,1)="E","Exc")</f>
        <v>Ara</v>
      </c>
      <c r="J927" t="str">
        <f>VLOOKUP(Table1[[#This Row],[Product ID]],products!A$2:G$49,3,FALSE)</f>
        <v>M</v>
      </c>
      <c r="K927">
        <f>VLOOKUP(Table1[[#This Row],[Product ID]],products!A$2:G$49,4,FALSE)</f>
        <v>0.5</v>
      </c>
      <c r="L927" s="8">
        <f>VLOOKUP(Table1[[#This Row],[Product ID]],products!A$2:G$49,5,FALSE)</f>
        <v>6.75</v>
      </c>
      <c r="M927" s="9">
        <f>E927*K927*Table1[[#This Row],[Unit Price]]</f>
        <v>10.125</v>
      </c>
    </row>
    <row r="928" spans="1:13" x14ac:dyDescent="0.35">
      <c r="A928" s="2" t="s">
        <v>5725</v>
      </c>
      <c r="B928" s="5">
        <v>44012</v>
      </c>
      <c r="C928" s="2" t="s">
        <v>5726</v>
      </c>
      <c r="D928" t="s">
        <v>6157</v>
      </c>
      <c r="E928" s="2">
        <v>5</v>
      </c>
      <c r="F928" s="2" t="str">
        <f>customers!B928</f>
        <v>Evy Wilsone</v>
      </c>
      <c r="G928" s="2" t="str">
        <f>customers!C928</f>
        <v>ewilsonepq@eepurl.com</v>
      </c>
      <c r="H928" s="2" t="str">
        <f>customers!G928</f>
        <v>United States</v>
      </c>
      <c r="I928" t="str" cm="1">
        <f t="array" ref="I928">_xlfn.IFS(LEFT(D928,1)="L","Lib",LEFT(D928,1)="A","Ara",LEFT(D928,1)="R","Rob",LEFT(D928,1)="E","Exc")</f>
        <v>Ara</v>
      </c>
      <c r="J928" t="str">
        <f>VLOOKUP(Table1[[#This Row],[Product ID]],products!A$2:G$49,3,FALSE)</f>
        <v>M</v>
      </c>
      <c r="K928">
        <f>VLOOKUP(Table1[[#This Row],[Product ID]],products!A$2:G$49,4,FALSE)</f>
        <v>0.5</v>
      </c>
      <c r="L928" s="8">
        <f>VLOOKUP(Table1[[#This Row],[Product ID]],products!A$2:G$49,5,FALSE)</f>
        <v>6.75</v>
      </c>
      <c r="M928" s="9">
        <f>E928*K928*Table1[[#This Row],[Unit Price]]</f>
        <v>16.875</v>
      </c>
    </row>
    <row r="929" spans="1:13" x14ac:dyDescent="0.35">
      <c r="A929" s="2" t="s">
        <v>5731</v>
      </c>
      <c r="B929" s="5">
        <v>43474</v>
      </c>
      <c r="C929" s="2" t="s">
        <v>5732</v>
      </c>
      <c r="D929" t="s">
        <v>6185</v>
      </c>
      <c r="E929" s="2">
        <v>4</v>
      </c>
      <c r="F929" s="2" t="str">
        <f>customers!B929</f>
        <v>Dolores Duffie</v>
      </c>
      <c r="G929" s="2" t="str">
        <f>customers!C929</f>
        <v>dduffiepr@time.com</v>
      </c>
      <c r="H929" s="2" t="str">
        <f>customers!G929</f>
        <v>United States</v>
      </c>
      <c r="I929" t="str" cm="1">
        <f t="array" ref="I929">_xlfn.IFS(LEFT(D929,1)="L","Lib",LEFT(D929,1)="A","Ara",LEFT(D929,1)="R","Rob",LEFT(D929,1)="E","Exc")</f>
        <v>Exc</v>
      </c>
      <c r="J929" t="str">
        <f>VLOOKUP(Table1[[#This Row],[Product ID]],products!A$2:G$49,3,FALSE)</f>
        <v>D</v>
      </c>
      <c r="K929">
        <f>VLOOKUP(Table1[[#This Row],[Product ID]],products!A$2:G$49,4,FALSE)</f>
        <v>2.5</v>
      </c>
      <c r="L929" s="8">
        <f>VLOOKUP(Table1[[#This Row],[Product ID]],products!A$2:G$49,5,FALSE)</f>
        <v>27.945</v>
      </c>
      <c r="M929" s="9">
        <f>E929*K929*Table1[[#This Row],[Unit Price]]</f>
        <v>279.45</v>
      </c>
    </row>
    <row r="930" spans="1:13" x14ac:dyDescent="0.35">
      <c r="A930" s="2" t="s">
        <v>5737</v>
      </c>
      <c r="B930" s="5">
        <v>44754</v>
      </c>
      <c r="C930" s="2" t="s">
        <v>5738</v>
      </c>
      <c r="D930" t="s">
        <v>6166</v>
      </c>
      <c r="E930" s="2">
        <v>2</v>
      </c>
      <c r="F930" s="2" t="str">
        <f>customers!B930</f>
        <v>Mathilda Matiasek</v>
      </c>
      <c r="G930" s="2" t="str">
        <f>customers!C930</f>
        <v>mmatiasekps@ucoz.ru</v>
      </c>
      <c r="H930" s="2" t="str">
        <f>customers!G930</f>
        <v>United States</v>
      </c>
      <c r="I930" t="str" cm="1">
        <f t="array" ref="I930">_xlfn.IFS(LEFT(D930,1)="L","Lib",LEFT(D930,1)="A","Ara",LEFT(D930,1)="R","Rob",LEFT(D930,1)="E","Exc")</f>
        <v>Exc</v>
      </c>
      <c r="J930" t="str">
        <f>VLOOKUP(Table1[[#This Row],[Product ID]],products!A$2:G$49,3,FALSE)</f>
        <v>M</v>
      </c>
      <c r="K930">
        <f>VLOOKUP(Table1[[#This Row],[Product ID]],products!A$2:G$49,4,FALSE)</f>
        <v>2.5</v>
      </c>
      <c r="L930" s="8">
        <f>VLOOKUP(Table1[[#This Row],[Product ID]],products!A$2:G$49,5,FALSE)</f>
        <v>31.624999999999996</v>
      </c>
      <c r="M930" s="9">
        <f>E930*K930*Table1[[#This Row],[Unit Price]]</f>
        <v>158.12499999999997</v>
      </c>
    </row>
    <row r="931" spans="1:13" x14ac:dyDescent="0.35">
      <c r="A931" s="2" t="s">
        <v>5742</v>
      </c>
      <c r="B931" s="5">
        <v>44165</v>
      </c>
      <c r="C931" s="2" t="s">
        <v>5743</v>
      </c>
      <c r="D931" t="s">
        <v>6184</v>
      </c>
      <c r="E931" s="2">
        <v>2</v>
      </c>
      <c r="F931" s="2" t="str">
        <f>customers!B931</f>
        <v>Jarred Camillo</v>
      </c>
      <c r="G931" s="2" t="str">
        <f>customers!C931</f>
        <v>jcamillopt@shinystat.com</v>
      </c>
      <c r="H931" s="2" t="str">
        <f>customers!G931</f>
        <v>United States</v>
      </c>
      <c r="I931" t="str" cm="1">
        <f t="array" ref="I931">_xlfn.IFS(LEFT(D931,1)="L","Lib",LEFT(D931,1)="A","Ara",LEFT(D931,1)="R","Rob",LEFT(D931,1)="E","Exc")</f>
        <v>Exc</v>
      </c>
      <c r="J931" t="str">
        <f>VLOOKUP(Table1[[#This Row],[Product ID]],products!A$2:G$49,3,FALSE)</f>
        <v>L</v>
      </c>
      <c r="K931">
        <f>VLOOKUP(Table1[[#This Row],[Product ID]],products!A$2:G$49,4,FALSE)</f>
        <v>0.2</v>
      </c>
      <c r="L931" s="8">
        <f>VLOOKUP(Table1[[#This Row],[Product ID]],products!A$2:G$49,5,FALSE)</f>
        <v>4.4550000000000001</v>
      </c>
      <c r="M931" s="9">
        <f>E931*K931*Table1[[#This Row],[Unit Price]]</f>
        <v>1.782</v>
      </c>
    </row>
    <row r="932" spans="1:13" x14ac:dyDescent="0.35">
      <c r="A932" s="2" t="s">
        <v>5748</v>
      </c>
      <c r="B932" s="5">
        <v>43546</v>
      </c>
      <c r="C932" s="2" t="s">
        <v>5749</v>
      </c>
      <c r="D932" t="s">
        <v>6183</v>
      </c>
      <c r="E932" s="2">
        <v>1</v>
      </c>
      <c r="F932" s="2" t="str">
        <f>customers!B932</f>
        <v>Kameko Philbrick</v>
      </c>
      <c r="G932" s="2" t="str">
        <f>customers!C932</f>
        <v>kphilbrickpu@cdc.gov</v>
      </c>
      <c r="H932" s="2" t="str">
        <f>customers!G932</f>
        <v>United States</v>
      </c>
      <c r="I932" t="str" cm="1">
        <f t="array" ref="I932">_xlfn.IFS(LEFT(D932,1)="L","Lib",LEFT(D932,1)="A","Ara",LEFT(D932,1)="R","Rob",LEFT(D932,1)="E","Exc")</f>
        <v>Exc</v>
      </c>
      <c r="J932" t="str">
        <f>VLOOKUP(Table1[[#This Row],[Product ID]],products!A$2:G$49,3,FALSE)</f>
        <v>D</v>
      </c>
      <c r="K932">
        <f>VLOOKUP(Table1[[#This Row],[Product ID]],products!A$2:G$49,4,FALSE)</f>
        <v>1</v>
      </c>
      <c r="L932" s="8">
        <f>VLOOKUP(Table1[[#This Row],[Product ID]],products!A$2:G$49,5,FALSE)</f>
        <v>12.15</v>
      </c>
      <c r="M932" s="9">
        <f>E932*K932*Table1[[#This Row],[Unit Price]]</f>
        <v>12.15</v>
      </c>
    </row>
    <row r="933" spans="1:13" x14ac:dyDescent="0.35">
      <c r="A933" s="2" t="s">
        <v>5753</v>
      </c>
      <c r="B933" s="5">
        <v>44607</v>
      </c>
      <c r="C933" s="2" t="s">
        <v>5754</v>
      </c>
      <c r="D933" t="s">
        <v>6158</v>
      </c>
      <c r="E933" s="2">
        <v>4</v>
      </c>
      <c r="F933" s="2" t="str">
        <f>customers!B933</f>
        <v>Mallory Shrimpling</v>
      </c>
      <c r="G933" s="2">
        <f>customers!C933</f>
        <v>0</v>
      </c>
      <c r="H933" s="2" t="str">
        <f>customers!G933</f>
        <v>United States</v>
      </c>
      <c r="I933" t="str" cm="1">
        <f t="array" ref="I933">_xlfn.IFS(LEFT(D933,1)="L","Lib",LEFT(D933,1)="A","Ara",LEFT(D933,1)="R","Rob",LEFT(D933,1)="E","Exc")</f>
        <v>Ara</v>
      </c>
      <c r="J933" t="str">
        <f>VLOOKUP(Table1[[#This Row],[Product ID]],products!A$2:G$49,3,FALSE)</f>
        <v>D</v>
      </c>
      <c r="K933">
        <f>VLOOKUP(Table1[[#This Row],[Product ID]],products!A$2:G$49,4,FALSE)</f>
        <v>0.5</v>
      </c>
      <c r="L933" s="8">
        <f>VLOOKUP(Table1[[#This Row],[Product ID]],products!A$2:G$49,5,FALSE)</f>
        <v>5.97</v>
      </c>
      <c r="M933" s="9">
        <f>E933*K933*Table1[[#This Row],[Unit Price]]</f>
        <v>11.94</v>
      </c>
    </row>
    <row r="934" spans="1:13" x14ac:dyDescent="0.35">
      <c r="A934" s="2" t="s">
        <v>5757</v>
      </c>
      <c r="B934" s="5">
        <v>44117</v>
      </c>
      <c r="C934" s="2" t="s">
        <v>5758</v>
      </c>
      <c r="D934" t="s">
        <v>6141</v>
      </c>
      <c r="E934" s="2">
        <v>4</v>
      </c>
      <c r="F934" s="2" t="str">
        <f>customers!B934</f>
        <v>Barnett Sillis</v>
      </c>
      <c r="G934" s="2" t="str">
        <f>customers!C934</f>
        <v>bsillispw@istockphoto.com</v>
      </c>
      <c r="H934" s="2" t="str">
        <f>customers!G934</f>
        <v>United States</v>
      </c>
      <c r="I934" t="str" cm="1">
        <f t="array" ref="I934">_xlfn.IFS(LEFT(D934,1)="L","Lib",LEFT(D934,1)="A","Ara",LEFT(D934,1)="R","Rob",LEFT(D934,1)="E","Exc")</f>
        <v>Exc</v>
      </c>
      <c r="J934" t="str">
        <f>VLOOKUP(Table1[[#This Row],[Product ID]],products!A$2:G$49,3,FALSE)</f>
        <v>M</v>
      </c>
      <c r="K934">
        <f>VLOOKUP(Table1[[#This Row],[Product ID]],products!A$2:G$49,4,FALSE)</f>
        <v>1</v>
      </c>
      <c r="L934" s="8">
        <f>VLOOKUP(Table1[[#This Row],[Product ID]],products!A$2:G$49,5,FALSE)</f>
        <v>13.75</v>
      </c>
      <c r="M934" s="9">
        <f>E934*K934*Table1[[#This Row],[Unit Price]]</f>
        <v>55</v>
      </c>
    </row>
    <row r="935" spans="1:13" x14ac:dyDescent="0.35">
      <c r="A935" s="2" t="s">
        <v>5763</v>
      </c>
      <c r="B935" s="5">
        <v>44557</v>
      </c>
      <c r="C935" s="2" t="s">
        <v>5764</v>
      </c>
      <c r="D935" t="s">
        <v>6177</v>
      </c>
      <c r="E935" s="2">
        <v>3</v>
      </c>
      <c r="F935" s="2" t="str">
        <f>customers!B935</f>
        <v>Brenn Dundredge</v>
      </c>
      <c r="G935" s="2">
        <f>customers!C935</f>
        <v>0</v>
      </c>
      <c r="H935" s="2" t="str">
        <f>customers!G935</f>
        <v>United States</v>
      </c>
      <c r="I935" t="str" cm="1">
        <f t="array" ref="I935">_xlfn.IFS(LEFT(D935,1)="L","Lib",LEFT(D935,1)="A","Ara",LEFT(D935,1)="R","Rob",LEFT(D935,1)="E","Exc")</f>
        <v>Rob</v>
      </c>
      <c r="J935" t="str">
        <f>VLOOKUP(Table1[[#This Row],[Product ID]],products!A$2:G$49,3,FALSE)</f>
        <v>D</v>
      </c>
      <c r="K935">
        <f>VLOOKUP(Table1[[#This Row],[Product ID]],products!A$2:G$49,4,FALSE)</f>
        <v>1</v>
      </c>
      <c r="L935" s="8">
        <f>VLOOKUP(Table1[[#This Row],[Product ID]],products!A$2:G$49,5,FALSE)</f>
        <v>8.9499999999999993</v>
      </c>
      <c r="M935" s="9">
        <f>E935*K935*Table1[[#This Row],[Unit Price]]</f>
        <v>26.849999999999998</v>
      </c>
    </row>
    <row r="936" spans="1:13" x14ac:dyDescent="0.35">
      <c r="A936" s="2" t="s">
        <v>5768</v>
      </c>
      <c r="B936" s="5">
        <v>44409</v>
      </c>
      <c r="C936" s="2" t="s">
        <v>5769</v>
      </c>
      <c r="D936" t="s">
        <v>6151</v>
      </c>
      <c r="E936" s="2">
        <v>5</v>
      </c>
      <c r="F936" s="2" t="str">
        <f>customers!B936</f>
        <v>Read Cutts</v>
      </c>
      <c r="G936" s="2" t="str">
        <f>customers!C936</f>
        <v>rcuttspy@techcrunch.com</v>
      </c>
      <c r="H936" s="2" t="str">
        <f>customers!G936</f>
        <v>United States</v>
      </c>
      <c r="I936" t="str" cm="1">
        <f t="array" ref="I936">_xlfn.IFS(LEFT(D936,1)="L","Lib",LEFT(D936,1)="A","Ara",LEFT(D936,1)="R","Rob",LEFT(D936,1)="E","Exc")</f>
        <v>Rob</v>
      </c>
      <c r="J936" t="str">
        <f>VLOOKUP(Table1[[#This Row],[Product ID]],products!A$2:G$49,3,FALSE)</f>
        <v>M</v>
      </c>
      <c r="K936">
        <f>VLOOKUP(Table1[[#This Row],[Product ID]],products!A$2:G$49,4,FALSE)</f>
        <v>2.5</v>
      </c>
      <c r="L936" s="8">
        <f>VLOOKUP(Table1[[#This Row],[Product ID]],products!A$2:G$49,5,FALSE)</f>
        <v>22.884999999999998</v>
      </c>
      <c r="M936" s="9">
        <f>E936*K936*Table1[[#This Row],[Unit Price]]</f>
        <v>286.0625</v>
      </c>
    </row>
    <row r="937" spans="1:13" x14ac:dyDescent="0.35">
      <c r="A937" s="2" t="s">
        <v>5774</v>
      </c>
      <c r="B937" s="5">
        <v>44153</v>
      </c>
      <c r="C937" s="2" t="s">
        <v>5775</v>
      </c>
      <c r="D937" t="s">
        <v>6175</v>
      </c>
      <c r="E937" s="2">
        <v>6</v>
      </c>
      <c r="F937" s="2" t="str">
        <f>customers!B937</f>
        <v>Michale Delves</v>
      </c>
      <c r="G937" s="2" t="str">
        <f>customers!C937</f>
        <v>mdelvespz@nature.com</v>
      </c>
      <c r="H937" s="2" t="str">
        <f>customers!G937</f>
        <v>United States</v>
      </c>
      <c r="I937" t="str" cm="1">
        <f t="array" ref="I937">_xlfn.IFS(LEFT(D937,1)="L","Lib",LEFT(D937,1)="A","Ara",LEFT(D937,1)="R","Rob",LEFT(D937,1)="E","Exc")</f>
        <v>Ara</v>
      </c>
      <c r="J937" t="str">
        <f>VLOOKUP(Table1[[#This Row],[Product ID]],products!A$2:G$49,3,FALSE)</f>
        <v>M</v>
      </c>
      <c r="K937">
        <f>VLOOKUP(Table1[[#This Row],[Product ID]],products!A$2:G$49,4,FALSE)</f>
        <v>2.5</v>
      </c>
      <c r="L937" s="8">
        <f>VLOOKUP(Table1[[#This Row],[Product ID]],products!A$2:G$49,5,FALSE)</f>
        <v>25.874999999999996</v>
      </c>
      <c r="M937" s="9">
        <f>E937*K937*Table1[[#This Row],[Unit Price]]</f>
        <v>388.12499999999994</v>
      </c>
    </row>
    <row r="938" spans="1:13" x14ac:dyDescent="0.35">
      <c r="A938" s="2" t="s">
        <v>5780</v>
      </c>
      <c r="B938" s="5">
        <v>44493</v>
      </c>
      <c r="C938" s="2" t="s">
        <v>5781</v>
      </c>
      <c r="D938" t="s">
        <v>6169</v>
      </c>
      <c r="E938" s="2">
        <v>3</v>
      </c>
      <c r="F938" s="2" t="str">
        <f>customers!B938</f>
        <v>Devland Gritton</v>
      </c>
      <c r="G938" s="2" t="str">
        <f>customers!C938</f>
        <v>dgrittonq0@nydailynews.com</v>
      </c>
      <c r="H938" s="2" t="str">
        <f>customers!G938</f>
        <v>United States</v>
      </c>
      <c r="I938" t="str" cm="1">
        <f t="array" ref="I938">_xlfn.IFS(LEFT(D938,1)="L","Lib",LEFT(D938,1)="A","Ara",LEFT(D938,1)="R","Rob",LEFT(D938,1)="E","Exc")</f>
        <v>Lib</v>
      </c>
      <c r="J938" t="str">
        <f>VLOOKUP(Table1[[#This Row],[Product ID]],products!A$2:G$49,3,FALSE)</f>
        <v>D</v>
      </c>
      <c r="K938">
        <f>VLOOKUP(Table1[[#This Row],[Product ID]],products!A$2:G$49,4,FALSE)</f>
        <v>0.5</v>
      </c>
      <c r="L938" s="8">
        <f>VLOOKUP(Table1[[#This Row],[Product ID]],products!A$2:G$49,5,FALSE)</f>
        <v>7.77</v>
      </c>
      <c r="M938" s="9">
        <f>E938*K938*Table1[[#This Row],[Unit Price]]</f>
        <v>11.654999999999999</v>
      </c>
    </row>
    <row r="939" spans="1:13" x14ac:dyDescent="0.35">
      <c r="A939" s="2" t="s">
        <v>5780</v>
      </c>
      <c r="B939" s="5">
        <v>44493</v>
      </c>
      <c r="C939" s="2" t="s">
        <v>5781</v>
      </c>
      <c r="D939" t="s">
        <v>6151</v>
      </c>
      <c r="E939" s="2">
        <v>4</v>
      </c>
      <c r="F939" s="2" t="str">
        <f>customers!B939</f>
        <v>Caitlin Cattermull</v>
      </c>
      <c r="G939" s="2" t="str">
        <f>customers!C939</f>
        <v>ccattermullq1@columbia.edu</v>
      </c>
      <c r="H939" s="2" t="str">
        <f>customers!G939</f>
        <v>United States</v>
      </c>
      <c r="I939" t="str" cm="1">
        <f t="array" ref="I939">_xlfn.IFS(LEFT(D939,1)="L","Lib",LEFT(D939,1)="A","Ara",LEFT(D939,1)="R","Rob",LEFT(D939,1)="E","Exc")</f>
        <v>Rob</v>
      </c>
      <c r="J939" t="str">
        <f>VLOOKUP(Table1[[#This Row],[Product ID]],products!A$2:G$49,3,FALSE)</f>
        <v>M</v>
      </c>
      <c r="K939">
        <f>VLOOKUP(Table1[[#This Row],[Product ID]],products!A$2:G$49,4,FALSE)</f>
        <v>2.5</v>
      </c>
      <c r="L939" s="8">
        <f>VLOOKUP(Table1[[#This Row],[Product ID]],products!A$2:G$49,5,FALSE)</f>
        <v>22.884999999999998</v>
      </c>
      <c r="M939" s="9">
        <f>E939*K939*Table1[[#This Row],[Unit Price]]</f>
        <v>228.84999999999997</v>
      </c>
    </row>
    <row r="940" spans="1:13" x14ac:dyDescent="0.35">
      <c r="A940" s="2" t="s">
        <v>5791</v>
      </c>
      <c r="B940" s="5">
        <v>43829</v>
      </c>
      <c r="C940" s="2" t="s">
        <v>5792</v>
      </c>
      <c r="D940" t="s">
        <v>6171</v>
      </c>
      <c r="E940" s="2">
        <v>5</v>
      </c>
      <c r="F940" s="2" t="str">
        <f>customers!B940</f>
        <v>Dell Gut</v>
      </c>
      <c r="G940" s="2" t="str">
        <f>customers!C940</f>
        <v>dgutq2@umich.edu</v>
      </c>
      <c r="H940" s="2" t="str">
        <f>customers!G940</f>
        <v>United States</v>
      </c>
      <c r="I940" t="str" cm="1">
        <f t="array" ref="I940">_xlfn.IFS(LEFT(D940,1)="L","Lib",LEFT(D940,1)="A","Ara",LEFT(D940,1)="R","Rob",LEFT(D940,1)="E","Exc")</f>
        <v>Exc</v>
      </c>
      <c r="J940" t="str">
        <f>VLOOKUP(Table1[[#This Row],[Product ID]],products!A$2:G$49,3,FALSE)</f>
        <v>L</v>
      </c>
      <c r="K940">
        <f>VLOOKUP(Table1[[#This Row],[Product ID]],products!A$2:G$49,4,FALSE)</f>
        <v>1</v>
      </c>
      <c r="L940" s="8">
        <f>VLOOKUP(Table1[[#This Row],[Product ID]],products!A$2:G$49,5,FALSE)</f>
        <v>14.85</v>
      </c>
      <c r="M940" s="9">
        <f>E940*K940*Table1[[#This Row],[Unit Price]]</f>
        <v>74.25</v>
      </c>
    </row>
    <row r="941" spans="1:13" x14ac:dyDescent="0.35">
      <c r="A941" s="2" t="s">
        <v>5797</v>
      </c>
      <c r="B941" s="5">
        <v>44229</v>
      </c>
      <c r="C941" s="2" t="s">
        <v>5798</v>
      </c>
      <c r="D941" t="s">
        <v>6145</v>
      </c>
      <c r="E941" s="2">
        <v>6</v>
      </c>
      <c r="F941" s="2" t="str">
        <f>customers!B941</f>
        <v>Willy Pummery</v>
      </c>
      <c r="G941" s="2" t="str">
        <f>customers!C941</f>
        <v>wpummeryq3@topsy.com</v>
      </c>
      <c r="H941" s="2" t="str">
        <f>customers!G941</f>
        <v>United States</v>
      </c>
      <c r="I941" t="str" cm="1">
        <f t="array" ref="I941">_xlfn.IFS(LEFT(D941,1)="L","Lib",LEFT(D941,1)="A","Ara",LEFT(D941,1)="R","Rob",LEFT(D941,1)="E","Exc")</f>
        <v>Lib</v>
      </c>
      <c r="J941" t="str">
        <f>VLOOKUP(Table1[[#This Row],[Product ID]],products!A$2:G$49,3,FALSE)</f>
        <v>L</v>
      </c>
      <c r="K941">
        <f>VLOOKUP(Table1[[#This Row],[Product ID]],products!A$2:G$49,4,FALSE)</f>
        <v>0.2</v>
      </c>
      <c r="L941" s="8">
        <f>VLOOKUP(Table1[[#This Row],[Product ID]],products!A$2:G$49,5,FALSE)</f>
        <v>4.7549999999999999</v>
      </c>
      <c r="M941" s="9">
        <f>E941*K941*Table1[[#This Row],[Unit Price]]</f>
        <v>5.7060000000000004</v>
      </c>
    </row>
    <row r="942" spans="1:13" x14ac:dyDescent="0.35">
      <c r="A942" s="2" t="s">
        <v>5803</v>
      </c>
      <c r="B942" s="5">
        <v>44332</v>
      </c>
      <c r="C942" s="2" t="s">
        <v>5804</v>
      </c>
      <c r="D942" t="s">
        <v>6173</v>
      </c>
      <c r="E942" s="2">
        <v>2</v>
      </c>
      <c r="F942" s="2" t="str">
        <f>customers!B942</f>
        <v>Geoffrey Siuda</v>
      </c>
      <c r="G942" s="2" t="str">
        <f>customers!C942</f>
        <v>gsiudaq4@nytimes.com</v>
      </c>
      <c r="H942" s="2" t="str">
        <f>customers!G942</f>
        <v>United States</v>
      </c>
      <c r="I942" t="str" cm="1">
        <f t="array" ref="I942">_xlfn.IFS(LEFT(D942,1)="L","Lib",LEFT(D942,1)="A","Ara",LEFT(D942,1)="R","Rob",LEFT(D942,1)="E","Exc")</f>
        <v>Rob</v>
      </c>
      <c r="J942" t="str">
        <f>VLOOKUP(Table1[[#This Row],[Product ID]],products!A$2:G$49,3,FALSE)</f>
        <v>L</v>
      </c>
      <c r="K942">
        <f>VLOOKUP(Table1[[#This Row],[Product ID]],products!A$2:G$49,4,FALSE)</f>
        <v>0.5</v>
      </c>
      <c r="L942" s="8">
        <f>VLOOKUP(Table1[[#This Row],[Product ID]],products!A$2:G$49,5,FALSE)</f>
        <v>7.169999999999999</v>
      </c>
      <c r="M942" s="9">
        <f>E942*K942*Table1[[#This Row],[Unit Price]]</f>
        <v>7.169999999999999</v>
      </c>
    </row>
    <row r="943" spans="1:13" x14ac:dyDescent="0.35">
      <c r="A943" s="2" t="s">
        <v>5809</v>
      </c>
      <c r="B943" s="5">
        <v>44674</v>
      </c>
      <c r="C943" s="2" t="s">
        <v>5810</v>
      </c>
      <c r="D943" t="s">
        <v>6180</v>
      </c>
      <c r="E943" s="2">
        <v>2</v>
      </c>
      <c r="F943" s="2" t="str">
        <f>customers!B943</f>
        <v>Henderson Crowne</v>
      </c>
      <c r="G943" s="2" t="str">
        <f>customers!C943</f>
        <v>hcrowneq5@wufoo.com</v>
      </c>
      <c r="H943" s="2" t="str">
        <f>customers!G943</f>
        <v>Ireland</v>
      </c>
      <c r="I943" t="str" cm="1">
        <f t="array" ref="I943">_xlfn.IFS(LEFT(D943,1)="L","Lib",LEFT(D943,1)="A","Ara",LEFT(D943,1)="R","Rob",LEFT(D943,1)="E","Exc")</f>
        <v>Ara</v>
      </c>
      <c r="J943" t="str">
        <f>VLOOKUP(Table1[[#This Row],[Product ID]],products!A$2:G$49,3,FALSE)</f>
        <v>L</v>
      </c>
      <c r="K943">
        <f>VLOOKUP(Table1[[#This Row],[Product ID]],products!A$2:G$49,4,FALSE)</f>
        <v>0.5</v>
      </c>
      <c r="L943" s="8">
        <f>VLOOKUP(Table1[[#This Row],[Product ID]],products!A$2:G$49,5,FALSE)</f>
        <v>7.77</v>
      </c>
      <c r="M943" s="9">
        <f>E943*K943*Table1[[#This Row],[Unit Price]]</f>
        <v>7.77</v>
      </c>
    </row>
    <row r="944" spans="1:13" x14ac:dyDescent="0.35">
      <c r="A944" s="2" t="s">
        <v>5816</v>
      </c>
      <c r="B944" s="5">
        <v>44464</v>
      </c>
      <c r="C944" s="2" t="s">
        <v>5817</v>
      </c>
      <c r="D944" t="s">
        <v>6179</v>
      </c>
      <c r="E944" s="2">
        <v>3</v>
      </c>
      <c r="F944" s="2" t="str">
        <f>customers!B944</f>
        <v>Vernor Pawsey</v>
      </c>
      <c r="G944" s="2" t="str">
        <f>customers!C944</f>
        <v>vpawseyq6@tiny.cc</v>
      </c>
      <c r="H944" s="2" t="str">
        <f>customers!G944</f>
        <v>United States</v>
      </c>
      <c r="I944" t="str" cm="1">
        <f t="array" ref="I944">_xlfn.IFS(LEFT(D944,1)="L","Lib",LEFT(D944,1)="A","Ara",LEFT(D944,1)="R","Rob",LEFT(D944,1)="E","Exc")</f>
        <v>Rob</v>
      </c>
      <c r="J944" t="str">
        <f>VLOOKUP(Table1[[#This Row],[Product ID]],products!A$2:G$49,3,FALSE)</f>
        <v>L</v>
      </c>
      <c r="K944">
        <f>VLOOKUP(Table1[[#This Row],[Product ID]],products!A$2:G$49,4,FALSE)</f>
        <v>1</v>
      </c>
      <c r="L944" s="8">
        <f>VLOOKUP(Table1[[#This Row],[Product ID]],products!A$2:G$49,5,FALSE)</f>
        <v>11.95</v>
      </c>
      <c r="M944" s="9">
        <f>E944*K944*Table1[[#This Row],[Unit Price]]</f>
        <v>35.849999999999994</v>
      </c>
    </row>
    <row r="945" spans="1:13" x14ac:dyDescent="0.35">
      <c r="A945" s="2" t="s">
        <v>5822</v>
      </c>
      <c r="B945" s="5">
        <v>44719</v>
      </c>
      <c r="C945" s="2" t="s">
        <v>5823</v>
      </c>
      <c r="D945" t="s">
        <v>6180</v>
      </c>
      <c r="E945" s="2">
        <v>6</v>
      </c>
      <c r="F945" s="2" t="str">
        <f>customers!B945</f>
        <v>Augustin Waterhouse</v>
      </c>
      <c r="G945" s="2" t="str">
        <f>customers!C945</f>
        <v>awaterhouseq7@istockphoto.com</v>
      </c>
      <c r="H945" s="2" t="str">
        <f>customers!G945</f>
        <v>United States</v>
      </c>
      <c r="I945" t="str" cm="1">
        <f t="array" ref="I945">_xlfn.IFS(LEFT(D945,1)="L","Lib",LEFT(D945,1)="A","Ara",LEFT(D945,1)="R","Rob",LEFT(D945,1)="E","Exc")</f>
        <v>Ara</v>
      </c>
      <c r="J945" t="str">
        <f>VLOOKUP(Table1[[#This Row],[Product ID]],products!A$2:G$49,3,FALSE)</f>
        <v>L</v>
      </c>
      <c r="K945">
        <f>VLOOKUP(Table1[[#This Row],[Product ID]],products!A$2:G$49,4,FALSE)</f>
        <v>0.5</v>
      </c>
      <c r="L945" s="8">
        <f>VLOOKUP(Table1[[#This Row],[Product ID]],products!A$2:G$49,5,FALSE)</f>
        <v>7.77</v>
      </c>
      <c r="M945" s="9">
        <f>E945*K945*Table1[[#This Row],[Unit Price]]</f>
        <v>23.31</v>
      </c>
    </row>
    <row r="946" spans="1:13" x14ac:dyDescent="0.35">
      <c r="A946" s="2" t="s">
        <v>5828</v>
      </c>
      <c r="B946" s="5">
        <v>44054</v>
      </c>
      <c r="C946" s="2" t="s">
        <v>5829</v>
      </c>
      <c r="D946" t="s">
        <v>6173</v>
      </c>
      <c r="E946" s="2">
        <v>5</v>
      </c>
      <c r="F946" s="2" t="str">
        <f>customers!B946</f>
        <v>Fanchon Haughian</v>
      </c>
      <c r="G946" s="2" t="str">
        <f>customers!C946</f>
        <v>fhaughianq8@1688.com</v>
      </c>
      <c r="H946" s="2" t="str">
        <f>customers!G946</f>
        <v>United States</v>
      </c>
      <c r="I946" t="str" cm="1">
        <f t="array" ref="I946">_xlfn.IFS(LEFT(D946,1)="L","Lib",LEFT(D946,1)="A","Ara",LEFT(D946,1)="R","Rob",LEFT(D946,1)="E","Exc")</f>
        <v>Rob</v>
      </c>
      <c r="J946" t="str">
        <f>VLOOKUP(Table1[[#This Row],[Product ID]],products!A$2:G$49,3,FALSE)</f>
        <v>L</v>
      </c>
      <c r="K946">
        <f>VLOOKUP(Table1[[#This Row],[Product ID]],products!A$2:G$49,4,FALSE)</f>
        <v>0.5</v>
      </c>
      <c r="L946" s="8">
        <f>VLOOKUP(Table1[[#This Row],[Product ID]],products!A$2:G$49,5,FALSE)</f>
        <v>7.169999999999999</v>
      </c>
      <c r="M946" s="9">
        <f>E946*K946*Table1[[#This Row],[Unit Price]]</f>
        <v>17.924999999999997</v>
      </c>
    </row>
    <row r="947" spans="1:13" x14ac:dyDescent="0.35">
      <c r="A947" s="2" t="s">
        <v>5834</v>
      </c>
      <c r="B947" s="5">
        <v>43524</v>
      </c>
      <c r="C947" s="2" t="s">
        <v>5835</v>
      </c>
      <c r="D947" t="s">
        <v>6165</v>
      </c>
      <c r="E947" s="2">
        <v>4</v>
      </c>
      <c r="F947" s="2" t="str">
        <f>customers!B947</f>
        <v>Jaimie Hatz</v>
      </c>
      <c r="G947" s="2">
        <f>customers!C947</f>
        <v>0</v>
      </c>
      <c r="H947" s="2" t="str">
        <f>customers!G947</f>
        <v>United States</v>
      </c>
      <c r="I947" t="str" cm="1">
        <f t="array" ref="I947">_xlfn.IFS(LEFT(D947,1)="L","Lib",LEFT(D947,1)="A","Ara",LEFT(D947,1)="R","Rob",LEFT(D947,1)="E","Exc")</f>
        <v>Lib</v>
      </c>
      <c r="J947" t="str">
        <f>VLOOKUP(Table1[[#This Row],[Product ID]],products!A$2:G$49,3,FALSE)</f>
        <v>D</v>
      </c>
      <c r="K947">
        <f>VLOOKUP(Table1[[#This Row],[Product ID]],products!A$2:G$49,4,FALSE)</f>
        <v>2.5</v>
      </c>
      <c r="L947" s="8">
        <f>VLOOKUP(Table1[[#This Row],[Product ID]],products!A$2:G$49,5,FALSE)</f>
        <v>29.784999999999997</v>
      </c>
      <c r="M947" s="9">
        <f>E947*K947*Table1[[#This Row],[Unit Price]]</f>
        <v>297.84999999999997</v>
      </c>
    </row>
    <row r="948" spans="1:13" x14ac:dyDescent="0.35">
      <c r="A948" s="2" t="s">
        <v>5839</v>
      </c>
      <c r="B948" s="5">
        <v>43719</v>
      </c>
      <c r="C948" s="2" t="s">
        <v>5840</v>
      </c>
      <c r="D948" t="s">
        <v>6169</v>
      </c>
      <c r="E948" s="2">
        <v>3</v>
      </c>
      <c r="F948" s="2" t="str">
        <f>customers!B948</f>
        <v>Edeline Edney</v>
      </c>
      <c r="G948" s="2">
        <f>customers!C948</f>
        <v>0</v>
      </c>
      <c r="H948" s="2" t="str">
        <f>customers!G948</f>
        <v>United States</v>
      </c>
      <c r="I948" t="str" cm="1">
        <f t="array" ref="I948">_xlfn.IFS(LEFT(D948,1)="L","Lib",LEFT(D948,1)="A","Ara",LEFT(D948,1)="R","Rob",LEFT(D948,1)="E","Exc")</f>
        <v>Lib</v>
      </c>
      <c r="J948" t="str">
        <f>VLOOKUP(Table1[[#This Row],[Product ID]],products!A$2:G$49,3,FALSE)</f>
        <v>D</v>
      </c>
      <c r="K948">
        <f>VLOOKUP(Table1[[#This Row],[Product ID]],products!A$2:G$49,4,FALSE)</f>
        <v>0.5</v>
      </c>
      <c r="L948" s="8">
        <f>VLOOKUP(Table1[[#This Row],[Product ID]],products!A$2:G$49,5,FALSE)</f>
        <v>7.77</v>
      </c>
      <c r="M948" s="9">
        <f>E948*K948*Table1[[#This Row],[Unit Price]]</f>
        <v>11.654999999999999</v>
      </c>
    </row>
    <row r="949" spans="1:13" x14ac:dyDescent="0.35">
      <c r="A949" s="2" t="s">
        <v>5844</v>
      </c>
      <c r="B949" s="5">
        <v>44294</v>
      </c>
      <c r="C949" s="2" t="s">
        <v>5845</v>
      </c>
      <c r="D949" t="s">
        <v>6155</v>
      </c>
      <c r="E949" s="2">
        <v>1</v>
      </c>
      <c r="F949" s="2" t="str">
        <f>customers!B949</f>
        <v>Rickie Faltin</v>
      </c>
      <c r="G949" s="2" t="str">
        <f>customers!C949</f>
        <v>rfaltinqb@topsy.com</v>
      </c>
      <c r="H949" s="2" t="str">
        <f>customers!G949</f>
        <v>Ireland</v>
      </c>
      <c r="I949" t="str" cm="1">
        <f t="array" ref="I949">_xlfn.IFS(LEFT(D949,1)="L","Lib",LEFT(D949,1)="A","Ara",LEFT(D949,1)="R","Rob",LEFT(D949,1)="E","Exc")</f>
        <v>Ara</v>
      </c>
      <c r="J949" t="str">
        <f>VLOOKUP(Table1[[#This Row],[Product ID]],products!A$2:G$49,3,FALSE)</f>
        <v>M</v>
      </c>
      <c r="K949">
        <f>VLOOKUP(Table1[[#This Row],[Product ID]],products!A$2:G$49,4,FALSE)</f>
        <v>1</v>
      </c>
      <c r="L949" s="8">
        <f>VLOOKUP(Table1[[#This Row],[Product ID]],products!A$2:G$49,5,FALSE)</f>
        <v>11.25</v>
      </c>
      <c r="M949" s="9">
        <f>E949*K949*Table1[[#This Row],[Unit Price]]</f>
        <v>11.25</v>
      </c>
    </row>
    <row r="950" spans="1:13" x14ac:dyDescent="0.35">
      <c r="A950" s="2" t="s">
        <v>5849</v>
      </c>
      <c r="B950" s="5">
        <v>44445</v>
      </c>
      <c r="C950" s="2" t="s">
        <v>5850</v>
      </c>
      <c r="D950" t="s">
        <v>6185</v>
      </c>
      <c r="E950" s="2">
        <v>3</v>
      </c>
      <c r="F950" s="2" t="str">
        <f>customers!B950</f>
        <v>Gnni Cheeke</v>
      </c>
      <c r="G950" s="2" t="str">
        <f>customers!C950</f>
        <v>gcheekeqc@sitemeter.com</v>
      </c>
      <c r="H950" s="2" t="str">
        <f>customers!G950</f>
        <v>United Kingdom</v>
      </c>
      <c r="I950" t="str" cm="1">
        <f t="array" ref="I950">_xlfn.IFS(LEFT(D950,1)="L","Lib",LEFT(D950,1)="A","Ara",LEFT(D950,1)="R","Rob",LEFT(D950,1)="E","Exc")</f>
        <v>Exc</v>
      </c>
      <c r="J950" t="str">
        <f>VLOOKUP(Table1[[#This Row],[Product ID]],products!A$2:G$49,3,FALSE)</f>
        <v>D</v>
      </c>
      <c r="K950">
        <f>VLOOKUP(Table1[[#This Row],[Product ID]],products!A$2:G$49,4,FALSE)</f>
        <v>2.5</v>
      </c>
      <c r="L950" s="8">
        <f>VLOOKUP(Table1[[#This Row],[Product ID]],products!A$2:G$49,5,FALSE)</f>
        <v>27.945</v>
      </c>
      <c r="M950" s="9">
        <f>E950*K950*Table1[[#This Row],[Unit Price]]</f>
        <v>209.58750000000001</v>
      </c>
    </row>
    <row r="951" spans="1:13" x14ac:dyDescent="0.35">
      <c r="A951" s="2" t="s">
        <v>5855</v>
      </c>
      <c r="B951" s="5">
        <v>44449</v>
      </c>
      <c r="C951" s="2" t="s">
        <v>5856</v>
      </c>
      <c r="D951" t="s">
        <v>6142</v>
      </c>
      <c r="E951" s="2">
        <v>4</v>
      </c>
      <c r="F951" s="2" t="str">
        <f>customers!B951</f>
        <v>Gwenni Ratt</v>
      </c>
      <c r="G951" s="2" t="str">
        <f>customers!C951</f>
        <v>grattqd@phpbb.com</v>
      </c>
      <c r="H951" s="2" t="str">
        <f>customers!G951</f>
        <v>Ireland</v>
      </c>
      <c r="I951" t="str" cm="1">
        <f t="array" ref="I951">_xlfn.IFS(LEFT(D951,1)="L","Lib",LEFT(D951,1)="A","Ara",LEFT(D951,1)="R","Rob",LEFT(D951,1)="E","Exc")</f>
        <v>Rob</v>
      </c>
      <c r="J951" t="str">
        <f>VLOOKUP(Table1[[#This Row],[Product ID]],products!A$2:G$49,3,FALSE)</f>
        <v>L</v>
      </c>
      <c r="K951">
        <f>VLOOKUP(Table1[[#This Row],[Product ID]],products!A$2:G$49,4,FALSE)</f>
        <v>2.5</v>
      </c>
      <c r="L951" s="8">
        <f>VLOOKUP(Table1[[#This Row],[Product ID]],products!A$2:G$49,5,FALSE)</f>
        <v>27.484999999999996</v>
      </c>
      <c r="M951" s="9">
        <f>E951*K951*Table1[[#This Row],[Unit Price]]</f>
        <v>274.84999999999997</v>
      </c>
    </row>
    <row r="952" spans="1:13" x14ac:dyDescent="0.35">
      <c r="A952" s="2" t="s">
        <v>5861</v>
      </c>
      <c r="B952" s="5">
        <v>44703</v>
      </c>
      <c r="C952" s="2" t="s">
        <v>5862</v>
      </c>
      <c r="D952" t="s">
        <v>6178</v>
      </c>
      <c r="E952" s="2">
        <v>4</v>
      </c>
      <c r="F952" s="2" t="str">
        <f>customers!B952</f>
        <v>Johnath Fairebrother</v>
      </c>
      <c r="G952" s="2">
        <f>customers!C952</f>
        <v>0</v>
      </c>
      <c r="H952" s="2" t="str">
        <f>customers!G952</f>
        <v>United States</v>
      </c>
      <c r="I952" t="str" cm="1">
        <f t="array" ref="I952">_xlfn.IFS(LEFT(D952,1)="L","Lib",LEFT(D952,1)="A","Ara",LEFT(D952,1)="R","Rob",LEFT(D952,1)="E","Exc")</f>
        <v>Rob</v>
      </c>
      <c r="J952" t="str">
        <f>VLOOKUP(Table1[[#This Row],[Product ID]],products!A$2:G$49,3,FALSE)</f>
        <v>L</v>
      </c>
      <c r="K952">
        <f>VLOOKUP(Table1[[#This Row],[Product ID]],products!A$2:G$49,4,FALSE)</f>
        <v>0.2</v>
      </c>
      <c r="L952" s="8">
        <f>VLOOKUP(Table1[[#This Row],[Product ID]],products!A$2:G$49,5,FALSE)</f>
        <v>3.5849999999999995</v>
      </c>
      <c r="M952" s="9">
        <f>E952*K952*Table1[[#This Row],[Unit Price]]</f>
        <v>2.8679999999999999</v>
      </c>
    </row>
    <row r="953" spans="1:13" x14ac:dyDescent="0.35">
      <c r="A953" s="2" t="s">
        <v>5866</v>
      </c>
      <c r="B953" s="5">
        <v>44092</v>
      </c>
      <c r="C953" s="2" t="s">
        <v>5867</v>
      </c>
      <c r="D953" t="s">
        <v>6178</v>
      </c>
      <c r="E953" s="2">
        <v>6</v>
      </c>
      <c r="F953" s="2" t="str">
        <f>customers!B953</f>
        <v>Ingamar Eberlein</v>
      </c>
      <c r="G953" s="2" t="str">
        <f>customers!C953</f>
        <v>ieberleinqf@hc360.com</v>
      </c>
      <c r="H953" s="2" t="str">
        <f>customers!G953</f>
        <v>United States</v>
      </c>
      <c r="I953" t="str" cm="1">
        <f t="array" ref="I953">_xlfn.IFS(LEFT(D953,1)="L","Lib",LEFT(D953,1)="A","Ara",LEFT(D953,1)="R","Rob",LEFT(D953,1)="E","Exc")</f>
        <v>Rob</v>
      </c>
      <c r="J953" t="str">
        <f>VLOOKUP(Table1[[#This Row],[Product ID]],products!A$2:G$49,3,FALSE)</f>
        <v>L</v>
      </c>
      <c r="K953">
        <f>VLOOKUP(Table1[[#This Row],[Product ID]],products!A$2:G$49,4,FALSE)</f>
        <v>0.2</v>
      </c>
      <c r="L953" s="8">
        <f>VLOOKUP(Table1[[#This Row],[Product ID]],products!A$2:G$49,5,FALSE)</f>
        <v>3.5849999999999995</v>
      </c>
      <c r="M953" s="9">
        <f>E953*K953*Table1[[#This Row],[Unit Price]]</f>
        <v>4.3020000000000005</v>
      </c>
    </row>
    <row r="954" spans="1:13" x14ac:dyDescent="0.35">
      <c r="A954" s="2" t="s">
        <v>5872</v>
      </c>
      <c r="B954" s="5">
        <v>44439</v>
      </c>
      <c r="C954" s="2" t="s">
        <v>5873</v>
      </c>
      <c r="D954" t="s">
        <v>6155</v>
      </c>
      <c r="E954" s="2">
        <v>2</v>
      </c>
      <c r="F954" s="2" t="str">
        <f>customers!B954</f>
        <v>Jilly Dreng</v>
      </c>
      <c r="G954" s="2" t="str">
        <f>customers!C954</f>
        <v>jdrengqg@uiuc.edu</v>
      </c>
      <c r="H954" s="2" t="str">
        <f>customers!G954</f>
        <v>Ireland</v>
      </c>
      <c r="I954" t="str" cm="1">
        <f t="array" ref="I954">_xlfn.IFS(LEFT(D954,1)="L","Lib",LEFT(D954,1)="A","Ara",LEFT(D954,1)="R","Rob",LEFT(D954,1)="E","Exc")</f>
        <v>Ara</v>
      </c>
      <c r="J954" t="str">
        <f>VLOOKUP(Table1[[#This Row],[Product ID]],products!A$2:G$49,3,FALSE)</f>
        <v>M</v>
      </c>
      <c r="K954">
        <f>VLOOKUP(Table1[[#This Row],[Product ID]],products!A$2:G$49,4,FALSE)</f>
        <v>1</v>
      </c>
      <c r="L954" s="8">
        <f>VLOOKUP(Table1[[#This Row],[Product ID]],products!A$2:G$49,5,FALSE)</f>
        <v>11.25</v>
      </c>
      <c r="M954" s="9">
        <f>E954*K954*Table1[[#This Row],[Unit Price]]</f>
        <v>22.5</v>
      </c>
    </row>
    <row r="955" spans="1:13" x14ac:dyDescent="0.35">
      <c r="A955" s="2" t="s">
        <v>5878</v>
      </c>
      <c r="B955" s="5">
        <v>44582</v>
      </c>
      <c r="C955" s="2" t="s">
        <v>5764</v>
      </c>
      <c r="D955" t="s">
        <v>6167</v>
      </c>
      <c r="E955" s="2">
        <v>1</v>
      </c>
      <c r="F955" s="2" t="str">
        <f>customers!B955</f>
        <v>Jillane Jedrzej</v>
      </c>
      <c r="G955" s="2" t="str">
        <f>customers!C955</f>
        <v>jjedrzejqh@dailymail.co.uk</v>
      </c>
      <c r="H955" s="2" t="str">
        <f>customers!G955</f>
        <v>United States</v>
      </c>
      <c r="I955" t="str" cm="1">
        <f t="array" ref="I955">_xlfn.IFS(LEFT(D955,1)="L","Lib",LEFT(D955,1)="A","Ara",LEFT(D955,1)="R","Rob",LEFT(D955,1)="E","Exc")</f>
        <v>Ara</v>
      </c>
      <c r="J955" t="str">
        <f>VLOOKUP(Table1[[#This Row],[Product ID]],products!A$2:G$49,3,FALSE)</f>
        <v>L</v>
      </c>
      <c r="K955">
        <f>VLOOKUP(Table1[[#This Row],[Product ID]],products!A$2:G$49,4,FALSE)</f>
        <v>0.2</v>
      </c>
      <c r="L955" s="8">
        <f>VLOOKUP(Table1[[#This Row],[Product ID]],products!A$2:G$49,5,FALSE)</f>
        <v>3.8849999999999998</v>
      </c>
      <c r="M955" s="9">
        <f>E955*K955*Table1[[#This Row],[Unit Price]]</f>
        <v>0.77700000000000002</v>
      </c>
    </row>
    <row r="956" spans="1:13" x14ac:dyDescent="0.35">
      <c r="A956" s="2" t="s">
        <v>5884</v>
      </c>
      <c r="B956" s="5">
        <v>44722</v>
      </c>
      <c r="C956" s="2" t="s">
        <v>5764</v>
      </c>
      <c r="D956" t="s">
        <v>6185</v>
      </c>
      <c r="E956" s="2">
        <v>1</v>
      </c>
      <c r="F956" s="2" t="str">
        <f>customers!B956</f>
        <v>Correy Lampel</v>
      </c>
      <c r="G956" s="2" t="str">
        <f>customers!C956</f>
        <v>clampelqi@jimdo.com</v>
      </c>
      <c r="H956" s="2" t="str">
        <f>customers!G956</f>
        <v>United States</v>
      </c>
      <c r="I956" t="str" cm="1">
        <f t="array" ref="I956">_xlfn.IFS(LEFT(D956,1)="L","Lib",LEFT(D956,1)="A","Ara",LEFT(D956,1)="R","Rob",LEFT(D956,1)="E","Exc")</f>
        <v>Exc</v>
      </c>
      <c r="J956" t="str">
        <f>VLOOKUP(Table1[[#This Row],[Product ID]],products!A$2:G$49,3,FALSE)</f>
        <v>D</v>
      </c>
      <c r="K956">
        <f>VLOOKUP(Table1[[#This Row],[Product ID]],products!A$2:G$49,4,FALSE)</f>
        <v>2.5</v>
      </c>
      <c r="L956" s="8">
        <f>VLOOKUP(Table1[[#This Row],[Product ID]],products!A$2:G$49,5,FALSE)</f>
        <v>27.945</v>
      </c>
      <c r="M956" s="9">
        <f>E956*K956*Table1[[#This Row],[Unit Price]]</f>
        <v>69.862499999999997</v>
      </c>
    </row>
    <row r="957" spans="1:13" x14ac:dyDescent="0.35">
      <c r="A957" s="2" t="s">
        <v>5890</v>
      </c>
      <c r="B957" s="5">
        <v>43582</v>
      </c>
      <c r="C957" s="2" t="s">
        <v>5764</v>
      </c>
      <c r="D957" t="s">
        <v>6148</v>
      </c>
      <c r="E957" s="2">
        <v>5</v>
      </c>
      <c r="F957" s="2" t="str">
        <f>customers!B957</f>
        <v>Dulcie Mapowder</v>
      </c>
      <c r="G957" s="2" t="str">
        <f>customers!C957</f>
        <v>dmapowderqj@free.fr</v>
      </c>
      <c r="H957" s="2" t="str">
        <f>customers!G957</f>
        <v>United States</v>
      </c>
      <c r="I957" t="str" cm="1">
        <f t="array" ref="I957">_xlfn.IFS(LEFT(D957,1)="L","Lib",LEFT(D957,1)="A","Ara",LEFT(D957,1)="R","Rob",LEFT(D957,1)="E","Exc")</f>
        <v>Exc</v>
      </c>
      <c r="J957" t="str">
        <f>VLOOKUP(Table1[[#This Row],[Product ID]],products!A$2:G$49,3,FALSE)</f>
        <v>L</v>
      </c>
      <c r="K957">
        <f>VLOOKUP(Table1[[#This Row],[Product ID]],products!A$2:G$49,4,FALSE)</f>
        <v>2.5</v>
      </c>
      <c r="L957" s="8">
        <f>VLOOKUP(Table1[[#This Row],[Product ID]],products!A$2:G$49,5,FALSE)</f>
        <v>34.154999999999994</v>
      </c>
      <c r="M957" s="9">
        <f>E957*K957*Table1[[#This Row],[Unit Price]]</f>
        <v>426.93749999999994</v>
      </c>
    </row>
    <row r="958" spans="1:13" x14ac:dyDescent="0.35">
      <c r="A958" s="2" t="s">
        <v>5890</v>
      </c>
      <c r="B958" s="5">
        <v>43582</v>
      </c>
      <c r="C958" s="2" t="s">
        <v>5764</v>
      </c>
      <c r="D958" t="s">
        <v>6142</v>
      </c>
      <c r="E958" s="2">
        <v>2</v>
      </c>
      <c r="F958" s="2" t="str">
        <f>customers!B958</f>
        <v>Eward Dearman</v>
      </c>
      <c r="G958" s="2" t="str">
        <f>customers!C958</f>
        <v>edearmanqk@redcross.org</v>
      </c>
      <c r="H958" s="2" t="str">
        <f>customers!G958</f>
        <v>United States</v>
      </c>
      <c r="I958" t="str" cm="1">
        <f t="array" ref="I958">_xlfn.IFS(LEFT(D958,1)="L","Lib",LEFT(D958,1)="A","Ara",LEFT(D958,1)="R","Rob",LEFT(D958,1)="E","Exc")</f>
        <v>Rob</v>
      </c>
      <c r="J958" t="str">
        <f>VLOOKUP(Table1[[#This Row],[Product ID]],products!A$2:G$49,3,FALSE)</f>
        <v>L</v>
      </c>
      <c r="K958">
        <f>VLOOKUP(Table1[[#This Row],[Product ID]],products!A$2:G$49,4,FALSE)</f>
        <v>2.5</v>
      </c>
      <c r="L958" s="8">
        <f>VLOOKUP(Table1[[#This Row],[Product ID]],products!A$2:G$49,5,FALSE)</f>
        <v>27.484999999999996</v>
      </c>
      <c r="M958" s="9">
        <f>E958*K958*Table1[[#This Row],[Unit Price]]</f>
        <v>137.42499999999998</v>
      </c>
    </row>
    <row r="959" spans="1:13" x14ac:dyDescent="0.35">
      <c r="A959" s="2" t="s">
        <v>5890</v>
      </c>
      <c r="B959" s="5">
        <v>43582</v>
      </c>
      <c r="C959" s="2" t="s">
        <v>5764</v>
      </c>
      <c r="D959" t="s">
        <v>6171</v>
      </c>
      <c r="E959" s="2">
        <v>1</v>
      </c>
      <c r="F959" s="2" t="str">
        <f>customers!B959</f>
        <v>Dominique Lenard</v>
      </c>
      <c r="G959" s="2" t="str">
        <f>customers!C959</f>
        <v>dlenardql@bizjournals.com</v>
      </c>
      <c r="H959" s="2" t="str">
        <f>customers!G959</f>
        <v>United States</v>
      </c>
      <c r="I959" t="str" cm="1">
        <f t="array" ref="I959">_xlfn.IFS(LEFT(D959,1)="L","Lib",LEFT(D959,1)="A","Ara",LEFT(D959,1)="R","Rob",LEFT(D959,1)="E","Exc")</f>
        <v>Exc</v>
      </c>
      <c r="J959" t="str">
        <f>VLOOKUP(Table1[[#This Row],[Product ID]],products!A$2:G$49,3,FALSE)</f>
        <v>L</v>
      </c>
      <c r="K959">
        <f>VLOOKUP(Table1[[#This Row],[Product ID]],products!A$2:G$49,4,FALSE)</f>
        <v>1</v>
      </c>
      <c r="L959" s="8">
        <f>VLOOKUP(Table1[[#This Row],[Product ID]],products!A$2:G$49,5,FALSE)</f>
        <v>14.85</v>
      </c>
      <c r="M959" s="9">
        <f>E959*K959*Table1[[#This Row],[Unit Price]]</f>
        <v>14.85</v>
      </c>
    </row>
    <row r="960" spans="1:13" x14ac:dyDescent="0.35">
      <c r="A960" s="2" t="s">
        <v>5890</v>
      </c>
      <c r="B960" s="5">
        <v>43582</v>
      </c>
      <c r="C960" s="2" t="s">
        <v>5764</v>
      </c>
      <c r="D960" t="s">
        <v>6167</v>
      </c>
      <c r="E960" s="2">
        <v>2</v>
      </c>
      <c r="F960" s="2" t="str">
        <f>customers!B960</f>
        <v>Lloyd Toffano</v>
      </c>
      <c r="G960" s="2" t="str">
        <f>customers!C960</f>
        <v>ltoffanoqm@tripadvisor.com</v>
      </c>
      <c r="H960" s="2" t="str">
        <f>customers!G960</f>
        <v>United States</v>
      </c>
      <c r="I960" t="str" cm="1">
        <f t="array" ref="I960">_xlfn.IFS(LEFT(D960,1)="L","Lib",LEFT(D960,1)="A","Ara",LEFT(D960,1)="R","Rob",LEFT(D960,1)="E","Exc")</f>
        <v>Ara</v>
      </c>
      <c r="J960" t="str">
        <f>VLOOKUP(Table1[[#This Row],[Product ID]],products!A$2:G$49,3,FALSE)</f>
        <v>L</v>
      </c>
      <c r="K960">
        <f>VLOOKUP(Table1[[#This Row],[Product ID]],products!A$2:G$49,4,FALSE)</f>
        <v>0.2</v>
      </c>
      <c r="L960" s="8">
        <f>VLOOKUP(Table1[[#This Row],[Product ID]],products!A$2:G$49,5,FALSE)</f>
        <v>3.8849999999999998</v>
      </c>
      <c r="M960" s="9">
        <f>E960*K960*Table1[[#This Row],[Unit Price]]</f>
        <v>1.554</v>
      </c>
    </row>
    <row r="961" spans="1:13" x14ac:dyDescent="0.35">
      <c r="A961" s="2" t="s">
        <v>5910</v>
      </c>
      <c r="B961" s="5">
        <v>44598</v>
      </c>
      <c r="C961" s="2" t="s">
        <v>5911</v>
      </c>
      <c r="D961" t="s">
        <v>6145</v>
      </c>
      <c r="E961" s="2">
        <v>5</v>
      </c>
      <c r="F961" s="2" t="str">
        <f>customers!B961</f>
        <v>Rhodie Strathern</v>
      </c>
      <c r="G961" s="2" t="str">
        <f>customers!C961</f>
        <v>rstrathernqn@devhub.com</v>
      </c>
      <c r="H961" s="2" t="str">
        <f>customers!G961</f>
        <v>United States</v>
      </c>
      <c r="I961" t="str" cm="1">
        <f t="array" ref="I961">_xlfn.IFS(LEFT(D961,1)="L","Lib",LEFT(D961,1)="A","Ara",LEFT(D961,1)="R","Rob",LEFT(D961,1)="E","Exc")</f>
        <v>Lib</v>
      </c>
      <c r="J961" t="str">
        <f>VLOOKUP(Table1[[#This Row],[Product ID]],products!A$2:G$49,3,FALSE)</f>
        <v>L</v>
      </c>
      <c r="K961">
        <f>VLOOKUP(Table1[[#This Row],[Product ID]],products!A$2:G$49,4,FALSE)</f>
        <v>0.2</v>
      </c>
      <c r="L961" s="8">
        <f>VLOOKUP(Table1[[#This Row],[Product ID]],products!A$2:G$49,5,FALSE)</f>
        <v>4.7549999999999999</v>
      </c>
      <c r="M961" s="9">
        <f>E961*K961*Table1[[#This Row],[Unit Price]]</f>
        <v>4.7549999999999999</v>
      </c>
    </row>
    <row r="962" spans="1:13" x14ac:dyDescent="0.35">
      <c r="A962" s="2" t="s">
        <v>5915</v>
      </c>
      <c r="B962" s="5">
        <v>44591</v>
      </c>
      <c r="C962" s="2" t="s">
        <v>5916</v>
      </c>
      <c r="D962" t="s">
        <v>6170</v>
      </c>
      <c r="E962" s="2">
        <v>5</v>
      </c>
      <c r="F962" s="2" t="str">
        <f>customers!B962</f>
        <v>Chad Miguel</v>
      </c>
      <c r="G962" s="2" t="str">
        <f>customers!C962</f>
        <v>cmiguelqo@exblog.jp</v>
      </c>
      <c r="H962" s="2" t="str">
        <f>customers!G962</f>
        <v>United States</v>
      </c>
      <c r="I962" t="str" cm="1">
        <f t="array" ref="I962">_xlfn.IFS(LEFT(D962,1)="L","Lib",LEFT(D962,1)="A","Ara",LEFT(D962,1)="R","Rob",LEFT(D962,1)="E","Exc")</f>
        <v>Lib</v>
      </c>
      <c r="J962" t="str">
        <f>VLOOKUP(Table1[[#This Row],[Product ID]],products!A$2:G$49,3,FALSE)</f>
        <v>L</v>
      </c>
      <c r="K962">
        <f>VLOOKUP(Table1[[#This Row],[Product ID]],products!A$2:G$49,4,FALSE)</f>
        <v>1</v>
      </c>
      <c r="L962" s="8">
        <f>VLOOKUP(Table1[[#This Row],[Product ID]],products!A$2:G$49,5,FALSE)</f>
        <v>15.85</v>
      </c>
      <c r="M962" s="9">
        <f>E962*K962*Table1[[#This Row],[Unit Price]]</f>
        <v>79.25</v>
      </c>
    </row>
    <row r="963" spans="1:13" x14ac:dyDescent="0.35">
      <c r="A963" s="2" t="s">
        <v>5921</v>
      </c>
      <c r="B963" s="5">
        <v>44158</v>
      </c>
      <c r="C963" s="2" t="s">
        <v>5922</v>
      </c>
      <c r="D963" t="s">
        <v>6168</v>
      </c>
      <c r="E963" s="2">
        <v>2</v>
      </c>
      <c r="F963" s="2" t="str">
        <f>customers!B963</f>
        <v>Florinda Matusovsky</v>
      </c>
      <c r="G963" s="2">
        <f>customers!C963</f>
        <v>0</v>
      </c>
      <c r="H963" s="2" t="str">
        <f>customers!G963</f>
        <v>United States</v>
      </c>
      <c r="I963" t="str" cm="1">
        <f t="array" ref="I963">_xlfn.IFS(LEFT(D963,1)="L","Lib",LEFT(D963,1)="A","Ara",LEFT(D963,1)="R","Rob",LEFT(D963,1)="E","Exc")</f>
        <v>Ara</v>
      </c>
      <c r="J963" t="str">
        <f>VLOOKUP(Table1[[#This Row],[Product ID]],products!A$2:G$49,3,FALSE)</f>
        <v>D</v>
      </c>
      <c r="K963">
        <f>VLOOKUP(Table1[[#This Row],[Product ID]],products!A$2:G$49,4,FALSE)</f>
        <v>2.5</v>
      </c>
      <c r="L963" s="8">
        <f>VLOOKUP(Table1[[#This Row],[Product ID]],products!A$2:G$49,5,FALSE)</f>
        <v>22.884999999999998</v>
      </c>
      <c r="M963" s="9">
        <f>E963*K963*Table1[[#This Row],[Unit Price]]</f>
        <v>114.42499999999998</v>
      </c>
    </row>
    <row r="964" spans="1:13" x14ac:dyDescent="0.35">
      <c r="A964" s="2" t="s">
        <v>5926</v>
      </c>
      <c r="B964" s="5">
        <v>44664</v>
      </c>
      <c r="C964" s="2" t="s">
        <v>5927</v>
      </c>
      <c r="D964" t="s">
        <v>6177</v>
      </c>
      <c r="E964" s="2">
        <v>1</v>
      </c>
      <c r="F964" s="2" t="str">
        <f>customers!B964</f>
        <v>Morly Rocks</v>
      </c>
      <c r="G964" s="2" t="str">
        <f>customers!C964</f>
        <v>mrocksqq@exblog.jp</v>
      </c>
      <c r="H964" s="2" t="str">
        <f>customers!G964</f>
        <v>Ireland</v>
      </c>
      <c r="I964" t="str" cm="1">
        <f t="array" ref="I964">_xlfn.IFS(LEFT(D964,1)="L","Lib",LEFT(D964,1)="A","Ara",LEFT(D964,1)="R","Rob",LEFT(D964,1)="E","Exc")</f>
        <v>Rob</v>
      </c>
      <c r="J964" t="str">
        <f>VLOOKUP(Table1[[#This Row],[Product ID]],products!A$2:G$49,3,FALSE)</f>
        <v>D</v>
      </c>
      <c r="K964">
        <f>VLOOKUP(Table1[[#This Row],[Product ID]],products!A$2:G$49,4,FALSE)</f>
        <v>1</v>
      </c>
      <c r="L964" s="8">
        <f>VLOOKUP(Table1[[#This Row],[Product ID]],products!A$2:G$49,5,FALSE)</f>
        <v>8.9499999999999993</v>
      </c>
      <c r="M964" s="9">
        <f>E964*K964*Table1[[#This Row],[Unit Price]]</f>
        <v>8.9499999999999993</v>
      </c>
    </row>
    <row r="965" spans="1:13" x14ac:dyDescent="0.35">
      <c r="A965" s="2" t="s">
        <v>5932</v>
      </c>
      <c r="B965" s="5">
        <v>44203</v>
      </c>
      <c r="C965" s="2" t="s">
        <v>5933</v>
      </c>
      <c r="D965" t="s">
        <v>6146</v>
      </c>
      <c r="E965" s="2">
        <v>4</v>
      </c>
      <c r="F965" s="2" t="str">
        <f>customers!B965</f>
        <v>Yuri Burrells</v>
      </c>
      <c r="G965" s="2" t="str">
        <f>customers!C965</f>
        <v>yburrellsqr@vinaora.com</v>
      </c>
      <c r="H965" s="2" t="str">
        <f>customers!G965</f>
        <v>United States</v>
      </c>
      <c r="I965" t="str" cm="1">
        <f t="array" ref="I965">_xlfn.IFS(LEFT(D965,1)="L","Lib",LEFT(D965,1)="A","Ara",LEFT(D965,1)="R","Rob",LEFT(D965,1)="E","Exc")</f>
        <v>Rob</v>
      </c>
      <c r="J965" t="str">
        <f>VLOOKUP(Table1[[#This Row],[Product ID]],products!A$2:G$49,3,FALSE)</f>
        <v>M</v>
      </c>
      <c r="K965">
        <f>VLOOKUP(Table1[[#This Row],[Product ID]],products!A$2:G$49,4,FALSE)</f>
        <v>0.5</v>
      </c>
      <c r="L965" s="8">
        <f>VLOOKUP(Table1[[#This Row],[Product ID]],products!A$2:G$49,5,FALSE)</f>
        <v>5.97</v>
      </c>
      <c r="M965" s="9">
        <f>E965*K965*Table1[[#This Row],[Unit Price]]</f>
        <v>11.94</v>
      </c>
    </row>
    <row r="966" spans="1:13" x14ac:dyDescent="0.35">
      <c r="A966" s="2" t="s">
        <v>5938</v>
      </c>
      <c r="B966" s="5">
        <v>43865</v>
      </c>
      <c r="C966" s="2" t="s">
        <v>5939</v>
      </c>
      <c r="D966" t="s">
        <v>6184</v>
      </c>
      <c r="E966" s="2">
        <v>5</v>
      </c>
      <c r="F966" s="2" t="str">
        <f>customers!B966</f>
        <v>Cleopatra Goodrum</v>
      </c>
      <c r="G966" s="2" t="str">
        <f>customers!C966</f>
        <v>cgoodrumqs@goodreads.com</v>
      </c>
      <c r="H966" s="2" t="str">
        <f>customers!G966</f>
        <v>United States</v>
      </c>
      <c r="I966" t="str" cm="1">
        <f t="array" ref="I966">_xlfn.IFS(LEFT(D966,1)="L","Lib",LEFT(D966,1)="A","Ara",LEFT(D966,1)="R","Rob",LEFT(D966,1)="E","Exc")</f>
        <v>Exc</v>
      </c>
      <c r="J966" t="str">
        <f>VLOOKUP(Table1[[#This Row],[Product ID]],products!A$2:G$49,3,FALSE)</f>
        <v>L</v>
      </c>
      <c r="K966">
        <f>VLOOKUP(Table1[[#This Row],[Product ID]],products!A$2:G$49,4,FALSE)</f>
        <v>0.2</v>
      </c>
      <c r="L966" s="8">
        <f>VLOOKUP(Table1[[#This Row],[Product ID]],products!A$2:G$49,5,FALSE)</f>
        <v>4.4550000000000001</v>
      </c>
      <c r="M966" s="9">
        <f>E966*K966*Table1[[#This Row],[Unit Price]]</f>
        <v>4.4550000000000001</v>
      </c>
    </row>
    <row r="967" spans="1:13" x14ac:dyDescent="0.35">
      <c r="A967" s="2" t="s">
        <v>5944</v>
      </c>
      <c r="B967" s="5">
        <v>43724</v>
      </c>
      <c r="C967" s="2" t="s">
        <v>5945</v>
      </c>
      <c r="D967" t="s">
        <v>6138</v>
      </c>
      <c r="E967" s="2">
        <v>3</v>
      </c>
      <c r="F967" s="2" t="str">
        <f>customers!B967</f>
        <v>Joey Jefferys</v>
      </c>
      <c r="G967" s="2" t="str">
        <f>customers!C967</f>
        <v>jjefferysqt@blog.com</v>
      </c>
      <c r="H967" s="2" t="str">
        <f>customers!G967</f>
        <v>United States</v>
      </c>
      <c r="I967" t="str" cm="1">
        <f t="array" ref="I967">_xlfn.IFS(LEFT(D967,1)="L","Lib",LEFT(D967,1)="A","Ara",LEFT(D967,1)="R","Rob",LEFT(D967,1)="E","Exc")</f>
        <v>Rob</v>
      </c>
      <c r="J967" t="str">
        <f>VLOOKUP(Table1[[#This Row],[Product ID]],products!A$2:G$49,3,FALSE)</f>
        <v>M</v>
      </c>
      <c r="K967">
        <f>VLOOKUP(Table1[[#This Row],[Product ID]],products!A$2:G$49,4,FALSE)</f>
        <v>1</v>
      </c>
      <c r="L967" s="8">
        <f>VLOOKUP(Table1[[#This Row],[Product ID]],products!A$2:G$49,5,FALSE)</f>
        <v>9.9499999999999993</v>
      </c>
      <c r="M967" s="9">
        <f>E967*K967*Table1[[#This Row],[Unit Price]]</f>
        <v>29.849999999999998</v>
      </c>
    </row>
    <row r="968" spans="1:13" x14ac:dyDescent="0.35">
      <c r="A968" s="2" t="s">
        <v>5949</v>
      </c>
      <c r="B968" s="5">
        <v>43491</v>
      </c>
      <c r="C968" s="2" t="s">
        <v>5950</v>
      </c>
      <c r="D968" t="s">
        <v>6176</v>
      </c>
      <c r="E968" s="2">
        <v>6</v>
      </c>
      <c r="F968" s="2" t="str">
        <f>customers!B968</f>
        <v>Bearnard Wardell</v>
      </c>
      <c r="G968" s="2" t="str">
        <f>customers!C968</f>
        <v>bwardellqu@adobe.com</v>
      </c>
      <c r="H968" s="2" t="str">
        <f>customers!G968</f>
        <v>United States</v>
      </c>
      <c r="I968" t="str" cm="1">
        <f t="array" ref="I968">_xlfn.IFS(LEFT(D968,1)="L","Lib",LEFT(D968,1)="A","Ara",LEFT(D968,1)="R","Rob",LEFT(D968,1)="E","Exc")</f>
        <v>Exc</v>
      </c>
      <c r="J968" t="str">
        <f>VLOOKUP(Table1[[#This Row],[Product ID]],products!A$2:G$49,3,FALSE)</f>
        <v>L</v>
      </c>
      <c r="K968">
        <f>VLOOKUP(Table1[[#This Row],[Product ID]],products!A$2:G$49,4,FALSE)</f>
        <v>0.5</v>
      </c>
      <c r="L968" s="8">
        <f>VLOOKUP(Table1[[#This Row],[Product ID]],products!A$2:G$49,5,FALSE)</f>
        <v>8.91</v>
      </c>
      <c r="M968" s="9">
        <f>E968*K968*Table1[[#This Row],[Unit Price]]</f>
        <v>26.73</v>
      </c>
    </row>
    <row r="969" spans="1:13" x14ac:dyDescent="0.35">
      <c r="A969" s="2" t="s">
        <v>5955</v>
      </c>
      <c r="B969" s="5">
        <v>44246</v>
      </c>
      <c r="C969" s="2" t="s">
        <v>5956</v>
      </c>
      <c r="D969" t="s">
        <v>6163</v>
      </c>
      <c r="E969" s="2">
        <v>1</v>
      </c>
      <c r="F969" s="2" t="str">
        <f>customers!B969</f>
        <v>Zeke Walisiak</v>
      </c>
      <c r="G969" s="2" t="str">
        <f>customers!C969</f>
        <v>zwalisiakqv@ucsd.edu</v>
      </c>
      <c r="H969" s="2" t="str">
        <f>customers!G969</f>
        <v>Ireland</v>
      </c>
      <c r="I969" t="str" cm="1">
        <f t="array" ref="I969">_xlfn.IFS(LEFT(D969,1)="L","Lib",LEFT(D969,1)="A","Ara",LEFT(D969,1)="R","Rob",LEFT(D969,1)="E","Exc")</f>
        <v>Rob</v>
      </c>
      <c r="J969" t="str">
        <f>VLOOKUP(Table1[[#This Row],[Product ID]],products!A$2:G$49,3,FALSE)</f>
        <v>D</v>
      </c>
      <c r="K969">
        <f>VLOOKUP(Table1[[#This Row],[Product ID]],products!A$2:G$49,4,FALSE)</f>
        <v>0.2</v>
      </c>
      <c r="L969" s="8">
        <f>VLOOKUP(Table1[[#This Row],[Product ID]],products!A$2:G$49,5,FALSE)</f>
        <v>2.6849999999999996</v>
      </c>
      <c r="M969" s="9">
        <f>E969*K969*Table1[[#This Row],[Unit Price]]</f>
        <v>0.53699999999999992</v>
      </c>
    </row>
    <row r="970" spans="1:13" x14ac:dyDescent="0.35">
      <c r="A970" s="2" t="s">
        <v>5961</v>
      </c>
      <c r="B970" s="5">
        <v>44642</v>
      </c>
      <c r="C970" s="2" t="s">
        <v>5962</v>
      </c>
      <c r="D970" t="s">
        <v>6174</v>
      </c>
      <c r="E970" s="2">
        <v>2</v>
      </c>
      <c r="F970" s="2" t="str">
        <f>customers!B970</f>
        <v>Wiley Leopold</v>
      </c>
      <c r="G970" s="2" t="str">
        <f>customers!C970</f>
        <v>wleopoldqw@blogspot.com</v>
      </c>
      <c r="H970" s="2" t="str">
        <f>customers!G970</f>
        <v>United States</v>
      </c>
      <c r="I970" t="str" cm="1">
        <f t="array" ref="I970">_xlfn.IFS(LEFT(D970,1)="L","Lib",LEFT(D970,1)="A","Ara",LEFT(D970,1)="R","Rob",LEFT(D970,1)="E","Exc")</f>
        <v>Rob</v>
      </c>
      <c r="J970" t="str">
        <f>VLOOKUP(Table1[[#This Row],[Product ID]],products!A$2:G$49,3,FALSE)</f>
        <v>M</v>
      </c>
      <c r="K970">
        <f>VLOOKUP(Table1[[#This Row],[Product ID]],products!A$2:G$49,4,FALSE)</f>
        <v>0.2</v>
      </c>
      <c r="L970" s="8">
        <f>VLOOKUP(Table1[[#This Row],[Product ID]],products!A$2:G$49,5,FALSE)</f>
        <v>2.9849999999999999</v>
      </c>
      <c r="M970" s="9">
        <f>E970*K970*Table1[[#This Row],[Unit Price]]</f>
        <v>1.194</v>
      </c>
    </row>
    <row r="971" spans="1:13" x14ac:dyDescent="0.35">
      <c r="A971" s="2" t="s">
        <v>5967</v>
      </c>
      <c r="B971" s="5">
        <v>43649</v>
      </c>
      <c r="C971" s="2" t="s">
        <v>5968</v>
      </c>
      <c r="D971" t="s">
        <v>6143</v>
      </c>
      <c r="E971" s="2">
        <v>1</v>
      </c>
      <c r="F971" s="2" t="str">
        <f>customers!B971</f>
        <v>Chiarra Shalders</v>
      </c>
      <c r="G971" s="2" t="str">
        <f>customers!C971</f>
        <v>cshaldersqx@cisco.com</v>
      </c>
      <c r="H971" s="2" t="str">
        <f>customers!G971</f>
        <v>United States</v>
      </c>
      <c r="I971" t="str" cm="1">
        <f t="array" ref="I971">_xlfn.IFS(LEFT(D971,1)="L","Lib",LEFT(D971,1)="A","Ara",LEFT(D971,1)="R","Rob",LEFT(D971,1)="E","Exc")</f>
        <v>Lib</v>
      </c>
      <c r="J971" t="str">
        <f>VLOOKUP(Table1[[#This Row],[Product ID]],products!A$2:G$49,3,FALSE)</f>
        <v>D</v>
      </c>
      <c r="K971">
        <f>VLOOKUP(Table1[[#This Row],[Product ID]],products!A$2:G$49,4,FALSE)</f>
        <v>1</v>
      </c>
      <c r="L971" s="8">
        <f>VLOOKUP(Table1[[#This Row],[Product ID]],products!A$2:G$49,5,FALSE)</f>
        <v>12.95</v>
      </c>
      <c r="M971" s="9">
        <f>E971*K971*Table1[[#This Row],[Unit Price]]</f>
        <v>12.95</v>
      </c>
    </row>
    <row r="972" spans="1:13" x14ac:dyDescent="0.35">
      <c r="A972" s="2" t="s">
        <v>5973</v>
      </c>
      <c r="B972" s="5">
        <v>43729</v>
      </c>
      <c r="C972" s="2" t="s">
        <v>5974</v>
      </c>
      <c r="D972" t="s">
        <v>6139</v>
      </c>
      <c r="E972" s="2">
        <v>1</v>
      </c>
      <c r="F972" s="2" t="str">
        <f>customers!B972</f>
        <v>Sharl Southerill</v>
      </c>
      <c r="G972" s="2">
        <f>customers!C972</f>
        <v>0</v>
      </c>
      <c r="H972" s="2" t="str">
        <f>customers!G972</f>
        <v>United States</v>
      </c>
      <c r="I972" t="str" cm="1">
        <f t="array" ref="I972">_xlfn.IFS(LEFT(D972,1)="L","Lib",LEFT(D972,1)="A","Ara",LEFT(D972,1)="R","Rob",LEFT(D972,1)="E","Exc")</f>
        <v>Exc</v>
      </c>
      <c r="J972" t="str">
        <f>VLOOKUP(Table1[[#This Row],[Product ID]],products!A$2:G$49,3,FALSE)</f>
        <v>M</v>
      </c>
      <c r="K972">
        <f>VLOOKUP(Table1[[#This Row],[Product ID]],products!A$2:G$49,4,FALSE)</f>
        <v>0.5</v>
      </c>
      <c r="L972" s="8">
        <f>VLOOKUP(Table1[[#This Row],[Product ID]],products!A$2:G$49,5,FALSE)</f>
        <v>8.25</v>
      </c>
      <c r="M972" s="9">
        <f>E972*K972*Table1[[#This Row],[Unit Price]]</f>
        <v>4.125</v>
      </c>
    </row>
    <row r="973" spans="1:13" x14ac:dyDescent="0.35">
      <c r="A973" s="2" t="s">
        <v>5978</v>
      </c>
      <c r="B973" s="5">
        <v>43703</v>
      </c>
      <c r="C973" s="2" t="s">
        <v>5979</v>
      </c>
      <c r="D973" t="s">
        <v>6182</v>
      </c>
      <c r="E973" s="2">
        <v>5</v>
      </c>
      <c r="F973" s="2" t="str">
        <f>customers!B973</f>
        <v>Noni Furber</v>
      </c>
      <c r="G973" s="2" t="str">
        <f>customers!C973</f>
        <v>nfurberqz@jugem.jp</v>
      </c>
      <c r="H973" s="2" t="str">
        <f>customers!G973</f>
        <v>United States</v>
      </c>
      <c r="I973" t="str" cm="1">
        <f t="array" ref="I973">_xlfn.IFS(LEFT(D973,1)="L","Lib",LEFT(D973,1)="A","Ara",LEFT(D973,1)="R","Rob",LEFT(D973,1)="E","Exc")</f>
        <v>Ara</v>
      </c>
      <c r="J973" t="str">
        <f>VLOOKUP(Table1[[#This Row],[Product ID]],products!A$2:G$49,3,FALSE)</f>
        <v>L</v>
      </c>
      <c r="K973">
        <f>VLOOKUP(Table1[[#This Row],[Product ID]],products!A$2:G$49,4,FALSE)</f>
        <v>2.5</v>
      </c>
      <c r="L973" s="8">
        <f>VLOOKUP(Table1[[#This Row],[Product ID]],products!A$2:G$49,5,FALSE)</f>
        <v>29.784999999999997</v>
      </c>
      <c r="M973" s="9">
        <f>E973*K973*Table1[[#This Row],[Unit Price]]</f>
        <v>372.31249999999994</v>
      </c>
    </row>
    <row r="974" spans="1:13" x14ac:dyDescent="0.35">
      <c r="A974" s="2" t="s">
        <v>5984</v>
      </c>
      <c r="B974" s="5">
        <v>44411</v>
      </c>
      <c r="C974" s="2" t="s">
        <v>5985</v>
      </c>
      <c r="D974" t="s">
        <v>6182</v>
      </c>
      <c r="E974" s="2">
        <v>3</v>
      </c>
      <c r="F974" s="2" t="str">
        <f>customers!B974</f>
        <v>Dinah Crutcher</v>
      </c>
      <c r="G974" s="2">
        <f>customers!C974</f>
        <v>0</v>
      </c>
      <c r="H974" s="2" t="str">
        <f>customers!G974</f>
        <v>Ireland</v>
      </c>
      <c r="I974" t="str" cm="1">
        <f t="array" ref="I974">_xlfn.IFS(LEFT(D974,1)="L","Lib",LEFT(D974,1)="A","Ara",LEFT(D974,1)="R","Rob",LEFT(D974,1)="E","Exc")</f>
        <v>Ara</v>
      </c>
      <c r="J974" t="str">
        <f>VLOOKUP(Table1[[#This Row],[Product ID]],products!A$2:G$49,3,FALSE)</f>
        <v>L</v>
      </c>
      <c r="K974">
        <f>VLOOKUP(Table1[[#This Row],[Product ID]],products!A$2:G$49,4,FALSE)</f>
        <v>2.5</v>
      </c>
      <c r="L974" s="8">
        <f>VLOOKUP(Table1[[#This Row],[Product ID]],products!A$2:G$49,5,FALSE)</f>
        <v>29.784999999999997</v>
      </c>
      <c r="M974" s="9">
        <f>E974*K974*Table1[[#This Row],[Unit Price]]</f>
        <v>223.38749999999999</v>
      </c>
    </row>
    <row r="975" spans="1:13" x14ac:dyDescent="0.35">
      <c r="A975" s="2" t="s">
        <v>5989</v>
      </c>
      <c r="B975" s="5">
        <v>44493</v>
      </c>
      <c r="C975" s="2" t="s">
        <v>5990</v>
      </c>
      <c r="D975" t="s">
        <v>6162</v>
      </c>
      <c r="E975" s="2">
        <v>6</v>
      </c>
      <c r="F975" s="2" t="str">
        <f>customers!B975</f>
        <v>Charlean Keave</v>
      </c>
      <c r="G975" s="2" t="str">
        <f>customers!C975</f>
        <v>ckeaver1@ucoz.com</v>
      </c>
      <c r="H975" s="2" t="str">
        <f>customers!G975</f>
        <v>United States</v>
      </c>
      <c r="I975" t="str" cm="1">
        <f t="array" ref="I975">_xlfn.IFS(LEFT(D975,1)="L","Lib",LEFT(D975,1)="A","Ara",LEFT(D975,1)="R","Rob",LEFT(D975,1)="E","Exc")</f>
        <v>Lib</v>
      </c>
      <c r="J975" t="str">
        <f>VLOOKUP(Table1[[#This Row],[Product ID]],products!A$2:G$49,3,FALSE)</f>
        <v>M</v>
      </c>
      <c r="K975">
        <f>VLOOKUP(Table1[[#This Row],[Product ID]],products!A$2:G$49,4,FALSE)</f>
        <v>1</v>
      </c>
      <c r="L975" s="8">
        <f>VLOOKUP(Table1[[#This Row],[Product ID]],products!A$2:G$49,5,FALSE)</f>
        <v>14.55</v>
      </c>
      <c r="M975" s="9">
        <f>E975*K975*Table1[[#This Row],[Unit Price]]</f>
        <v>87.300000000000011</v>
      </c>
    </row>
    <row r="976" spans="1:13" x14ac:dyDescent="0.35">
      <c r="A976" s="2" t="s">
        <v>5995</v>
      </c>
      <c r="B976" s="5">
        <v>43556</v>
      </c>
      <c r="C976" s="2" t="s">
        <v>5996</v>
      </c>
      <c r="D976" t="s">
        <v>6172</v>
      </c>
      <c r="E976" s="2">
        <v>1</v>
      </c>
      <c r="F976" s="2" t="str">
        <f>customers!B976</f>
        <v>Sada Roseborough</v>
      </c>
      <c r="G976" s="2" t="str">
        <f>customers!C976</f>
        <v>sroseboroughr2@virginia.edu</v>
      </c>
      <c r="H976" s="2" t="str">
        <f>customers!G976</f>
        <v>United States</v>
      </c>
      <c r="I976" t="str" cm="1">
        <f t="array" ref="I976">_xlfn.IFS(LEFT(D976,1)="L","Lib",LEFT(D976,1)="A","Ara",LEFT(D976,1)="R","Rob",LEFT(D976,1)="E","Exc")</f>
        <v>Rob</v>
      </c>
      <c r="J976" t="str">
        <f>VLOOKUP(Table1[[#This Row],[Product ID]],products!A$2:G$49,3,FALSE)</f>
        <v>D</v>
      </c>
      <c r="K976">
        <f>VLOOKUP(Table1[[#This Row],[Product ID]],products!A$2:G$49,4,FALSE)</f>
        <v>0.5</v>
      </c>
      <c r="L976" s="8">
        <f>VLOOKUP(Table1[[#This Row],[Product ID]],products!A$2:G$49,5,FALSE)</f>
        <v>5.3699999999999992</v>
      </c>
      <c r="M976" s="9">
        <f>E976*K976*Table1[[#This Row],[Unit Price]]</f>
        <v>2.6849999999999996</v>
      </c>
    </row>
    <row r="977" spans="1:13" x14ac:dyDescent="0.35">
      <c r="A977" s="2" t="s">
        <v>6001</v>
      </c>
      <c r="B977" s="5">
        <v>44538</v>
      </c>
      <c r="C977" s="2" t="s">
        <v>6002</v>
      </c>
      <c r="D977" t="s">
        <v>6154</v>
      </c>
      <c r="E977" s="2">
        <v>3</v>
      </c>
      <c r="F977" s="2" t="str">
        <f>customers!B977</f>
        <v>Clayton Kingwell</v>
      </c>
      <c r="G977" s="2" t="str">
        <f>customers!C977</f>
        <v>ckingwellr3@squarespace.com</v>
      </c>
      <c r="H977" s="2" t="str">
        <f>customers!G977</f>
        <v>Ireland</v>
      </c>
      <c r="I977" t="str" cm="1">
        <f t="array" ref="I977">_xlfn.IFS(LEFT(D977,1)="L","Lib",LEFT(D977,1)="A","Ara",LEFT(D977,1)="R","Rob",LEFT(D977,1)="E","Exc")</f>
        <v>Ara</v>
      </c>
      <c r="J977" t="str">
        <f>VLOOKUP(Table1[[#This Row],[Product ID]],products!A$2:G$49,3,FALSE)</f>
        <v>D</v>
      </c>
      <c r="K977">
        <f>VLOOKUP(Table1[[#This Row],[Product ID]],products!A$2:G$49,4,FALSE)</f>
        <v>0.2</v>
      </c>
      <c r="L977" s="8">
        <f>VLOOKUP(Table1[[#This Row],[Product ID]],products!A$2:G$49,5,FALSE)</f>
        <v>2.9849999999999999</v>
      </c>
      <c r="M977" s="9">
        <f>E977*K977*Table1[[#This Row],[Unit Price]]</f>
        <v>1.7910000000000001</v>
      </c>
    </row>
    <row r="978" spans="1:13" x14ac:dyDescent="0.35">
      <c r="A978" s="2" t="s">
        <v>6007</v>
      </c>
      <c r="B978" s="5">
        <v>43643</v>
      </c>
      <c r="C978" s="2" t="s">
        <v>6008</v>
      </c>
      <c r="D978" t="s">
        <v>6142</v>
      </c>
      <c r="E978" s="2">
        <v>5</v>
      </c>
      <c r="F978" s="2" t="str">
        <f>customers!B978</f>
        <v>Kacy Canto</v>
      </c>
      <c r="G978" s="2" t="str">
        <f>customers!C978</f>
        <v>kcantor4@gmpg.org</v>
      </c>
      <c r="H978" s="2" t="str">
        <f>customers!G978</f>
        <v>United States</v>
      </c>
      <c r="I978" t="str" cm="1">
        <f t="array" ref="I978">_xlfn.IFS(LEFT(D978,1)="L","Lib",LEFT(D978,1)="A","Ara",LEFT(D978,1)="R","Rob",LEFT(D978,1)="E","Exc")</f>
        <v>Rob</v>
      </c>
      <c r="J978" t="str">
        <f>VLOOKUP(Table1[[#This Row],[Product ID]],products!A$2:G$49,3,FALSE)</f>
        <v>L</v>
      </c>
      <c r="K978">
        <f>VLOOKUP(Table1[[#This Row],[Product ID]],products!A$2:G$49,4,FALSE)</f>
        <v>2.5</v>
      </c>
      <c r="L978" s="8">
        <f>VLOOKUP(Table1[[#This Row],[Product ID]],products!A$2:G$49,5,FALSE)</f>
        <v>27.484999999999996</v>
      </c>
      <c r="M978" s="9">
        <f>E978*K978*Table1[[#This Row],[Unit Price]]</f>
        <v>343.56249999999994</v>
      </c>
    </row>
    <row r="979" spans="1:13" x14ac:dyDescent="0.35">
      <c r="A979" s="2" t="s">
        <v>6013</v>
      </c>
      <c r="B979" s="5">
        <v>44026</v>
      </c>
      <c r="C979" s="2" t="s">
        <v>6014</v>
      </c>
      <c r="D979" t="s">
        <v>6179</v>
      </c>
      <c r="E979" s="2">
        <v>5</v>
      </c>
      <c r="F979" s="2" t="str">
        <f>customers!B979</f>
        <v>Mab Blakemore</v>
      </c>
      <c r="G979" s="2" t="str">
        <f>customers!C979</f>
        <v>mblakemorer5@nsw.gov.au</v>
      </c>
      <c r="H979" s="2" t="str">
        <f>customers!G979</f>
        <v>United States</v>
      </c>
      <c r="I979" t="str" cm="1">
        <f t="array" ref="I979">_xlfn.IFS(LEFT(D979,1)="L","Lib",LEFT(D979,1)="A","Ara",LEFT(D979,1)="R","Rob",LEFT(D979,1)="E","Exc")</f>
        <v>Rob</v>
      </c>
      <c r="J979" t="str">
        <f>VLOOKUP(Table1[[#This Row],[Product ID]],products!A$2:G$49,3,FALSE)</f>
        <v>L</v>
      </c>
      <c r="K979">
        <f>VLOOKUP(Table1[[#This Row],[Product ID]],products!A$2:G$49,4,FALSE)</f>
        <v>1</v>
      </c>
      <c r="L979" s="8">
        <f>VLOOKUP(Table1[[#This Row],[Product ID]],products!A$2:G$49,5,FALSE)</f>
        <v>11.95</v>
      </c>
      <c r="M979" s="9">
        <f>E979*K979*Table1[[#This Row],[Unit Price]]</f>
        <v>59.75</v>
      </c>
    </row>
    <row r="980" spans="1:13" x14ac:dyDescent="0.35">
      <c r="A980" s="2" t="s">
        <v>6019</v>
      </c>
      <c r="B980" s="5">
        <v>43913</v>
      </c>
      <c r="C980" s="2" t="s">
        <v>5990</v>
      </c>
      <c r="D980" t="s">
        <v>6180</v>
      </c>
      <c r="E980" s="2">
        <v>3</v>
      </c>
      <c r="F980" s="2" t="str">
        <f>customers!B980</f>
        <v>Dedie Gooderridge</v>
      </c>
      <c r="G980" s="2" t="str">
        <f>customers!C980</f>
        <v>dgooderridger6@lycos.com</v>
      </c>
      <c r="H980" s="2" t="str">
        <f>customers!G980</f>
        <v>United States</v>
      </c>
      <c r="I980" t="str" cm="1">
        <f t="array" ref="I980">_xlfn.IFS(LEFT(D980,1)="L","Lib",LEFT(D980,1)="A","Ara",LEFT(D980,1)="R","Rob",LEFT(D980,1)="E","Exc")</f>
        <v>Ara</v>
      </c>
      <c r="J980" t="str">
        <f>VLOOKUP(Table1[[#This Row],[Product ID]],products!A$2:G$49,3,FALSE)</f>
        <v>L</v>
      </c>
      <c r="K980">
        <f>VLOOKUP(Table1[[#This Row],[Product ID]],products!A$2:G$49,4,FALSE)</f>
        <v>0.5</v>
      </c>
      <c r="L980" s="8">
        <f>VLOOKUP(Table1[[#This Row],[Product ID]],products!A$2:G$49,5,FALSE)</f>
        <v>7.77</v>
      </c>
      <c r="M980" s="9">
        <f>E980*K980*Table1[[#This Row],[Unit Price]]</f>
        <v>11.654999999999999</v>
      </c>
    </row>
    <row r="981" spans="1:13" x14ac:dyDescent="0.35">
      <c r="A981" s="2" t="s">
        <v>6025</v>
      </c>
      <c r="B981" s="5">
        <v>43856</v>
      </c>
      <c r="C981" s="2" t="s">
        <v>6026</v>
      </c>
      <c r="D981" t="s">
        <v>6172</v>
      </c>
      <c r="E981" s="2">
        <v>2</v>
      </c>
      <c r="F981" s="2" t="str">
        <f>customers!B981</f>
        <v>Javier Causnett</v>
      </c>
      <c r="G981" s="2">
        <f>customers!C981</f>
        <v>0</v>
      </c>
      <c r="H981" s="2" t="str">
        <f>customers!G981</f>
        <v>United States</v>
      </c>
      <c r="I981" t="str" cm="1">
        <f t="array" ref="I981">_xlfn.IFS(LEFT(D981,1)="L","Lib",LEFT(D981,1)="A","Ara",LEFT(D981,1)="R","Rob",LEFT(D981,1)="E","Exc")</f>
        <v>Rob</v>
      </c>
      <c r="J981" t="str">
        <f>VLOOKUP(Table1[[#This Row],[Product ID]],products!A$2:G$49,3,FALSE)</f>
        <v>D</v>
      </c>
      <c r="K981">
        <f>VLOOKUP(Table1[[#This Row],[Product ID]],products!A$2:G$49,4,FALSE)</f>
        <v>0.5</v>
      </c>
      <c r="L981" s="8">
        <f>VLOOKUP(Table1[[#This Row],[Product ID]],products!A$2:G$49,5,FALSE)</f>
        <v>5.3699999999999992</v>
      </c>
      <c r="M981" s="9">
        <f>E981*K981*Table1[[#This Row],[Unit Price]]</f>
        <v>5.3699999999999992</v>
      </c>
    </row>
    <row r="982" spans="1:13" x14ac:dyDescent="0.35">
      <c r="A982" s="2" t="s">
        <v>6030</v>
      </c>
      <c r="B982" s="5">
        <v>43982</v>
      </c>
      <c r="C982" s="2" t="s">
        <v>6031</v>
      </c>
      <c r="D982" t="s">
        <v>6185</v>
      </c>
      <c r="E982" s="2">
        <v>6</v>
      </c>
      <c r="F982" s="2" t="str">
        <f>customers!B982</f>
        <v>Demetris Micheli</v>
      </c>
      <c r="G982" s="2">
        <f>customers!C982</f>
        <v>0</v>
      </c>
      <c r="H982" s="2" t="str">
        <f>customers!G982</f>
        <v>United States</v>
      </c>
      <c r="I982" t="str" cm="1">
        <f t="array" ref="I982">_xlfn.IFS(LEFT(D982,1)="L","Lib",LEFT(D982,1)="A","Ara",LEFT(D982,1)="R","Rob",LEFT(D982,1)="E","Exc")</f>
        <v>Exc</v>
      </c>
      <c r="J982" t="str">
        <f>VLOOKUP(Table1[[#This Row],[Product ID]],products!A$2:G$49,3,FALSE)</f>
        <v>D</v>
      </c>
      <c r="K982">
        <f>VLOOKUP(Table1[[#This Row],[Product ID]],products!A$2:G$49,4,FALSE)</f>
        <v>2.5</v>
      </c>
      <c r="L982" s="8">
        <f>VLOOKUP(Table1[[#This Row],[Product ID]],products!A$2:G$49,5,FALSE)</f>
        <v>27.945</v>
      </c>
      <c r="M982" s="9">
        <f>E982*K982*Table1[[#This Row],[Unit Price]]</f>
        <v>419.17500000000001</v>
      </c>
    </row>
    <row r="983" spans="1:13" x14ac:dyDescent="0.35">
      <c r="A983" s="2" t="s">
        <v>6035</v>
      </c>
      <c r="B983" s="5">
        <v>44397</v>
      </c>
      <c r="C983" s="2" t="s">
        <v>6036</v>
      </c>
      <c r="D983" t="s">
        <v>6153</v>
      </c>
      <c r="E983" s="2">
        <v>6</v>
      </c>
      <c r="F983" s="2" t="str">
        <f>customers!B983</f>
        <v>Chloette Bernardot</v>
      </c>
      <c r="G983" s="2" t="str">
        <f>customers!C983</f>
        <v>cbernardotr9@wix.com</v>
      </c>
      <c r="H983" s="2" t="str">
        <f>customers!G983</f>
        <v>United States</v>
      </c>
      <c r="I983" t="str" cm="1">
        <f t="array" ref="I983">_xlfn.IFS(LEFT(D983,1)="L","Lib",LEFT(D983,1)="A","Ara",LEFT(D983,1)="R","Rob",LEFT(D983,1)="E","Exc")</f>
        <v>Exc</v>
      </c>
      <c r="J983" t="str">
        <f>VLOOKUP(Table1[[#This Row],[Product ID]],products!A$2:G$49,3,FALSE)</f>
        <v>D</v>
      </c>
      <c r="K983">
        <f>VLOOKUP(Table1[[#This Row],[Product ID]],products!A$2:G$49,4,FALSE)</f>
        <v>0.2</v>
      </c>
      <c r="L983" s="8">
        <f>VLOOKUP(Table1[[#This Row],[Product ID]],products!A$2:G$49,5,FALSE)</f>
        <v>3.645</v>
      </c>
      <c r="M983" s="9">
        <f>E983*K983*Table1[[#This Row],[Unit Price]]</f>
        <v>4.3740000000000006</v>
      </c>
    </row>
    <row r="984" spans="1:13" x14ac:dyDescent="0.35">
      <c r="A984" s="2" t="s">
        <v>6041</v>
      </c>
      <c r="B984" s="5">
        <v>44785</v>
      </c>
      <c r="C984" s="2" t="s">
        <v>6042</v>
      </c>
      <c r="D984" t="s">
        <v>6179</v>
      </c>
      <c r="E984" s="2">
        <v>2</v>
      </c>
      <c r="F984" s="2" t="str">
        <f>customers!B984</f>
        <v>Kim Kemery</v>
      </c>
      <c r="G984" s="2" t="str">
        <f>customers!C984</f>
        <v>kkemeryra@t.co</v>
      </c>
      <c r="H984" s="2" t="str">
        <f>customers!G984</f>
        <v>United States</v>
      </c>
      <c r="I984" t="str" cm="1">
        <f t="array" ref="I984">_xlfn.IFS(LEFT(D984,1)="L","Lib",LEFT(D984,1)="A","Ara",LEFT(D984,1)="R","Rob",LEFT(D984,1)="E","Exc")</f>
        <v>Rob</v>
      </c>
      <c r="J984" t="str">
        <f>VLOOKUP(Table1[[#This Row],[Product ID]],products!A$2:G$49,3,FALSE)</f>
        <v>L</v>
      </c>
      <c r="K984">
        <f>VLOOKUP(Table1[[#This Row],[Product ID]],products!A$2:G$49,4,FALSE)</f>
        <v>1</v>
      </c>
      <c r="L984" s="8">
        <f>VLOOKUP(Table1[[#This Row],[Product ID]],products!A$2:G$49,5,FALSE)</f>
        <v>11.95</v>
      </c>
      <c r="M984" s="9">
        <f>E984*K984*Table1[[#This Row],[Unit Price]]</f>
        <v>23.9</v>
      </c>
    </row>
    <row r="985" spans="1:13" x14ac:dyDescent="0.35">
      <c r="A985" s="2" t="s">
        <v>6047</v>
      </c>
      <c r="B985" s="5">
        <v>43831</v>
      </c>
      <c r="C985" s="2" t="s">
        <v>6048</v>
      </c>
      <c r="D985" t="s">
        <v>6152</v>
      </c>
      <c r="E985" s="2">
        <v>2</v>
      </c>
      <c r="F985" s="2" t="str">
        <f>customers!B985</f>
        <v>Fanchette Parlot</v>
      </c>
      <c r="G985" s="2" t="str">
        <f>customers!C985</f>
        <v>fparlotrb@forbes.com</v>
      </c>
      <c r="H985" s="2" t="str">
        <f>customers!G985</f>
        <v>United States</v>
      </c>
      <c r="I985" t="str" cm="1">
        <f t="array" ref="I985">_xlfn.IFS(LEFT(D985,1)="L","Lib",LEFT(D985,1)="A","Ara",LEFT(D985,1)="R","Rob",LEFT(D985,1)="E","Exc")</f>
        <v>Ara</v>
      </c>
      <c r="J985" t="str">
        <f>VLOOKUP(Table1[[#This Row],[Product ID]],products!A$2:G$49,3,FALSE)</f>
        <v>M</v>
      </c>
      <c r="K985">
        <f>VLOOKUP(Table1[[#This Row],[Product ID]],products!A$2:G$49,4,FALSE)</f>
        <v>0.2</v>
      </c>
      <c r="L985" s="8">
        <f>VLOOKUP(Table1[[#This Row],[Product ID]],products!A$2:G$49,5,FALSE)</f>
        <v>3.375</v>
      </c>
      <c r="M985" s="9">
        <f>E985*K985*Table1[[#This Row],[Unit Price]]</f>
        <v>1.35</v>
      </c>
    </row>
    <row r="986" spans="1:13" x14ac:dyDescent="0.35">
      <c r="A986" s="2" t="s">
        <v>6053</v>
      </c>
      <c r="B986" s="5">
        <v>44214</v>
      </c>
      <c r="C986" s="2" t="s">
        <v>6054</v>
      </c>
      <c r="D986" t="s">
        <v>6166</v>
      </c>
      <c r="E986" s="2">
        <v>1</v>
      </c>
      <c r="F986" s="2" t="str">
        <f>customers!B986</f>
        <v>Ramon Cheak</v>
      </c>
      <c r="G986" s="2" t="str">
        <f>customers!C986</f>
        <v>rcheakrc@tripadvisor.com</v>
      </c>
      <c r="H986" s="2" t="str">
        <f>customers!G986</f>
        <v>Ireland</v>
      </c>
      <c r="I986" t="str" cm="1">
        <f t="array" ref="I986">_xlfn.IFS(LEFT(D986,1)="L","Lib",LEFT(D986,1)="A","Ara",LEFT(D986,1)="R","Rob",LEFT(D986,1)="E","Exc")</f>
        <v>Exc</v>
      </c>
      <c r="J986" t="str">
        <f>VLOOKUP(Table1[[#This Row],[Product ID]],products!A$2:G$49,3,FALSE)</f>
        <v>M</v>
      </c>
      <c r="K986">
        <f>VLOOKUP(Table1[[#This Row],[Product ID]],products!A$2:G$49,4,FALSE)</f>
        <v>2.5</v>
      </c>
      <c r="L986" s="8">
        <f>VLOOKUP(Table1[[#This Row],[Product ID]],products!A$2:G$49,5,FALSE)</f>
        <v>31.624999999999996</v>
      </c>
      <c r="M986" s="9">
        <f>E986*K986*Table1[[#This Row],[Unit Price]]</f>
        <v>79.062499999999986</v>
      </c>
    </row>
    <row r="987" spans="1:13" x14ac:dyDescent="0.35">
      <c r="A987" s="2" t="s">
        <v>6058</v>
      </c>
      <c r="B987" s="5">
        <v>44561</v>
      </c>
      <c r="C987" s="2" t="s">
        <v>6059</v>
      </c>
      <c r="D987" t="s">
        <v>6179</v>
      </c>
      <c r="E987" s="2">
        <v>4</v>
      </c>
      <c r="F987" s="2" t="str">
        <f>customers!B987</f>
        <v>Koressa O'Geneay</v>
      </c>
      <c r="G987" s="2" t="str">
        <f>customers!C987</f>
        <v>kogeneayrd@utexas.edu</v>
      </c>
      <c r="H987" s="2" t="str">
        <f>customers!G987</f>
        <v>United States</v>
      </c>
      <c r="I987" t="str" cm="1">
        <f t="array" ref="I987">_xlfn.IFS(LEFT(D987,1)="L","Lib",LEFT(D987,1)="A","Ara",LEFT(D987,1)="R","Rob",LEFT(D987,1)="E","Exc")</f>
        <v>Rob</v>
      </c>
      <c r="J987" t="str">
        <f>VLOOKUP(Table1[[#This Row],[Product ID]],products!A$2:G$49,3,FALSE)</f>
        <v>L</v>
      </c>
      <c r="K987">
        <f>VLOOKUP(Table1[[#This Row],[Product ID]],products!A$2:G$49,4,FALSE)</f>
        <v>1</v>
      </c>
      <c r="L987" s="8">
        <f>VLOOKUP(Table1[[#This Row],[Product ID]],products!A$2:G$49,5,FALSE)</f>
        <v>11.95</v>
      </c>
      <c r="M987" s="9">
        <f>E987*K987*Table1[[#This Row],[Unit Price]]</f>
        <v>47.8</v>
      </c>
    </row>
    <row r="988" spans="1:13" x14ac:dyDescent="0.35">
      <c r="A988" s="2" t="s">
        <v>6064</v>
      </c>
      <c r="B988" s="5">
        <v>43955</v>
      </c>
      <c r="C988" s="2" t="s">
        <v>6065</v>
      </c>
      <c r="D988" t="s">
        <v>6181</v>
      </c>
      <c r="E988" s="2">
        <v>1</v>
      </c>
      <c r="F988" s="2" t="str">
        <f>customers!B988</f>
        <v>Claudell Ayre</v>
      </c>
      <c r="G988" s="2" t="str">
        <f>customers!C988</f>
        <v>cayrere@symantec.com</v>
      </c>
      <c r="H988" s="2" t="str">
        <f>customers!G988</f>
        <v>United States</v>
      </c>
      <c r="I988" t="str" cm="1">
        <f t="array" ref="I988">_xlfn.IFS(LEFT(D988,1)="L","Lib",LEFT(D988,1)="A","Ara",LEFT(D988,1)="R","Rob",LEFT(D988,1)="E","Exc")</f>
        <v>Lib</v>
      </c>
      <c r="J988" t="str">
        <f>VLOOKUP(Table1[[#This Row],[Product ID]],products!A$2:G$49,3,FALSE)</f>
        <v>M</v>
      </c>
      <c r="K988">
        <f>VLOOKUP(Table1[[#This Row],[Product ID]],products!A$2:G$49,4,FALSE)</f>
        <v>2.5</v>
      </c>
      <c r="L988" s="8">
        <f>VLOOKUP(Table1[[#This Row],[Product ID]],products!A$2:G$49,5,FALSE)</f>
        <v>33.464999999999996</v>
      </c>
      <c r="M988" s="9">
        <f>E988*K988*Table1[[#This Row],[Unit Price]]</f>
        <v>83.662499999999994</v>
      </c>
    </row>
    <row r="989" spans="1:13" x14ac:dyDescent="0.35">
      <c r="A989" s="2" t="s">
        <v>6070</v>
      </c>
      <c r="B989" s="5">
        <v>44247</v>
      </c>
      <c r="C989" s="2" t="s">
        <v>6071</v>
      </c>
      <c r="D989" t="s">
        <v>6158</v>
      </c>
      <c r="E989" s="2">
        <v>5</v>
      </c>
      <c r="F989" s="2" t="str">
        <f>customers!B989</f>
        <v>Lorianne Kyneton</v>
      </c>
      <c r="G989" s="2" t="str">
        <f>customers!C989</f>
        <v>lkynetonrf@macromedia.com</v>
      </c>
      <c r="H989" s="2" t="str">
        <f>customers!G989</f>
        <v>United Kingdom</v>
      </c>
      <c r="I989" t="str" cm="1">
        <f t="array" ref="I989">_xlfn.IFS(LEFT(D989,1)="L","Lib",LEFT(D989,1)="A","Ara",LEFT(D989,1)="R","Rob",LEFT(D989,1)="E","Exc")</f>
        <v>Ara</v>
      </c>
      <c r="J989" t="str">
        <f>VLOOKUP(Table1[[#This Row],[Product ID]],products!A$2:G$49,3,FALSE)</f>
        <v>D</v>
      </c>
      <c r="K989">
        <f>VLOOKUP(Table1[[#This Row],[Product ID]],products!A$2:G$49,4,FALSE)</f>
        <v>0.5</v>
      </c>
      <c r="L989" s="8">
        <f>VLOOKUP(Table1[[#This Row],[Product ID]],products!A$2:G$49,5,FALSE)</f>
        <v>5.97</v>
      </c>
      <c r="M989" s="9">
        <f>E989*K989*Table1[[#This Row],[Unit Price]]</f>
        <v>14.924999999999999</v>
      </c>
    </row>
    <row r="990" spans="1:13" x14ac:dyDescent="0.35">
      <c r="A990" s="2" t="s">
        <v>6076</v>
      </c>
      <c r="B990" s="5">
        <v>43897</v>
      </c>
      <c r="C990" s="2" t="s">
        <v>6077</v>
      </c>
      <c r="D990" t="s">
        <v>6138</v>
      </c>
      <c r="E990" s="2">
        <v>3</v>
      </c>
      <c r="F990" s="2" t="str">
        <f>customers!B990</f>
        <v>Adele McFayden</v>
      </c>
      <c r="G990" s="2">
        <f>customers!C990</f>
        <v>0</v>
      </c>
      <c r="H990" s="2" t="str">
        <f>customers!G990</f>
        <v>United Kingdom</v>
      </c>
      <c r="I990" t="str" cm="1">
        <f t="array" ref="I990">_xlfn.IFS(LEFT(D990,1)="L","Lib",LEFT(D990,1)="A","Ara",LEFT(D990,1)="R","Rob",LEFT(D990,1)="E","Exc")</f>
        <v>Rob</v>
      </c>
      <c r="J990" t="str">
        <f>VLOOKUP(Table1[[#This Row],[Product ID]],products!A$2:G$49,3,FALSE)</f>
        <v>M</v>
      </c>
      <c r="K990">
        <f>VLOOKUP(Table1[[#This Row],[Product ID]],products!A$2:G$49,4,FALSE)</f>
        <v>1</v>
      </c>
      <c r="L990" s="8">
        <f>VLOOKUP(Table1[[#This Row],[Product ID]],products!A$2:G$49,5,FALSE)</f>
        <v>9.9499999999999993</v>
      </c>
      <c r="M990" s="9">
        <f>E990*K990*Table1[[#This Row],[Unit Price]]</f>
        <v>29.849999999999998</v>
      </c>
    </row>
    <row r="991" spans="1:13" x14ac:dyDescent="0.35">
      <c r="A991" s="2" t="s">
        <v>6081</v>
      </c>
      <c r="B991" s="5">
        <v>43560</v>
      </c>
      <c r="C991" s="2" t="s">
        <v>6082</v>
      </c>
      <c r="D991" t="s">
        <v>6175</v>
      </c>
      <c r="E991" s="2">
        <v>6</v>
      </c>
      <c r="F991" s="2" t="str">
        <f>customers!B991</f>
        <v>Herta Layne</v>
      </c>
      <c r="G991" s="2">
        <f>customers!C991</f>
        <v>0</v>
      </c>
      <c r="H991" s="2" t="str">
        <f>customers!G991</f>
        <v>United States</v>
      </c>
      <c r="I991" t="str" cm="1">
        <f t="array" ref="I991">_xlfn.IFS(LEFT(D991,1)="L","Lib",LEFT(D991,1)="A","Ara",LEFT(D991,1)="R","Rob",LEFT(D991,1)="E","Exc")</f>
        <v>Ara</v>
      </c>
      <c r="J991" t="str">
        <f>VLOOKUP(Table1[[#This Row],[Product ID]],products!A$2:G$49,3,FALSE)</f>
        <v>M</v>
      </c>
      <c r="K991">
        <f>VLOOKUP(Table1[[#This Row],[Product ID]],products!A$2:G$49,4,FALSE)</f>
        <v>2.5</v>
      </c>
      <c r="L991" s="8">
        <f>VLOOKUP(Table1[[#This Row],[Product ID]],products!A$2:G$49,5,FALSE)</f>
        <v>25.874999999999996</v>
      </c>
      <c r="M991" s="9">
        <f>E991*K991*Table1[[#This Row],[Unit Price]]</f>
        <v>388.12499999999994</v>
      </c>
    </row>
    <row r="992" spans="1:13" x14ac:dyDescent="0.35">
      <c r="A992" s="2" t="s">
        <v>6086</v>
      </c>
      <c r="B992" s="5">
        <v>44718</v>
      </c>
      <c r="C992" s="2" t="s">
        <v>6118</v>
      </c>
      <c r="D992" t="s">
        <v>6153</v>
      </c>
      <c r="E992" s="2">
        <v>5</v>
      </c>
      <c r="F992" s="2" t="str">
        <f>customers!B992</f>
        <v>Dierdre Scrigmour</v>
      </c>
      <c r="G992" s="2" t="str">
        <f>customers!C992</f>
        <v>dscrigmourri@cnbc.com</v>
      </c>
      <c r="H992" s="2" t="str">
        <f>customers!G992</f>
        <v>United States</v>
      </c>
      <c r="I992" t="str" cm="1">
        <f t="array" ref="I992">_xlfn.IFS(LEFT(D992,1)="L","Lib",LEFT(D992,1)="A","Ara",LEFT(D992,1)="R","Rob",LEFT(D992,1)="E","Exc")</f>
        <v>Exc</v>
      </c>
      <c r="J992" t="str">
        <f>VLOOKUP(Table1[[#This Row],[Product ID]],products!A$2:G$49,3,FALSE)</f>
        <v>D</v>
      </c>
      <c r="K992">
        <f>VLOOKUP(Table1[[#This Row],[Product ID]],products!A$2:G$49,4,FALSE)</f>
        <v>0.2</v>
      </c>
      <c r="L992" s="8">
        <f>VLOOKUP(Table1[[#This Row],[Product ID]],products!A$2:G$49,5,FALSE)</f>
        <v>3.645</v>
      </c>
      <c r="M992" s="9">
        <f>E992*K992*Table1[[#This Row],[Unit Price]]</f>
        <v>3.645</v>
      </c>
    </row>
    <row r="993" spans="1:13" x14ac:dyDescent="0.35">
      <c r="A993" s="2" t="s">
        <v>6086</v>
      </c>
      <c r="B993" s="5">
        <v>44718</v>
      </c>
      <c r="C993" s="2" t="s">
        <v>6118</v>
      </c>
      <c r="D993" t="s">
        <v>6169</v>
      </c>
      <c r="E993" s="2">
        <v>2</v>
      </c>
      <c r="F993" s="2" t="str">
        <f>customers!B993</f>
        <v>Romy Whittlesea</v>
      </c>
      <c r="G993" s="2">
        <f>customers!C993</f>
        <v>0</v>
      </c>
      <c r="H993" s="2" t="str">
        <f>customers!G993</f>
        <v>United States</v>
      </c>
      <c r="I993" t="str" cm="1">
        <f t="array" ref="I993">_xlfn.IFS(LEFT(D993,1)="L","Lib",LEFT(D993,1)="A","Ara",LEFT(D993,1)="R","Rob",LEFT(D993,1)="E","Exc")</f>
        <v>Lib</v>
      </c>
      <c r="J993" t="str">
        <f>VLOOKUP(Table1[[#This Row],[Product ID]],products!A$2:G$49,3,FALSE)</f>
        <v>D</v>
      </c>
      <c r="K993">
        <f>VLOOKUP(Table1[[#This Row],[Product ID]],products!A$2:G$49,4,FALSE)</f>
        <v>0.5</v>
      </c>
      <c r="L993" s="8">
        <f>VLOOKUP(Table1[[#This Row],[Product ID]],products!A$2:G$49,5,FALSE)</f>
        <v>7.77</v>
      </c>
      <c r="M993" s="9">
        <f>E993*K993*Table1[[#This Row],[Unit Price]]</f>
        <v>7.77</v>
      </c>
    </row>
    <row r="994" spans="1:13" x14ac:dyDescent="0.35">
      <c r="A994" s="2" t="s">
        <v>6096</v>
      </c>
      <c r="B994" s="5">
        <v>44276</v>
      </c>
      <c r="C994" s="2" t="s">
        <v>6097</v>
      </c>
      <c r="D994" t="s">
        <v>6164</v>
      </c>
      <c r="E994" s="2">
        <v>3</v>
      </c>
      <c r="F994" s="2" t="str">
        <f>customers!B994</f>
        <v>Desdemona Eye</v>
      </c>
      <c r="G994" s="2">
        <f>customers!C994</f>
        <v>0</v>
      </c>
      <c r="H994" s="2" t="str">
        <f>customers!G994</f>
        <v>Ireland</v>
      </c>
      <c r="I994" t="str" cm="1">
        <f t="array" ref="I994">_xlfn.IFS(LEFT(D994,1)="L","Lib",LEFT(D994,1)="A","Ara",LEFT(D994,1)="R","Rob",LEFT(D994,1)="E","Exc")</f>
        <v>Lib</v>
      </c>
      <c r="J994" t="str">
        <f>VLOOKUP(Table1[[#This Row],[Product ID]],products!A$2:G$49,3,FALSE)</f>
        <v>L</v>
      </c>
      <c r="K994">
        <f>VLOOKUP(Table1[[#This Row],[Product ID]],products!A$2:G$49,4,FALSE)</f>
        <v>2.5</v>
      </c>
      <c r="L994" s="8">
        <f>VLOOKUP(Table1[[#This Row],[Product ID]],products!A$2:G$49,5,FALSE)</f>
        <v>36.454999999999998</v>
      </c>
      <c r="M994" s="9">
        <f>E994*K994*Table1[[#This Row],[Unit Price]]</f>
        <v>273.41249999999997</v>
      </c>
    </row>
    <row r="995" spans="1:13" x14ac:dyDescent="0.35">
      <c r="A995" s="2" t="s">
        <v>6101</v>
      </c>
      <c r="B995" s="5">
        <v>44549</v>
      </c>
      <c r="C995" s="2" t="s">
        <v>6102</v>
      </c>
      <c r="D995" t="s">
        <v>6140</v>
      </c>
      <c r="E995" s="2">
        <v>6</v>
      </c>
      <c r="F995" s="2" t="str">
        <f>customers!B995</f>
        <v>Margarette Sterland</v>
      </c>
      <c r="G995" s="2">
        <f>customers!C995</f>
        <v>0</v>
      </c>
      <c r="H995" s="2" t="str">
        <f>customers!G995</f>
        <v>United States</v>
      </c>
      <c r="I995" t="str" cm="1">
        <f t="array" ref="I995">_xlfn.IFS(LEFT(D995,1)="L","Lib",LEFT(D995,1)="A","Ara",LEFT(D995,1)="R","Rob",LEFT(D995,1)="E","Exc")</f>
        <v>Ara</v>
      </c>
      <c r="J995" t="str">
        <f>VLOOKUP(Table1[[#This Row],[Product ID]],products!A$2:G$49,3,FALSE)</f>
        <v>L</v>
      </c>
      <c r="K995">
        <f>VLOOKUP(Table1[[#This Row],[Product ID]],products!A$2:G$49,4,FALSE)</f>
        <v>1</v>
      </c>
      <c r="L995" s="8">
        <f>VLOOKUP(Table1[[#This Row],[Product ID]],products!A$2:G$49,5,FALSE)</f>
        <v>12.95</v>
      </c>
      <c r="M995" s="9">
        <f>E995*K995*Table1[[#This Row],[Unit Price]]</f>
        <v>77.699999999999989</v>
      </c>
    </row>
    <row r="996" spans="1:13" x14ac:dyDescent="0.35">
      <c r="A996" s="2" t="s">
        <v>6106</v>
      </c>
      <c r="B996" s="5">
        <v>44244</v>
      </c>
      <c r="C996" s="2" t="s">
        <v>6107</v>
      </c>
      <c r="D996" t="s">
        <v>6154</v>
      </c>
      <c r="E996" s="2">
        <v>3</v>
      </c>
      <c r="F996" s="2" t="str">
        <f>customers!B996</f>
        <v>Catharine Scoines</v>
      </c>
      <c r="G996" s="2">
        <f>customers!C996</f>
        <v>0</v>
      </c>
      <c r="H996" s="2" t="str">
        <f>customers!G996</f>
        <v>Ireland</v>
      </c>
      <c r="I996" t="str" cm="1">
        <f t="array" ref="I996">_xlfn.IFS(LEFT(D996,1)="L","Lib",LEFT(D996,1)="A","Ara",LEFT(D996,1)="R","Rob",LEFT(D996,1)="E","Exc")</f>
        <v>Ara</v>
      </c>
      <c r="J996" t="str">
        <f>VLOOKUP(Table1[[#This Row],[Product ID]],products!A$2:G$49,3,FALSE)</f>
        <v>D</v>
      </c>
      <c r="K996">
        <f>VLOOKUP(Table1[[#This Row],[Product ID]],products!A$2:G$49,4,FALSE)</f>
        <v>0.2</v>
      </c>
      <c r="L996" s="8">
        <f>VLOOKUP(Table1[[#This Row],[Product ID]],products!A$2:G$49,5,FALSE)</f>
        <v>2.9849999999999999</v>
      </c>
      <c r="M996" s="9">
        <f>E996*K996*Table1[[#This Row],[Unit Price]]</f>
        <v>1.7910000000000001</v>
      </c>
    </row>
    <row r="997" spans="1:13" x14ac:dyDescent="0.35">
      <c r="A997" s="2" t="s">
        <v>6111</v>
      </c>
      <c r="B997" s="5">
        <v>43836</v>
      </c>
      <c r="C997" s="2" t="s">
        <v>6112</v>
      </c>
      <c r="D997" t="s">
        <v>6142</v>
      </c>
      <c r="E997" s="2">
        <v>1</v>
      </c>
      <c r="F997" s="2" t="str">
        <f>customers!B997</f>
        <v>Jennica Tewelson</v>
      </c>
      <c r="G997" s="2" t="str">
        <f>customers!C997</f>
        <v>jtewelsonrn@samsung.com</v>
      </c>
      <c r="H997" s="2" t="str">
        <f>customers!G997</f>
        <v>United States</v>
      </c>
      <c r="I997" t="str" cm="1">
        <f t="array" ref="I997">_xlfn.IFS(LEFT(D997,1)="L","Lib",LEFT(D997,1)="A","Ara",LEFT(D997,1)="R","Rob",LEFT(D997,1)="E","Exc")</f>
        <v>Rob</v>
      </c>
      <c r="J997" t="str">
        <f>VLOOKUP(Table1[[#This Row],[Product ID]],products!A$2:G$49,3,FALSE)</f>
        <v>L</v>
      </c>
      <c r="K997">
        <f>VLOOKUP(Table1[[#This Row],[Product ID]],products!A$2:G$49,4,FALSE)</f>
        <v>2.5</v>
      </c>
      <c r="L997" s="8">
        <f>VLOOKUP(Table1[[#This Row],[Product ID]],products!A$2:G$49,5,FALSE)</f>
        <v>27.484999999999996</v>
      </c>
      <c r="M997" s="9">
        <f>E997*K997*Table1[[#This Row],[Unit Price]]</f>
        <v>68.712499999999991</v>
      </c>
    </row>
    <row r="998" spans="1:13" x14ac:dyDescent="0.35">
      <c r="A998" s="2" t="s">
        <v>6117</v>
      </c>
      <c r="B998" s="5">
        <v>44685</v>
      </c>
      <c r="C998" s="2" t="s">
        <v>6118</v>
      </c>
      <c r="D998" t="s">
        <v>6146</v>
      </c>
      <c r="E998" s="2">
        <v>5</v>
      </c>
      <c r="F998" s="2" t="str">
        <f>customers!B998</f>
        <v>Marguerite Graves</v>
      </c>
      <c r="G998" s="2">
        <f>customers!C998</f>
        <v>0</v>
      </c>
      <c r="H998" s="2" t="str">
        <f>customers!G998</f>
        <v>United States</v>
      </c>
      <c r="I998" t="str" cm="1">
        <f t="array" ref="I998">_xlfn.IFS(LEFT(D998,1)="L","Lib",LEFT(D998,1)="A","Ara",LEFT(D998,1)="R","Rob",LEFT(D998,1)="E","Exc")</f>
        <v>Rob</v>
      </c>
      <c r="J998" t="str">
        <f>VLOOKUP(Table1[[#This Row],[Product ID]],products!A$2:G$49,3,FALSE)</f>
        <v>M</v>
      </c>
      <c r="K998">
        <f>VLOOKUP(Table1[[#This Row],[Product ID]],products!A$2:G$49,4,FALSE)</f>
        <v>0.5</v>
      </c>
      <c r="L998" s="8">
        <f>VLOOKUP(Table1[[#This Row],[Product ID]],products!A$2:G$49,5,FALSE)</f>
        <v>5.97</v>
      </c>
      <c r="M998" s="9">
        <f>E998*K998*Table1[[#This Row],[Unit Price]]</f>
        <v>14.924999999999999</v>
      </c>
    </row>
    <row r="999" spans="1:13" x14ac:dyDescent="0.35">
      <c r="A999" s="2" t="s">
        <v>6122</v>
      </c>
      <c r="B999" s="5">
        <v>43749</v>
      </c>
      <c r="C999" s="2" t="s">
        <v>6118</v>
      </c>
      <c r="D999" t="s">
        <v>6157</v>
      </c>
      <c r="E999" s="2">
        <v>4</v>
      </c>
      <c r="F999" s="2" t="str">
        <f>customers!B999</f>
        <v>Etan Featenby</v>
      </c>
      <c r="G999" s="2">
        <f>customers!C999</f>
        <v>0</v>
      </c>
      <c r="H999" s="2" t="str">
        <f>customers!G999</f>
        <v>United States</v>
      </c>
      <c r="I999" t="str" cm="1">
        <f t="array" ref="I999">_xlfn.IFS(LEFT(D999,1)="L","Lib",LEFT(D999,1)="A","Ara",LEFT(D999,1)="R","Rob",LEFT(D999,1)="E","Exc")</f>
        <v>Ara</v>
      </c>
      <c r="J999" t="str">
        <f>VLOOKUP(Table1[[#This Row],[Product ID]],products!A$2:G$49,3,FALSE)</f>
        <v>M</v>
      </c>
      <c r="K999">
        <f>VLOOKUP(Table1[[#This Row],[Product ID]],products!A$2:G$49,4,FALSE)</f>
        <v>0.5</v>
      </c>
      <c r="L999" s="8">
        <f>VLOOKUP(Table1[[#This Row],[Product ID]],products!A$2:G$49,5,FALSE)</f>
        <v>6.75</v>
      </c>
      <c r="M999" s="9">
        <f>E999*K999*Table1[[#This Row],[Unit Price]]</f>
        <v>13.5</v>
      </c>
    </row>
    <row r="1000" spans="1:13" x14ac:dyDescent="0.35">
      <c r="A1000" s="2" t="s">
        <v>6127</v>
      </c>
      <c r="B1000" s="5">
        <v>44411</v>
      </c>
      <c r="C1000" s="2" t="s">
        <v>6128</v>
      </c>
      <c r="D1000" t="s">
        <v>6147</v>
      </c>
      <c r="E1000" s="2">
        <v>1</v>
      </c>
      <c r="F1000" s="2" t="str">
        <f>customers!B1000</f>
        <v>Nicolina Jenny</v>
      </c>
      <c r="G1000" s="2" t="str">
        <f>customers!C1000</f>
        <v>njennyrq@bigcartel.com</v>
      </c>
      <c r="H1000" s="2" t="str">
        <f>customers!G1000</f>
        <v>United States</v>
      </c>
      <c r="I1000" t="str" cm="1">
        <f t="array" ref="I1000">_xlfn.IFS(LEFT(D1000,1)="L","Lib",LEFT(D1000,1)="A","Ara",LEFT(D1000,1)="R","Rob",LEFT(D1000,1)="E","Exc")</f>
        <v>Ara</v>
      </c>
      <c r="J1000" t="str">
        <f>VLOOKUP(Table1[[#This Row],[Product ID]],products!A$2:G$49,3,FALSE)</f>
        <v>D</v>
      </c>
      <c r="K1000">
        <f>VLOOKUP(Table1[[#This Row],[Product ID]],products!A$2:G$49,4,FALSE)</f>
        <v>1</v>
      </c>
      <c r="L1000" s="8">
        <f>VLOOKUP(Table1[[#This Row],[Product ID]],products!A$2:G$49,5,FALSE)</f>
        <v>9.9499999999999993</v>
      </c>
      <c r="M1000" s="9">
        <f>E1000*K1000*Table1[[#This Row],[Unit Price]]</f>
        <v>9.9499999999999993</v>
      </c>
    </row>
    <row r="1001" spans="1:13" x14ac:dyDescent="0.35">
      <c r="A1001" s="2" t="s">
        <v>6133</v>
      </c>
      <c r="B1001" s="5">
        <v>44119</v>
      </c>
      <c r="C1001" s="2" t="s">
        <v>6134</v>
      </c>
      <c r="D1001" t="s">
        <v>6156</v>
      </c>
      <c r="E1001" s="2">
        <v>3</v>
      </c>
      <c r="F1001" s="2" t="str">
        <f>customers!B1001</f>
        <v>Vidovic Antonelli</v>
      </c>
      <c r="G1001" s="2">
        <f>customers!C1001</f>
        <v>0</v>
      </c>
      <c r="H1001" s="2" t="str">
        <f>customers!G1001</f>
        <v>United Kingdom</v>
      </c>
      <c r="I1001" t="str" cm="1">
        <f t="array" ref="I1001">_xlfn.IFS(LEFT(D1001,1)="L","Lib",LEFT(D1001,1)="A","Ara",LEFT(D1001,1)="R","Rob",LEFT(D1001,1)="E","Exc")</f>
        <v>Exc</v>
      </c>
      <c r="J1001" t="str">
        <f>VLOOKUP(Table1[[#This Row],[Product ID]],products!A$2:G$49,3,FALSE)</f>
        <v>M</v>
      </c>
      <c r="K1001">
        <f>VLOOKUP(Table1[[#This Row],[Product ID]],products!A$2:G$49,4,FALSE)</f>
        <v>0.2</v>
      </c>
      <c r="L1001" s="8">
        <f>VLOOKUP(Table1[[#This Row],[Product ID]],products!A$2:G$49,5,FALSE)</f>
        <v>4.125</v>
      </c>
      <c r="M1001" s="9">
        <f>E1001*K1001*Table1[[#This Row],[Unit Price]]</f>
        <v>2.4750000000000005</v>
      </c>
    </row>
    <row r="1002" spans="1:13" x14ac:dyDescent="0.35">
      <c r="M1002" s="2"/>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0106-39A1-4BB7-BDE7-3B0ED2A4CEB6}">
  <dimension ref="A1"/>
  <sheetViews>
    <sheetView showGridLines="0" showRowColHeaders="0" workbookViewId="0">
      <selection activeCell="R1" sqref="R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election activeCell="B2" sqref="B2"/>
    </sheetView>
  </sheetViews>
  <sheetFormatPr defaultRowHeight="14.5" x14ac:dyDescent="0.35"/>
  <cols>
    <col min="1" max="1" width="16.26953125" bestFit="1" customWidth="1"/>
    <col min="2" max="2" width="23.7265625" bestFit="1" customWidth="1"/>
    <col min="3" max="3" width="39.453125" bestFit="1" customWidth="1"/>
    <col min="4" max="4" width="18.26953125" bestFit="1" customWidth="1"/>
    <col min="5" max="5" width="27" bestFit="1" customWidth="1"/>
    <col min="6" max="6" width="20.7265625" bestFit="1" customWidth="1"/>
    <col min="7" max="7" width="15.453125" bestFit="1" customWidth="1"/>
    <col min="9" max="9" width="11.7265625" bestFit="1" customWidth="1"/>
  </cols>
  <sheetData>
    <row r="1" spans="1:9" x14ac:dyDescent="0.35">
      <c r="A1" s="2" t="s">
        <v>3</v>
      </c>
      <c r="B1" s="2" t="s">
        <v>4</v>
      </c>
      <c r="C1" s="2" t="s">
        <v>2</v>
      </c>
      <c r="D1" s="2" t="s">
        <v>317</v>
      </c>
      <c r="E1" s="2" t="s">
        <v>5</v>
      </c>
      <c r="F1" s="2" t="s">
        <v>6</v>
      </c>
      <c r="G1" s="2" t="s">
        <v>7</v>
      </c>
      <c r="H1" s="2" t="s">
        <v>8</v>
      </c>
      <c r="I1" s="2" t="s">
        <v>6189</v>
      </c>
    </row>
    <row r="2" spans="1:9" x14ac:dyDescent="0.35">
      <c r="A2" s="2" t="s">
        <v>491</v>
      </c>
      <c r="B2" s="2" t="s">
        <v>492</v>
      </c>
      <c r="C2" s="2" t="s">
        <v>493</v>
      </c>
      <c r="D2" s="2" t="s">
        <v>494</v>
      </c>
      <c r="E2" s="2" t="s">
        <v>495</v>
      </c>
      <c r="F2" s="2" t="s">
        <v>266</v>
      </c>
      <c r="G2" s="2" t="s">
        <v>19</v>
      </c>
      <c r="H2" s="2">
        <v>7505</v>
      </c>
      <c r="I2" t="s">
        <v>6190</v>
      </c>
    </row>
    <row r="3" spans="1:9" x14ac:dyDescent="0.35">
      <c r="A3" s="2" t="s">
        <v>496</v>
      </c>
      <c r="B3" s="2" t="s">
        <v>497</v>
      </c>
      <c r="C3" s="2" t="s">
        <v>498</v>
      </c>
      <c r="D3" s="2" t="s">
        <v>499</v>
      </c>
      <c r="E3" s="2" t="s">
        <v>500</v>
      </c>
      <c r="F3" s="2" t="s">
        <v>329</v>
      </c>
      <c r="G3" s="2" t="s">
        <v>318</v>
      </c>
      <c r="H3" s="2" t="s">
        <v>330</v>
      </c>
      <c r="I3" t="s">
        <v>6191</v>
      </c>
    </row>
    <row r="4" spans="1:9" x14ac:dyDescent="0.35">
      <c r="A4" s="2" t="s">
        <v>502</v>
      </c>
      <c r="B4" s="2" t="s">
        <v>503</v>
      </c>
      <c r="C4" s="2" t="s">
        <v>504</v>
      </c>
      <c r="D4" s="2" t="s">
        <v>505</v>
      </c>
      <c r="E4" s="2" t="s">
        <v>506</v>
      </c>
      <c r="F4" s="2" t="s">
        <v>125</v>
      </c>
      <c r="G4" s="2" t="s">
        <v>19</v>
      </c>
      <c r="H4" s="2">
        <v>78205</v>
      </c>
      <c r="I4" t="s">
        <v>6190</v>
      </c>
    </row>
    <row r="5" spans="1:9" x14ac:dyDescent="0.35">
      <c r="A5" s="2" t="s">
        <v>507</v>
      </c>
      <c r="B5" s="2" t="s">
        <v>508</v>
      </c>
      <c r="C5" s="2" t="s">
        <v>509</v>
      </c>
      <c r="D5" s="2" t="s">
        <v>510</v>
      </c>
      <c r="E5" s="2" t="s">
        <v>511</v>
      </c>
      <c r="F5" s="2" t="s">
        <v>83</v>
      </c>
      <c r="G5" s="2" t="s">
        <v>19</v>
      </c>
      <c r="H5" s="2">
        <v>62711</v>
      </c>
      <c r="I5" t="s">
        <v>6190</v>
      </c>
    </row>
    <row r="6" spans="1:9" x14ac:dyDescent="0.35">
      <c r="A6" s="2" t="s">
        <v>513</v>
      </c>
      <c r="B6" s="2" t="s">
        <v>514</v>
      </c>
      <c r="C6" s="2"/>
      <c r="D6" s="2" t="s">
        <v>515</v>
      </c>
      <c r="E6" s="2" t="s">
        <v>516</v>
      </c>
      <c r="F6" s="2" t="s">
        <v>517</v>
      </c>
      <c r="G6" s="2" t="s">
        <v>318</v>
      </c>
      <c r="H6" s="2" t="s">
        <v>518</v>
      </c>
      <c r="I6" t="s">
        <v>6191</v>
      </c>
    </row>
    <row r="7" spans="1:9" x14ac:dyDescent="0.35">
      <c r="A7" s="2" t="s">
        <v>520</v>
      </c>
      <c r="B7" s="2" t="s">
        <v>521</v>
      </c>
      <c r="C7" s="2"/>
      <c r="D7" s="2" t="s">
        <v>522</v>
      </c>
      <c r="E7" s="2" t="s">
        <v>523</v>
      </c>
      <c r="F7" s="2" t="s">
        <v>110</v>
      </c>
      <c r="G7" s="2" t="s">
        <v>19</v>
      </c>
      <c r="H7" s="2">
        <v>18505</v>
      </c>
      <c r="I7" t="s">
        <v>6191</v>
      </c>
    </row>
    <row r="8" spans="1:9" x14ac:dyDescent="0.35">
      <c r="A8" s="2" t="s">
        <v>525</v>
      </c>
      <c r="B8" s="2" t="s">
        <v>526</v>
      </c>
      <c r="C8" s="2" t="s">
        <v>527</v>
      </c>
      <c r="D8" s="2" t="s">
        <v>528</v>
      </c>
      <c r="E8" s="2" t="s">
        <v>529</v>
      </c>
      <c r="F8" s="2" t="s">
        <v>203</v>
      </c>
      <c r="G8" s="2" t="s">
        <v>19</v>
      </c>
      <c r="H8" s="2">
        <v>45440</v>
      </c>
      <c r="I8" t="s">
        <v>6190</v>
      </c>
    </row>
    <row r="9" spans="1:9" x14ac:dyDescent="0.35">
      <c r="A9" s="2" t="s">
        <v>531</v>
      </c>
      <c r="B9" s="2" t="s">
        <v>532</v>
      </c>
      <c r="C9" s="2"/>
      <c r="D9" s="2" t="s">
        <v>533</v>
      </c>
      <c r="E9" s="2" t="s">
        <v>534</v>
      </c>
      <c r="F9" s="2" t="s">
        <v>386</v>
      </c>
      <c r="G9" s="2" t="s">
        <v>318</v>
      </c>
      <c r="H9" s="2" t="s">
        <v>322</v>
      </c>
      <c r="I9" t="s">
        <v>6190</v>
      </c>
    </row>
    <row r="10" spans="1:9" x14ac:dyDescent="0.35">
      <c r="A10" s="2" t="s">
        <v>536</v>
      </c>
      <c r="B10" s="2" t="s">
        <v>537</v>
      </c>
      <c r="C10" s="2" t="s">
        <v>538</v>
      </c>
      <c r="D10" s="2" t="s">
        <v>539</v>
      </c>
      <c r="E10" s="2" t="s">
        <v>540</v>
      </c>
      <c r="F10" s="2" t="s">
        <v>27</v>
      </c>
      <c r="G10" s="2" t="s">
        <v>19</v>
      </c>
      <c r="H10" s="2">
        <v>90045</v>
      </c>
      <c r="I10" t="s">
        <v>6191</v>
      </c>
    </row>
    <row r="11" spans="1:9" x14ac:dyDescent="0.35">
      <c r="A11" s="2" t="s">
        <v>542</v>
      </c>
      <c r="B11" s="2" t="s">
        <v>543</v>
      </c>
      <c r="C11" s="2" t="s">
        <v>544</v>
      </c>
      <c r="D11" s="2" t="s">
        <v>545</v>
      </c>
      <c r="E11" s="2" t="s">
        <v>546</v>
      </c>
      <c r="F11" s="2" t="s">
        <v>27</v>
      </c>
      <c r="G11" s="2" t="s">
        <v>19</v>
      </c>
      <c r="H11" s="2">
        <v>90065</v>
      </c>
      <c r="I11" t="s">
        <v>6191</v>
      </c>
    </row>
    <row r="12" spans="1:9" x14ac:dyDescent="0.35">
      <c r="A12" s="2" t="s">
        <v>548</v>
      </c>
      <c r="B12" s="2" t="s">
        <v>549</v>
      </c>
      <c r="C12" s="2" t="s">
        <v>550</v>
      </c>
      <c r="D12" s="2" t="s">
        <v>551</v>
      </c>
      <c r="E12" s="2" t="s">
        <v>552</v>
      </c>
      <c r="F12" s="2" t="s">
        <v>98</v>
      </c>
      <c r="G12" s="2" t="s">
        <v>19</v>
      </c>
      <c r="H12" s="2">
        <v>95160</v>
      </c>
      <c r="I12" t="s">
        <v>6191</v>
      </c>
    </row>
    <row r="13" spans="1:9" x14ac:dyDescent="0.35">
      <c r="A13" s="2" t="s">
        <v>554</v>
      </c>
      <c r="B13" s="2" t="s">
        <v>555</v>
      </c>
      <c r="C13" s="2" t="s">
        <v>556</v>
      </c>
      <c r="D13" s="2" t="s">
        <v>557</v>
      </c>
      <c r="E13" s="2" t="s">
        <v>558</v>
      </c>
      <c r="F13" s="2" t="s">
        <v>98</v>
      </c>
      <c r="G13" s="2" t="s">
        <v>19</v>
      </c>
      <c r="H13" s="2">
        <v>95194</v>
      </c>
      <c r="I13" t="s">
        <v>6190</v>
      </c>
    </row>
    <row r="14" spans="1:9" x14ac:dyDescent="0.35">
      <c r="A14" s="2" t="s">
        <v>560</v>
      </c>
      <c r="B14" s="2" t="s">
        <v>561</v>
      </c>
      <c r="C14" s="2" t="s">
        <v>562</v>
      </c>
      <c r="D14" s="2" t="s">
        <v>563</v>
      </c>
      <c r="E14" s="2" t="s">
        <v>564</v>
      </c>
      <c r="F14" s="2" t="s">
        <v>38</v>
      </c>
      <c r="G14" s="2" t="s">
        <v>19</v>
      </c>
      <c r="H14" s="2">
        <v>23285</v>
      </c>
      <c r="I14" t="s">
        <v>6191</v>
      </c>
    </row>
    <row r="15" spans="1:9" x14ac:dyDescent="0.35">
      <c r="A15" s="2" t="s">
        <v>566</v>
      </c>
      <c r="B15" s="2" t="s">
        <v>567</v>
      </c>
      <c r="C15" s="2" t="s">
        <v>568</v>
      </c>
      <c r="D15" s="2"/>
      <c r="E15" s="2" t="s">
        <v>569</v>
      </c>
      <c r="F15" s="2" t="s">
        <v>269</v>
      </c>
      <c r="G15" s="2" t="s">
        <v>19</v>
      </c>
      <c r="H15" s="2">
        <v>41905</v>
      </c>
      <c r="I15" t="s">
        <v>6191</v>
      </c>
    </row>
    <row r="16" spans="1:9" x14ac:dyDescent="0.35">
      <c r="A16" s="2" t="s">
        <v>571</v>
      </c>
      <c r="B16" s="2" t="s">
        <v>572</v>
      </c>
      <c r="C16" s="2" t="s">
        <v>573</v>
      </c>
      <c r="D16" s="2" t="s">
        <v>574</v>
      </c>
      <c r="E16" s="2" t="s">
        <v>575</v>
      </c>
      <c r="F16" s="2" t="s">
        <v>104</v>
      </c>
      <c r="G16" s="2" t="s">
        <v>19</v>
      </c>
      <c r="H16" s="2">
        <v>63131</v>
      </c>
      <c r="I16" t="s">
        <v>6190</v>
      </c>
    </row>
    <row r="17" spans="1:9" x14ac:dyDescent="0.35">
      <c r="A17" s="2" t="s">
        <v>577</v>
      </c>
      <c r="B17" s="2" t="s">
        <v>578</v>
      </c>
      <c r="C17" s="2" t="s">
        <v>579</v>
      </c>
      <c r="D17" s="2"/>
      <c r="E17" s="2" t="s">
        <v>580</v>
      </c>
      <c r="F17" s="2" t="s">
        <v>46</v>
      </c>
      <c r="G17" s="2" t="s">
        <v>19</v>
      </c>
      <c r="H17" s="2">
        <v>19172</v>
      </c>
      <c r="I17" t="s">
        <v>6191</v>
      </c>
    </row>
    <row r="18" spans="1:9" x14ac:dyDescent="0.35">
      <c r="A18" s="2" t="s">
        <v>582</v>
      </c>
      <c r="B18" s="2" t="s">
        <v>583</v>
      </c>
      <c r="C18" s="2" t="s">
        <v>584</v>
      </c>
      <c r="D18" s="2" t="s">
        <v>585</v>
      </c>
      <c r="E18" s="2" t="s">
        <v>586</v>
      </c>
      <c r="F18" s="2" t="s">
        <v>189</v>
      </c>
      <c r="G18" s="2" t="s">
        <v>19</v>
      </c>
      <c r="H18" s="2">
        <v>97271</v>
      </c>
      <c r="I18" t="s">
        <v>6191</v>
      </c>
    </row>
    <row r="19" spans="1:9" x14ac:dyDescent="0.35">
      <c r="A19" s="2" t="s">
        <v>588</v>
      </c>
      <c r="B19" s="2" t="s">
        <v>589</v>
      </c>
      <c r="C19" s="2" t="s">
        <v>590</v>
      </c>
      <c r="D19" s="2" t="s">
        <v>591</v>
      </c>
      <c r="E19" s="2" t="s">
        <v>592</v>
      </c>
      <c r="F19" s="2" t="s">
        <v>63</v>
      </c>
      <c r="G19" s="2" t="s">
        <v>19</v>
      </c>
      <c r="H19" s="2">
        <v>77240</v>
      </c>
      <c r="I19" t="s">
        <v>6191</v>
      </c>
    </row>
    <row r="20" spans="1:9" x14ac:dyDescent="0.35">
      <c r="A20" s="2" t="s">
        <v>594</v>
      </c>
      <c r="B20" s="2" t="s">
        <v>595</v>
      </c>
      <c r="C20" s="2" t="s">
        <v>596</v>
      </c>
      <c r="D20" s="2"/>
      <c r="E20" s="2" t="s">
        <v>597</v>
      </c>
      <c r="F20" s="2" t="s">
        <v>474</v>
      </c>
      <c r="G20" s="2" t="s">
        <v>318</v>
      </c>
      <c r="H20" s="2" t="s">
        <v>416</v>
      </c>
      <c r="I20" t="s">
        <v>6190</v>
      </c>
    </row>
    <row r="21" spans="1:9" x14ac:dyDescent="0.35">
      <c r="A21" s="2" t="s">
        <v>599</v>
      </c>
      <c r="B21" s="2" t="s">
        <v>600</v>
      </c>
      <c r="C21" s="2" t="s">
        <v>601</v>
      </c>
      <c r="D21" s="2" t="s">
        <v>602</v>
      </c>
      <c r="E21" s="2" t="s">
        <v>603</v>
      </c>
      <c r="F21" s="2" t="s">
        <v>57</v>
      </c>
      <c r="G21" s="2" t="s">
        <v>19</v>
      </c>
      <c r="H21" s="2">
        <v>10060</v>
      </c>
      <c r="I21" t="s">
        <v>6190</v>
      </c>
    </row>
    <row r="22" spans="1:9" x14ac:dyDescent="0.35">
      <c r="A22" s="2" t="s">
        <v>604</v>
      </c>
      <c r="B22" s="2" t="s">
        <v>605</v>
      </c>
      <c r="C22" s="2"/>
      <c r="D22" s="2" t="s">
        <v>606</v>
      </c>
      <c r="E22" s="2" t="s">
        <v>607</v>
      </c>
      <c r="F22" s="2" t="s">
        <v>435</v>
      </c>
      <c r="G22" s="2" t="s">
        <v>318</v>
      </c>
      <c r="H22" s="2" t="s">
        <v>334</v>
      </c>
      <c r="I22" t="s">
        <v>6190</v>
      </c>
    </row>
    <row r="23" spans="1:9" x14ac:dyDescent="0.35">
      <c r="A23" s="2" t="s">
        <v>609</v>
      </c>
      <c r="B23" s="2" t="s">
        <v>610</v>
      </c>
      <c r="C23" s="2" t="s">
        <v>611</v>
      </c>
      <c r="D23" s="2" t="s">
        <v>612</v>
      </c>
      <c r="E23" s="2" t="s">
        <v>613</v>
      </c>
      <c r="F23" s="2" t="s">
        <v>183</v>
      </c>
      <c r="G23" s="2" t="s">
        <v>19</v>
      </c>
      <c r="H23" s="2">
        <v>49560</v>
      </c>
      <c r="I23" t="s">
        <v>6191</v>
      </c>
    </row>
    <row r="24" spans="1:9" x14ac:dyDescent="0.35">
      <c r="A24" s="2" t="s">
        <v>615</v>
      </c>
      <c r="B24" s="2" t="s">
        <v>616</v>
      </c>
      <c r="C24" s="2" t="s">
        <v>617</v>
      </c>
      <c r="D24" s="2" t="s">
        <v>618</v>
      </c>
      <c r="E24" s="2" t="s">
        <v>619</v>
      </c>
      <c r="F24" s="2" t="s">
        <v>211</v>
      </c>
      <c r="G24" s="2" t="s">
        <v>19</v>
      </c>
      <c r="H24" s="2">
        <v>33982</v>
      </c>
      <c r="I24" t="s">
        <v>6190</v>
      </c>
    </row>
    <row r="25" spans="1:9" x14ac:dyDescent="0.35">
      <c r="A25" s="2" t="s">
        <v>621</v>
      </c>
      <c r="B25" s="2" t="s">
        <v>622</v>
      </c>
      <c r="C25" s="2" t="s">
        <v>623</v>
      </c>
      <c r="D25" s="2" t="s">
        <v>624</v>
      </c>
      <c r="E25" s="2" t="s">
        <v>625</v>
      </c>
      <c r="F25" s="2" t="s">
        <v>91</v>
      </c>
      <c r="G25" s="2" t="s">
        <v>19</v>
      </c>
      <c r="H25" s="2">
        <v>98682</v>
      </c>
      <c r="I25" t="s">
        <v>6190</v>
      </c>
    </row>
    <row r="26" spans="1:9" x14ac:dyDescent="0.35">
      <c r="A26" s="2" t="s">
        <v>627</v>
      </c>
      <c r="B26" s="2" t="s">
        <v>628</v>
      </c>
      <c r="C26" s="2" t="s">
        <v>629</v>
      </c>
      <c r="D26" s="2" t="s">
        <v>630</v>
      </c>
      <c r="E26" s="2" t="s">
        <v>631</v>
      </c>
      <c r="F26" s="2" t="s">
        <v>157</v>
      </c>
      <c r="G26" s="2" t="s">
        <v>19</v>
      </c>
      <c r="H26" s="2">
        <v>80150</v>
      </c>
      <c r="I26" t="s">
        <v>6191</v>
      </c>
    </row>
    <row r="27" spans="1:9" x14ac:dyDescent="0.35">
      <c r="A27" s="2" t="s">
        <v>633</v>
      </c>
      <c r="B27" s="2" t="s">
        <v>634</v>
      </c>
      <c r="C27" s="2"/>
      <c r="D27" s="2" t="s">
        <v>635</v>
      </c>
      <c r="E27" s="2" t="s">
        <v>636</v>
      </c>
      <c r="F27" s="2" t="s">
        <v>211</v>
      </c>
      <c r="G27" s="2" t="s">
        <v>19</v>
      </c>
      <c r="H27" s="2">
        <v>33982</v>
      </c>
      <c r="I27" t="s">
        <v>6190</v>
      </c>
    </row>
    <row r="28" spans="1:9" x14ac:dyDescent="0.35">
      <c r="A28" s="2" t="s">
        <v>638</v>
      </c>
      <c r="B28" s="2" t="s">
        <v>639</v>
      </c>
      <c r="C28" s="2" t="s">
        <v>640</v>
      </c>
      <c r="D28" s="2" t="s">
        <v>641</v>
      </c>
      <c r="E28" s="2" t="s">
        <v>642</v>
      </c>
      <c r="F28" s="2" t="s">
        <v>40</v>
      </c>
      <c r="G28" s="2" t="s">
        <v>19</v>
      </c>
      <c r="H28" s="2">
        <v>94975</v>
      </c>
      <c r="I28" t="s">
        <v>6190</v>
      </c>
    </row>
    <row r="29" spans="1:9" x14ac:dyDescent="0.35">
      <c r="A29" s="2" t="s">
        <v>644</v>
      </c>
      <c r="B29" s="2" t="s">
        <v>645</v>
      </c>
      <c r="C29" s="2" t="s">
        <v>646</v>
      </c>
      <c r="D29" s="2" t="s">
        <v>647</v>
      </c>
      <c r="E29" s="2" t="s">
        <v>648</v>
      </c>
      <c r="F29" s="2" t="s">
        <v>433</v>
      </c>
      <c r="G29" s="2" t="s">
        <v>318</v>
      </c>
      <c r="H29" s="2" t="s">
        <v>434</v>
      </c>
      <c r="I29" t="s">
        <v>6191</v>
      </c>
    </row>
    <row r="30" spans="1:9" x14ac:dyDescent="0.35">
      <c r="A30" s="2" t="s">
        <v>650</v>
      </c>
      <c r="B30" s="2" t="s">
        <v>651</v>
      </c>
      <c r="C30" s="2" t="s">
        <v>652</v>
      </c>
      <c r="D30" s="2" t="s">
        <v>653</v>
      </c>
      <c r="E30" s="2" t="s">
        <v>654</v>
      </c>
      <c r="F30" s="2" t="s">
        <v>347</v>
      </c>
      <c r="G30" s="2" t="s">
        <v>318</v>
      </c>
      <c r="H30" s="2" t="s">
        <v>348</v>
      </c>
      <c r="I30" t="s">
        <v>6191</v>
      </c>
    </row>
    <row r="31" spans="1:9" x14ac:dyDescent="0.35">
      <c r="A31" s="2" t="s">
        <v>656</v>
      </c>
      <c r="B31" s="2" t="s">
        <v>657</v>
      </c>
      <c r="C31" s="2" t="s">
        <v>658</v>
      </c>
      <c r="D31" s="2" t="s">
        <v>659</v>
      </c>
      <c r="E31" s="2" t="s">
        <v>660</v>
      </c>
      <c r="F31" s="2" t="s">
        <v>423</v>
      </c>
      <c r="G31" s="2" t="s">
        <v>318</v>
      </c>
      <c r="H31" s="2" t="s">
        <v>402</v>
      </c>
      <c r="I31" t="s">
        <v>6190</v>
      </c>
    </row>
    <row r="32" spans="1:9" x14ac:dyDescent="0.35">
      <c r="A32" s="2" t="s">
        <v>662</v>
      </c>
      <c r="B32" s="2" t="s">
        <v>663</v>
      </c>
      <c r="C32" s="2"/>
      <c r="D32" s="2" t="s">
        <v>664</v>
      </c>
      <c r="E32" s="2" t="s">
        <v>665</v>
      </c>
      <c r="F32" s="2" t="s">
        <v>133</v>
      </c>
      <c r="G32" s="2" t="s">
        <v>19</v>
      </c>
      <c r="H32" s="2">
        <v>80044</v>
      </c>
      <c r="I32" t="s">
        <v>6191</v>
      </c>
    </row>
    <row r="33" spans="1:9" x14ac:dyDescent="0.35">
      <c r="A33" s="2" t="s">
        <v>666</v>
      </c>
      <c r="B33" s="2" t="s">
        <v>667</v>
      </c>
      <c r="C33" s="2" t="s">
        <v>668</v>
      </c>
      <c r="D33" s="2" t="s">
        <v>669</v>
      </c>
      <c r="E33" s="2" t="s">
        <v>670</v>
      </c>
      <c r="F33" s="2" t="s">
        <v>132</v>
      </c>
      <c r="G33" s="2" t="s">
        <v>19</v>
      </c>
      <c r="H33" s="2">
        <v>11407</v>
      </c>
      <c r="I33" t="s">
        <v>6191</v>
      </c>
    </row>
    <row r="34" spans="1:9" x14ac:dyDescent="0.35">
      <c r="A34" s="2" t="s">
        <v>671</v>
      </c>
      <c r="B34" s="2" t="s">
        <v>672</v>
      </c>
      <c r="C34" s="2" t="s">
        <v>673</v>
      </c>
      <c r="D34" s="2" t="s">
        <v>674</v>
      </c>
      <c r="E34" s="2" t="s">
        <v>675</v>
      </c>
      <c r="F34" s="2" t="s">
        <v>349</v>
      </c>
      <c r="G34" s="2" t="s">
        <v>318</v>
      </c>
      <c r="H34" s="2" t="s">
        <v>350</v>
      </c>
      <c r="I34" t="s">
        <v>6190</v>
      </c>
    </row>
    <row r="35" spans="1:9" x14ac:dyDescent="0.35">
      <c r="A35" s="2" t="s">
        <v>677</v>
      </c>
      <c r="B35" s="2" t="s">
        <v>678</v>
      </c>
      <c r="C35" s="2" t="s">
        <v>679</v>
      </c>
      <c r="D35" s="2"/>
      <c r="E35" s="2" t="s">
        <v>680</v>
      </c>
      <c r="F35" s="2" t="s">
        <v>141</v>
      </c>
      <c r="G35" s="2" t="s">
        <v>19</v>
      </c>
      <c r="H35" s="2">
        <v>58207</v>
      </c>
      <c r="I35" t="s">
        <v>6191</v>
      </c>
    </row>
    <row r="36" spans="1:9" x14ac:dyDescent="0.35">
      <c r="A36" s="2" t="s">
        <v>682</v>
      </c>
      <c r="B36" s="2" t="s">
        <v>683</v>
      </c>
      <c r="C36" s="2" t="s">
        <v>684</v>
      </c>
      <c r="D36" s="2" t="s">
        <v>685</v>
      </c>
      <c r="E36" s="2" t="s">
        <v>686</v>
      </c>
      <c r="F36" s="2" t="s">
        <v>81</v>
      </c>
      <c r="G36" s="2" t="s">
        <v>28</v>
      </c>
      <c r="H36" s="2" t="s">
        <v>258</v>
      </c>
      <c r="I36" t="s">
        <v>6190</v>
      </c>
    </row>
    <row r="37" spans="1:9" x14ac:dyDescent="0.35">
      <c r="A37" s="2" t="s">
        <v>688</v>
      </c>
      <c r="B37" s="2" t="s">
        <v>689</v>
      </c>
      <c r="C37" s="2" t="s">
        <v>690</v>
      </c>
      <c r="D37" s="2" t="s">
        <v>691</v>
      </c>
      <c r="E37" s="2" t="s">
        <v>692</v>
      </c>
      <c r="F37" s="2" t="s">
        <v>48</v>
      </c>
      <c r="G37" s="2" t="s">
        <v>19</v>
      </c>
      <c r="H37" s="2">
        <v>25362</v>
      </c>
      <c r="I37" t="s">
        <v>6191</v>
      </c>
    </row>
    <row r="38" spans="1:9" x14ac:dyDescent="0.35">
      <c r="A38" s="2" t="s">
        <v>694</v>
      </c>
      <c r="B38" s="2" t="s">
        <v>695</v>
      </c>
      <c r="C38" s="2" t="s">
        <v>696</v>
      </c>
      <c r="D38" s="2" t="s">
        <v>697</v>
      </c>
      <c r="E38" s="2" t="s">
        <v>698</v>
      </c>
      <c r="F38" s="2" t="s">
        <v>88</v>
      </c>
      <c r="G38" s="2" t="s">
        <v>19</v>
      </c>
      <c r="H38" s="2">
        <v>72204</v>
      </c>
      <c r="I38" t="s">
        <v>6191</v>
      </c>
    </row>
    <row r="39" spans="1:9" x14ac:dyDescent="0.35">
      <c r="A39" s="2" t="s">
        <v>700</v>
      </c>
      <c r="B39" s="2" t="s">
        <v>701</v>
      </c>
      <c r="C39" s="2" t="s">
        <v>702</v>
      </c>
      <c r="D39" s="2" t="s">
        <v>703</v>
      </c>
      <c r="E39" s="2" t="s">
        <v>704</v>
      </c>
      <c r="F39" s="2" t="s">
        <v>42</v>
      </c>
      <c r="G39" s="2" t="s">
        <v>19</v>
      </c>
      <c r="H39" s="2">
        <v>80291</v>
      </c>
      <c r="I39" t="s">
        <v>6191</v>
      </c>
    </row>
    <row r="40" spans="1:9" x14ac:dyDescent="0.35">
      <c r="A40" s="2" t="s">
        <v>706</v>
      </c>
      <c r="B40" s="2" t="s">
        <v>707</v>
      </c>
      <c r="C40" s="2" t="s">
        <v>708</v>
      </c>
      <c r="D40" s="2" t="s">
        <v>709</v>
      </c>
      <c r="E40" s="2" t="s">
        <v>710</v>
      </c>
      <c r="F40" s="2" t="s">
        <v>33</v>
      </c>
      <c r="G40" s="2" t="s">
        <v>19</v>
      </c>
      <c r="H40" s="2">
        <v>55458</v>
      </c>
      <c r="I40" t="s">
        <v>6191</v>
      </c>
    </row>
    <row r="41" spans="1:9" x14ac:dyDescent="0.35">
      <c r="A41" s="2" t="s">
        <v>712</v>
      </c>
      <c r="B41" s="2" t="s">
        <v>713</v>
      </c>
      <c r="C41" s="2"/>
      <c r="D41" s="2"/>
      <c r="E41" s="2" t="s">
        <v>714</v>
      </c>
      <c r="F41" s="2" t="s">
        <v>126</v>
      </c>
      <c r="G41" s="2" t="s">
        <v>19</v>
      </c>
      <c r="H41" s="2">
        <v>85715</v>
      </c>
      <c r="I41" t="s">
        <v>6190</v>
      </c>
    </row>
    <row r="42" spans="1:9" x14ac:dyDescent="0.35">
      <c r="A42" s="2" t="s">
        <v>716</v>
      </c>
      <c r="B42" s="2" t="s">
        <v>717</v>
      </c>
      <c r="C42" s="2"/>
      <c r="D42" s="2" t="s">
        <v>718</v>
      </c>
      <c r="E42" s="2" t="s">
        <v>719</v>
      </c>
      <c r="F42" s="2" t="s">
        <v>69</v>
      </c>
      <c r="G42" s="2" t="s">
        <v>19</v>
      </c>
      <c r="H42" s="2">
        <v>70116</v>
      </c>
      <c r="I42" t="s">
        <v>6191</v>
      </c>
    </row>
    <row r="43" spans="1:9" x14ac:dyDescent="0.35">
      <c r="A43" s="2" t="s">
        <v>721</v>
      </c>
      <c r="B43" s="2" t="s">
        <v>722</v>
      </c>
      <c r="C43" s="2" t="s">
        <v>723</v>
      </c>
      <c r="D43" s="2" t="s">
        <v>724</v>
      </c>
      <c r="E43" s="2" t="s">
        <v>725</v>
      </c>
      <c r="F43" s="2" t="s">
        <v>71</v>
      </c>
      <c r="G43" s="2" t="s">
        <v>19</v>
      </c>
      <c r="H43" s="2">
        <v>6183</v>
      </c>
      <c r="I43" t="s">
        <v>6190</v>
      </c>
    </row>
    <row r="44" spans="1:9" x14ac:dyDescent="0.35">
      <c r="A44" s="2" t="s">
        <v>727</v>
      </c>
      <c r="B44" s="2" t="s">
        <v>728</v>
      </c>
      <c r="C44" s="2" t="s">
        <v>729</v>
      </c>
      <c r="D44" s="2" t="s">
        <v>730</v>
      </c>
      <c r="E44" s="2" t="s">
        <v>731</v>
      </c>
      <c r="F44" s="2" t="s">
        <v>732</v>
      </c>
      <c r="G44" s="2" t="s">
        <v>19</v>
      </c>
      <c r="H44" s="2">
        <v>84409</v>
      </c>
      <c r="I44" t="s">
        <v>6190</v>
      </c>
    </row>
    <row r="45" spans="1:9" x14ac:dyDescent="0.35">
      <c r="A45" s="2" t="s">
        <v>734</v>
      </c>
      <c r="B45" s="2" t="s">
        <v>735</v>
      </c>
      <c r="C45" s="2"/>
      <c r="D45" s="2" t="s">
        <v>736</v>
      </c>
      <c r="E45" s="2" t="s">
        <v>737</v>
      </c>
      <c r="F45" s="2" t="s">
        <v>241</v>
      </c>
      <c r="G45" s="2" t="s">
        <v>19</v>
      </c>
      <c r="H45" s="2">
        <v>2216</v>
      </c>
      <c r="I45" t="s">
        <v>6191</v>
      </c>
    </row>
    <row r="46" spans="1:9" x14ac:dyDescent="0.35">
      <c r="A46" s="2" t="s">
        <v>739</v>
      </c>
      <c r="B46" s="2" t="s">
        <v>740</v>
      </c>
      <c r="C46" s="2" t="s">
        <v>741</v>
      </c>
      <c r="D46" s="2" t="s">
        <v>742</v>
      </c>
      <c r="E46" s="2" t="s">
        <v>743</v>
      </c>
      <c r="F46" s="2" t="s">
        <v>219</v>
      </c>
      <c r="G46" s="2" t="s">
        <v>19</v>
      </c>
      <c r="H46" s="2">
        <v>14604</v>
      </c>
      <c r="I46" t="s">
        <v>6190</v>
      </c>
    </row>
    <row r="47" spans="1:9" x14ac:dyDescent="0.35">
      <c r="A47" s="2" t="s">
        <v>745</v>
      </c>
      <c r="B47" s="2" t="s">
        <v>746</v>
      </c>
      <c r="C47" s="2" t="s">
        <v>747</v>
      </c>
      <c r="D47" s="2" t="s">
        <v>748</v>
      </c>
      <c r="E47" s="2" t="s">
        <v>749</v>
      </c>
      <c r="F47" s="2" t="s">
        <v>94</v>
      </c>
      <c r="G47" s="2" t="s">
        <v>19</v>
      </c>
      <c r="H47" s="2">
        <v>10469</v>
      </c>
      <c r="I47" t="s">
        <v>6191</v>
      </c>
    </row>
    <row r="48" spans="1:9" x14ac:dyDescent="0.35">
      <c r="A48" s="2" t="s">
        <v>751</v>
      </c>
      <c r="B48" s="2" t="s">
        <v>752</v>
      </c>
      <c r="C48" s="2"/>
      <c r="D48" s="2" t="s">
        <v>753</v>
      </c>
      <c r="E48" s="2" t="s">
        <v>754</v>
      </c>
      <c r="F48" s="2" t="s">
        <v>144</v>
      </c>
      <c r="G48" s="2" t="s">
        <v>19</v>
      </c>
      <c r="H48" s="2">
        <v>35205</v>
      </c>
      <c r="I48" t="s">
        <v>6190</v>
      </c>
    </row>
    <row r="49" spans="1:9" x14ac:dyDescent="0.35">
      <c r="A49" s="2" t="s">
        <v>756</v>
      </c>
      <c r="B49" s="2" t="s">
        <v>757</v>
      </c>
      <c r="C49" s="2" t="s">
        <v>758</v>
      </c>
      <c r="D49" s="2" t="s">
        <v>759</v>
      </c>
      <c r="E49" s="2" t="s">
        <v>760</v>
      </c>
      <c r="F49" s="2" t="s">
        <v>272</v>
      </c>
      <c r="G49" s="2" t="s">
        <v>19</v>
      </c>
      <c r="H49" s="2">
        <v>92415</v>
      </c>
      <c r="I49" t="s">
        <v>6190</v>
      </c>
    </row>
    <row r="50" spans="1:9" x14ac:dyDescent="0.35">
      <c r="A50" s="2" t="s">
        <v>762</v>
      </c>
      <c r="B50" s="2" t="s">
        <v>763</v>
      </c>
      <c r="C50" s="2" t="s">
        <v>764</v>
      </c>
      <c r="D50" s="2"/>
      <c r="E50" s="2" t="s">
        <v>765</v>
      </c>
      <c r="F50" s="2" t="s">
        <v>128</v>
      </c>
      <c r="G50" s="2" t="s">
        <v>19</v>
      </c>
      <c r="H50" s="2">
        <v>23514</v>
      </c>
      <c r="I50" t="s">
        <v>6191</v>
      </c>
    </row>
    <row r="51" spans="1:9" x14ac:dyDescent="0.35">
      <c r="A51" s="2" t="s">
        <v>767</v>
      </c>
      <c r="B51" s="2" t="s">
        <v>768</v>
      </c>
      <c r="C51" s="2" t="s">
        <v>769</v>
      </c>
      <c r="D51" s="2" t="s">
        <v>770</v>
      </c>
      <c r="E51" s="2" t="s">
        <v>771</v>
      </c>
      <c r="F51" s="2" t="s">
        <v>47</v>
      </c>
      <c r="G51" s="2" t="s">
        <v>19</v>
      </c>
      <c r="H51" s="2">
        <v>20409</v>
      </c>
      <c r="I51" t="s">
        <v>6191</v>
      </c>
    </row>
    <row r="52" spans="1:9" x14ac:dyDescent="0.35">
      <c r="A52" s="2" t="s">
        <v>773</v>
      </c>
      <c r="B52" s="2" t="s">
        <v>774</v>
      </c>
      <c r="C52" s="2" t="s">
        <v>775</v>
      </c>
      <c r="D52" s="2" t="s">
        <v>776</v>
      </c>
      <c r="E52" s="2" t="s">
        <v>777</v>
      </c>
      <c r="F52" s="2" t="s">
        <v>271</v>
      </c>
      <c r="G52" s="2" t="s">
        <v>19</v>
      </c>
      <c r="H52" s="2">
        <v>33355</v>
      </c>
      <c r="I52" t="s">
        <v>6191</v>
      </c>
    </row>
    <row r="53" spans="1:9" x14ac:dyDescent="0.35">
      <c r="A53" s="2" t="s">
        <v>779</v>
      </c>
      <c r="B53" s="2" t="s">
        <v>780</v>
      </c>
      <c r="C53" s="2" t="s">
        <v>781</v>
      </c>
      <c r="D53" s="2" t="s">
        <v>782</v>
      </c>
      <c r="E53" s="2" t="s">
        <v>783</v>
      </c>
      <c r="F53" s="2" t="s">
        <v>329</v>
      </c>
      <c r="G53" s="2" t="s">
        <v>318</v>
      </c>
      <c r="H53" s="2" t="s">
        <v>330</v>
      </c>
      <c r="I53" t="s">
        <v>6190</v>
      </c>
    </row>
    <row r="54" spans="1:9" x14ac:dyDescent="0.35">
      <c r="A54" s="2" t="s">
        <v>785</v>
      </c>
      <c r="B54" s="2" t="s">
        <v>786</v>
      </c>
      <c r="C54" s="2" t="s">
        <v>787</v>
      </c>
      <c r="D54" s="2"/>
      <c r="E54" s="2" t="s">
        <v>788</v>
      </c>
      <c r="F54" s="2" t="s">
        <v>248</v>
      </c>
      <c r="G54" s="2" t="s">
        <v>28</v>
      </c>
      <c r="H54" s="2" t="s">
        <v>249</v>
      </c>
      <c r="I54" t="s">
        <v>6191</v>
      </c>
    </row>
    <row r="55" spans="1:9" x14ac:dyDescent="0.35">
      <c r="A55" s="2" t="s">
        <v>789</v>
      </c>
      <c r="B55" s="2" t="s">
        <v>790</v>
      </c>
      <c r="C55" s="2" t="s">
        <v>791</v>
      </c>
      <c r="D55" s="2" t="s">
        <v>792</v>
      </c>
      <c r="E55" s="2" t="s">
        <v>793</v>
      </c>
      <c r="F55" s="2" t="s">
        <v>138</v>
      </c>
      <c r="G55" s="2" t="s">
        <v>19</v>
      </c>
      <c r="H55" s="2">
        <v>84605</v>
      </c>
      <c r="I55" t="s">
        <v>6191</v>
      </c>
    </row>
    <row r="56" spans="1:9" x14ac:dyDescent="0.35">
      <c r="A56" s="2" t="s">
        <v>795</v>
      </c>
      <c r="B56" s="2" t="s">
        <v>796</v>
      </c>
      <c r="C56" s="2" t="s">
        <v>797</v>
      </c>
      <c r="D56" s="2" t="s">
        <v>798</v>
      </c>
      <c r="E56" s="2" t="s">
        <v>799</v>
      </c>
      <c r="F56" s="2" t="s">
        <v>260</v>
      </c>
      <c r="G56" s="2" t="s">
        <v>19</v>
      </c>
      <c r="H56" s="2">
        <v>43666</v>
      </c>
      <c r="I56" t="s">
        <v>6191</v>
      </c>
    </row>
    <row r="57" spans="1:9" x14ac:dyDescent="0.35">
      <c r="A57" s="2" t="s">
        <v>801</v>
      </c>
      <c r="B57" s="2" t="s">
        <v>802</v>
      </c>
      <c r="C57" s="2"/>
      <c r="D57" s="2" t="s">
        <v>803</v>
      </c>
      <c r="E57" s="2" t="s">
        <v>804</v>
      </c>
      <c r="F57" s="2" t="s">
        <v>135</v>
      </c>
      <c r="G57" s="2" t="s">
        <v>19</v>
      </c>
      <c r="H57" s="2">
        <v>8650</v>
      </c>
      <c r="I57" t="s">
        <v>6191</v>
      </c>
    </row>
    <row r="58" spans="1:9" x14ac:dyDescent="0.35">
      <c r="A58" s="2" t="s">
        <v>806</v>
      </c>
      <c r="B58" s="2" t="s">
        <v>807</v>
      </c>
      <c r="C58" s="2" t="s">
        <v>808</v>
      </c>
      <c r="D58" s="2" t="s">
        <v>809</v>
      </c>
      <c r="E58" s="2" t="s">
        <v>810</v>
      </c>
      <c r="F58" s="2" t="s">
        <v>137</v>
      </c>
      <c r="G58" s="2" t="s">
        <v>19</v>
      </c>
      <c r="H58" s="2">
        <v>33686</v>
      </c>
      <c r="I58" t="s">
        <v>6190</v>
      </c>
    </row>
    <row r="59" spans="1:9" x14ac:dyDescent="0.35">
      <c r="A59" s="2" t="s">
        <v>812</v>
      </c>
      <c r="B59" s="2" t="s">
        <v>813</v>
      </c>
      <c r="C59" s="2" t="s">
        <v>814</v>
      </c>
      <c r="D59" s="2" t="s">
        <v>815</v>
      </c>
      <c r="E59" s="2" t="s">
        <v>816</v>
      </c>
      <c r="F59" s="2" t="s">
        <v>250</v>
      </c>
      <c r="G59" s="2" t="s">
        <v>19</v>
      </c>
      <c r="H59" s="2">
        <v>32590</v>
      </c>
      <c r="I59" t="s">
        <v>6191</v>
      </c>
    </row>
    <row r="60" spans="1:9" x14ac:dyDescent="0.35">
      <c r="A60" s="2" t="s">
        <v>818</v>
      </c>
      <c r="B60" s="2" t="s">
        <v>819</v>
      </c>
      <c r="C60" s="2"/>
      <c r="D60" s="2" t="s">
        <v>820</v>
      </c>
      <c r="E60" s="2" t="s">
        <v>821</v>
      </c>
      <c r="F60" s="2" t="s">
        <v>234</v>
      </c>
      <c r="G60" s="2" t="s">
        <v>19</v>
      </c>
      <c r="H60" s="2">
        <v>33543</v>
      </c>
      <c r="I60" t="s">
        <v>6190</v>
      </c>
    </row>
    <row r="61" spans="1:9" x14ac:dyDescent="0.35">
      <c r="A61" s="2" t="s">
        <v>823</v>
      </c>
      <c r="B61" s="2" t="s">
        <v>824</v>
      </c>
      <c r="C61" s="2" t="s">
        <v>825</v>
      </c>
      <c r="D61" s="2"/>
      <c r="E61" s="2" t="s">
        <v>826</v>
      </c>
      <c r="F61" s="2" t="s">
        <v>173</v>
      </c>
      <c r="G61" s="2" t="s">
        <v>19</v>
      </c>
      <c r="H61" s="2">
        <v>55123</v>
      </c>
      <c r="I61" t="s">
        <v>6190</v>
      </c>
    </row>
    <row r="62" spans="1:9" x14ac:dyDescent="0.35">
      <c r="A62" s="2" t="s">
        <v>828</v>
      </c>
      <c r="B62" s="2" t="s">
        <v>829</v>
      </c>
      <c r="C62" s="2" t="s">
        <v>830</v>
      </c>
      <c r="D62" s="2" t="s">
        <v>831</v>
      </c>
      <c r="E62" s="2" t="s">
        <v>832</v>
      </c>
      <c r="F62" s="2" t="s">
        <v>66</v>
      </c>
      <c r="G62" s="2" t="s">
        <v>19</v>
      </c>
      <c r="H62" s="2">
        <v>46862</v>
      </c>
      <c r="I62" t="s">
        <v>6191</v>
      </c>
    </row>
    <row r="63" spans="1:9" x14ac:dyDescent="0.35">
      <c r="A63" s="2" t="s">
        <v>834</v>
      </c>
      <c r="B63" s="2" t="s">
        <v>835</v>
      </c>
      <c r="C63" s="2"/>
      <c r="D63" s="2" t="s">
        <v>836</v>
      </c>
      <c r="E63" s="2" t="s">
        <v>837</v>
      </c>
      <c r="F63" s="2" t="s">
        <v>151</v>
      </c>
      <c r="G63" s="2" t="s">
        <v>28</v>
      </c>
      <c r="H63" s="2" t="s">
        <v>152</v>
      </c>
      <c r="I63" t="s">
        <v>6190</v>
      </c>
    </row>
    <row r="64" spans="1:9" x14ac:dyDescent="0.35">
      <c r="A64" s="2" t="s">
        <v>839</v>
      </c>
      <c r="B64" s="2" t="s">
        <v>840</v>
      </c>
      <c r="C64" s="2"/>
      <c r="D64" s="2" t="s">
        <v>841</v>
      </c>
      <c r="E64" s="2" t="s">
        <v>842</v>
      </c>
      <c r="F64" s="2" t="s">
        <v>267</v>
      </c>
      <c r="G64" s="2" t="s">
        <v>19</v>
      </c>
      <c r="H64" s="2">
        <v>34114</v>
      </c>
      <c r="I64" t="s">
        <v>6190</v>
      </c>
    </row>
    <row r="65" spans="1:9" x14ac:dyDescent="0.35">
      <c r="A65" s="2" t="s">
        <v>844</v>
      </c>
      <c r="B65" s="2" t="s">
        <v>845</v>
      </c>
      <c r="C65" s="2" t="s">
        <v>846</v>
      </c>
      <c r="D65" s="2" t="s">
        <v>847</v>
      </c>
      <c r="E65" s="2" t="s">
        <v>848</v>
      </c>
      <c r="F65" s="2" t="s">
        <v>56</v>
      </c>
      <c r="G65" s="2" t="s">
        <v>19</v>
      </c>
      <c r="H65" s="2">
        <v>60681</v>
      </c>
      <c r="I65" t="s">
        <v>6191</v>
      </c>
    </row>
    <row r="66" spans="1:9" x14ac:dyDescent="0.35">
      <c r="A66" s="2" t="s">
        <v>850</v>
      </c>
      <c r="B66" s="2" t="s">
        <v>851</v>
      </c>
      <c r="C66" s="2"/>
      <c r="D66" s="2" t="s">
        <v>852</v>
      </c>
      <c r="E66" s="2" t="s">
        <v>853</v>
      </c>
      <c r="F66" s="2" t="s">
        <v>199</v>
      </c>
      <c r="G66" s="2" t="s">
        <v>19</v>
      </c>
      <c r="H66" s="2">
        <v>7104</v>
      </c>
      <c r="I66" t="s">
        <v>6190</v>
      </c>
    </row>
    <row r="67" spans="1:9" x14ac:dyDescent="0.35">
      <c r="A67" s="2" t="s">
        <v>855</v>
      </c>
      <c r="B67" s="2" t="s">
        <v>856</v>
      </c>
      <c r="C67" s="2" t="s">
        <v>857</v>
      </c>
      <c r="D67" s="2" t="s">
        <v>858</v>
      </c>
      <c r="E67" s="2" t="s">
        <v>859</v>
      </c>
      <c r="F67" s="2" t="s">
        <v>364</v>
      </c>
      <c r="G67" s="2" t="s">
        <v>19</v>
      </c>
      <c r="H67" s="2">
        <v>22184</v>
      </c>
      <c r="I67" t="s">
        <v>6190</v>
      </c>
    </row>
    <row r="68" spans="1:9" x14ac:dyDescent="0.35">
      <c r="A68" s="2" t="s">
        <v>861</v>
      </c>
      <c r="B68" s="2" t="s">
        <v>862</v>
      </c>
      <c r="C68" s="2" t="s">
        <v>863</v>
      </c>
      <c r="D68" s="2" t="s">
        <v>864</v>
      </c>
      <c r="E68" s="2" t="s">
        <v>865</v>
      </c>
      <c r="F68" s="2" t="s">
        <v>106</v>
      </c>
      <c r="G68" s="2" t="s">
        <v>19</v>
      </c>
      <c r="H68" s="2">
        <v>76178</v>
      </c>
      <c r="I68" t="s">
        <v>6190</v>
      </c>
    </row>
    <row r="69" spans="1:9" x14ac:dyDescent="0.35">
      <c r="A69" s="2" t="s">
        <v>867</v>
      </c>
      <c r="B69" s="2" t="s">
        <v>868</v>
      </c>
      <c r="C69" s="2" t="s">
        <v>869</v>
      </c>
      <c r="D69" s="2" t="s">
        <v>870</v>
      </c>
      <c r="E69" s="2" t="s">
        <v>871</v>
      </c>
      <c r="F69" s="2" t="s">
        <v>118</v>
      </c>
      <c r="G69" s="2" t="s">
        <v>19</v>
      </c>
      <c r="H69" s="2">
        <v>91505</v>
      </c>
      <c r="I69" t="s">
        <v>6191</v>
      </c>
    </row>
    <row r="70" spans="1:9" x14ac:dyDescent="0.35">
      <c r="A70" s="2" t="s">
        <v>873</v>
      </c>
      <c r="B70" s="2" t="s">
        <v>874</v>
      </c>
      <c r="C70" s="2" t="s">
        <v>875</v>
      </c>
      <c r="D70" s="2" t="s">
        <v>876</v>
      </c>
      <c r="E70" s="2" t="s">
        <v>877</v>
      </c>
      <c r="F70" s="2" t="s">
        <v>268</v>
      </c>
      <c r="G70" s="2" t="s">
        <v>19</v>
      </c>
      <c r="H70" s="2">
        <v>37665</v>
      </c>
      <c r="I70" t="s">
        <v>6191</v>
      </c>
    </row>
    <row r="71" spans="1:9" x14ac:dyDescent="0.35">
      <c r="A71" s="2" t="s">
        <v>879</v>
      </c>
      <c r="B71" s="2" t="s">
        <v>880</v>
      </c>
      <c r="C71" s="2" t="s">
        <v>881</v>
      </c>
      <c r="D71" s="2" t="s">
        <v>882</v>
      </c>
      <c r="E71" s="2" t="s">
        <v>883</v>
      </c>
      <c r="F71" s="2" t="s">
        <v>284</v>
      </c>
      <c r="G71" s="2" t="s">
        <v>28</v>
      </c>
      <c r="H71" s="2" t="s">
        <v>884</v>
      </c>
      <c r="I71" t="s">
        <v>6190</v>
      </c>
    </row>
    <row r="72" spans="1:9" x14ac:dyDescent="0.35">
      <c r="A72" s="2" t="s">
        <v>886</v>
      </c>
      <c r="B72" s="2" t="s">
        <v>887</v>
      </c>
      <c r="C72" s="2" t="s">
        <v>888</v>
      </c>
      <c r="D72" s="2" t="s">
        <v>889</v>
      </c>
      <c r="E72" s="2" t="s">
        <v>890</v>
      </c>
      <c r="F72" s="2" t="s">
        <v>39</v>
      </c>
      <c r="G72" s="2" t="s">
        <v>19</v>
      </c>
      <c r="H72" s="2">
        <v>43231</v>
      </c>
      <c r="I72" t="s">
        <v>6191</v>
      </c>
    </row>
    <row r="73" spans="1:9" x14ac:dyDescent="0.35">
      <c r="A73" s="2" t="s">
        <v>892</v>
      </c>
      <c r="B73" s="2" t="s">
        <v>893</v>
      </c>
      <c r="C73" s="2" t="s">
        <v>894</v>
      </c>
      <c r="D73" s="2" t="s">
        <v>895</v>
      </c>
      <c r="E73" s="2" t="s">
        <v>896</v>
      </c>
      <c r="F73" s="2" t="s">
        <v>408</v>
      </c>
      <c r="G73" s="2" t="s">
        <v>318</v>
      </c>
      <c r="H73" s="2" t="s">
        <v>343</v>
      </c>
      <c r="I73" t="s">
        <v>6191</v>
      </c>
    </row>
    <row r="74" spans="1:9" x14ac:dyDescent="0.35">
      <c r="A74" s="2" t="s">
        <v>898</v>
      </c>
      <c r="B74" s="2" t="s">
        <v>899</v>
      </c>
      <c r="C74" s="2"/>
      <c r="D74" s="2" t="s">
        <v>900</v>
      </c>
      <c r="E74" s="2" t="s">
        <v>901</v>
      </c>
      <c r="F74" s="2" t="s">
        <v>69</v>
      </c>
      <c r="G74" s="2" t="s">
        <v>19</v>
      </c>
      <c r="H74" s="2">
        <v>70183</v>
      </c>
      <c r="I74" t="s">
        <v>6191</v>
      </c>
    </row>
    <row r="75" spans="1:9" x14ac:dyDescent="0.35">
      <c r="A75" s="2" t="s">
        <v>903</v>
      </c>
      <c r="B75" s="2" t="s">
        <v>904</v>
      </c>
      <c r="C75" s="2"/>
      <c r="D75" s="2" t="s">
        <v>905</v>
      </c>
      <c r="E75" s="2" t="s">
        <v>906</v>
      </c>
      <c r="F75" s="2" t="s">
        <v>35</v>
      </c>
      <c r="G75" s="2" t="s">
        <v>19</v>
      </c>
      <c r="H75" s="2">
        <v>28230</v>
      </c>
      <c r="I75" t="s">
        <v>6190</v>
      </c>
    </row>
    <row r="76" spans="1:9" x14ac:dyDescent="0.35">
      <c r="A76" s="2" t="s">
        <v>908</v>
      </c>
      <c r="B76" s="2" t="s">
        <v>909</v>
      </c>
      <c r="C76" s="2" t="s">
        <v>910</v>
      </c>
      <c r="D76" s="2" t="s">
        <v>911</v>
      </c>
      <c r="E76" s="2" t="s">
        <v>912</v>
      </c>
      <c r="F76" s="2" t="s">
        <v>83</v>
      </c>
      <c r="G76" s="2" t="s">
        <v>19</v>
      </c>
      <c r="H76" s="2">
        <v>1114</v>
      </c>
      <c r="I76" t="s">
        <v>6190</v>
      </c>
    </row>
    <row r="77" spans="1:9" x14ac:dyDescent="0.35">
      <c r="A77" s="2" t="s">
        <v>914</v>
      </c>
      <c r="B77" s="2" t="s">
        <v>915</v>
      </c>
      <c r="C77" s="2" t="s">
        <v>916</v>
      </c>
      <c r="D77" s="2" t="s">
        <v>917</v>
      </c>
      <c r="E77" s="2" t="s">
        <v>918</v>
      </c>
      <c r="F77" s="2" t="s">
        <v>327</v>
      </c>
      <c r="G77" s="2" t="s">
        <v>318</v>
      </c>
      <c r="H77" s="2" t="s">
        <v>321</v>
      </c>
      <c r="I77" t="s">
        <v>6190</v>
      </c>
    </row>
    <row r="78" spans="1:9" x14ac:dyDescent="0.35">
      <c r="A78" s="2" t="s">
        <v>920</v>
      </c>
      <c r="B78" s="2" t="s">
        <v>921</v>
      </c>
      <c r="C78" s="2"/>
      <c r="D78" s="2" t="s">
        <v>922</v>
      </c>
      <c r="E78" s="2" t="s">
        <v>923</v>
      </c>
      <c r="F78" s="2" t="s">
        <v>482</v>
      </c>
      <c r="G78" s="2" t="s">
        <v>318</v>
      </c>
      <c r="H78" s="2" t="s">
        <v>359</v>
      </c>
      <c r="I78" t="s">
        <v>6190</v>
      </c>
    </row>
    <row r="79" spans="1:9" x14ac:dyDescent="0.35">
      <c r="A79" s="2" t="s">
        <v>925</v>
      </c>
      <c r="B79" s="2" t="s">
        <v>926</v>
      </c>
      <c r="C79" s="2" t="s">
        <v>927</v>
      </c>
      <c r="D79" s="2" t="s">
        <v>928</v>
      </c>
      <c r="E79" s="2" t="s">
        <v>929</v>
      </c>
      <c r="F79" s="2" t="s">
        <v>212</v>
      </c>
      <c r="G79" s="2" t="s">
        <v>19</v>
      </c>
      <c r="H79" s="2">
        <v>79705</v>
      </c>
      <c r="I79" t="s">
        <v>6191</v>
      </c>
    </row>
    <row r="80" spans="1:9" x14ac:dyDescent="0.35">
      <c r="A80" s="2" t="s">
        <v>931</v>
      </c>
      <c r="B80" s="2" t="s">
        <v>932</v>
      </c>
      <c r="C80" s="2" t="s">
        <v>933</v>
      </c>
      <c r="D80" s="2" t="s">
        <v>934</v>
      </c>
      <c r="E80" s="2" t="s">
        <v>935</v>
      </c>
      <c r="F80" s="2" t="s">
        <v>52</v>
      </c>
      <c r="G80" s="2" t="s">
        <v>19</v>
      </c>
      <c r="H80" s="2">
        <v>75323</v>
      </c>
      <c r="I80" t="s">
        <v>6190</v>
      </c>
    </row>
    <row r="81" spans="1:9" x14ac:dyDescent="0.35">
      <c r="A81" s="2" t="s">
        <v>937</v>
      </c>
      <c r="B81" s="2" t="s">
        <v>938</v>
      </c>
      <c r="C81" s="2" t="s">
        <v>939</v>
      </c>
      <c r="D81" s="2" t="s">
        <v>940</v>
      </c>
      <c r="E81" s="2" t="s">
        <v>941</v>
      </c>
      <c r="F81" s="2" t="s">
        <v>288</v>
      </c>
      <c r="G81" s="2" t="s">
        <v>19</v>
      </c>
      <c r="H81" s="2">
        <v>20189</v>
      </c>
      <c r="I81" t="s">
        <v>6191</v>
      </c>
    </row>
    <row r="82" spans="1:9" x14ac:dyDescent="0.35">
      <c r="A82" s="2" t="s">
        <v>943</v>
      </c>
      <c r="B82" s="2" t="s">
        <v>944</v>
      </c>
      <c r="C82" s="2" t="s">
        <v>945</v>
      </c>
      <c r="D82" s="2" t="s">
        <v>946</v>
      </c>
      <c r="E82" s="2" t="s">
        <v>947</v>
      </c>
      <c r="F82" s="2" t="s">
        <v>149</v>
      </c>
      <c r="G82" s="2" t="s">
        <v>19</v>
      </c>
      <c r="H82" s="2">
        <v>94627</v>
      </c>
      <c r="I82" t="s">
        <v>6190</v>
      </c>
    </row>
    <row r="83" spans="1:9" x14ac:dyDescent="0.35">
      <c r="A83" s="2" t="s">
        <v>949</v>
      </c>
      <c r="B83" s="2" t="s">
        <v>950</v>
      </c>
      <c r="C83" s="2" t="s">
        <v>951</v>
      </c>
      <c r="D83" s="2" t="s">
        <v>952</v>
      </c>
      <c r="E83" s="2" t="s">
        <v>953</v>
      </c>
      <c r="F83" s="2" t="s">
        <v>78</v>
      </c>
      <c r="G83" s="2" t="s">
        <v>19</v>
      </c>
      <c r="H83" s="2">
        <v>80930</v>
      </c>
      <c r="I83" t="s">
        <v>6190</v>
      </c>
    </row>
    <row r="84" spans="1:9" x14ac:dyDescent="0.35">
      <c r="A84" s="2" t="s">
        <v>955</v>
      </c>
      <c r="B84" s="2" t="s">
        <v>956</v>
      </c>
      <c r="C84" s="2" t="s">
        <v>957</v>
      </c>
      <c r="D84" s="2" t="s">
        <v>958</v>
      </c>
      <c r="E84" s="2" t="s">
        <v>959</v>
      </c>
      <c r="F84" s="2" t="s">
        <v>456</v>
      </c>
      <c r="G84" s="2" t="s">
        <v>318</v>
      </c>
      <c r="H84" s="2" t="s">
        <v>457</v>
      </c>
      <c r="I84" t="s">
        <v>6190</v>
      </c>
    </row>
    <row r="85" spans="1:9" x14ac:dyDescent="0.35">
      <c r="A85" s="2" t="s">
        <v>961</v>
      </c>
      <c r="B85" s="2" t="s">
        <v>962</v>
      </c>
      <c r="C85" s="2"/>
      <c r="D85" s="2" t="s">
        <v>963</v>
      </c>
      <c r="E85" s="2" t="s">
        <v>964</v>
      </c>
      <c r="F85" s="2" t="s">
        <v>120</v>
      </c>
      <c r="G85" s="2" t="s">
        <v>19</v>
      </c>
      <c r="H85" s="2">
        <v>14205</v>
      </c>
      <c r="I85" t="s">
        <v>6190</v>
      </c>
    </row>
    <row r="86" spans="1:9" x14ac:dyDescent="0.35">
      <c r="A86" s="2" t="s">
        <v>966</v>
      </c>
      <c r="B86" s="2" t="s">
        <v>967</v>
      </c>
      <c r="C86" s="2" t="s">
        <v>968</v>
      </c>
      <c r="D86" s="2" t="s">
        <v>969</v>
      </c>
      <c r="E86" s="2" t="s">
        <v>970</v>
      </c>
      <c r="F86" s="2" t="s">
        <v>30</v>
      </c>
      <c r="G86" s="2" t="s">
        <v>19</v>
      </c>
      <c r="H86" s="2">
        <v>93715</v>
      </c>
      <c r="I86" t="s">
        <v>6191</v>
      </c>
    </row>
    <row r="87" spans="1:9" x14ac:dyDescent="0.35">
      <c r="A87" s="2" t="s">
        <v>972</v>
      </c>
      <c r="B87" s="2" t="s">
        <v>973</v>
      </c>
      <c r="C87" s="2" t="s">
        <v>974</v>
      </c>
      <c r="D87" s="2"/>
      <c r="E87" s="2" t="s">
        <v>975</v>
      </c>
      <c r="F87" s="2" t="s">
        <v>106</v>
      </c>
      <c r="G87" s="2" t="s">
        <v>19</v>
      </c>
      <c r="H87" s="2">
        <v>76121</v>
      </c>
      <c r="I87" t="s">
        <v>6191</v>
      </c>
    </row>
    <row r="88" spans="1:9" x14ac:dyDescent="0.35">
      <c r="A88" s="2" t="s">
        <v>976</v>
      </c>
      <c r="B88" s="2" t="s">
        <v>977</v>
      </c>
      <c r="C88" s="2" t="s">
        <v>978</v>
      </c>
      <c r="D88" s="2"/>
      <c r="E88" s="2" t="s">
        <v>979</v>
      </c>
      <c r="F88" s="2" t="s">
        <v>77</v>
      </c>
      <c r="G88" s="2" t="s">
        <v>19</v>
      </c>
      <c r="H88" s="2">
        <v>73179</v>
      </c>
      <c r="I88" t="s">
        <v>6190</v>
      </c>
    </row>
    <row r="89" spans="1:9" x14ac:dyDescent="0.35">
      <c r="A89" s="2" t="s">
        <v>981</v>
      </c>
      <c r="B89" s="2" t="s">
        <v>982</v>
      </c>
      <c r="C89" s="2" t="s">
        <v>983</v>
      </c>
      <c r="D89" s="2"/>
      <c r="E89" s="2" t="s">
        <v>984</v>
      </c>
      <c r="F89" s="2" t="s">
        <v>289</v>
      </c>
      <c r="G89" s="2" t="s">
        <v>19</v>
      </c>
      <c r="H89" s="2">
        <v>77705</v>
      </c>
      <c r="I89" t="s">
        <v>6191</v>
      </c>
    </row>
    <row r="90" spans="1:9" x14ac:dyDescent="0.35">
      <c r="A90" s="2" t="s">
        <v>986</v>
      </c>
      <c r="B90" s="2" t="s">
        <v>987</v>
      </c>
      <c r="C90" s="2" t="s">
        <v>988</v>
      </c>
      <c r="D90" s="2"/>
      <c r="E90" s="2" t="s">
        <v>989</v>
      </c>
      <c r="F90" s="2" t="s">
        <v>122</v>
      </c>
      <c r="G90" s="2" t="s">
        <v>19</v>
      </c>
      <c r="H90" s="2">
        <v>89519</v>
      </c>
      <c r="I90" t="s">
        <v>6191</v>
      </c>
    </row>
    <row r="91" spans="1:9" x14ac:dyDescent="0.35">
      <c r="A91" s="2" t="s">
        <v>991</v>
      </c>
      <c r="B91" s="2" t="s">
        <v>992</v>
      </c>
      <c r="C91" s="2" t="s">
        <v>993</v>
      </c>
      <c r="D91" s="2" t="s">
        <v>994</v>
      </c>
      <c r="E91" s="2" t="s">
        <v>995</v>
      </c>
      <c r="F91" s="2" t="s">
        <v>116</v>
      </c>
      <c r="G91" s="2" t="s">
        <v>19</v>
      </c>
      <c r="H91" s="2">
        <v>64136</v>
      </c>
      <c r="I91" t="s">
        <v>6191</v>
      </c>
    </row>
    <row r="92" spans="1:9" x14ac:dyDescent="0.35">
      <c r="A92" s="2" t="s">
        <v>997</v>
      </c>
      <c r="B92" s="2" t="s">
        <v>998</v>
      </c>
      <c r="C92" s="2"/>
      <c r="D92" s="2" t="s">
        <v>999</v>
      </c>
      <c r="E92" s="2" t="s">
        <v>1000</v>
      </c>
      <c r="F92" s="2" t="s">
        <v>329</v>
      </c>
      <c r="G92" s="2" t="s">
        <v>318</v>
      </c>
      <c r="H92" s="2" t="s">
        <v>330</v>
      </c>
      <c r="I92" t="s">
        <v>6190</v>
      </c>
    </row>
    <row r="93" spans="1:9" x14ac:dyDescent="0.35">
      <c r="A93" s="2" t="s">
        <v>1002</v>
      </c>
      <c r="B93" s="2" t="s">
        <v>1003</v>
      </c>
      <c r="C93" s="2" t="s">
        <v>1004</v>
      </c>
      <c r="D93" s="2" t="s">
        <v>1005</v>
      </c>
      <c r="E93" s="2" t="s">
        <v>1006</v>
      </c>
      <c r="F93" s="2" t="s">
        <v>153</v>
      </c>
      <c r="G93" s="2" t="s">
        <v>19</v>
      </c>
      <c r="H93" s="2">
        <v>92878</v>
      </c>
      <c r="I93" t="s">
        <v>6191</v>
      </c>
    </row>
    <row r="94" spans="1:9" x14ac:dyDescent="0.35">
      <c r="A94" s="2" t="s">
        <v>1008</v>
      </c>
      <c r="B94" s="2" t="s">
        <v>1009</v>
      </c>
      <c r="C94" s="2"/>
      <c r="D94" s="2" t="s">
        <v>1010</v>
      </c>
      <c r="E94" s="2" t="s">
        <v>1011</v>
      </c>
      <c r="F94" s="2" t="s">
        <v>123</v>
      </c>
      <c r="G94" s="2" t="s">
        <v>19</v>
      </c>
      <c r="H94" s="2">
        <v>78759</v>
      </c>
      <c r="I94" t="s">
        <v>6190</v>
      </c>
    </row>
    <row r="95" spans="1:9" x14ac:dyDescent="0.35">
      <c r="A95" s="2" t="s">
        <v>1013</v>
      </c>
      <c r="B95" s="2" t="s">
        <v>1014</v>
      </c>
      <c r="C95" s="2" t="s">
        <v>1015</v>
      </c>
      <c r="D95" s="2" t="s">
        <v>1016</v>
      </c>
      <c r="E95" s="2" t="s">
        <v>1017</v>
      </c>
      <c r="F95" s="2" t="s">
        <v>113</v>
      </c>
      <c r="G95" s="2" t="s">
        <v>28</v>
      </c>
      <c r="H95" s="2" t="s">
        <v>114</v>
      </c>
      <c r="I95" t="s">
        <v>6190</v>
      </c>
    </row>
    <row r="96" spans="1:9" x14ac:dyDescent="0.35">
      <c r="A96" s="2" t="s">
        <v>1019</v>
      </c>
      <c r="B96" s="2" t="s">
        <v>1020</v>
      </c>
      <c r="C96" s="2"/>
      <c r="D96" s="2"/>
      <c r="E96" s="2" t="s">
        <v>1021</v>
      </c>
      <c r="F96" s="2" t="s">
        <v>387</v>
      </c>
      <c r="G96" s="2" t="s">
        <v>318</v>
      </c>
      <c r="H96" s="2" t="s">
        <v>388</v>
      </c>
      <c r="I96" t="s">
        <v>6190</v>
      </c>
    </row>
    <row r="97" spans="1:9" x14ac:dyDescent="0.35">
      <c r="A97" s="2" t="s">
        <v>1023</v>
      </c>
      <c r="B97" s="2" t="s">
        <v>1024</v>
      </c>
      <c r="C97" s="2" t="s">
        <v>1025</v>
      </c>
      <c r="D97" s="2"/>
      <c r="E97" s="2" t="s">
        <v>1026</v>
      </c>
      <c r="F97" s="2" t="s">
        <v>30</v>
      </c>
      <c r="G97" s="2" t="s">
        <v>19</v>
      </c>
      <c r="H97" s="2">
        <v>93762</v>
      </c>
      <c r="I97" t="s">
        <v>6191</v>
      </c>
    </row>
    <row r="98" spans="1:9" x14ac:dyDescent="0.35">
      <c r="A98" s="2" t="s">
        <v>1028</v>
      </c>
      <c r="B98" s="2" t="s">
        <v>1029</v>
      </c>
      <c r="C98" s="2" t="s">
        <v>1030</v>
      </c>
      <c r="D98" s="2"/>
      <c r="E98" s="2" t="s">
        <v>1031</v>
      </c>
      <c r="F98" s="2" t="s">
        <v>104</v>
      </c>
      <c r="G98" s="2" t="s">
        <v>19</v>
      </c>
      <c r="H98" s="2">
        <v>63150</v>
      </c>
      <c r="I98" t="s">
        <v>6191</v>
      </c>
    </row>
    <row r="99" spans="1:9" x14ac:dyDescent="0.35">
      <c r="A99" s="2" t="s">
        <v>1033</v>
      </c>
      <c r="B99" s="2" t="s">
        <v>1034</v>
      </c>
      <c r="C99" s="2" t="s">
        <v>1035</v>
      </c>
      <c r="D99" s="2" t="s">
        <v>1036</v>
      </c>
      <c r="E99" s="2" t="s">
        <v>1037</v>
      </c>
      <c r="F99" s="2" t="s">
        <v>30</v>
      </c>
      <c r="G99" s="2" t="s">
        <v>19</v>
      </c>
      <c r="H99" s="2">
        <v>93726</v>
      </c>
      <c r="I99" t="s">
        <v>6191</v>
      </c>
    </row>
    <row r="100" spans="1:9" x14ac:dyDescent="0.35">
      <c r="A100" s="2" t="s">
        <v>1039</v>
      </c>
      <c r="B100" s="2" t="s">
        <v>1040</v>
      </c>
      <c r="C100" s="2"/>
      <c r="D100" s="2" t="s">
        <v>1041</v>
      </c>
      <c r="E100" s="2" t="s">
        <v>1042</v>
      </c>
      <c r="F100" s="2" t="s">
        <v>384</v>
      </c>
      <c r="G100" s="2" t="s">
        <v>318</v>
      </c>
      <c r="H100" s="2" t="s">
        <v>369</v>
      </c>
      <c r="I100" t="s">
        <v>6191</v>
      </c>
    </row>
    <row r="101" spans="1:9" x14ac:dyDescent="0.35">
      <c r="A101" s="2" t="s">
        <v>1044</v>
      </c>
      <c r="B101" s="2" t="s">
        <v>1045</v>
      </c>
      <c r="C101" s="2"/>
      <c r="D101" s="2" t="s">
        <v>1046</v>
      </c>
      <c r="E101" s="2" t="s">
        <v>1047</v>
      </c>
      <c r="F101" s="2" t="s">
        <v>39</v>
      </c>
      <c r="G101" s="2" t="s">
        <v>19</v>
      </c>
      <c r="H101" s="2">
        <v>43210</v>
      </c>
      <c r="I101" t="s">
        <v>6190</v>
      </c>
    </row>
    <row r="102" spans="1:9" x14ac:dyDescent="0.35">
      <c r="A102" s="2" t="s">
        <v>1049</v>
      </c>
      <c r="B102" s="2" t="s">
        <v>1050</v>
      </c>
      <c r="C102" s="2"/>
      <c r="D102" s="2" t="s">
        <v>1051</v>
      </c>
      <c r="E102" s="2" t="s">
        <v>1052</v>
      </c>
      <c r="F102" s="2" t="s">
        <v>291</v>
      </c>
      <c r="G102" s="2" t="s">
        <v>19</v>
      </c>
      <c r="H102" s="2">
        <v>95205</v>
      </c>
      <c r="I102" t="s">
        <v>6190</v>
      </c>
    </row>
    <row r="103" spans="1:9" x14ac:dyDescent="0.35">
      <c r="A103" s="2" t="s">
        <v>1054</v>
      </c>
      <c r="B103" s="2" t="s">
        <v>1055</v>
      </c>
      <c r="C103" s="2" t="s">
        <v>1056</v>
      </c>
      <c r="D103" s="2" t="s">
        <v>1057</v>
      </c>
      <c r="E103" s="2" t="s">
        <v>1058</v>
      </c>
      <c r="F103" s="2" t="s">
        <v>437</v>
      </c>
      <c r="G103" s="2" t="s">
        <v>318</v>
      </c>
      <c r="H103" s="2" t="s">
        <v>438</v>
      </c>
      <c r="I103" t="s">
        <v>6190</v>
      </c>
    </row>
    <row r="104" spans="1:9" x14ac:dyDescent="0.35">
      <c r="A104" s="2" t="s">
        <v>1060</v>
      </c>
      <c r="B104" s="2" t="s">
        <v>1061</v>
      </c>
      <c r="C104" s="2" t="s">
        <v>1062</v>
      </c>
      <c r="D104" s="2" t="s">
        <v>1063</v>
      </c>
      <c r="E104" s="2" t="s">
        <v>1064</v>
      </c>
      <c r="F104" s="2" t="s">
        <v>417</v>
      </c>
      <c r="G104" s="2" t="s">
        <v>318</v>
      </c>
      <c r="H104" s="2" t="s">
        <v>369</v>
      </c>
      <c r="I104" t="s">
        <v>6190</v>
      </c>
    </row>
    <row r="105" spans="1:9" x14ac:dyDescent="0.35">
      <c r="A105" s="2" t="s">
        <v>1066</v>
      </c>
      <c r="B105" s="2" t="s">
        <v>1067</v>
      </c>
      <c r="C105" s="2" t="s">
        <v>1068</v>
      </c>
      <c r="D105" s="2" t="s">
        <v>1069</v>
      </c>
      <c r="E105" s="2" t="s">
        <v>1070</v>
      </c>
      <c r="F105" s="2" t="s">
        <v>219</v>
      </c>
      <c r="G105" s="2" t="s">
        <v>19</v>
      </c>
      <c r="H105" s="2">
        <v>14652</v>
      </c>
      <c r="I105" t="s">
        <v>6191</v>
      </c>
    </row>
    <row r="106" spans="1:9" x14ac:dyDescent="0.35">
      <c r="A106" s="2" t="s">
        <v>1072</v>
      </c>
      <c r="B106" s="2" t="s">
        <v>1073</v>
      </c>
      <c r="C106" s="2" t="s">
        <v>1074</v>
      </c>
      <c r="D106" s="2" t="s">
        <v>1075</v>
      </c>
      <c r="E106" s="2" t="s">
        <v>1076</v>
      </c>
      <c r="F106" s="2" t="s">
        <v>142</v>
      </c>
      <c r="G106" s="2" t="s">
        <v>19</v>
      </c>
      <c r="H106" s="2">
        <v>35487</v>
      </c>
      <c r="I106" t="s">
        <v>6191</v>
      </c>
    </row>
    <row r="107" spans="1:9" x14ac:dyDescent="0.35">
      <c r="A107" s="2" t="s">
        <v>1078</v>
      </c>
      <c r="B107" s="2" t="s">
        <v>1079</v>
      </c>
      <c r="C107" s="2" t="s">
        <v>1080</v>
      </c>
      <c r="D107" s="2" t="s">
        <v>1081</v>
      </c>
      <c r="E107" s="2" t="s">
        <v>1082</v>
      </c>
      <c r="F107" s="2" t="s">
        <v>63</v>
      </c>
      <c r="G107" s="2" t="s">
        <v>19</v>
      </c>
      <c r="H107" s="2">
        <v>77260</v>
      </c>
      <c r="I107" t="s">
        <v>6190</v>
      </c>
    </row>
    <row r="108" spans="1:9" x14ac:dyDescent="0.35">
      <c r="A108" s="2" t="s">
        <v>1084</v>
      </c>
      <c r="B108" s="2" t="s">
        <v>1085</v>
      </c>
      <c r="C108" s="2" t="s">
        <v>1086</v>
      </c>
      <c r="D108" s="2" t="s">
        <v>1087</v>
      </c>
      <c r="E108" s="2" t="s">
        <v>1088</v>
      </c>
      <c r="F108" s="2" t="s">
        <v>50</v>
      </c>
      <c r="G108" s="2" t="s">
        <v>19</v>
      </c>
      <c r="H108" s="2">
        <v>88514</v>
      </c>
      <c r="I108" t="s">
        <v>6191</v>
      </c>
    </row>
    <row r="109" spans="1:9" x14ac:dyDescent="0.35">
      <c r="A109" s="2" t="s">
        <v>1090</v>
      </c>
      <c r="B109" s="2" t="s">
        <v>1091</v>
      </c>
      <c r="C109" s="2" t="s">
        <v>1092</v>
      </c>
      <c r="D109" s="2" t="s">
        <v>1093</v>
      </c>
      <c r="E109" s="2" t="s">
        <v>1094</v>
      </c>
      <c r="F109" s="2" t="s">
        <v>78</v>
      </c>
      <c r="G109" s="2" t="s">
        <v>19</v>
      </c>
      <c r="H109" s="2">
        <v>80935</v>
      </c>
      <c r="I109" t="s">
        <v>6190</v>
      </c>
    </row>
    <row r="110" spans="1:9" x14ac:dyDescent="0.35">
      <c r="A110" s="2" t="s">
        <v>1096</v>
      </c>
      <c r="B110" s="2" t="s">
        <v>1097</v>
      </c>
      <c r="C110" s="2"/>
      <c r="D110" s="2" t="s">
        <v>1098</v>
      </c>
      <c r="E110" s="2" t="s">
        <v>1099</v>
      </c>
      <c r="F110" s="2" t="s">
        <v>66</v>
      </c>
      <c r="G110" s="2" t="s">
        <v>19</v>
      </c>
      <c r="H110" s="2">
        <v>46862</v>
      </c>
      <c r="I110" t="s">
        <v>6191</v>
      </c>
    </row>
    <row r="111" spans="1:9" x14ac:dyDescent="0.35">
      <c r="A111" s="2" t="s">
        <v>1101</v>
      </c>
      <c r="B111" s="2" t="s">
        <v>1102</v>
      </c>
      <c r="C111" s="2" t="s">
        <v>1103</v>
      </c>
      <c r="D111" s="2" t="s">
        <v>1104</v>
      </c>
      <c r="E111" s="2" t="s">
        <v>1105</v>
      </c>
      <c r="F111" s="2" t="s">
        <v>235</v>
      </c>
      <c r="G111" s="2" t="s">
        <v>19</v>
      </c>
      <c r="H111" s="2">
        <v>11054</v>
      </c>
      <c r="I111" t="s">
        <v>6190</v>
      </c>
    </row>
    <row r="112" spans="1:9" x14ac:dyDescent="0.35">
      <c r="A112" s="2" t="s">
        <v>1107</v>
      </c>
      <c r="B112" s="2" t="s">
        <v>1108</v>
      </c>
      <c r="C112" s="2" t="s">
        <v>1109</v>
      </c>
      <c r="D112" s="2" t="s">
        <v>1110</v>
      </c>
      <c r="E112" s="2" t="s">
        <v>1111</v>
      </c>
      <c r="F112" s="2" t="s">
        <v>83</v>
      </c>
      <c r="G112" s="2" t="s">
        <v>19</v>
      </c>
      <c r="H112" s="2">
        <v>1105</v>
      </c>
      <c r="I112" t="s">
        <v>6190</v>
      </c>
    </row>
    <row r="113" spans="1:9" x14ac:dyDescent="0.35">
      <c r="A113" s="2" t="s">
        <v>1113</v>
      </c>
      <c r="B113" s="2" t="s">
        <v>1114</v>
      </c>
      <c r="C113" s="2" t="s">
        <v>1115</v>
      </c>
      <c r="D113" s="2"/>
      <c r="E113" s="2" t="s">
        <v>1116</v>
      </c>
      <c r="F113" s="2" t="s">
        <v>250</v>
      </c>
      <c r="G113" s="2" t="s">
        <v>19</v>
      </c>
      <c r="H113" s="2">
        <v>32575</v>
      </c>
      <c r="I113" t="s">
        <v>6191</v>
      </c>
    </row>
    <row r="114" spans="1:9" x14ac:dyDescent="0.35">
      <c r="A114" s="2" t="s">
        <v>1118</v>
      </c>
      <c r="B114" s="2" t="s">
        <v>1119</v>
      </c>
      <c r="C114" s="2" t="s">
        <v>1120</v>
      </c>
      <c r="D114" s="2" t="s">
        <v>1121</v>
      </c>
      <c r="E114" s="2" t="s">
        <v>1122</v>
      </c>
      <c r="F114" s="2" t="s">
        <v>38</v>
      </c>
      <c r="G114" s="2" t="s">
        <v>19</v>
      </c>
      <c r="H114" s="2">
        <v>23242</v>
      </c>
      <c r="I114" t="s">
        <v>6191</v>
      </c>
    </row>
    <row r="115" spans="1:9" x14ac:dyDescent="0.35">
      <c r="A115" s="2" t="s">
        <v>1124</v>
      </c>
      <c r="B115" s="2" t="s">
        <v>1125</v>
      </c>
      <c r="C115" s="2" t="s">
        <v>1126</v>
      </c>
      <c r="D115" s="2" t="s">
        <v>1127</v>
      </c>
      <c r="E115" s="2" t="s">
        <v>1128</v>
      </c>
      <c r="F115" s="2" t="s">
        <v>432</v>
      </c>
      <c r="G115" s="2" t="s">
        <v>318</v>
      </c>
      <c r="H115" s="2" t="s">
        <v>420</v>
      </c>
      <c r="I115" t="s">
        <v>6191</v>
      </c>
    </row>
    <row r="116" spans="1:9" x14ac:dyDescent="0.35">
      <c r="A116" s="2" t="s">
        <v>1130</v>
      </c>
      <c r="B116" s="2" t="s">
        <v>1131</v>
      </c>
      <c r="C116" s="2"/>
      <c r="D116" s="2" t="s">
        <v>1132</v>
      </c>
      <c r="E116" s="2" t="s">
        <v>1133</v>
      </c>
      <c r="F116" s="2" t="s">
        <v>26</v>
      </c>
      <c r="G116" s="2" t="s">
        <v>19</v>
      </c>
      <c r="H116" s="2">
        <v>25705</v>
      </c>
      <c r="I116" t="s">
        <v>6191</v>
      </c>
    </row>
    <row r="117" spans="1:9" x14ac:dyDescent="0.35">
      <c r="A117" s="2" t="s">
        <v>1135</v>
      </c>
      <c r="B117" s="2" t="s">
        <v>1136</v>
      </c>
      <c r="C117" s="2" t="s">
        <v>1137</v>
      </c>
      <c r="D117" s="2" t="s">
        <v>1138</v>
      </c>
      <c r="E117" s="2" t="s">
        <v>1139</v>
      </c>
      <c r="F117" s="2" t="s">
        <v>144</v>
      </c>
      <c r="G117" s="2" t="s">
        <v>28</v>
      </c>
      <c r="H117" s="2" t="s">
        <v>145</v>
      </c>
      <c r="I117" t="s">
        <v>6191</v>
      </c>
    </row>
    <row r="118" spans="1:9" x14ac:dyDescent="0.35">
      <c r="A118" s="2" t="s">
        <v>1141</v>
      </c>
      <c r="B118" s="2" t="s">
        <v>1142</v>
      </c>
      <c r="C118" s="2" t="s">
        <v>1143</v>
      </c>
      <c r="D118" s="2" t="s">
        <v>1144</v>
      </c>
      <c r="E118" s="2" t="s">
        <v>1145</v>
      </c>
      <c r="F118" s="2" t="s">
        <v>411</v>
      </c>
      <c r="G118" s="2" t="s">
        <v>318</v>
      </c>
      <c r="H118" s="2" t="s">
        <v>412</v>
      </c>
      <c r="I118" t="s">
        <v>6190</v>
      </c>
    </row>
    <row r="119" spans="1:9" x14ac:dyDescent="0.35">
      <c r="A119" s="2" t="s">
        <v>1147</v>
      </c>
      <c r="B119" s="2" t="s">
        <v>1148</v>
      </c>
      <c r="C119" s="2" t="s">
        <v>1149</v>
      </c>
      <c r="D119" s="2" t="s">
        <v>1150</v>
      </c>
      <c r="E119" s="2" t="s">
        <v>1151</v>
      </c>
      <c r="F119" s="2" t="s">
        <v>203</v>
      </c>
      <c r="G119" s="2" t="s">
        <v>19</v>
      </c>
      <c r="H119" s="2">
        <v>45432</v>
      </c>
      <c r="I119" t="s">
        <v>6191</v>
      </c>
    </row>
    <row r="120" spans="1:9" x14ac:dyDescent="0.35">
      <c r="A120" s="2" t="s">
        <v>1153</v>
      </c>
      <c r="B120" s="2" t="s">
        <v>1154</v>
      </c>
      <c r="C120" s="2" t="s">
        <v>1155</v>
      </c>
      <c r="D120" s="2" t="s">
        <v>1156</v>
      </c>
      <c r="E120" s="2" t="s">
        <v>1157</v>
      </c>
      <c r="F120" s="2" t="s">
        <v>72</v>
      </c>
      <c r="G120" s="2" t="s">
        <v>19</v>
      </c>
      <c r="H120" s="2">
        <v>99507</v>
      </c>
      <c r="I120" t="s">
        <v>6190</v>
      </c>
    </row>
    <row r="121" spans="1:9" x14ac:dyDescent="0.35">
      <c r="A121" s="2" t="s">
        <v>1159</v>
      </c>
      <c r="B121" s="2" t="s">
        <v>1160</v>
      </c>
      <c r="C121" s="2" t="s">
        <v>1161</v>
      </c>
      <c r="D121" s="2" t="s">
        <v>1162</v>
      </c>
      <c r="E121" s="2" t="s">
        <v>1163</v>
      </c>
      <c r="F121" s="2" t="s">
        <v>130</v>
      </c>
      <c r="G121" s="2" t="s">
        <v>19</v>
      </c>
      <c r="H121" s="2">
        <v>37215</v>
      </c>
      <c r="I121" t="s">
        <v>6191</v>
      </c>
    </row>
    <row r="122" spans="1:9" x14ac:dyDescent="0.35">
      <c r="A122" s="2" t="s">
        <v>1164</v>
      </c>
      <c r="B122" s="2" t="s">
        <v>1165</v>
      </c>
      <c r="C122" s="2" t="s">
        <v>1166</v>
      </c>
      <c r="D122" s="2" t="s">
        <v>1167</v>
      </c>
      <c r="E122" s="2" t="s">
        <v>1168</v>
      </c>
      <c r="F122" s="2" t="s">
        <v>27</v>
      </c>
      <c r="G122" s="2" t="s">
        <v>19</v>
      </c>
      <c r="H122" s="2">
        <v>90040</v>
      </c>
      <c r="I122" t="s">
        <v>6190</v>
      </c>
    </row>
    <row r="123" spans="1:9" x14ac:dyDescent="0.35">
      <c r="A123" s="2" t="s">
        <v>1169</v>
      </c>
      <c r="B123" s="2" t="s">
        <v>1170</v>
      </c>
      <c r="C123" s="2" t="s">
        <v>1171</v>
      </c>
      <c r="D123" s="2" t="s">
        <v>1172</v>
      </c>
      <c r="E123" s="2" t="s">
        <v>1173</v>
      </c>
      <c r="F123" s="2" t="s">
        <v>35</v>
      </c>
      <c r="G123" s="2" t="s">
        <v>19</v>
      </c>
      <c r="H123" s="2">
        <v>28289</v>
      </c>
      <c r="I123" t="s">
        <v>6191</v>
      </c>
    </row>
    <row r="124" spans="1:9" x14ac:dyDescent="0.35">
      <c r="A124" s="2" t="s">
        <v>1175</v>
      </c>
      <c r="B124" s="2" t="s">
        <v>1176</v>
      </c>
      <c r="C124" s="2" t="s">
        <v>1177</v>
      </c>
      <c r="D124" s="2" t="s">
        <v>1178</v>
      </c>
      <c r="E124" s="2" t="s">
        <v>1179</v>
      </c>
      <c r="F124" s="2" t="s">
        <v>42</v>
      </c>
      <c r="G124" s="2" t="s">
        <v>19</v>
      </c>
      <c r="H124" s="2">
        <v>80217</v>
      </c>
      <c r="I124" t="s">
        <v>6190</v>
      </c>
    </row>
    <row r="125" spans="1:9" x14ac:dyDescent="0.35">
      <c r="A125" s="2" t="s">
        <v>1181</v>
      </c>
      <c r="B125" s="2" t="s">
        <v>1182</v>
      </c>
      <c r="C125" s="2" t="s">
        <v>1183</v>
      </c>
      <c r="D125" s="2" t="s">
        <v>1184</v>
      </c>
      <c r="E125" s="2" t="s">
        <v>1185</v>
      </c>
      <c r="F125" s="2" t="s">
        <v>165</v>
      </c>
      <c r="G125" s="2" t="s">
        <v>19</v>
      </c>
      <c r="H125" s="2">
        <v>6912</v>
      </c>
      <c r="I125" t="s">
        <v>6191</v>
      </c>
    </row>
    <row r="126" spans="1:9" x14ac:dyDescent="0.35">
      <c r="A126" s="2" t="s">
        <v>1187</v>
      </c>
      <c r="B126" s="2" t="s">
        <v>1188</v>
      </c>
      <c r="C126" s="2" t="s">
        <v>1189</v>
      </c>
      <c r="D126" s="2" t="s">
        <v>1190</v>
      </c>
      <c r="E126" s="2" t="s">
        <v>1191</v>
      </c>
      <c r="F126" s="2" t="s">
        <v>311</v>
      </c>
      <c r="G126" s="2" t="s">
        <v>19</v>
      </c>
      <c r="H126" s="2">
        <v>23605</v>
      </c>
      <c r="I126" t="s">
        <v>6190</v>
      </c>
    </row>
    <row r="127" spans="1:9" x14ac:dyDescent="0.35">
      <c r="A127" s="2" t="s">
        <v>1193</v>
      </c>
      <c r="B127" s="2" t="s">
        <v>1194</v>
      </c>
      <c r="C127" s="2" t="s">
        <v>1195</v>
      </c>
      <c r="D127" s="2" t="s">
        <v>1196</v>
      </c>
      <c r="E127" s="2" t="s">
        <v>1197</v>
      </c>
      <c r="F127" s="2" t="s">
        <v>447</v>
      </c>
      <c r="G127" s="2" t="s">
        <v>318</v>
      </c>
      <c r="H127" s="2" t="s">
        <v>410</v>
      </c>
      <c r="I127" t="s">
        <v>6190</v>
      </c>
    </row>
    <row r="128" spans="1:9" x14ac:dyDescent="0.35">
      <c r="A128" s="2" t="s">
        <v>1199</v>
      </c>
      <c r="B128" s="2" t="s">
        <v>1200</v>
      </c>
      <c r="C128" s="2" t="s">
        <v>1201</v>
      </c>
      <c r="D128" s="2" t="s">
        <v>1202</v>
      </c>
      <c r="E128" s="2" t="s">
        <v>1203</v>
      </c>
      <c r="F128" s="2" t="s">
        <v>72</v>
      </c>
      <c r="G128" s="2" t="s">
        <v>19</v>
      </c>
      <c r="H128" s="2">
        <v>99599</v>
      </c>
      <c r="I128" t="s">
        <v>6191</v>
      </c>
    </row>
    <row r="129" spans="1:9" x14ac:dyDescent="0.35">
      <c r="A129" s="2" t="s">
        <v>1205</v>
      </c>
      <c r="B129" s="2" t="s">
        <v>1206</v>
      </c>
      <c r="C129" s="2" t="s">
        <v>1207</v>
      </c>
      <c r="D129" s="2" t="s">
        <v>1208</v>
      </c>
      <c r="E129" s="2" t="s">
        <v>1209</v>
      </c>
      <c r="F129" s="2" t="s">
        <v>289</v>
      </c>
      <c r="G129" s="2" t="s">
        <v>318</v>
      </c>
      <c r="H129" s="2" t="s">
        <v>444</v>
      </c>
      <c r="I129" t="s">
        <v>6191</v>
      </c>
    </row>
    <row r="130" spans="1:9" x14ac:dyDescent="0.35">
      <c r="A130" s="2" t="s">
        <v>1211</v>
      </c>
      <c r="B130" s="2" t="s">
        <v>1212</v>
      </c>
      <c r="C130" s="2" t="s">
        <v>1213</v>
      </c>
      <c r="D130" s="2" t="s">
        <v>1214</v>
      </c>
      <c r="E130" s="2" t="s">
        <v>1215</v>
      </c>
      <c r="F130" s="2" t="s">
        <v>97</v>
      </c>
      <c r="G130" s="2" t="s">
        <v>19</v>
      </c>
      <c r="H130" s="2">
        <v>58122</v>
      </c>
      <c r="I130" t="s">
        <v>6191</v>
      </c>
    </row>
    <row r="131" spans="1:9" x14ac:dyDescent="0.35">
      <c r="A131" s="2" t="s">
        <v>1217</v>
      </c>
      <c r="B131" s="2" t="s">
        <v>1218</v>
      </c>
      <c r="C131" s="2" t="s">
        <v>1219</v>
      </c>
      <c r="D131" s="2" t="s">
        <v>1220</v>
      </c>
      <c r="E131" s="2" t="s">
        <v>1221</v>
      </c>
      <c r="F131" s="2" t="s">
        <v>95</v>
      </c>
      <c r="G131" s="2" t="s">
        <v>19</v>
      </c>
      <c r="H131" s="2">
        <v>47737</v>
      </c>
      <c r="I131" t="s">
        <v>6190</v>
      </c>
    </row>
    <row r="132" spans="1:9" x14ac:dyDescent="0.35">
      <c r="A132" s="2" t="s">
        <v>1223</v>
      </c>
      <c r="B132" s="2" t="s">
        <v>1224</v>
      </c>
      <c r="C132" s="2"/>
      <c r="D132" s="2" t="s">
        <v>1225</v>
      </c>
      <c r="E132" s="2" t="s">
        <v>1226</v>
      </c>
      <c r="F132" s="2" t="s">
        <v>432</v>
      </c>
      <c r="G132" s="2" t="s">
        <v>318</v>
      </c>
      <c r="H132" s="2" t="s">
        <v>420</v>
      </c>
      <c r="I132" t="s">
        <v>6190</v>
      </c>
    </row>
    <row r="133" spans="1:9" x14ac:dyDescent="0.35">
      <c r="A133" s="2" t="s">
        <v>1228</v>
      </c>
      <c r="B133" s="2" t="s">
        <v>1229</v>
      </c>
      <c r="C133" s="2" t="s">
        <v>1230</v>
      </c>
      <c r="D133" s="2" t="s">
        <v>1231</v>
      </c>
      <c r="E133" s="2" t="s">
        <v>1232</v>
      </c>
      <c r="F133" s="2" t="s">
        <v>35</v>
      </c>
      <c r="G133" s="2" t="s">
        <v>19</v>
      </c>
      <c r="H133" s="2">
        <v>28210</v>
      </c>
      <c r="I133" t="s">
        <v>6190</v>
      </c>
    </row>
    <row r="134" spans="1:9" x14ac:dyDescent="0.35">
      <c r="A134" s="2" t="s">
        <v>1234</v>
      </c>
      <c r="B134" s="2" t="s">
        <v>1235</v>
      </c>
      <c r="C134" s="2" t="s">
        <v>1236</v>
      </c>
      <c r="D134" s="2" t="s">
        <v>1237</v>
      </c>
      <c r="E134" s="2" t="s">
        <v>1238</v>
      </c>
      <c r="F134" s="2" t="s">
        <v>223</v>
      </c>
      <c r="G134" s="2" t="s">
        <v>19</v>
      </c>
      <c r="H134" s="2">
        <v>35815</v>
      </c>
      <c r="I134" t="s">
        <v>6190</v>
      </c>
    </row>
    <row r="135" spans="1:9" x14ac:dyDescent="0.35">
      <c r="A135" s="2" t="s">
        <v>1240</v>
      </c>
      <c r="B135" s="2" t="s">
        <v>1241</v>
      </c>
      <c r="C135" s="2" t="s">
        <v>1242</v>
      </c>
      <c r="D135" s="2" t="s">
        <v>1243</v>
      </c>
      <c r="E135" s="2" t="s">
        <v>1244</v>
      </c>
      <c r="F135" s="2" t="s">
        <v>178</v>
      </c>
      <c r="G135" s="2" t="s">
        <v>19</v>
      </c>
      <c r="H135" s="2">
        <v>92725</v>
      </c>
      <c r="I135" t="s">
        <v>6191</v>
      </c>
    </row>
    <row r="136" spans="1:9" x14ac:dyDescent="0.35">
      <c r="A136" s="2" t="s">
        <v>1246</v>
      </c>
      <c r="B136" s="2" t="s">
        <v>1247</v>
      </c>
      <c r="C136" s="2"/>
      <c r="D136" s="2"/>
      <c r="E136" s="2" t="s">
        <v>1248</v>
      </c>
      <c r="F136" s="2" t="s">
        <v>47</v>
      </c>
      <c r="G136" s="2" t="s">
        <v>19</v>
      </c>
      <c r="H136" s="2">
        <v>20520</v>
      </c>
      <c r="I136" t="s">
        <v>6190</v>
      </c>
    </row>
    <row r="137" spans="1:9" x14ac:dyDescent="0.35">
      <c r="A137" s="2" t="s">
        <v>1250</v>
      </c>
      <c r="B137" s="2" t="s">
        <v>1251</v>
      </c>
      <c r="C137" s="2" t="s">
        <v>1252</v>
      </c>
      <c r="D137" s="2" t="s">
        <v>1253</v>
      </c>
      <c r="E137" s="2" t="s">
        <v>1254</v>
      </c>
      <c r="F137" s="2" t="s">
        <v>476</v>
      </c>
      <c r="G137" s="2" t="s">
        <v>318</v>
      </c>
      <c r="H137" s="2" t="s">
        <v>477</v>
      </c>
      <c r="I137" t="s">
        <v>6191</v>
      </c>
    </row>
    <row r="138" spans="1:9" x14ac:dyDescent="0.35">
      <c r="A138" s="2" t="s">
        <v>1256</v>
      </c>
      <c r="B138" s="2" t="s">
        <v>1257</v>
      </c>
      <c r="C138" s="2" t="s">
        <v>1258</v>
      </c>
      <c r="D138" s="2" t="s">
        <v>1259</v>
      </c>
      <c r="E138" s="2" t="s">
        <v>1260</v>
      </c>
      <c r="F138" s="2" t="s">
        <v>104</v>
      </c>
      <c r="G138" s="2" t="s">
        <v>19</v>
      </c>
      <c r="H138" s="2">
        <v>63131</v>
      </c>
      <c r="I138" t="s">
        <v>6191</v>
      </c>
    </row>
    <row r="139" spans="1:9" x14ac:dyDescent="0.35">
      <c r="A139" s="2" t="s">
        <v>1262</v>
      </c>
      <c r="B139" s="2" t="s">
        <v>1263</v>
      </c>
      <c r="C139" s="2"/>
      <c r="D139" s="2" t="s">
        <v>1264</v>
      </c>
      <c r="E139" s="2" t="s">
        <v>1265</v>
      </c>
      <c r="F139" s="2" t="s">
        <v>349</v>
      </c>
      <c r="G139" s="2" t="s">
        <v>318</v>
      </c>
      <c r="H139" s="2" t="s">
        <v>350</v>
      </c>
      <c r="I139" t="s">
        <v>6191</v>
      </c>
    </row>
    <row r="140" spans="1:9" x14ac:dyDescent="0.35">
      <c r="A140" s="2" t="s">
        <v>1267</v>
      </c>
      <c r="B140" s="2" t="s">
        <v>1268</v>
      </c>
      <c r="C140" s="2"/>
      <c r="D140" s="2" t="s">
        <v>1269</v>
      </c>
      <c r="E140" s="2" t="s">
        <v>1270</v>
      </c>
      <c r="F140" s="2" t="s">
        <v>73</v>
      </c>
      <c r="G140" s="2" t="s">
        <v>19</v>
      </c>
      <c r="H140" s="2">
        <v>96805</v>
      </c>
      <c r="I140" t="s">
        <v>6191</v>
      </c>
    </row>
    <row r="141" spans="1:9" x14ac:dyDescent="0.35">
      <c r="A141" s="2" t="s">
        <v>1272</v>
      </c>
      <c r="B141" s="2" t="s">
        <v>1273</v>
      </c>
      <c r="C141" s="2"/>
      <c r="D141" s="2" t="s">
        <v>1274</v>
      </c>
      <c r="E141" s="2" t="s">
        <v>1275</v>
      </c>
      <c r="F141" s="2" t="s">
        <v>153</v>
      </c>
      <c r="G141" s="2" t="s">
        <v>19</v>
      </c>
      <c r="H141" s="2">
        <v>92878</v>
      </c>
      <c r="I141" t="s">
        <v>6190</v>
      </c>
    </row>
    <row r="142" spans="1:9" x14ac:dyDescent="0.35">
      <c r="A142" s="2" t="s">
        <v>1277</v>
      </c>
      <c r="B142" s="2" t="s">
        <v>1278</v>
      </c>
      <c r="C142" s="2" t="s">
        <v>1279</v>
      </c>
      <c r="D142" s="2" t="s">
        <v>1280</v>
      </c>
      <c r="E142" s="2" t="s">
        <v>1281</v>
      </c>
      <c r="F142" s="2" t="s">
        <v>1282</v>
      </c>
      <c r="G142" s="2" t="s">
        <v>318</v>
      </c>
      <c r="H142" s="2" t="s">
        <v>444</v>
      </c>
      <c r="I142" t="s">
        <v>6190</v>
      </c>
    </row>
    <row r="143" spans="1:9" x14ac:dyDescent="0.35">
      <c r="A143" s="2" t="s">
        <v>1284</v>
      </c>
      <c r="B143" s="2" t="s">
        <v>1285</v>
      </c>
      <c r="C143" s="2" t="s">
        <v>1286</v>
      </c>
      <c r="D143" s="2" t="s">
        <v>1287</v>
      </c>
      <c r="E143" s="2" t="s">
        <v>1288</v>
      </c>
      <c r="F143" s="2" t="s">
        <v>47</v>
      </c>
      <c r="G143" s="2" t="s">
        <v>19</v>
      </c>
      <c r="H143" s="2">
        <v>20520</v>
      </c>
      <c r="I143" t="s">
        <v>6190</v>
      </c>
    </row>
    <row r="144" spans="1:9" x14ac:dyDescent="0.35">
      <c r="A144" s="2" t="s">
        <v>1290</v>
      </c>
      <c r="B144" s="2" t="s">
        <v>1291</v>
      </c>
      <c r="C144" s="2"/>
      <c r="D144" s="2"/>
      <c r="E144" s="2" t="s">
        <v>1292</v>
      </c>
      <c r="F144" s="2" t="s">
        <v>320</v>
      </c>
      <c r="G144" s="2" t="s">
        <v>318</v>
      </c>
      <c r="H144" s="2" t="s">
        <v>321</v>
      </c>
      <c r="I144" t="s">
        <v>6190</v>
      </c>
    </row>
    <row r="145" spans="1:9" x14ac:dyDescent="0.35">
      <c r="A145" s="2" t="s">
        <v>1294</v>
      </c>
      <c r="B145" s="2" t="s">
        <v>1295</v>
      </c>
      <c r="C145" s="2" t="s">
        <v>1296</v>
      </c>
      <c r="D145" s="2" t="s">
        <v>1297</v>
      </c>
      <c r="E145" s="2" t="s">
        <v>1298</v>
      </c>
      <c r="F145" s="2" t="s">
        <v>63</v>
      </c>
      <c r="G145" s="2" t="s">
        <v>19</v>
      </c>
      <c r="H145" s="2">
        <v>77281</v>
      </c>
      <c r="I145" t="s">
        <v>6191</v>
      </c>
    </row>
    <row r="146" spans="1:9" x14ac:dyDescent="0.35">
      <c r="A146" s="2" t="s">
        <v>1300</v>
      </c>
      <c r="B146" s="2" t="s">
        <v>1301</v>
      </c>
      <c r="C146" s="2" t="s">
        <v>1302</v>
      </c>
      <c r="D146" s="2" t="s">
        <v>1303</v>
      </c>
      <c r="E146" s="2" t="s">
        <v>1304</v>
      </c>
      <c r="F146" s="2" t="s">
        <v>161</v>
      </c>
      <c r="G146" s="2" t="s">
        <v>19</v>
      </c>
      <c r="H146" s="2">
        <v>92668</v>
      </c>
      <c r="I146" t="s">
        <v>6190</v>
      </c>
    </row>
    <row r="147" spans="1:9" x14ac:dyDescent="0.35">
      <c r="A147" s="2" t="s">
        <v>1306</v>
      </c>
      <c r="B147" s="2" t="s">
        <v>1307</v>
      </c>
      <c r="C147" s="2" t="s">
        <v>1308</v>
      </c>
      <c r="D147" s="2" t="s">
        <v>1309</v>
      </c>
      <c r="E147" s="2" t="s">
        <v>1310</v>
      </c>
      <c r="F147" s="2" t="s">
        <v>50</v>
      </c>
      <c r="G147" s="2" t="s">
        <v>19</v>
      </c>
      <c r="H147" s="2">
        <v>88553</v>
      </c>
      <c r="I147" t="s">
        <v>6191</v>
      </c>
    </row>
    <row r="148" spans="1:9" x14ac:dyDescent="0.35">
      <c r="A148" s="2" t="s">
        <v>1312</v>
      </c>
      <c r="B148" s="2" t="s">
        <v>1313</v>
      </c>
      <c r="C148" s="2" t="s">
        <v>1314</v>
      </c>
      <c r="D148" s="2" t="s">
        <v>1315</v>
      </c>
      <c r="E148" s="2" t="s">
        <v>1316</v>
      </c>
      <c r="F148" s="2" t="s">
        <v>352</v>
      </c>
      <c r="G148" s="2" t="s">
        <v>19</v>
      </c>
      <c r="H148" s="2">
        <v>89714</v>
      </c>
      <c r="I148" t="s">
        <v>6191</v>
      </c>
    </row>
    <row r="149" spans="1:9" x14ac:dyDescent="0.35">
      <c r="A149" s="2" t="s">
        <v>1317</v>
      </c>
      <c r="B149" s="2" t="s">
        <v>1318</v>
      </c>
      <c r="C149" s="2" t="s">
        <v>1319</v>
      </c>
      <c r="D149" s="2" t="s">
        <v>1320</v>
      </c>
      <c r="E149" s="2" t="s">
        <v>1321</v>
      </c>
      <c r="F149" s="2" t="s">
        <v>106</v>
      </c>
      <c r="G149" s="2" t="s">
        <v>19</v>
      </c>
      <c r="H149" s="2">
        <v>76105</v>
      </c>
      <c r="I149" t="s">
        <v>6190</v>
      </c>
    </row>
    <row r="150" spans="1:9" x14ac:dyDescent="0.35">
      <c r="A150" s="2" t="s">
        <v>1323</v>
      </c>
      <c r="B150" s="2" t="s">
        <v>1324</v>
      </c>
      <c r="C150" s="2" t="s">
        <v>1325</v>
      </c>
      <c r="D150" s="2" t="s">
        <v>1326</v>
      </c>
      <c r="E150" s="2" t="s">
        <v>1327</v>
      </c>
      <c r="F150" s="2" t="s">
        <v>138</v>
      </c>
      <c r="G150" s="2" t="s">
        <v>19</v>
      </c>
      <c r="H150" s="2">
        <v>84605</v>
      </c>
      <c r="I150" t="s">
        <v>6190</v>
      </c>
    </row>
    <row r="151" spans="1:9" x14ac:dyDescent="0.35">
      <c r="A151" s="2" t="s">
        <v>1329</v>
      </c>
      <c r="B151" s="2" t="s">
        <v>1330</v>
      </c>
      <c r="C151" s="2"/>
      <c r="D151" s="2" t="s">
        <v>1331</v>
      </c>
      <c r="E151" s="2" t="s">
        <v>1332</v>
      </c>
      <c r="F151" s="2" t="s">
        <v>197</v>
      </c>
      <c r="G151" s="2" t="s">
        <v>19</v>
      </c>
      <c r="H151" s="2">
        <v>33487</v>
      </c>
      <c r="I151" t="s">
        <v>6190</v>
      </c>
    </row>
    <row r="152" spans="1:9" x14ac:dyDescent="0.35">
      <c r="A152" s="2" t="s">
        <v>1334</v>
      </c>
      <c r="B152" s="2" t="s">
        <v>1335</v>
      </c>
      <c r="C152" s="2" t="s">
        <v>1336</v>
      </c>
      <c r="D152" s="2" t="s">
        <v>1337</v>
      </c>
      <c r="E152" s="2" t="s">
        <v>1338</v>
      </c>
      <c r="F152" s="2" t="s">
        <v>24</v>
      </c>
      <c r="G152" s="2" t="s">
        <v>19</v>
      </c>
      <c r="H152" s="2">
        <v>24040</v>
      </c>
      <c r="I152" t="s">
        <v>6190</v>
      </c>
    </row>
    <row r="153" spans="1:9" x14ac:dyDescent="0.35">
      <c r="A153" s="2" t="s">
        <v>1340</v>
      </c>
      <c r="B153" s="2" t="s">
        <v>1341</v>
      </c>
      <c r="C153" s="2"/>
      <c r="D153" s="2" t="s">
        <v>1342</v>
      </c>
      <c r="E153" s="2" t="s">
        <v>1343</v>
      </c>
      <c r="F153" s="2" t="s">
        <v>169</v>
      </c>
      <c r="G153" s="2" t="s">
        <v>19</v>
      </c>
      <c r="H153" s="2">
        <v>50369</v>
      </c>
      <c r="I153" t="s">
        <v>6190</v>
      </c>
    </row>
    <row r="154" spans="1:9" x14ac:dyDescent="0.35">
      <c r="A154" s="2" t="s">
        <v>1345</v>
      </c>
      <c r="B154" s="2" t="s">
        <v>1346</v>
      </c>
      <c r="C154" s="2" t="s">
        <v>1347</v>
      </c>
      <c r="D154" s="2" t="s">
        <v>1348</v>
      </c>
      <c r="E154" s="2" t="s">
        <v>1349</v>
      </c>
      <c r="F154" s="2" t="s">
        <v>73</v>
      </c>
      <c r="G154" s="2" t="s">
        <v>19</v>
      </c>
      <c r="H154" s="2">
        <v>96805</v>
      </c>
      <c r="I154" t="s">
        <v>6190</v>
      </c>
    </row>
    <row r="155" spans="1:9" x14ac:dyDescent="0.35">
      <c r="A155" s="2" t="s">
        <v>1351</v>
      </c>
      <c r="B155" s="2" t="s">
        <v>1352</v>
      </c>
      <c r="C155" s="2"/>
      <c r="D155" s="2" t="s">
        <v>1353</v>
      </c>
      <c r="E155" s="2" t="s">
        <v>1354</v>
      </c>
      <c r="F155" s="2" t="s">
        <v>271</v>
      </c>
      <c r="G155" s="2" t="s">
        <v>19</v>
      </c>
      <c r="H155" s="2">
        <v>33345</v>
      </c>
      <c r="I155" t="s">
        <v>6191</v>
      </c>
    </row>
    <row r="156" spans="1:9" x14ac:dyDescent="0.35">
      <c r="A156" s="2" t="s">
        <v>1356</v>
      </c>
      <c r="B156" s="2" t="s">
        <v>1357</v>
      </c>
      <c r="C156" s="2" t="s">
        <v>1358</v>
      </c>
      <c r="D156" s="2" t="s">
        <v>1359</v>
      </c>
      <c r="E156" s="2" t="s">
        <v>1360</v>
      </c>
      <c r="F156" s="2" t="s">
        <v>46</v>
      </c>
      <c r="G156" s="2" t="s">
        <v>19</v>
      </c>
      <c r="H156" s="2">
        <v>19172</v>
      </c>
      <c r="I156" t="s">
        <v>6191</v>
      </c>
    </row>
    <row r="157" spans="1:9" x14ac:dyDescent="0.35">
      <c r="A157" s="2" t="s">
        <v>1362</v>
      </c>
      <c r="B157" s="2" t="s">
        <v>1363</v>
      </c>
      <c r="C157" s="2" t="s">
        <v>1364</v>
      </c>
      <c r="D157" s="2" t="s">
        <v>1365</v>
      </c>
      <c r="E157" s="2" t="s">
        <v>1366</v>
      </c>
      <c r="F157" s="2" t="s">
        <v>124</v>
      </c>
      <c r="G157" s="2" t="s">
        <v>19</v>
      </c>
      <c r="H157" s="2">
        <v>6854</v>
      </c>
      <c r="I157" t="s">
        <v>6190</v>
      </c>
    </row>
    <row r="158" spans="1:9" x14ac:dyDescent="0.35">
      <c r="A158" s="2" t="s">
        <v>1368</v>
      </c>
      <c r="B158" s="2" t="s">
        <v>1369</v>
      </c>
      <c r="C158" s="2" t="s">
        <v>1370</v>
      </c>
      <c r="D158" s="2" t="s">
        <v>1371</v>
      </c>
      <c r="E158" s="2" t="s">
        <v>1372</v>
      </c>
      <c r="F158" s="2" t="s">
        <v>59</v>
      </c>
      <c r="G158" s="2" t="s">
        <v>19</v>
      </c>
      <c r="H158" s="2">
        <v>76011</v>
      </c>
      <c r="I158" t="s">
        <v>6190</v>
      </c>
    </row>
    <row r="159" spans="1:9" x14ac:dyDescent="0.35">
      <c r="A159" s="2" t="s">
        <v>1374</v>
      </c>
      <c r="B159" s="2" t="s">
        <v>1375</v>
      </c>
      <c r="C159" s="2" t="s">
        <v>1376</v>
      </c>
      <c r="D159" s="2" t="s">
        <v>1377</v>
      </c>
      <c r="E159" s="2" t="s">
        <v>1378</v>
      </c>
      <c r="F159" s="2" t="s">
        <v>360</v>
      </c>
      <c r="G159" s="2" t="s">
        <v>318</v>
      </c>
      <c r="H159" s="2" t="s">
        <v>361</v>
      </c>
      <c r="I159" t="s">
        <v>6191</v>
      </c>
    </row>
    <row r="160" spans="1:9" x14ac:dyDescent="0.35">
      <c r="A160" s="2" t="s">
        <v>1380</v>
      </c>
      <c r="B160" s="2" t="s">
        <v>1381</v>
      </c>
      <c r="C160" s="2"/>
      <c r="D160" s="2" t="s">
        <v>1382</v>
      </c>
      <c r="E160" s="2" t="s">
        <v>1383</v>
      </c>
      <c r="F160" s="2" t="s">
        <v>65</v>
      </c>
      <c r="G160" s="2" t="s">
        <v>19</v>
      </c>
      <c r="H160" s="2">
        <v>37416</v>
      </c>
      <c r="I160" t="s">
        <v>6190</v>
      </c>
    </row>
    <row r="161" spans="1:9" x14ac:dyDescent="0.35">
      <c r="A161" s="2" t="s">
        <v>1385</v>
      </c>
      <c r="B161" s="2" t="s">
        <v>1386</v>
      </c>
      <c r="C161" s="2"/>
      <c r="D161" s="2" t="s">
        <v>1387</v>
      </c>
      <c r="E161" s="2" t="s">
        <v>1388</v>
      </c>
      <c r="F161" s="2" t="s">
        <v>189</v>
      </c>
      <c r="G161" s="2" t="s">
        <v>19</v>
      </c>
      <c r="H161" s="2">
        <v>97296</v>
      </c>
      <c r="I161" t="s">
        <v>6191</v>
      </c>
    </row>
    <row r="162" spans="1:9" x14ac:dyDescent="0.35">
      <c r="A162" s="2" t="s">
        <v>1390</v>
      </c>
      <c r="B162" s="2" t="s">
        <v>1391</v>
      </c>
      <c r="C162" s="2" t="s">
        <v>1392</v>
      </c>
      <c r="D162" s="2" t="s">
        <v>1393</v>
      </c>
      <c r="E162" s="2" t="s">
        <v>1394</v>
      </c>
      <c r="F162" s="2" t="s">
        <v>77</v>
      </c>
      <c r="G162" s="2" t="s">
        <v>19</v>
      </c>
      <c r="H162" s="2">
        <v>73135</v>
      </c>
      <c r="I162" t="s">
        <v>6191</v>
      </c>
    </row>
    <row r="163" spans="1:9" x14ac:dyDescent="0.35">
      <c r="A163" s="2" t="s">
        <v>1396</v>
      </c>
      <c r="B163" s="2" t="s">
        <v>1397</v>
      </c>
      <c r="C163" s="2" t="s">
        <v>1398</v>
      </c>
      <c r="D163" s="2" t="s">
        <v>1399</v>
      </c>
      <c r="E163" s="2" t="s">
        <v>1400</v>
      </c>
      <c r="F163" s="2" t="s">
        <v>47</v>
      </c>
      <c r="G163" s="2" t="s">
        <v>19</v>
      </c>
      <c r="H163" s="2">
        <v>20520</v>
      </c>
      <c r="I163" t="s">
        <v>6191</v>
      </c>
    </row>
    <row r="164" spans="1:9" x14ac:dyDescent="0.35">
      <c r="A164" s="2" t="s">
        <v>1402</v>
      </c>
      <c r="B164" s="2" t="s">
        <v>1403</v>
      </c>
      <c r="C164" s="2" t="s">
        <v>1404</v>
      </c>
      <c r="D164" s="2" t="s">
        <v>1405</v>
      </c>
      <c r="E164" s="2" t="s">
        <v>1406</v>
      </c>
      <c r="F164" s="2" t="s">
        <v>82</v>
      </c>
      <c r="G164" s="2" t="s">
        <v>19</v>
      </c>
      <c r="H164" s="2">
        <v>27415</v>
      </c>
      <c r="I164" t="s">
        <v>6190</v>
      </c>
    </row>
    <row r="165" spans="1:9" x14ac:dyDescent="0.35">
      <c r="A165" s="2" t="s">
        <v>1408</v>
      </c>
      <c r="B165" s="2" t="s">
        <v>1409</v>
      </c>
      <c r="C165" s="2" t="s">
        <v>1410</v>
      </c>
      <c r="D165" s="2" t="s">
        <v>1411</v>
      </c>
      <c r="E165" s="2" t="s">
        <v>1412</v>
      </c>
      <c r="F165" s="2" t="s">
        <v>164</v>
      </c>
      <c r="G165" s="2" t="s">
        <v>19</v>
      </c>
      <c r="H165" s="2">
        <v>22313</v>
      </c>
      <c r="I165" t="s">
        <v>6191</v>
      </c>
    </row>
    <row r="166" spans="1:9" x14ac:dyDescent="0.35">
      <c r="A166" s="2" t="s">
        <v>1414</v>
      </c>
      <c r="B166" s="2" t="s">
        <v>1415</v>
      </c>
      <c r="C166" s="2" t="s">
        <v>1416</v>
      </c>
      <c r="D166" s="2" t="s">
        <v>1417</v>
      </c>
      <c r="E166" s="2" t="s">
        <v>1418</v>
      </c>
      <c r="F166" s="2" t="s">
        <v>1419</v>
      </c>
      <c r="G166" s="2" t="s">
        <v>318</v>
      </c>
      <c r="H166" s="2" t="s">
        <v>370</v>
      </c>
      <c r="I166" t="s">
        <v>6191</v>
      </c>
    </row>
    <row r="167" spans="1:9" x14ac:dyDescent="0.35">
      <c r="A167" s="2" t="s">
        <v>1421</v>
      </c>
      <c r="B167" s="2" t="s">
        <v>1422</v>
      </c>
      <c r="C167" s="2"/>
      <c r="D167" s="2" t="s">
        <v>1423</v>
      </c>
      <c r="E167" s="2" t="s">
        <v>1424</v>
      </c>
      <c r="F167" s="2" t="s">
        <v>163</v>
      </c>
      <c r="G167" s="2" t="s">
        <v>19</v>
      </c>
      <c r="H167" s="2">
        <v>53405</v>
      </c>
      <c r="I167" t="s">
        <v>6190</v>
      </c>
    </row>
    <row r="168" spans="1:9" x14ac:dyDescent="0.35">
      <c r="A168" s="2" t="s">
        <v>1426</v>
      </c>
      <c r="B168" s="2" t="s">
        <v>1427</v>
      </c>
      <c r="C168" s="2"/>
      <c r="D168" s="2" t="s">
        <v>1428</v>
      </c>
      <c r="E168" s="2" t="s">
        <v>1429</v>
      </c>
      <c r="F168" s="2" t="s">
        <v>209</v>
      </c>
      <c r="G168" s="2" t="s">
        <v>19</v>
      </c>
      <c r="H168" s="2">
        <v>34629</v>
      </c>
      <c r="I168" t="s">
        <v>6190</v>
      </c>
    </row>
    <row r="169" spans="1:9" x14ac:dyDescent="0.35">
      <c r="A169" s="2" t="s">
        <v>1431</v>
      </c>
      <c r="B169" s="2" t="s">
        <v>1432</v>
      </c>
      <c r="C169" s="2" t="s">
        <v>1433</v>
      </c>
      <c r="D169" s="2" t="s">
        <v>1434</v>
      </c>
      <c r="E169" s="2" t="s">
        <v>1435</v>
      </c>
      <c r="F169" s="2" t="s">
        <v>163</v>
      </c>
      <c r="G169" s="2" t="s">
        <v>19</v>
      </c>
      <c r="H169" s="2">
        <v>53405</v>
      </c>
      <c r="I169" t="s">
        <v>6190</v>
      </c>
    </row>
    <row r="170" spans="1:9" x14ac:dyDescent="0.35">
      <c r="A170" s="2" t="s">
        <v>1437</v>
      </c>
      <c r="B170" s="2" t="s">
        <v>1438</v>
      </c>
      <c r="C170" s="2"/>
      <c r="D170" s="2" t="s">
        <v>1439</v>
      </c>
      <c r="E170" s="2" t="s">
        <v>1440</v>
      </c>
      <c r="F170" s="2" t="s">
        <v>1419</v>
      </c>
      <c r="G170" s="2" t="s">
        <v>318</v>
      </c>
      <c r="H170" s="2" t="s">
        <v>370</v>
      </c>
      <c r="I170" t="s">
        <v>6191</v>
      </c>
    </row>
    <row r="171" spans="1:9" x14ac:dyDescent="0.35">
      <c r="A171" s="2" t="s">
        <v>1442</v>
      </c>
      <c r="B171" s="2" t="s">
        <v>1443</v>
      </c>
      <c r="C171" s="2" t="s">
        <v>1444</v>
      </c>
      <c r="D171" s="2" t="s">
        <v>1445</v>
      </c>
      <c r="E171" s="2" t="s">
        <v>1446</v>
      </c>
      <c r="F171" s="2" t="s">
        <v>1447</v>
      </c>
      <c r="G171" s="2" t="s">
        <v>318</v>
      </c>
      <c r="H171" s="2" t="s">
        <v>460</v>
      </c>
      <c r="I171" t="s">
        <v>6191</v>
      </c>
    </row>
    <row r="172" spans="1:9" x14ac:dyDescent="0.35">
      <c r="A172" s="2" t="s">
        <v>1449</v>
      </c>
      <c r="B172" s="2" t="s">
        <v>1450</v>
      </c>
      <c r="C172" s="2" t="s">
        <v>1451</v>
      </c>
      <c r="D172" s="2"/>
      <c r="E172" s="2" t="s">
        <v>1452</v>
      </c>
      <c r="F172" s="2" t="s">
        <v>102</v>
      </c>
      <c r="G172" s="2" t="s">
        <v>28</v>
      </c>
      <c r="H172" s="2" t="s">
        <v>103</v>
      </c>
      <c r="I172" t="s">
        <v>6191</v>
      </c>
    </row>
    <row r="173" spans="1:9" x14ac:dyDescent="0.35">
      <c r="A173" s="2" t="s">
        <v>1454</v>
      </c>
      <c r="B173" s="2" t="s">
        <v>1455</v>
      </c>
      <c r="C173" s="2" t="s">
        <v>1456</v>
      </c>
      <c r="D173" s="2" t="s">
        <v>1457</v>
      </c>
      <c r="E173" s="2" t="s">
        <v>1458</v>
      </c>
      <c r="F173" s="2" t="s">
        <v>137</v>
      </c>
      <c r="G173" s="2" t="s">
        <v>19</v>
      </c>
      <c r="H173" s="2">
        <v>33686</v>
      </c>
      <c r="I173" t="s">
        <v>6190</v>
      </c>
    </row>
    <row r="174" spans="1:9" x14ac:dyDescent="0.35">
      <c r="A174" s="2" t="s">
        <v>1460</v>
      </c>
      <c r="B174" s="2" t="s">
        <v>1461</v>
      </c>
      <c r="C174" s="2" t="s">
        <v>1462</v>
      </c>
      <c r="D174" s="2"/>
      <c r="E174" s="2" t="s">
        <v>1463</v>
      </c>
      <c r="F174" s="2" t="s">
        <v>440</v>
      </c>
      <c r="G174" s="2" t="s">
        <v>318</v>
      </c>
      <c r="H174" s="2" t="s">
        <v>369</v>
      </c>
      <c r="I174" t="s">
        <v>6191</v>
      </c>
    </row>
    <row r="175" spans="1:9" x14ac:dyDescent="0.35">
      <c r="A175" s="2" t="s">
        <v>1465</v>
      </c>
      <c r="B175" s="2" t="s">
        <v>1466</v>
      </c>
      <c r="C175" s="2" t="s">
        <v>1467</v>
      </c>
      <c r="D175" s="2" t="s">
        <v>1468</v>
      </c>
      <c r="E175" s="2" t="s">
        <v>1469</v>
      </c>
      <c r="F175" s="2" t="s">
        <v>187</v>
      </c>
      <c r="G175" s="2" t="s">
        <v>19</v>
      </c>
      <c r="H175" s="2">
        <v>36195</v>
      </c>
      <c r="I175" t="s">
        <v>6191</v>
      </c>
    </row>
    <row r="176" spans="1:9" x14ac:dyDescent="0.35">
      <c r="A176" s="2" t="s">
        <v>1471</v>
      </c>
      <c r="B176" s="2" t="s">
        <v>1472</v>
      </c>
      <c r="C176" s="2"/>
      <c r="D176" s="2" t="s">
        <v>1473</v>
      </c>
      <c r="E176" s="2" t="s">
        <v>1474</v>
      </c>
      <c r="F176" s="2" t="s">
        <v>351</v>
      </c>
      <c r="G176" s="2" t="s">
        <v>19</v>
      </c>
      <c r="H176" s="2">
        <v>89436</v>
      </c>
      <c r="I176" t="s">
        <v>6190</v>
      </c>
    </row>
    <row r="177" spans="1:9" x14ac:dyDescent="0.35">
      <c r="A177" s="2" t="s">
        <v>1476</v>
      </c>
      <c r="B177" s="2" t="s">
        <v>1477</v>
      </c>
      <c r="C177" s="2" t="s">
        <v>1478</v>
      </c>
      <c r="D177" s="2" t="s">
        <v>1479</v>
      </c>
      <c r="E177" s="2" t="s">
        <v>1480</v>
      </c>
      <c r="F177" s="2" t="s">
        <v>167</v>
      </c>
      <c r="G177" s="2" t="s">
        <v>19</v>
      </c>
      <c r="H177" s="2">
        <v>31205</v>
      </c>
      <c r="I177" t="s">
        <v>6190</v>
      </c>
    </row>
    <row r="178" spans="1:9" x14ac:dyDescent="0.35">
      <c r="A178" s="2" t="s">
        <v>1482</v>
      </c>
      <c r="B178" s="2" t="s">
        <v>1483</v>
      </c>
      <c r="C178" s="2" t="s">
        <v>1484</v>
      </c>
      <c r="D178" s="2" t="s">
        <v>1485</v>
      </c>
      <c r="E178" s="2" t="s">
        <v>1486</v>
      </c>
      <c r="F178" s="2" t="s">
        <v>146</v>
      </c>
      <c r="G178" s="2" t="s">
        <v>19</v>
      </c>
      <c r="H178" s="2">
        <v>90605</v>
      </c>
      <c r="I178" t="s">
        <v>6190</v>
      </c>
    </row>
    <row r="179" spans="1:9" x14ac:dyDescent="0.35">
      <c r="A179" s="2" t="s">
        <v>1488</v>
      </c>
      <c r="B179" s="2" t="s">
        <v>1489</v>
      </c>
      <c r="C179" s="2" t="s">
        <v>1490</v>
      </c>
      <c r="D179" s="2"/>
      <c r="E179" s="2" t="s">
        <v>1491</v>
      </c>
      <c r="F179" s="2" t="s">
        <v>193</v>
      </c>
      <c r="G179" s="2" t="s">
        <v>19</v>
      </c>
      <c r="H179" s="2">
        <v>37605</v>
      </c>
      <c r="I179" t="s">
        <v>6190</v>
      </c>
    </row>
    <row r="180" spans="1:9" x14ac:dyDescent="0.35">
      <c r="A180" s="2" t="s">
        <v>1493</v>
      </c>
      <c r="B180" s="2" t="s">
        <v>1494</v>
      </c>
      <c r="C180" s="2" t="s">
        <v>1495</v>
      </c>
      <c r="D180" s="2" t="s">
        <v>1496</v>
      </c>
      <c r="E180" s="2" t="s">
        <v>1497</v>
      </c>
      <c r="F180" s="2" t="s">
        <v>219</v>
      </c>
      <c r="G180" s="2" t="s">
        <v>19</v>
      </c>
      <c r="H180" s="2">
        <v>14614</v>
      </c>
      <c r="I180" t="s">
        <v>6191</v>
      </c>
    </row>
    <row r="181" spans="1:9" x14ac:dyDescent="0.35">
      <c r="A181" s="2" t="s">
        <v>1499</v>
      </c>
      <c r="B181" s="2" t="s">
        <v>1500</v>
      </c>
      <c r="C181" s="2"/>
      <c r="D181" s="2" t="s">
        <v>1501</v>
      </c>
      <c r="E181" s="2" t="s">
        <v>1502</v>
      </c>
      <c r="F181" s="2" t="s">
        <v>362</v>
      </c>
      <c r="G181" s="2" t="s">
        <v>318</v>
      </c>
      <c r="H181" s="2" t="s">
        <v>363</v>
      </c>
      <c r="I181" t="s">
        <v>6191</v>
      </c>
    </row>
    <row r="182" spans="1:9" x14ac:dyDescent="0.35">
      <c r="A182" s="2" t="s">
        <v>1504</v>
      </c>
      <c r="B182" s="2" t="s">
        <v>1505</v>
      </c>
      <c r="C182" s="2" t="s">
        <v>1506</v>
      </c>
      <c r="D182" s="2" t="s">
        <v>1507</v>
      </c>
      <c r="E182" s="2" t="s">
        <v>1508</v>
      </c>
      <c r="F182" s="2" t="s">
        <v>139</v>
      </c>
      <c r="G182" s="2" t="s">
        <v>19</v>
      </c>
      <c r="H182" s="2">
        <v>11254</v>
      </c>
      <c r="I182" t="s">
        <v>6191</v>
      </c>
    </row>
    <row r="183" spans="1:9" x14ac:dyDescent="0.35">
      <c r="A183" s="2" t="s">
        <v>1509</v>
      </c>
      <c r="B183" s="2" t="s">
        <v>1510</v>
      </c>
      <c r="C183" s="2" t="s">
        <v>1511</v>
      </c>
      <c r="D183" s="2" t="s">
        <v>1512</v>
      </c>
      <c r="E183" s="2" t="s">
        <v>1513</v>
      </c>
      <c r="F183" s="2" t="s">
        <v>83</v>
      </c>
      <c r="G183" s="2" t="s">
        <v>19</v>
      </c>
      <c r="H183" s="2">
        <v>1114</v>
      </c>
      <c r="I183" t="s">
        <v>6191</v>
      </c>
    </row>
    <row r="184" spans="1:9" x14ac:dyDescent="0.35">
      <c r="A184" s="2" t="s">
        <v>1515</v>
      </c>
      <c r="B184" s="2" t="s">
        <v>1516</v>
      </c>
      <c r="C184" s="2" t="s">
        <v>1517</v>
      </c>
      <c r="D184" s="2" t="s">
        <v>1518</v>
      </c>
      <c r="E184" s="2" t="s">
        <v>1519</v>
      </c>
      <c r="F184" s="2" t="s">
        <v>232</v>
      </c>
      <c r="G184" s="2" t="s">
        <v>19</v>
      </c>
      <c r="H184" s="2">
        <v>22908</v>
      </c>
      <c r="I184" t="s">
        <v>6191</v>
      </c>
    </row>
    <row r="185" spans="1:9" x14ac:dyDescent="0.35">
      <c r="A185" s="2" t="s">
        <v>1521</v>
      </c>
      <c r="B185" s="2" t="s">
        <v>1522</v>
      </c>
      <c r="C185" s="2" t="s">
        <v>1523</v>
      </c>
      <c r="D185" s="2" t="s">
        <v>1524</v>
      </c>
      <c r="E185" s="2" t="s">
        <v>1525</v>
      </c>
      <c r="F185" s="2" t="s">
        <v>115</v>
      </c>
      <c r="G185" s="2" t="s">
        <v>19</v>
      </c>
      <c r="H185" s="2">
        <v>75044</v>
      </c>
      <c r="I185" t="s">
        <v>6191</v>
      </c>
    </row>
    <row r="186" spans="1:9" x14ac:dyDescent="0.35">
      <c r="A186" s="2" t="s">
        <v>1527</v>
      </c>
      <c r="B186" s="2" t="s">
        <v>1528</v>
      </c>
      <c r="C186" s="2" t="s">
        <v>1529</v>
      </c>
      <c r="D186" s="2" t="s">
        <v>1530</v>
      </c>
      <c r="E186" s="2" t="s">
        <v>1531</v>
      </c>
      <c r="F186" s="2" t="s">
        <v>33</v>
      </c>
      <c r="G186" s="2" t="s">
        <v>19</v>
      </c>
      <c r="H186" s="2">
        <v>55448</v>
      </c>
      <c r="I186" t="s">
        <v>6191</v>
      </c>
    </row>
    <row r="187" spans="1:9" x14ac:dyDescent="0.35">
      <c r="A187" s="2" t="s">
        <v>1533</v>
      </c>
      <c r="B187" s="2" t="s">
        <v>1534</v>
      </c>
      <c r="C187" s="2" t="s">
        <v>1535</v>
      </c>
      <c r="D187" s="2" t="s">
        <v>1536</v>
      </c>
      <c r="E187" s="2" t="s">
        <v>1537</v>
      </c>
      <c r="F187" s="2" t="s">
        <v>174</v>
      </c>
      <c r="G187" s="2" t="s">
        <v>19</v>
      </c>
      <c r="H187" s="2">
        <v>48919</v>
      </c>
      <c r="I187" t="s">
        <v>6190</v>
      </c>
    </row>
    <row r="188" spans="1:9" x14ac:dyDescent="0.35">
      <c r="A188" s="2" t="s">
        <v>1539</v>
      </c>
      <c r="B188" s="2" t="s">
        <v>1540</v>
      </c>
      <c r="C188" s="2" t="s">
        <v>1541</v>
      </c>
      <c r="D188" s="2" t="s">
        <v>1542</v>
      </c>
      <c r="E188" s="2" t="s">
        <v>1543</v>
      </c>
      <c r="F188" s="2" t="s">
        <v>141</v>
      </c>
      <c r="G188" s="2" t="s">
        <v>19</v>
      </c>
      <c r="H188" s="2">
        <v>58207</v>
      </c>
      <c r="I188" t="s">
        <v>6191</v>
      </c>
    </row>
    <row r="189" spans="1:9" x14ac:dyDescent="0.35">
      <c r="A189" s="2" t="s">
        <v>1545</v>
      </c>
      <c r="B189" s="2" t="s">
        <v>1546</v>
      </c>
      <c r="C189" s="2" t="s">
        <v>1547</v>
      </c>
      <c r="D189" s="2"/>
      <c r="E189" s="2" t="s">
        <v>1548</v>
      </c>
      <c r="F189" s="2" t="s">
        <v>72</v>
      </c>
      <c r="G189" s="2" t="s">
        <v>19</v>
      </c>
      <c r="H189" s="2">
        <v>99522</v>
      </c>
      <c r="I189" t="s">
        <v>6190</v>
      </c>
    </row>
    <row r="190" spans="1:9" x14ac:dyDescent="0.35">
      <c r="A190" s="2" t="s">
        <v>1550</v>
      </c>
      <c r="B190" s="2" t="s">
        <v>1551</v>
      </c>
      <c r="C190" s="2" t="s">
        <v>1552</v>
      </c>
      <c r="D190" s="2" t="s">
        <v>1553</v>
      </c>
      <c r="E190" s="2" t="s">
        <v>1554</v>
      </c>
      <c r="F190" s="2" t="s">
        <v>77</v>
      </c>
      <c r="G190" s="2" t="s">
        <v>19</v>
      </c>
      <c r="H190" s="2">
        <v>73129</v>
      </c>
      <c r="I190" t="s">
        <v>6190</v>
      </c>
    </row>
    <row r="191" spans="1:9" x14ac:dyDescent="0.35">
      <c r="A191" s="2" t="s">
        <v>1556</v>
      </c>
      <c r="B191" s="2" t="s">
        <v>1557</v>
      </c>
      <c r="C191" s="2" t="s">
        <v>1558</v>
      </c>
      <c r="D191" s="2" t="s">
        <v>1559</v>
      </c>
      <c r="E191" s="2" t="s">
        <v>1560</v>
      </c>
      <c r="F191" s="2" t="s">
        <v>90</v>
      </c>
      <c r="G191" s="2" t="s">
        <v>19</v>
      </c>
      <c r="H191" s="2">
        <v>74103</v>
      </c>
      <c r="I191" t="s">
        <v>6190</v>
      </c>
    </row>
    <row r="192" spans="1:9" x14ac:dyDescent="0.35">
      <c r="A192" s="2" t="s">
        <v>1562</v>
      </c>
      <c r="B192" s="2" t="s">
        <v>1563</v>
      </c>
      <c r="C192" s="2" t="s">
        <v>1564</v>
      </c>
      <c r="D192" s="2" t="s">
        <v>1565</v>
      </c>
      <c r="E192" s="2" t="s">
        <v>1566</v>
      </c>
      <c r="F192" s="2" t="s">
        <v>41</v>
      </c>
      <c r="G192" s="2" t="s">
        <v>19</v>
      </c>
      <c r="H192" s="2">
        <v>48211</v>
      </c>
      <c r="I192" t="s">
        <v>6190</v>
      </c>
    </row>
    <row r="193" spans="1:9" x14ac:dyDescent="0.35">
      <c r="A193" s="2" t="s">
        <v>1568</v>
      </c>
      <c r="B193" s="2" t="s">
        <v>1569</v>
      </c>
      <c r="C193" s="2" t="s">
        <v>1570</v>
      </c>
      <c r="D193" s="2" t="s">
        <v>1571</v>
      </c>
      <c r="E193" s="2" t="s">
        <v>1572</v>
      </c>
      <c r="F193" s="2" t="s">
        <v>47</v>
      </c>
      <c r="G193" s="2" t="s">
        <v>19</v>
      </c>
      <c r="H193" s="2">
        <v>20436</v>
      </c>
      <c r="I193" t="s">
        <v>6190</v>
      </c>
    </row>
    <row r="194" spans="1:9" x14ac:dyDescent="0.35">
      <c r="A194" s="2" t="s">
        <v>1574</v>
      </c>
      <c r="B194" s="2" t="s">
        <v>1575</v>
      </c>
      <c r="C194" s="2" t="s">
        <v>1576</v>
      </c>
      <c r="D194" s="2" t="s">
        <v>1577</v>
      </c>
      <c r="E194" s="2" t="s">
        <v>1578</v>
      </c>
      <c r="F194" s="2" t="s">
        <v>323</v>
      </c>
      <c r="G194" s="2" t="s">
        <v>318</v>
      </c>
      <c r="H194" s="2" t="s">
        <v>324</v>
      </c>
      <c r="I194" t="s">
        <v>6190</v>
      </c>
    </row>
    <row r="195" spans="1:9" x14ac:dyDescent="0.35">
      <c r="A195" s="2" t="s">
        <v>1580</v>
      </c>
      <c r="B195" s="2" t="s">
        <v>1581</v>
      </c>
      <c r="C195" s="2"/>
      <c r="D195" s="2" t="s">
        <v>1582</v>
      </c>
      <c r="E195" s="2" t="s">
        <v>1583</v>
      </c>
      <c r="F195" s="2" t="s">
        <v>188</v>
      </c>
      <c r="G195" s="2" t="s">
        <v>19</v>
      </c>
      <c r="H195" s="2">
        <v>85215</v>
      </c>
      <c r="I195" t="s">
        <v>6191</v>
      </c>
    </row>
    <row r="196" spans="1:9" x14ac:dyDescent="0.35">
      <c r="A196" s="2" t="s">
        <v>1585</v>
      </c>
      <c r="B196" s="2" t="s">
        <v>1586</v>
      </c>
      <c r="C196" s="2" t="s">
        <v>1587</v>
      </c>
      <c r="D196" s="2" t="s">
        <v>1588</v>
      </c>
      <c r="E196" s="2" t="s">
        <v>1589</v>
      </c>
      <c r="F196" s="2" t="s">
        <v>181</v>
      </c>
      <c r="G196" s="2" t="s">
        <v>19</v>
      </c>
      <c r="H196" s="2">
        <v>44485</v>
      </c>
      <c r="I196" t="s">
        <v>6191</v>
      </c>
    </row>
    <row r="197" spans="1:9" x14ac:dyDescent="0.35">
      <c r="A197" s="2" t="s">
        <v>1591</v>
      </c>
      <c r="B197" s="2" t="s">
        <v>1592</v>
      </c>
      <c r="C197" s="2" t="s">
        <v>1593</v>
      </c>
      <c r="D197" s="2" t="s">
        <v>1594</v>
      </c>
      <c r="E197" s="2" t="s">
        <v>1595</v>
      </c>
      <c r="F197" s="2" t="s">
        <v>23</v>
      </c>
      <c r="G197" s="2" t="s">
        <v>19</v>
      </c>
      <c r="H197" s="2">
        <v>38150</v>
      </c>
      <c r="I197" t="s">
        <v>6191</v>
      </c>
    </row>
    <row r="198" spans="1:9" x14ac:dyDescent="0.35">
      <c r="A198" s="2" t="s">
        <v>1597</v>
      </c>
      <c r="B198" s="2" t="s">
        <v>1598</v>
      </c>
      <c r="C198" s="2" t="s">
        <v>1599</v>
      </c>
      <c r="D198" s="2"/>
      <c r="E198" s="2" t="s">
        <v>1600</v>
      </c>
      <c r="F198" s="2" t="s">
        <v>47</v>
      </c>
      <c r="G198" s="2" t="s">
        <v>19</v>
      </c>
      <c r="H198" s="2">
        <v>20535</v>
      </c>
      <c r="I198" t="s">
        <v>6191</v>
      </c>
    </row>
    <row r="199" spans="1:9" x14ac:dyDescent="0.35">
      <c r="A199" s="2" t="s">
        <v>1601</v>
      </c>
      <c r="B199" s="2" t="s">
        <v>1602</v>
      </c>
      <c r="C199" s="2" t="s">
        <v>1603</v>
      </c>
      <c r="D199" s="2" t="s">
        <v>1604</v>
      </c>
      <c r="E199" s="2" t="s">
        <v>1605</v>
      </c>
      <c r="F199" s="2" t="s">
        <v>475</v>
      </c>
      <c r="G199" s="2" t="s">
        <v>318</v>
      </c>
      <c r="H199" s="2" t="s">
        <v>425</v>
      </c>
      <c r="I199" t="s">
        <v>6190</v>
      </c>
    </row>
    <row r="200" spans="1:9" x14ac:dyDescent="0.35">
      <c r="A200" s="2" t="s">
        <v>1606</v>
      </c>
      <c r="B200" s="2" t="s">
        <v>1607</v>
      </c>
      <c r="C200" s="2" t="s">
        <v>1608</v>
      </c>
      <c r="D200" s="2" t="s">
        <v>1609</v>
      </c>
      <c r="E200" s="2" t="s">
        <v>1610</v>
      </c>
      <c r="F200" s="2" t="s">
        <v>121</v>
      </c>
      <c r="G200" s="2" t="s">
        <v>19</v>
      </c>
      <c r="H200" s="2">
        <v>33064</v>
      </c>
      <c r="I200" t="s">
        <v>6191</v>
      </c>
    </row>
    <row r="201" spans="1:9" x14ac:dyDescent="0.35">
      <c r="A201" s="2" t="s">
        <v>1611</v>
      </c>
      <c r="B201" s="2" t="s">
        <v>1612</v>
      </c>
      <c r="C201" s="2" t="s">
        <v>1613</v>
      </c>
      <c r="D201" s="2" t="s">
        <v>1614</v>
      </c>
      <c r="E201" s="2" t="s">
        <v>1615</v>
      </c>
      <c r="F201" s="2" t="s">
        <v>56</v>
      </c>
      <c r="G201" s="2" t="s">
        <v>19</v>
      </c>
      <c r="H201" s="2">
        <v>60604</v>
      </c>
      <c r="I201" t="s">
        <v>6191</v>
      </c>
    </row>
    <row r="202" spans="1:9" x14ac:dyDescent="0.35">
      <c r="A202" s="2" t="s">
        <v>1616</v>
      </c>
      <c r="B202" s="2" t="s">
        <v>1617</v>
      </c>
      <c r="C202" s="2" t="s">
        <v>1618</v>
      </c>
      <c r="D202" s="2" t="s">
        <v>1619</v>
      </c>
      <c r="E202" s="2" t="s">
        <v>1620</v>
      </c>
      <c r="F202" s="2" t="s">
        <v>299</v>
      </c>
      <c r="G202" s="2" t="s">
        <v>28</v>
      </c>
      <c r="H202" s="2" t="s">
        <v>300</v>
      </c>
      <c r="I202" t="s">
        <v>6191</v>
      </c>
    </row>
    <row r="203" spans="1:9" x14ac:dyDescent="0.35">
      <c r="A203" s="2" t="s">
        <v>1622</v>
      </c>
      <c r="B203" s="2" t="s">
        <v>1623</v>
      </c>
      <c r="C203" s="2"/>
      <c r="D203" s="2" t="s">
        <v>1624</v>
      </c>
      <c r="E203" s="2" t="s">
        <v>1625</v>
      </c>
      <c r="F203" s="2" t="s">
        <v>732</v>
      </c>
      <c r="G203" s="2" t="s">
        <v>19</v>
      </c>
      <c r="H203" s="2">
        <v>84409</v>
      </c>
      <c r="I203" t="s">
        <v>6191</v>
      </c>
    </row>
    <row r="204" spans="1:9" x14ac:dyDescent="0.35">
      <c r="A204" s="2" t="s">
        <v>1627</v>
      </c>
      <c r="B204" s="2" t="s">
        <v>1628</v>
      </c>
      <c r="C204" s="2" t="s">
        <v>1629</v>
      </c>
      <c r="D204" s="2" t="s">
        <v>1630</v>
      </c>
      <c r="E204" s="2" t="s">
        <v>1631</v>
      </c>
      <c r="F204" s="2" t="s">
        <v>198</v>
      </c>
      <c r="G204" s="2" t="s">
        <v>19</v>
      </c>
      <c r="H204" s="2">
        <v>12205</v>
      </c>
      <c r="I204" t="s">
        <v>6190</v>
      </c>
    </row>
    <row r="205" spans="1:9" x14ac:dyDescent="0.35">
      <c r="A205" s="2" t="s">
        <v>1633</v>
      </c>
      <c r="B205" s="2" t="s">
        <v>1634</v>
      </c>
      <c r="C205" s="2" t="s">
        <v>1635</v>
      </c>
      <c r="D205" s="2" t="s">
        <v>1636</v>
      </c>
      <c r="E205" s="2" t="s">
        <v>1637</v>
      </c>
      <c r="F205" s="2" t="s">
        <v>295</v>
      </c>
      <c r="G205" s="2" t="s">
        <v>19</v>
      </c>
      <c r="H205" s="2">
        <v>29305</v>
      </c>
      <c r="I205" t="s">
        <v>6191</v>
      </c>
    </row>
    <row r="206" spans="1:9" x14ac:dyDescent="0.35">
      <c r="A206" s="2" t="s">
        <v>1639</v>
      </c>
      <c r="B206" s="2" t="s">
        <v>1640</v>
      </c>
      <c r="C206" s="2"/>
      <c r="D206" s="2" t="s">
        <v>1641</v>
      </c>
      <c r="E206" s="2" t="s">
        <v>1642</v>
      </c>
      <c r="F206" s="2" t="s">
        <v>302</v>
      </c>
      <c r="G206" s="2" t="s">
        <v>19</v>
      </c>
      <c r="H206" s="2">
        <v>10310</v>
      </c>
      <c r="I206" t="s">
        <v>6191</v>
      </c>
    </row>
    <row r="207" spans="1:9" x14ac:dyDescent="0.35">
      <c r="A207" s="2" t="s">
        <v>1644</v>
      </c>
      <c r="B207" s="2" t="s">
        <v>1645</v>
      </c>
      <c r="C207" s="2"/>
      <c r="D207" s="2" t="s">
        <v>1646</v>
      </c>
      <c r="E207" s="2" t="s">
        <v>1647</v>
      </c>
      <c r="F207" s="2" t="s">
        <v>47</v>
      </c>
      <c r="G207" s="2" t="s">
        <v>19</v>
      </c>
      <c r="H207" s="2">
        <v>20337</v>
      </c>
      <c r="I207" t="s">
        <v>6190</v>
      </c>
    </row>
    <row r="208" spans="1:9" x14ac:dyDescent="0.35">
      <c r="A208" s="2" t="s">
        <v>1649</v>
      </c>
      <c r="B208" s="2" t="s">
        <v>1650</v>
      </c>
      <c r="C208" s="2" t="s">
        <v>1651</v>
      </c>
      <c r="D208" s="2"/>
      <c r="E208" s="2" t="s">
        <v>1652</v>
      </c>
      <c r="F208" s="2" t="s">
        <v>35</v>
      </c>
      <c r="G208" s="2" t="s">
        <v>19</v>
      </c>
      <c r="H208" s="2">
        <v>28225</v>
      </c>
      <c r="I208" t="s">
        <v>6191</v>
      </c>
    </row>
    <row r="209" spans="1:9" x14ac:dyDescent="0.35">
      <c r="A209" s="2" t="s">
        <v>1654</v>
      </c>
      <c r="B209" s="2" t="s">
        <v>1655</v>
      </c>
      <c r="C209" s="2" t="s">
        <v>1656</v>
      </c>
      <c r="D209" s="2" t="s">
        <v>1657</v>
      </c>
      <c r="E209" s="2" t="s">
        <v>1658</v>
      </c>
      <c r="F209" s="2" t="s">
        <v>297</v>
      </c>
      <c r="G209" s="2" t="s">
        <v>19</v>
      </c>
      <c r="H209" s="2">
        <v>79491</v>
      </c>
      <c r="I209" t="s">
        <v>6190</v>
      </c>
    </row>
    <row r="210" spans="1:9" x14ac:dyDescent="0.35">
      <c r="A210" s="2" t="s">
        <v>1660</v>
      </c>
      <c r="B210" s="2" t="s">
        <v>1661</v>
      </c>
      <c r="C210" s="2" t="s">
        <v>1662</v>
      </c>
      <c r="D210" s="2" t="s">
        <v>1663</v>
      </c>
      <c r="E210" s="2" t="s">
        <v>1664</v>
      </c>
      <c r="F210" s="2" t="s">
        <v>451</v>
      </c>
      <c r="G210" s="2" t="s">
        <v>318</v>
      </c>
      <c r="H210" s="2" t="s">
        <v>452</v>
      </c>
      <c r="I210" t="s">
        <v>6190</v>
      </c>
    </row>
    <row r="211" spans="1:9" x14ac:dyDescent="0.35">
      <c r="A211" s="2" t="s">
        <v>1666</v>
      </c>
      <c r="B211" s="2" t="s">
        <v>1667</v>
      </c>
      <c r="C211" s="2" t="s">
        <v>1668</v>
      </c>
      <c r="D211" s="2" t="s">
        <v>1669</v>
      </c>
      <c r="E211" s="2" t="s">
        <v>1670</v>
      </c>
      <c r="F211" s="2" t="s">
        <v>264</v>
      </c>
      <c r="G211" s="2" t="s">
        <v>28</v>
      </c>
      <c r="H211" s="2" t="s">
        <v>265</v>
      </c>
      <c r="I211" t="s">
        <v>6191</v>
      </c>
    </row>
    <row r="212" spans="1:9" x14ac:dyDescent="0.35">
      <c r="A212" s="2" t="s">
        <v>1672</v>
      </c>
      <c r="B212" s="2" t="s">
        <v>1673</v>
      </c>
      <c r="C212" s="2" t="s">
        <v>1674</v>
      </c>
      <c r="D212" s="2" t="s">
        <v>1675</v>
      </c>
      <c r="E212" s="2" t="s">
        <v>1676</v>
      </c>
      <c r="F212" s="2" t="s">
        <v>232</v>
      </c>
      <c r="G212" s="2" t="s">
        <v>19</v>
      </c>
      <c r="H212" s="2">
        <v>22908</v>
      </c>
      <c r="I212" t="s">
        <v>6190</v>
      </c>
    </row>
    <row r="213" spans="1:9" x14ac:dyDescent="0.35">
      <c r="A213" s="2" t="s">
        <v>1678</v>
      </c>
      <c r="B213" s="2" t="s">
        <v>1679</v>
      </c>
      <c r="C213" s="2" t="s">
        <v>1680</v>
      </c>
      <c r="D213" s="2"/>
      <c r="E213" s="2" t="s">
        <v>1681</v>
      </c>
      <c r="F213" s="2" t="s">
        <v>57</v>
      </c>
      <c r="G213" s="2" t="s">
        <v>19</v>
      </c>
      <c r="H213" s="2">
        <v>10105</v>
      </c>
      <c r="I213" t="s">
        <v>6191</v>
      </c>
    </row>
    <row r="214" spans="1:9" x14ac:dyDescent="0.35">
      <c r="A214" s="2" t="s">
        <v>1683</v>
      </c>
      <c r="B214" s="2" t="s">
        <v>1684</v>
      </c>
      <c r="C214" s="2" t="s">
        <v>1685</v>
      </c>
      <c r="D214" s="2" t="s">
        <v>1686</v>
      </c>
      <c r="E214" s="2" t="s">
        <v>1687</v>
      </c>
      <c r="F214" s="2" t="s">
        <v>24</v>
      </c>
      <c r="G214" s="2" t="s">
        <v>19</v>
      </c>
      <c r="H214" s="2">
        <v>24009</v>
      </c>
      <c r="I214" t="s">
        <v>6190</v>
      </c>
    </row>
    <row r="215" spans="1:9" x14ac:dyDescent="0.35">
      <c r="A215" s="2" t="s">
        <v>1689</v>
      </c>
      <c r="B215" s="2" t="s">
        <v>1690</v>
      </c>
      <c r="C215" s="2" t="s">
        <v>1691</v>
      </c>
      <c r="D215" s="2" t="s">
        <v>1692</v>
      </c>
      <c r="E215" s="2" t="s">
        <v>1693</v>
      </c>
      <c r="F215" s="2" t="s">
        <v>57</v>
      </c>
      <c r="G215" s="2" t="s">
        <v>19</v>
      </c>
      <c r="H215" s="2">
        <v>10009</v>
      </c>
      <c r="I215" t="s">
        <v>6191</v>
      </c>
    </row>
    <row r="216" spans="1:9" x14ac:dyDescent="0.35">
      <c r="A216" s="2" t="s">
        <v>1695</v>
      </c>
      <c r="B216" s="2" t="s">
        <v>1696</v>
      </c>
      <c r="C216" s="2" t="s">
        <v>1697</v>
      </c>
      <c r="D216" s="2" t="s">
        <v>1698</v>
      </c>
      <c r="E216" s="2" t="s">
        <v>1699</v>
      </c>
      <c r="F216" s="2" t="s">
        <v>1700</v>
      </c>
      <c r="G216" s="2" t="s">
        <v>318</v>
      </c>
      <c r="H216" s="2" t="s">
        <v>348</v>
      </c>
      <c r="I216" t="s">
        <v>6191</v>
      </c>
    </row>
    <row r="217" spans="1:9" x14ac:dyDescent="0.35">
      <c r="A217" s="2" t="s">
        <v>1702</v>
      </c>
      <c r="B217" s="2" t="s">
        <v>1703</v>
      </c>
      <c r="C217" s="2" t="s">
        <v>1704</v>
      </c>
      <c r="D217" s="2" t="s">
        <v>1705</v>
      </c>
      <c r="E217" s="2" t="s">
        <v>1706</v>
      </c>
      <c r="F217" s="2" t="s">
        <v>216</v>
      </c>
      <c r="G217" s="2" t="s">
        <v>19</v>
      </c>
      <c r="H217" s="2">
        <v>84120</v>
      </c>
      <c r="I217" t="s">
        <v>6191</v>
      </c>
    </row>
    <row r="218" spans="1:9" x14ac:dyDescent="0.35">
      <c r="A218" s="2" t="s">
        <v>1708</v>
      </c>
      <c r="B218" s="2" t="s">
        <v>1709</v>
      </c>
      <c r="C218" s="2" t="s">
        <v>1710</v>
      </c>
      <c r="D218" s="2" t="s">
        <v>1711</v>
      </c>
      <c r="E218" s="2" t="s">
        <v>1712</v>
      </c>
      <c r="F218" s="2" t="s">
        <v>260</v>
      </c>
      <c r="G218" s="2" t="s">
        <v>19</v>
      </c>
      <c r="H218" s="2">
        <v>43635</v>
      </c>
      <c r="I218" t="s">
        <v>6190</v>
      </c>
    </row>
    <row r="219" spans="1:9" x14ac:dyDescent="0.35">
      <c r="A219" s="2" t="s">
        <v>1714</v>
      </c>
      <c r="B219" s="2" t="s">
        <v>1715</v>
      </c>
      <c r="C219" s="2" t="s">
        <v>1716</v>
      </c>
      <c r="D219" s="2" t="s">
        <v>1717</v>
      </c>
      <c r="E219" s="2" t="s">
        <v>1718</v>
      </c>
      <c r="F219" s="2" t="s">
        <v>87</v>
      </c>
      <c r="G219" s="2" t="s">
        <v>19</v>
      </c>
      <c r="H219" s="2">
        <v>91131</v>
      </c>
      <c r="I219" t="s">
        <v>6191</v>
      </c>
    </row>
    <row r="220" spans="1:9" x14ac:dyDescent="0.35">
      <c r="A220" s="2" t="s">
        <v>1720</v>
      </c>
      <c r="B220" s="2" t="s">
        <v>1721</v>
      </c>
      <c r="C220" s="2" t="s">
        <v>1722</v>
      </c>
      <c r="D220" s="2" t="s">
        <v>1723</v>
      </c>
      <c r="E220" s="2" t="s">
        <v>1724</v>
      </c>
      <c r="F220" s="2" t="s">
        <v>342</v>
      </c>
      <c r="G220" s="2" t="s">
        <v>318</v>
      </c>
      <c r="H220" s="2" t="s">
        <v>343</v>
      </c>
      <c r="I220" t="s">
        <v>6190</v>
      </c>
    </row>
    <row r="221" spans="1:9" x14ac:dyDescent="0.35">
      <c r="A221" s="2" t="s">
        <v>1726</v>
      </c>
      <c r="B221" s="2" t="s">
        <v>1727</v>
      </c>
      <c r="C221" s="2" t="s">
        <v>1728</v>
      </c>
      <c r="D221" s="2" t="s">
        <v>1729</v>
      </c>
      <c r="E221" s="2" t="s">
        <v>1730</v>
      </c>
      <c r="F221" s="2" t="s">
        <v>37</v>
      </c>
      <c r="G221" s="2" t="s">
        <v>19</v>
      </c>
      <c r="H221" s="2">
        <v>64082</v>
      </c>
      <c r="I221" t="s">
        <v>6191</v>
      </c>
    </row>
    <row r="222" spans="1:9" x14ac:dyDescent="0.35">
      <c r="A222" s="2" t="s">
        <v>1731</v>
      </c>
      <c r="B222" s="2" t="s">
        <v>1732</v>
      </c>
      <c r="C222" s="2" t="s">
        <v>1733</v>
      </c>
      <c r="D222" s="2" t="s">
        <v>1734</v>
      </c>
      <c r="E222" s="2" t="s">
        <v>1735</v>
      </c>
      <c r="F222" s="2" t="s">
        <v>106</v>
      </c>
      <c r="G222" s="2" t="s">
        <v>19</v>
      </c>
      <c r="H222" s="2">
        <v>76121</v>
      </c>
      <c r="I222" t="s">
        <v>6191</v>
      </c>
    </row>
    <row r="223" spans="1:9" x14ac:dyDescent="0.35">
      <c r="A223" s="2" t="s">
        <v>1737</v>
      </c>
      <c r="B223" s="2" t="s">
        <v>1738</v>
      </c>
      <c r="C223" s="2" t="s">
        <v>1739</v>
      </c>
      <c r="D223" s="2" t="s">
        <v>1740</v>
      </c>
      <c r="E223" s="2" t="s">
        <v>1741</v>
      </c>
      <c r="F223" s="2" t="s">
        <v>422</v>
      </c>
      <c r="G223" s="2" t="s">
        <v>19</v>
      </c>
      <c r="H223" s="2">
        <v>92619</v>
      </c>
      <c r="I223" t="s">
        <v>6190</v>
      </c>
    </row>
    <row r="224" spans="1:9" x14ac:dyDescent="0.35">
      <c r="A224" s="2" t="s">
        <v>1743</v>
      </c>
      <c r="B224" s="2" t="s">
        <v>1744</v>
      </c>
      <c r="C224" s="2" t="s">
        <v>1745</v>
      </c>
      <c r="D224" s="2" t="s">
        <v>1746</v>
      </c>
      <c r="E224" s="2" t="s">
        <v>1747</v>
      </c>
      <c r="F224" s="2" t="s">
        <v>218</v>
      </c>
      <c r="G224" s="2" t="s">
        <v>19</v>
      </c>
      <c r="H224" s="2">
        <v>11854</v>
      </c>
      <c r="I224" t="s">
        <v>6191</v>
      </c>
    </row>
    <row r="225" spans="1:9" x14ac:dyDescent="0.35">
      <c r="A225" s="2" t="s">
        <v>1749</v>
      </c>
      <c r="B225" s="2" t="s">
        <v>1750</v>
      </c>
      <c r="C225" s="2"/>
      <c r="D225" s="2" t="s">
        <v>1751</v>
      </c>
      <c r="E225" s="2" t="s">
        <v>1752</v>
      </c>
      <c r="F225" s="2" t="s">
        <v>47</v>
      </c>
      <c r="G225" s="2" t="s">
        <v>19</v>
      </c>
      <c r="H225" s="2">
        <v>20546</v>
      </c>
      <c r="I225" t="s">
        <v>6190</v>
      </c>
    </row>
    <row r="226" spans="1:9" x14ac:dyDescent="0.35">
      <c r="A226" s="2" t="s">
        <v>1754</v>
      </c>
      <c r="B226" s="2" t="s">
        <v>1755</v>
      </c>
      <c r="C226" s="2" t="s">
        <v>1756</v>
      </c>
      <c r="D226" s="2" t="s">
        <v>1757</v>
      </c>
      <c r="E226" s="2" t="s">
        <v>1758</v>
      </c>
      <c r="F226" s="2" t="s">
        <v>57</v>
      </c>
      <c r="G226" s="2" t="s">
        <v>19</v>
      </c>
      <c r="H226" s="2">
        <v>10060</v>
      </c>
      <c r="I226" t="s">
        <v>6190</v>
      </c>
    </row>
    <row r="227" spans="1:9" x14ac:dyDescent="0.35">
      <c r="A227" s="2" t="s">
        <v>1760</v>
      </c>
      <c r="B227" s="2" t="s">
        <v>1761</v>
      </c>
      <c r="C227" s="2" t="s">
        <v>1762</v>
      </c>
      <c r="D227" s="2" t="s">
        <v>1763</v>
      </c>
      <c r="E227" s="2" t="s">
        <v>1764</v>
      </c>
      <c r="F227" s="2" t="s">
        <v>408</v>
      </c>
      <c r="G227" s="2" t="s">
        <v>318</v>
      </c>
      <c r="H227" s="2" t="s">
        <v>343</v>
      </c>
      <c r="I227" t="s">
        <v>6191</v>
      </c>
    </row>
    <row r="228" spans="1:9" x14ac:dyDescent="0.35">
      <c r="A228" s="2" t="s">
        <v>1766</v>
      </c>
      <c r="B228" s="2" t="s">
        <v>1767</v>
      </c>
      <c r="C228" s="2" t="s">
        <v>1768</v>
      </c>
      <c r="D228" s="2" t="s">
        <v>1769</v>
      </c>
      <c r="E228" s="2" t="s">
        <v>1770</v>
      </c>
      <c r="F228" s="2" t="s">
        <v>67</v>
      </c>
      <c r="G228" s="2" t="s">
        <v>19</v>
      </c>
      <c r="H228" s="2">
        <v>66276</v>
      </c>
      <c r="I228" t="s">
        <v>6191</v>
      </c>
    </row>
    <row r="229" spans="1:9" x14ac:dyDescent="0.35">
      <c r="A229" s="2" t="s">
        <v>1772</v>
      </c>
      <c r="B229" s="2" t="s">
        <v>1773</v>
      </c>
      <c r="C229" s="2" t="s">
        <v>1774</v>
      </c>
      <c r="D229" s="2" t="s">
        <v>1775</v>
      </c>
      <c r="E229" s="2" t="s">
        <v>1776</v>
      </c>
      <c r="F229" s="2" t="s">
        <v>246</v>
      </c>
      <c r="G229" s="2" t="s">
        <v>28</v>
      </c>
      <c r="H229" s="2" t="s">
        <v>247</v>
      </c>
      <c r="I229" t="s">
        <v>6190</v>
      </c>
    </row>
    <row r="230" spans="1:9" x14ac:dyDescent="0.35">
      <c r="A230" s="2" t="s">
        <v>1778</v>
      </c>
      <c r="B230" s="2" t="s">
        <v>1779</v>
      </c>
      <c r="C230" s="2" t="s">
        <v>1780</v>
      </c>
      <c r="D230" s="2" t="s">
        <v>1781</v>
      </c>
      <c r="E230" s="2" t="s">
        <v>1782</v>
      </c>
      <c r="F230" s="2" t="s">
        <v>131</v>
      </c>
      <c r="G230" s="2" t="s">
        <v>19</v>
      </c>
      <c r="H230" s="2">
        <v>94291</v>
      </c>
      <c r="I230" t="s">
        <v>6191</v>
      </c>
    </row>
    <row r="231" spans="1:9" x14ac:dyDescent="0.35">
      <c r="A231" s="2" t="s">
        <v>1784</v>
      </c>
      <c r="B231" s="2" t="s">
        <v>1785</v>
      </c>
      <c r="C231" s="2" t="s">
        <v>1786</v>
      </c>
      <c r="D231" s="2" t="s">
        <v>1787</v>
      </c>
      <c r="E231" s="2" t="s">
        <v>1788</v>
      </c>
      <c r="F231" s="2" t="s">
        <v>202</v>
      </c>
      <c r="G231" s="2" t="s">
        <v>19</v>
      </c>
      <c r="H231" s="2">
        <v>18706</v>
      </c>
      <c r="I231" t="s">
        <v>6191</v>
      </c>
    </row>
    <row r="232" spans="1:9" x14ac:dyDescent="0.35">
      <c r="A232" s="2" t="s">
        <v>1790</v>
      </c>
      <c r="B232" s="2" t="s">
        <v>1791</v>
      </c>
      <c r="C232" s="2" t="s">
        <v>1792</v>
      </c>
      <c r="D232" s="2" t="s">
        <v>1793</v>
      </c>
      <c r="E232" s="2" t="s">
        <v>1794</v>
      </c>
      <c r="F232" s="2" t="s">
        <v>82</v>
      </c>
      <c r="G232" s="2" t="s">
        <v>19</v>
      </c>
      <c r="H232" s="2">
        <v>27499</v>
      </c>
      <c r="I232" t="s">
        <v>6191</v>
      </c>
    </row>
    <row r="233" spans="1:9" x14ac:dyDescent="0.35">
      <c r="A233" s="2" t="s">
        <v>1796</v>
      </c>
      <c r="B233" s="2" t="s">
        <v>1797</v>
      </c>
      <c r="C233" s="2"/>
      <c r="D233" s="2" t="s">
        <v>1798</v>
      </c>
      <c r="E233" s="2" t="s">
        <v>1799</v>
      </c>
      <c r="F233" s="2" t="s">
        <v>199</v>
      </c>
      <c r="G233" s="2" t="s">
        <v>19</v>
      </c>
      <c r="H233" s="2">
        <v>19725</v>
      </c>
      <c r="I233" t="s">
        <v>6190</v>
      </c>
    </row>
    <row r="234" spans="1:9" x14ac:dyDescent="0.35">
      <c r="A234" s="2" t="s">
        <v>1801</v>
      </c>
      <c r="B234" s="2" t="s">
        <v>1802</v>
      </c>
      <c r="C234" s="2" t="s">
        <v>1803</v>
      </c>
      <c r="D234" s="2" t="s">
        <v>1804</v>
      </c>
      <c r="E234" s="2" t="s">
        <v>1805</v>
      </c>
      <c r="F234" s="2" t="s">
        <v>248</v>
      </c>
      <c r="G234" s="2" t="s">
        <v>28</v>
      </c>
      <c r="H234" s="2" t="s">
        <v>249</v>
      </c>
      <c r="I234" t="s">
        <v>6191</v>
      </c>
    </row>
    <row r="235" spans="1:9" x14ac:dyDescent="0.35">
      <c r="A235" s="2" t="s">
        <v>1807</v>
      </c>
      <c r="B235" s="2" t="s">
        <v>1808</v>
      </c>
      <c r="C235" s="2" t="s">
        <v>1809</v>
      </c>
      <c r="D235" s="2" t="s">
        <v>1810</v>
      </c>
      <c r="E235" s="2" t="s">
        <v>1811</v>
      </c>
      <c r="F235" s="2" t="s">
        <v>73</v>
      </c>
      <c r="G235" s="2" t="s">
        <v>19</v>
      </c>
      <c r="H235" s="2">
        <v>96825</v>
      </c>
      <c r="I235" t="s">
        <v>6191</v>
      </c>
    </row>
    <row r="236" spans="1:9" x14ac:dyDescent="0.35">
      <c r="A236" s="2" t="s">
        <v>1813</v>
      </c>
      <c r="B236" s="2" t="s">
        <v>1814</v>
      </c>
      <c r="C236" s="2" t="s">
        <v>1815</v>
      </c>
      <c r="D236" s="2" t="s">
        <v>1816</v>
      </c>
      <c r="E236" s="2" t="s">
        <v>1817</v>
      </c>
      <c r="F236" s="2" t="s">
        <v>57</v>
      </c>
      <c r="G236" s="2" t="s">
        <v>19</v>
      </c>
      <c r="H236" s="2">
        <v>10150</v>
      </c>
      <c r="I236" t="s">
        <v>6191</v>
      </c>
    </row>
    <row r="237" spans="1:9" x14ac:dyDescent="0.35">
      <c r="A237" s="2" t="s">
        <v>1819</v>
      </c>
      <c r="B237" s="2" t="s">
        <v>1820</v>
      </c>
      <c r="C237" s="2"/>
      <c r="D237" s="2"/>
      <c r="E237" s="2" t="s">
        <v>1821</v>
      </c>
      <c r="F237" s="2" t="s">
        <v>472</v>
      </c>
      <c r="G237" s="2" t="s">
        <v>318</v>
      </c>
      <c r="H237" s="2" t="s">
        <v>473</v>
      </c>
      <c r="I237" t="s">
        <v>6191</v>
      </c>
    </row>
    <row r="238" spans="1:9" x14ac:dyDescent="0.35">
      <c r="A238" s="2" t="s">
        <v>1823</v>
      </c>
      <c r="B238" s="2" t="s">
        <v>1824</v>
      </c>
      <c r="C238" s="2" t="s">
        <v>1825</v>
      </c>
      <c r="D238" s="2" t="s">
        <v>1826</v>
      </c>
      <c r="E238" s="2" t="s">
        <v>1827</v>
      </c>
      <c r="F238" s="2" t="s">
        <v>463</v>
      </c>
      <c r="G238" s="2" t="s">
        <v>318</v>
      </c>
      <c r="H238" s="2" t="s">
        <v>389</v>
      </c>
      <c r="I238" t="s">
        <v>6191</v>
      </c>
    </row>
    <row r="239" spans="1:9" x14ac:dyDescent="0.35">
      <c r="A239" s="2" t="s">
        <v>1829</v>
      </c>
      <c r="B239" s="2" t="s">
        <v>1830</v>
      </c>
      <c r="C239" s="2"/>
      <c r="D239" s="2" t="s">
        <v>1831</v>
      </c>
      <c r="E239" s="2" t="s">
        <v>1832</v>
      </c>
      <c r="F239" s="2" t="s">
        <v>51</v>
      </c>
      <c r="G239" s="2" t="s">
        <v>19</v>
      </c>
      <c r="H239" s="2">
        <v>45218</v>
      </c>
      <c r="I239" t="s">
        <v>6190</v>
      </c>
    </row>
    <row r="240" spans="1:9" x14ac:dyDescent="0.35">
      <c r="A240" s="2" t="s">
        <v>1834</v>
      </c>
      <c r="B240" s="2" t="s">
        <v>1835</v>
      </c>
      <c r="C240" s="2" t="s">
        <v>1836</v>
      </c>
      <c r="D240" s="2" t="s">
        <v>1837</v>
      </c>
      <c r="E240" s="2" t="s">
        <v>1838</v>
      </c>
      <c r="F240" s="2" t="s">
        <v>212</v>
      </c>
      <c r="G240" s="2" t="s">
        <v>19</v>
      </c>
      <c r="H240" s="2">
        <v>48670</v>
      </c>
      <c r="I240" t="s">
        <v>6190</v>
      </c>
    </row>
    <row r="241" spans="1:9" x14ac:dyDescent="0.35">
      <c r="A241" s="2" t="s">
        <v>1840</v>
      </c>
      <c r="B241" s="2" t="s">
        <v>1841</v>
      </c>
      <c r="C241" s="2" t="s">
        <v>1842</v>
      </c>
      <c r="D241" s="2" t="s">
        <v>1843</v>
      </c>
      <c r="E241" s="2" t="s">
        <v>1844</v>
      </c>
      <c r="F241" s="2" t="s">
        <v>154</v>
      </c>
      <c r="G241" s="2" t="s">
        <v>19</v>
      </c>
      <c r="H241" s="2">
        <v>82007</v>
      </c>
      <c r="I241" t="s">
        <v>6191</v>
      </c>
    </row>
    <row r="242" spans="1:9" x14ac:dyDescent="0.35">
      <c r="A242" s="2" t="s">
        <v>1846</v>
      </c>
      <c r="B242" s="2" t="s">
        <v>1847</v>
      </c>
      <c r="C242" s="2"/>
      <c r="D242" s="2"/>
      <c r="E242" s="2" t="s">
        <v>1848</v>
      </c>
      <c r="F242" s="2" t="s">
        <v>84</v>
      </c>
      <c r="G242" s="2" t="s">
        <v>19</v>
      </c>
      <c r="H242" s="2">
        <v>31119</v>
      </c>
      <c r="I242" t="s">
        <v>6190</v>
      </c>
    </row>
    <row r="243" spans="1:9" x14ac:dyDescent="0.35">
      <c r="A243" s="2" t="s">
        <v>1850</v>
      </c>
      <c r="B243" s="2" t="s">
        <v>1851</v>
      </c>
      <c r="C243" s="2"/>
      <c r="D243" s="2" t="s">
        <v>1852</v>
      </c>
      <c r="E243" s="2" t="s">
        <v>1853</v>
      </c>
      <c r="F243" s="2" t="s">
        <v>64</v>
      </c>
      <c r="G243" s="2" t="s">
        <v>19</v>
      </c>
      <c r="H243" s="2">
        <v>30096</v>
      </c>
      <c r="I243" t="s">
        <v>6191</v>
      </c>
    </row>
    <row r="244" spans="1:9" x14ac:dyDescent="0.35">
      <c r="A244" s="2" t="s">
        <v>1855</v>
      </c>
      <c r="B244" s="2" t="s">
        <v>1856</v>
      </c>
      <c r="C244" s="2" t="s">
        <v>1857</v>
      </c>
      <c r="D244" s="2" t="s">
        <v>1858</v>
      </c>
      <c r="E244" s="2" t="s">
        <v>1859</v>
      </c>
      <c r="F244" s="2" t="s">
        <v>131</v>
      </c>
      <c r="G244" s="2" t="s">
        <v>19</v>
      </c>
      <c r="H244" s="2">
        <v>94250</v>
      </c>
      <c r="I244" t="s">
        <v>6190</v>
      </c>
    </row>
    <row r="245" spans="1:9" x14ac:dyDescent="0.35">
      <c r="A245" s="2" t="s">
        <v>1861</v>
      </c>
      <c r="B245" s="2" t="s">
        <v>1862</v>
      </c>
      <c r="C245" s="2" t="s">
        <v>1863</v>
      </c>
      <c r="D245" s="2" t="s">
        <v>1864</v>
      </c>
      <c r="E245" s="2" t="s">
        <v>1865</v>
      </c>
      <c r="F245" s="2" t="s">
        <v>137</v>
      </c>
      <c r="G245" s="2" t="s">
        <v>19</v>
      </c>
      <c r="H245" s="2">
        <v>33661</v>
      </c>
      <c r="I245" t="s">
        <v>6190</v>
      </c>
    </row>
    <row r="246" spans="1:9" x14ac:dyDescent="0.35">
      <c r="A246" s="2" t="s">
        <v>1867</v>
      </c>
      <c r="B246" s="2" t="s">
        <v>1868</v>
      </c>
      <c r="C246" s="2" t="s">
        <v>1869</v>
      </c>
      <c r="D246" s="2" t="s">
        <v>1870</v>
      </c>
      <c r="E246" s="2" t="s">
        <v>1871</v>
      </c>
      <c r="F246" s="2" t="s">
        <v>73</v>
      </c>
      <c r="G246" s="2" t="s">
        <v>19</v>
      </c>
      <c r="H246" s="2">
        <v>96805</v>
      </c>
      <c r="I246" t="s">
        <v>6191</v>
      </c>
    </row>
    <row r="247" spans="1:9" x14ac:dyDescent="0.35">
      <c r="A247" s="2" t="s">
        <v>1873</v>
      </c>
      <c r="B247" s="2" t="s">
        <v>1874</v>
      </c>
      <c r="C247" s="2" t="s">
        <v>1875</v>
      </c>
      <c r="D247" s="2" t="s">
        <v>1876</v>
      </c>
      <c r="E247" s="2" t="s">
        <v>1877</v>
      </c>
      <c r="F247" s="2" t="s">
        <v>32</v>
      </c>
      <c r="G247" s="2" t="s">
        <v>19</v>
      </c>
      <c r="H247" s="2">
        <v>70820</v>
      </c>
      <c r="I247" t="s">
        <v>6190</v>
      </c>
    </row>
    <row r="248" spans="1:9" x14ac:dyDescent="0.35">
      <c r="A248" s="2" t="s">
        <v>1879</v>
      </c>
      <c r="B248" s="2" t="s">
        <v>1880</v>
      </c>
      <c r="C248" s="2" t="s">
        <v>1881</v>
      </c>
      <c r="D248" s="2" t="s">
        <v>1882</v>
      </c>
      <c r="E248" s="2" t="s">
        <v>1883</v>
      </c>
      <c r="F248" s="2" t="s">
        <v>229</v>
      </c>
      <c r="G248" s="2" t="s">
        <v>28</v>
      </c>
      <c r="H248" s="2" t="s">
        <v>230</v>
      </c>
      <c r="I248" t="s">
        <v>6191</v>
      </c>
    </row>
    <row r="249" spans="1:9" x14ac:dyDescent="0.35">
      <c r="A249" s="2" t="s">
        <v>1885</v>
      </c>
      <c r="B249" s="2" t="s">
        <v>1886</v>
      </c>
      <c r="C249" s="2"/>
      <c r="D249" s="2" t="s">
        <v>1887</v>
      </c>
      <c r="E249" s="2" t="s">
        <v>1888</v>
      </c>
      <c r="F249" s="2" t="s">
        <v>393</v>
      </c>
      <c r="G249" s="2" t="s">
        <v>318</v>
      </c>
      <c r="H249" s="2" t="s">
        <v>394</v>
      </c>
      <c r="I249" t="s">
        <v>6190</v>
      </c>
    </row>
    <row r="250" spans="1:9" x14ac:dyDescent="0.35">
      <c r="A250" s="2" t="s">
        <v>1890</v>
      </c>
      <c r="B250" s="2" t="s">
        <v>1891</v>
      </c>
      <c r="C250" s="2" t="s">
        <v>1892</v>
      </c>
      <c r="D250" s="2" t="s">
        <v>1893</v>
      </c>
      <c r="E250" s="2" t="s">
        <v>1894</v>
      </c>
      <c r="F250" s="2" t="s">
        <v>33</v>
      </c>
      <c r="G250" s="2" t="s">
        <v>19</v>
      </c>
      <c r="H250" s="2">
        <v>55458</v>
      </c>
      <c r="I250" t="s">
        <v>6190</v>
      </c>
    </row>
    <row r="251" spans="1:9" x14ac:dyDescent="0.35">
      <c r="A251" s="2" t="s">
        <v>1896</v>
      </c>
      <c r="B251" s="2" t="s">
        <v>1897</v>
      </c>
      <c r="C251" s="2"/>
      <c r="D251" s="2" t="s">
        <v>1898</v>
      </c>
      <c r="E251" s="2" t="s">
        <v>1899</v>
      </c>
      <c r="F251" s="2" t="s">
        <v>150</v>
      </c>
      <c r="G251" s="2" t="s">
        <v>19</v>
      </c>
      <c r="H251" s="2">
        <v>94159</v>
      </c>
      <c r="I251" t="s">
        <v>6191</v>
      </c>
    </row>
    <row r="252" spans="1:9" x14ac:dyDescent="0.35">
      <c r="A252" s="2" t="s">
        <v>1901</v>
      </c>
      <c r="B252" s="2" t="s">
        <v>1902</v>
      </c>
      <c r="C252" s="2" t="s">
        <v>1903</v>
      </c>
      <c r="D252" s="2" t="s">
        <v>1904</v>
      </c>
      <c r="E252" s="2" t="s">
        <v>1905</v>
      </c>
      <c r="F252" s="2" t="s">
        <v>35</v>
      </c>
      <c r="G252" s="2" t="s">
        <v>19</v>
      </c>
      <c r="H252" s="2">
        <v>28225</v>
      </c>
      <c r="I252" t="s">
        <v>6190</v>
      </c>
    </row>
    <row r="253" spans="1:9" x14ac:dyDescent="0.35">
      <c r="A253" s="2" t="s">
        <v>1907</v>
      </c>
      <c r="B253" s="2" t="s">
        <v>1908</v>
      </c>
      <c r="C253" s="2" t="s">
        <v>1909</v>
      </c>
      <c r="D253" s="2" t="s">
        <v>1910</v>
      </c>
      <c r="E253" s="2" t="s">
        <v>1911</v>
      </c>
      <c r="F253" s="2" t="s">
        <v>184</v>
      </c>
      <c r="G253" s="2" t="s">
        <v>19</v>
      </c>
      <c r="H253" s="2">
        <v>85099</v>
      </c>
      <c r="I253" t="s">
        <v>6190</v>
      </c>
    </row>
    <row r="254" spans="1:9" x14ac:dyDescent="0.35">
      <c r="A254" s="2" t="s">
        <v>1913</v>
      </c>
      <c r="B254" s="2" t="s">
        <v>1914</v>
      </c>
      <c r="C254" s="2"/>
      <c r="D254" s="2" t="s">
        <v>1915</v>
      </c>
      <c r="E254" s="2" t="s">
        <v>1916</v>
      </c>
      <c r="F254" s="2" t="s">
        <v>132</v>
      </c>
      <c r="G254" s="2" t="s">
        <v>19</v>
      </c>
      <c r="H254" s="2">
        <v>11407</v>
      </c>
      <c r="I254" t="s">
        <v>6191</v>
      </c>
    </row>
    <row r="255" spans="1:9" x14ac:dyDescent="0.35">
      <c r="A255" s="2" t="s">
        <v>1918</v>
      </c>
      <c r="B255" s="2" t="s">
        <v>1919</v>
      </c>
      <c r="C255" s="2" t="s">
        <v>1920</v>
      </c>
      <c r="D255" s="2" t="s">
        <v>1921</v>
      </c>
      <c r="E255" s="2" t="s">
        <v>1922</v>
      </c>
      <c r="F255" s="2" t="s">
        <v>194</v>
      </c>
      <c r="G255" s="2" t="s">
        <v>19</v>
      </c>
      <c r="H255" s="2">
        <v>61825</v>
      </c>
      <c r="I255" t="s">
        <v>6191</v>
      </c>
    </row>
    <row r="256" spans="1:9" x14ac:dyDescent="0.35">
      <c r="A256" s="2" t="s">
        <v>1924</v>
      </c>
      <c r="B256" s="2" t="s">
        <v>1925</v>
      </c>
      <c r="C256" s="2" t="s">
        <v>1926</v>
      </c>
      <c r="D256" s="2"/>
      <c r="E256" s="2" t="s">
        <v>1927</v>
      </c>
      <c r="F256" s="2" t="s">
        <v>238</v>
      </c>
      <c r="G256" s="2" t="s">
        <v>28</v>
      </c>
      <c r="H256" s="2" t="s">
        <v>239</v>
      </c>
      <c r="I256" t="s">
        <v>6191</v>
      </c>
    </row>
    <row r="257" spans="1:9" x14ac:dyDescent="0.35">
      <c r="A257" s="2" t="s">
        <v>1929</v>
      </c>
      <c r="B257" s="2" t="s">
        <v>1930</v>
      </c>
      <c r="C257" s="2" t="s">
        <v>1931</v>
      </c>
      <c r="D257" s="2" t="s">
        <v>1932</v>
      </c>
      <c r="E257" s="2" t="s">
        <v>1933</v>
      </c>
      <c r="F257" s="2" t="s">
        <v>126</v>
      </c>
      <c r="G257" s="2" t="s">
        <v>19</v>
      </c>
      <c r="H257" s="2">
        <v>85715</v>
      </c>
      <c r="I257" t="s">
        <v>6191</v>
      </c>
    </row>
    <row r="258" spans="1:9" x14ac:dyDescent="0.35">
      <c r="A258" s="2" t="s">
        <v>1935</v>
      </c>
      <c r="B258" s="2" t="s">
        <v>1936</v>
      </c>
      <c r="C258" s="2" t="s">
        <v>1937</v>
      </c>
      <c r="D258" s="2" t="s">
        <v>1938</v>
      </c>
      <c r="E258" s="2" t="s">
        <v>1939</v>
      </c>
      <c r="F258" s="2" t="s">
        <v>45</v>
      </c>
      <c r="G258" s="2" t="s">
        <v>19</v>
      </c>
      <c r="H258" s="2">
        <v>53205</v>
      </c>
      <c r="I258" t="s">
        <v>6190</v>
      </c>
    </row>
    <row r="259" spans="1:9" x14ac:dyDescent="0.35">
      <c r="A259" s="2" t="s">
        <v>1941</v>
      </c>
      <c r="B259" s="2" t="s">
        <v>1942</v>
      </c>
      <c r="C259" s="2" t="s">
        <v>1943</v>
      </c>
      <c r="D259" s="2" t="s">
        <v>1944</v>
      </c>
      <c r="E259" s="2" t="s">
        <v>1945</v>
      </c>
      <c r="F259" s="2" t="s">
        <v>121</v>
      </c>
      <c r="G259" s="2" t="s">
        <v>19</v>
      </c>
      <c r="H259" s="2">
        <v>33064</v>
      </c>
      <c r="I259" t="s">
        <v>6190</v>
      </c>
    </row>
    <row r="260" spans="1:9" x14ac:dyDescent="0.35">
      <c r="A260" s="2" t="s">
        <v>1947</v>
      </c>
      <c r="B260" s="2" t="s">
        <v>1948</v>
      </c>
      <c r="C260" s="2" t="s">
        <v>1949</v>
      </c>
      <c r="D260" s="2" t="s">
        <v>1950</v>
      </c>
      <c r="E260" s="2" t="s">
        <v>1951</v>
      </c>
      <c r="F260" s="2" t="s">
        <v>146</v>
      </c>
      <c r="G260" s="2" t="s">
        <v>19</v>
      </c>
      <c r="H260" s="2">
        <v>90610</v>
      </c>
      <c r="I260" t="s">
        <v>6191</v>
      </c>
    </row>
    <row r="261" spans="1:9" x14ac:dyDescent="0.35">
      <c r="A261" s="2" t="s">
        <v>1953</v>
      </c>
      <c r="B261" s="2" t="s">
        <v>1954</v>
      </c>
      <c r="C261" s="2" t="s">
        <v>1955</v>
      </c>
      <c r="D261" s="2" t="s">
        <v>1956</v>
      </c>
      <c r="E261" s="2" t="s">
        <v>1957</v>
      </c>
      <c r="F261" s="2" t="s">
        <v>176</v>
      </c>
      <c r="G261" s="2" t="s">
        <v>28</v>
      </c>
      <c r="H261" s="2" t="s">
        <v>177</v>
      </c>
      <c r="I261" t="s">
        <v>6191</v>
      </c>
    </row>
    <row r="262" spans="1:9" x14ac:dyDescent="0.35">
      <c r="A262" s="2" t="s">
        <v>1959</v>
      </c>
      <c r="B262" s="2" t="s">
        <v>1960</v>
      </c>
      <c r="C262" s="2" t="s">
        <v>1961</v>
      </c>
      <c r="D262" s="2"/>
      <c r="E262" s="2" t="s">
        <v>1962</v>
      </c>
      <c r="F262" s="2" t="s">
        <v>104</v>
      </c>
      <c r="G262" s="2" t="s">
        <v>19</v>
      </c>
      <c r="H262" s="2">
        <v>63180</v>
      </c>
      <c r="I262" t="s">
        <v>6190</v>
      </c>
    </row>
    <row r="263" spans="1:9" x14ac:dyDescent="0.35">
      <c r="A263" s="2" t="s">
        <v>1964</v>
      </c>
      <c r="B263" s="2" t="s">
        <v>1965</v>
      </c>
      <c r="C263" s="2" t="s">
        <v>1966</v>
      </c>
      <c r="D263" s="2" t="s">
        <v>1967</v>
      </c>
      <c r="E263" s="2" t="s">
        <v>1968</v>
      </c>
      <c r="F263" s="2" t="s">
        <v>179</v>
      </c>
      <c r="G263" s="2" t="s">
        <v>19</v>
      </c>
      <c r="H263" s="2">
        <v>16522</v>
      </c>
      <c r="I263" t="s">
        <v>6190</v>
      </c>
    </row>
    <row r="264" spans="1:9" x14ac:dyDescent="0.35">
      <c r="A264" s="2" t="s">
        <v>1970</v>
      </c>
      <c r="B264" s="2" t="s">
        <v>1971</v>
      </c>
      <c r="C264" s="2" t="s">
        <v>1972</v>
      </c>
      <c r="D264" s="2" t="s">
        <v>1973</v>
      </c>
      <c r="E264" s="2" t="s">
        <v>1974</v>
      </c>
      <c r="F264" s="2" t="s">
        <v>134</v>
      </c>
      <c r="G264" s="2" t="s">
        <v>19</v>
      </c>
      <c r="H264" s="2">
        <v>98464</v>
      </c>
      <c r="I264" t="s">
        <v>6191</v>
      </c>
    </row>
    <row r="265" spans="1:9" x14ac:dyDescent="0.35">
      <c r="A265" s="2" t="s">
        <v>1976</v>
      </c>
      <c r="B265" s="2" t="s">
        <v>1977</v>
      </c>
      <c r="C265" s="2"/>
      <c r="D265" s="2" t="s">
        <v>1978</v>
      </c>
      <c r="E265" s="2" t="s">
        <v>1979</v>
      </c>
      <c r="F265" s="2" t="s">
        <v>38</v>
      </c>
      <c r="G265" s="2" t="s">
        <v>19</v>
      </c>
      <c r="H265" s="2">
        <v>23277</v>
      </c>
      <c r="I265" t="s">
        <v>6191</v>
      </c>
    </row>
    <row r="266" spans="1:9" x14ac:dyDescent="0.35">
      <c r="A266" s="2" t="s">
        <v>1981</v>
      </c>
      <c r="B266" s="2" t="s">
        <v>1982</v>
      </c>
      <c r="C266" s="2"/>
      <c r="D266" s="2" t="s">
        <v>1983</v>
      </c>
      <c r="E266" s="2" t="s">
        <v>1984</v>
      </c>
      <c r="F266" s="2" t="s">
        <v>1985</v>
      </c>
      <c r="G266" s="2" t="s">
        <v>318</v>
      </c>
      <c r="H266" s="2" t="s">
        <v>444</v>
      </c>
      <c r="I266" t="s">
        <v>6190</v>
      </c>
    </row>
    <row r="267" spans="1:9" x14ac:dyDescent="0.35">
      <c r="A267" s="2" t="s">
        <v>1987</v>
      </c>
      <c r="B267" s="2" t="s">
        <v>1988</v>
      </c>
      <c r="C267" s="2" t="s">
        <v>1989</v>
      </c>
      <c r="D267" s="2" t="s">
        <v>1990</v>
      </c>
      <c r="E267" s="2" t="s">
        <v>1991</v>
      </c>
      <c r="F267" s="2" t="s">
        <v>88</v>
      </c>
      <c r="G267" s="2" t="s">
        <v>19</v>
      </c>
      <c r="H267" s="2">
        <v>72204</v>
      </c>
      <c r="I267" t="s">
        <v>6190</v>
      </c>
    </row>
    <row r="268" spans="1:9" x14ac:dyDescent="0.35">
      <c r="A268" s="2" t="s">
        <v>1993</v>
      </c>
      <c r="B268" s="2" t="s">
        <v>1994</v>
      </c>
      <c r="C268" s="2" t="s">
        <v>1995</v>
      </c>
      <c r="D268" s="2" t="s">
        <v>1996</v>
      </c>
      <c r="E268" s="2" t="s">
        <v>1997</v>
      </c>
      <c r="F268" s="2" t="s">
        <v>280</v>
      </c>
      <c r="G268" s="2" t="s">
        <v>28</v>
      </c>
      <c r="H268" s="2" t="s">
        <v>310</v>
      </c>
      <c r="I268" t="s">
        <v>6191</v>
      </c>
    </row>
    <row r="269" spans="1:9" x14ac:dyDescent="0.35">
      <c r="A269" s="2" t="s">
        <v>1999</v>
      </c>
      <c r="B269" s="2" t="s">
        <v>2000</v>
      </c>
      <c r="C269" s="2" t="s">
        <v>2001</v>
      </c>
      <c r="D269" s="2" t="s">
        <v>2002</v>
      </c>
      <c r="E269" s="2" t="s">
        <v>2003</v>
      </c>
      <c r="F269" s="2" t="s">
        <v>351</v>
      </c>
      <c r="G269" s="2" t="s">
        <v>19</v>
      </c>
      <c r="H269" s="2">
        <v>89436</v>
      </c>
      <c r="I269" t="s">
        <v>6190</v>
      </c>
    </row>
    <row r="270" spans="1:9" x14ac:dyDescent="0.35">
      <c r="A270" s="2" t="s">
        <v>2005</v>
      </c>
      <c r="B270" s="2" t="s">
        <v>2006</v>
      </c>
      <c r="C270" s="2"/>
      <c r="D270" s="2" t="s">
        <v>2007</v>
      </c>
      <c r="E270" s="2" t="s">
        <v>2008</v>
      </c>
      <c r="F270" s="2" t="s">
        <v>242</v>
      </c>
      <c r="G270" s="2" t="s">
        <v>19</v>
      </c>
      <c r="H270" s="2">
        <v>77806</v>
      </c>
      <c r="I270" t="s">
        <v>6190</v>
      </c>
    </row>
    <row r="271" spans="1:9" x14ac:dyDescent="0.35">
      <c r="A271" s="2" t="s">
        <v>2010</v>
      </c>
      <c r="B271" s="2" t="s">
        <v>2011</v>
      </c>
      <c r="C271" s="2" t="s">
        <v>2012</v>
      </c>
      <c r="D271" s="2" t="s">
        <v>2013</v>
      </c>
      <c r="E271" s="2" t="s">
        <v>2014</v>
      </c>
      <c r="F271" s="2" t="s">
        <v>190</v>
      </c>
      <c r="G271" s="2" t="s">
        <v>19</v>
      </c>
      <c r="H271" s="2">
        <v>76210</v>
      </c>
      <c r="I271" t="s">
        <v>6191</v>
      </c>
    </row>
    <row r="272" spans="1:9" x14ac:dyDescent="0.35">
      <c r="A272" s="2" t="s">
        <v>2016</v>
      </c>
      <c r="B272" s="2" t="s">
        <v>2017</v>
      </c>
      <c r="C272" s="2"/>
      <c r="D272" s="2"/>
      <c r="E272" s="2" t="s">
        <v>2018</v>
      </c>
      <c r="F272" s="2" t="s">
        <v>441</v>
      </c>
      <c r="G272" s="2" t="s">
        <v>318</v>
      </c>
      <c r="H272" s="2" t="s">
        <v>442</v>
      </c>
      <c r="I272" t="s">
        <v>6190</v>
      </c>
    </row>
    <row r="273" spans="1:9" x14ac:dyDescent="0.35">
      <c r="A273" s="2" t="s">
        <v>2020</v>
      </c>
      <c r="B273" s="2" t="s">
        <v>2021</v>
      </c>
      <c r="C273" s="2" t="s">
        <v>2022</v>
      </c>
      <c r="D273" s="2" t="s">
        <v>2023</v>
      </c>
      <c r="E273" s="2" t="s">
        <v>2024</v>
      </c>
      <c r="F273" s="2" t="s">
        <v>335</v>
      </c>
      <c r="G273" s="2" t="s">
        <v>19</v>
      </c>
      <c r="H273" s="2">
        <v>27635</v>
      </c>
      <c r="I273" t="s">
        <v>6190</v>
      </c>
    </row>
    <row r="274" spans="1:9" x14ac:dyDescent="0.35">
      <c r="A274" s="2" t="s">
        <v>2026</v>
      </c>
      <c r="B274" s="2" t="s">
        <v>2027</v>
      </c>
      <c r="C274" s="2" t="s">
        <v>2028</v>
      </c>
      <c r="D274" s="2" t="s">
        <v>2029</v>
      </c>
      <c r="E274" s="2" t="s">
        <v>2030</v>
      </c>
      <c r="F274" s="2" t="s">
        <v>2031</v>
      </c>
      <c r="G274" s="2" t="s">
        <v>318</v>
      </c>
      <c r="H274" s="2" t="s">
        <v>454</v>
      </c>
      <c r="I274" t="s">
        <v>6190</v>
      </c>
    </row>
    <row r="275" spans="1:9" x14ac:dyDescent="0.35">
      <c r="A275" s="2" t="s">
        <v>2033</v>
      </c>
      <c r="B275" s="2" t="s">
        <v>2034</v>
      </c>
      <c r="C275" s="2" t="s">
        <v>2035</v>
      </c>
      <c r="D275" s="2" t="s">
        <v>2036</v>
      </c>
      <c r="E275" s="2" t="s">
        <v>2037</v>
      </c>
      <c r="F275" s="2" t="s">
        <v>57</v>
      </c>
      <c r="G275" s="2" t="s">
        <v>19</v>
      </c>
      <c r="H275" s="2">
        <v>10105</v>
      </c>
      <c r="I275" t="s">
        <v>6191</v>
      </c>
    </row>
    <row r="276" spans="1:9" x14ac:dyDescent="0.35">
      <c r="A276" s="2" t="s">
        <v>2039</v>
      </c>
      <c r="B276" s="2" t="s">
        <v>2040</v>
      </c>
      <c r="C276" s="2" t="s">
        <v>2041</v>
      </c>
      <c r="D276" s="2" t="s">
        <v>2042</v>
      </c>
      <c r="E276" s="2" t="s">
        <v>2043</v>
      </c>
      <c r="F276" s="2" t="s">
        <v>165</v>
      </c>
      <c r="G276" s="2" t="s">
        <v>19</v>
      </c>
      <c r="H276" s="2">
        <v>6905</v>
      </c>
      <c r="I276" t="s">
        <v>6191</v>
      </c>
    </row>
    <row r="277" spans="1:9" x14ac:dyDescent="0.35">
      <c r="A277" s="2" t="s">
        <v>2045</v>
      </c>
      <c r="B277" s="2" t="s">
        <v>2046</v>
      </c>
      <c r="C277" s="2" t="s">
        <v>2047</v>
      </c>
      <c r="D277" s="2" t="s">
        <v>2048</v>
      </c>
      <c r="E277" s="2" t="s">
        <v>2049</v>
      </c>
      <c r="F277" s="2" t="s">
        <v>260</v>
      </c>
      <c r="G277" s="2" t="s">
        <v>19</v>
      </c>
      <c r="H277" s="2">
        <v>43666</v>
      </c>
      <c r="I277" t="s">
        <v>6191</v>
      </c>
    </row>
    <row r="278" spans="1:9" x14ac:dyDescent="0.35">
      <c r="A278" s="2" t="s">
        <v>2051</v>
      </c>
      <c r="B278" s="2" t="s">
        <v>2052</v>
      </c>
      <c r="C278" s="2" t="s">
        <v>2053</v>
      </c>
      <c r="D278" s="2" t="s">
        <v>2054</v>
      </c>
      <c r="E278" s="2" t="s">
        <v>2055</v>
      </c>
      <c r="F278" s="2" t="s">
        <v>325</v>
      </c>
      <c r="G278" s="2" t="s">
        <v>318</v>
      </c>
      <c r="H278" s="2" t="s">
        <v>326</v>
      </c>
      <c r="I278" t="s">
        <v>6190</v>
      </c>
    </row>
    <row r="279" spans="1:9" x14ac:dyDescent="0.35">
      <c r="A279" s="2" t="s">
        <v>2057</v>
      </c>
      <c r="B279" s="2" t="s">
        <v>2058</v>
      </c>
      <c r="C279" s="2" t="s">
        <v>2059</v>
      </c>
      <c r="D279" s="2" t="s">
        <v>2060</v>
      </c>
      <c r="E279" s="2" t="s">
        <v>2061</v>
      </c>
      <c r="F279" s="2" t="s">
        <v>60</v>
      </c>
      <c r="G279" s="2" t="s">
        <v>19</v>
      </c>
      <c r="H279" s="2">
        <v>65211</v>
      </c>
      <c r="I279" t="s">
        <v>6191</v>
      </c>
    </row>
    <row r="280" spans="1:9" x14ac:dyDescent="0.35">
      <c r="A280" s="2" t="s">
        <v>2063</v>
      </c>
      <c r="B280" s="2" t="s">
        <v>2064</v>
      </c>
      <c r="C280" s="2" t="s">
        <v>2065</v>
      </c>
      <c r="D280" s="2" t="s">
        <v>2066</v>
      </c>
      <c r="E280" s="2" t="s">
        <v>2067</v>
      </c>
      <c r="F280" s="2" t="s">
        <v>66</v>
      </c>
      <c r="G280" s="2" t="s">
        <v>19</v>
      </c>
      <c r="H280" s="2">
        <v>46852</v>
      </c>
      <c r="I280" t="s">
        <v>6190</v>
      </c>
    </row>
    <row r="281" spans="1:9" x14ac:dyDescent="0.35">
      <c r="A281" s="2" t="s">
        <v>2069</v>
      </c>
      <c r="B281" s="2" t="s">
        <v>2070</v>
      </c>
      <c r="C281" s="2" t="s">
        <v>2071</v>
      </c>
      <c r="D281" s="2" t="s">
        <v>2072</v>
      </c>
      <c r="E281" s="2" t="s">
        <v>2073</v>
      </c>
      <c r="F281" s="2" t="s">
        <v>104</v>
      </c>
      <c r="G281" s="2" t="s">
        <v>19</v>
      </c>
      <c r="H281" s="2">
        <v>63143</v>
      </c>
      <c r="I281" t="s">
        <v>6190</v>
      </c>
    </row>
    <row r="282" spans="1:9" x14ac:dyDescent="0.35">
      <c r="A282" s="2" t="s">
        <v>2075</v>
      </c>
      <c r="B282" s="2" t="s">
        <v>2076</v>
      </c>
      <c r="C282" s="2"/>
      <c r="D282" s="2" t="s">
        <v>2077</v>
      </c>
      <c r="E282" s="2" t="s">
        <v>2078</v>
      </c>
      <c r="F282" s="2" t="s">
        <v>189</v>
      </c>
      <c r="G282" s="2" t="s">
        <v>19</v>
      </c>
      <c r="H282" s="2">
        <v>97211</v>
      </c>
      <c r="I282" t="s">
        <v>6190</v>
      </c>
    </row>
    <row r="283" spans="1:9" x14ac:dyDescent="0.35">
      <c r="A283" s="2" t="s">
        <v>2080</v>
      </c>
      <c r="B283" s="2" t="s">
        <v>2081</v>
      </c>
      <c r="C283" s="2" t="s">
        <v>2082</v>
      </c>
      <c r="D283" s="2" t="s">
        <v>2083</v>
      </c>
      <c r="E283" s="2" t="s">
        <v>2084</v>
      </c>
      <c r="F283" s="2" t="s">
        <v>112</v>
      </c>
      <c r="G283" s="2" t="s">
        <v>19</v>
      </c>
      <c r="H283" s="2">
        <v>80305</v>
      </c>
      <c r="I283" t="s">
        <v>6190</v>
      </c>
    </row>
    <row r="284" spans="1:9" x14ac:dyDescent="0.35">
      <c r="A284" s="2" t="s">
        <v>2086</v>
      </c>
      <c r="B284" s="2" t="s">
        <v>2087</v>
      </c>
      <c r="C284" s="2" t="s">
        <v>2088</v>
      </c>
      <c r="D284" s="2" t="s">
        <v>2089</v>
      </c>
      <c r="E284" s="2" t="s">
        <v>2090</v>
      </c>
      <c r="F284" s="2" t="s">
        <v>220</v>
      </c>
      <c r="G284" s="2" t="s">
        <v>28</v>
      </c>
      <c r="H284" s="2" t="s">
        <v>336</v>
      </c>
      <c r="I284" t="s">
        <v>6191</v>
      </c>
    </row>
    <row r="285" spans="1:9" x14ac:dyDescent="0.35">
      <c r="A285" s="2" t="s">
        <v>2092</v>
      </c>
      <c r="B285" s="2" t="s">
        <v>2093</v>
      </c>
      <c r="C285" s="2" t="s">
        <v>2094</v>
      </c>
      <c r="D285" s="2" t="s">
        <v>2095</v>
      </c>
      <c r="E285" s="2" t="s">
        <v>2096</v>
      </c>
      <c r="F285" s="2" t="s">
        <v>176</v>
      </c>
      <c r="G285" s="2" t="s">
        <v>28</v>
      </c>
      <c r="H285" s="2" t="s">
        <v>177</v>
      </c>
      <c r="I285" t="s">
        <v>6190</v>
      </c>
    </row>
    <row r="286" spans="1:9" x14ac:dyDescent="0.35">
      <c r="A286" s="2" t="s">
        <v>2098</v>
      </c>
      <c r="B286" s="2" t="s">
        <v>2099</v>
      </c>
      <c r="C286" s="2"/>
      <c r="D286" s="2" t="s">
        <v>2100</v>
      </c>
      <c r="E286" s="2" t="s">
        <v>2101</v>
      </c>
      <c r="F286" s="2" t="s">
        <v>44</v>
      </c>
      <c r="G286" s="2" t="s">
        <v>19</v>
      </c>
      <c r="H286" s="2">
        <v>40298</v>
      </c>
      <c r="I286" t="s">
        <v>6191</v>
      </c>
    </row>
    <row r="287" spans="1:9" x14ac:dyDescent="0.35">
      <c r="A287" s="2" t="s">
        <v>2103</v>
      </c>
      <c r="B287" s="2" t="s">
        <v>2104</v>
      </c>
      <c r="C287" s="2"/>
      <c r="D287" s="2" t="s">
        <v>2105</v>
      </c>
      <c r="E287" s="2" t="s">
        <v>2106</v>
      </c>
      <c r="F287" s="2" t="s">
        <v>120</v>
      </c>
      <c r="G287" s="2" t="s">
        <v>19</v>
      </c>
      <c r="H287" s="2">
        <v>14276</v>
      </c>
      <c r="I287" t="s">
        <v>6191</v>
      </c>
    </row>
    <row r="288" spans="1:9" x14ac:dyDescent="0.35">
      <c r="A288" s="2" t="s">
        <v>2108</v>
      </c>
      <c r="B288" s="2" t="s">
        <v>2109</v>
      </c>
      <c r="C288" s="2" t="s">
        <v>2110</v>
      </c>
      <c r="D288" s="2"/>
      <c r="E288" s="2" t="s">
        <v>2111</v>
      </c>
      <c r="F288" s="2" t="s">
        <v>303</v>
      </c>
      <c r="G288" s="2" t="s">
        <v>19</v>
      </c>
      <c r="H288" s="2">
        <v>44710</v>
      </c>
      <c r="I288" t="s">
        <v>6190</v>
      </c>
    </row>
    <row r="289" spans="1:9" x14ac:dyDescent="0.35">
      <c r="A289" s="2" t="s">
        <v>2113</v>
      </c>
      <c r="B289" s="2" t="s">
        <v>2114</v>
      </c>
      <c r="C289" s="2" t="s">
        <v>2115</v>
      </c>
      <c r="D289" s="2" t="s">
        <v>2116</v>
      </c>
      <c r="E289" s="2" t="s">
        <v>2117</v>
      </c>
      <c r="F289" s="2" t="s">
        <v>241</v>
      </c>
      <c r="G289" s="2" t="s">
        <v>19</v>
      </c>
      <c r="H289" s="2">
        <v>2114</v>
      </c>
      <c r="I289" t="s">
        <v>6191</v>
      </c>
    </row>
    <row r="290" spans="1:9" x14ac:dyDescent="0.35">
      <c r="A290" s="2" t="s">
        <v>2119</v>
      </c>
      <c r="B290" s="2" t="s">
        <v>2120</v>
      </c>
      <c r="C290" s="2"/>
      <c r="D290" s="2" t="s">
        <v>2121</v>
      </c>
      <c r="E290" s="2" t="s">
        <v>2122</v>
      </c>
      <c r="F290" s="2" t="s">
        <v>403</v>
      </c>
      <c r="G290" s="2" t="s">
        <v>318</v>
      </c>
      <c r="H290" s="2" t="s">
        <v>404</v>
      </c>
      <c r="I290" t="s">
        <v>6190</v>
      </c>
    </row>
    <row r="291" spans="1:9" x14ac:dyDescent="0.35">
      <c r="A291" s="2" t="s">
        <v>2124</v>
      </c>
      <c r="B291" s="2" t="s">
        <v>2125</v>
      </c>
      <c r="C291" s="2"/>
      <c r="D291" s="2"/>
      <c r="E291" s="2" t="s">
        <v>2126</v>
      </c>
      <c r="F291" s="2" t="s">
        <v>222</v>
      </c>
      <c r="G291" s="2" t="s">
        <v>19</v>
      </c>
      <c r="H291" s="2">
        <v>24515</v>
      </c>
      <c r="I291" t="s">
        <v>6190</v>
      </c>
    </row>
    <row r="292" spans="1:9" x14ac:dyDescent="0.35">
      <c r="A292" s="2" t="s">
        <v>2128</v>
      </c>
      <c r="B292" s="2" t="s">
        <v>2129</v>
      </c>
      <c r="C292" s="2" t="s">
        <v>2130</v>
      </c>
      <c r="D292" s="2" t="s">
        <v>2131</v>
      </c>
      <c r="E292" s="2" t="s">
        <v>2132</v>
      </c>
      <c r="F292" s="2" t="s">
        <v>27</v>
      </c>
      <c r="G292" s="2" t="s">
        <v>19</v>
      </c>
      <c r="H292" s="2">
        <v>90071</v>
      </c>
      <c r="I292" t="s">
        <v>6191</v>
      </c>
    </row>
    <row r="293" spans="1:9" x14ac:dyDescent="0.35">
      <c r="A293" s="2" t="s">
        <v>2134</v>
      </c>
      <c r="B293" s="2" t="s">
        <v>2135</v>
      </c>
      <c r="C293" s="2"/>
      <c r="D293" s="2"/>
      <c r="E293" s="2" t="s">
        <v>2136</v>
      </c>
      <c r="F293" s="2" t="s">
        <v>447</v>
      </c>
      <c r="G293" s="2" t="s">
        <v>318</v>
      </c>
      <c r="H293" s="2" t="s">
        <v>410</v>
      </c>
      <c r="I293" t="s">
        <v>6191</v>
      </c>
    </row>
    <row r="294" spans="1:9" x14ac:dyDescent="0.35">
      <c r="A294" s="2" t="s">
        <v>2138</v>
      </c>
      <c r="B294" s="2" t="s">
        <v>2139</v>
      </c>
      <c r="C294" s="2" t="s">
        <v>2140</v>
      </c>
      <c r="D294" s="2"/>
      <c r="E294" s="2" t="s">
        <v>2141</v>
      </c>
      <c r="F294" s="2" t="s">
        <v>144</v>
      </c>
      <c r="G294" s="2" t="s">
        <v>19</v>
      </c>
      <c r="H294" s="2">
        <v>35236</v>
      </c>
      <c r="I294" t="s">
        <v>6191</v>
      </c>
    </row>
    <row r="295" spans="1:9" x14ac:dyDescent="0.35">
      <c r="A295" s="2" t="s">
        <v>2143</v>
      </c>
      <c r="B295" s="2" t="s">
        <v>2144</v>
      </c>
      <c r="C295" s="2" t="s">
        <v>2145</v>
      </c>
      <c r="D295" s="2" t="s">
        <v>2146</v>
      </c>
      <c r="E295" s="2" t="s">
        <v>2147</v>
      </c>
      <c r="F295" s="2" t="s">
        <v>164</v>
      </c>
      <c r="G295" s="2" t="s">
        <v>19</v>
      </c>
      <c r="H295" s="2">
        <v>22309</v>
      </c>
      <c r="I295" t="s">
        <v>6191</v>
      </c>
    </row>
    <row r="296" spans="1:9" x14ac:dyDescent="0.35">
      <c r="A296" s="2" t="s">
        <v>2149</v>
      </c>
      <c r="B296" s="2" t="s">
        <v>2150</v>
      </c>
      <c r="C296" s="2"/>
      <c r="D296" s="2" t="s">
        <v>2151</v>
      </c>
      <c r="E296" s="2" t="s">
        <v>2152</v>
      </c>
      <c r="F296" s="2" t="s">
        <v>170</v>
      </c>
      <c r="G296" s="2" t="s">
        <v>19</v>
      </c>
      <c r="H296" s="2">
        <v>6816</v>
      </c>
      <c r="I296" t="s">
        <v>6191</v>
      </c>
    </row>
    <row r="297" spans="1:9" x14ac:dyDescent="0.35">
      <c r="A297" s="2" t="s">
        <v>2154</v>
      </c>
      <c r="B297" s="2" t="s">
        <v>2155</v>
      </c>
      <c r="C297" s="2"/>
      <c r="D297" s="2"/>
      <c r="E297" s="2" t="s">
        <v>2156</v>
      </c>
      <c r="F297" s="2" t="s">
        <v>198</v>
      </c>
      <c r="G297" s="2" t="s">
        <v>19</v>
      </c>
      <c r="H297" s="2">
        <v>12205</v>
      </c>
      <c r="I297" t="s">
        <v>6191</v>
      </c>
    </row>
    <row r="298" spans="1:9" x14ac:dyDescent="0.35">
      <c r="A298" s="2" t="s">
        <v>2158</v>
      </c>
      <c r="B298" s="2" t="s">
        <v>2159</v>
      </c>
      <c r="C298" s="2" t="s">
        <v>2160</v>
      </c>
      <c r="D298" s="2" t="s">
        <v>2161</v>
      </c>
      <c r="E298" s="2" t="s">
        <v>2162</v>
      </c>
      <c r="F298" s="2" t="s">
        <v>267</v>
      </c>
      <c r="G298" s="2" t="s">
        <v>19</v>
      </c>
      <c r="H298" s="2">
        <v>34108</v>
      </c>
      <c r="I298" t="s">
        <v>6190</v>
      </c>
    </row>
    <row r="299" spans="1:9" x14ac:dyDescent="0.35">
      <c r="A299" s="2" t="s">
        <v>2164</v>
      </c>
      <c r="B299" s="2" t="s">
        <v>2165</v>
      </c>
      <c r="C299" s="2" t="s">
        <v>2166</v>
      </c>
      <c r="D299" s="2" t="s">
        <v>2167</v>
      </c>
      <c r="E299" s="2" t="s">
        <v>2168</v>
      </c>
      <c r="F299" s="2" t="s">
        <v>195</v>
      </c>
      <c r="G299" s="2" t="s">
        <v>19</v>
      </c>
      <c r="H299" s="2">
        <v>33141</v>
      </c>
      <c r="I299" t="s">
        <v>6190</v>
      </c>
    </row>
    <row r="300" spans="1:9" x14ac:dyDescent="0.35">
      <c r="A300" s="2" t="s">
        <v>2170</v>
      </c>
      <c r="B300" s="2" t="s">
        <v>2171</v>
      </c>
      <c r="C300" s="2" t="s">
        <v>2172</v>
      </c>
      <c r="D300" s="2" t="s">
        <v>2173</v>
      </c>
      <c r="E300" s="2" t="s">
        <v>2174</v>
      </c>
      <c r="F300" s="2" t="s">
        <v>84</v>
      </c>
      <c r="G300" s="2" t="s">
        <v>19</v>
      </c>
      <c r="H300" s="2">
        <v>30358</v>
      </c>
      <c r="I300" t="s">
        <v>6190</v>
      </c>
    </row>
    <row r="301" spans="1:9" x14ac:dyDescent="0.35">
      <c r="A301" s="2" t="s">
        <v>2176</v>
      </c>
      <c r="B301" s="2" t="s">
        <v>2177</v>
      </c>
      <c r="C301" s="2" t="s">
        <v>2178</v>
      </c>
      <c r="D301" s="2" t="s">
        <v>2179</v>
      </c>
      <c r="E301" s="2" t="s">
        <v>2180</v>
      </c>
      <c r="F301" s="2" t="s">
        <v>228</v>
      </c>
      <c r="G301" s="2" t="s">
        <v>19</v>
      </c>
      <c r="H301" s="2">
        <v>78405</v>
      </c>
      <c r="I301" t="s">
        <v>6190</v>
      </c>
    </row>
    <row r="302" spans="1:9" x14ac:dyDescent="0.35">
      <c r="A302" s="2" t="s">
        <v>2182</v>
      </c>
      <c r="B302" s="2" t="s">
        <v>2183</v>
      </c>
      <c r="C302" s="2" t="s">
        <v>2184</v>
      </c>
      <c r="D302" s="2" t="s">
        <v>2185</v>
      </c>
      <c r="E302" s="2" t="s">
        <v>2186</v>
      </c>
      <c r="F302" s="2" t="s">
        <v>73</v>
      </c>
      <c r="G302" s="2" t="s">
        <v>19</v>
      </c>
      <c r="H302" s="2">
        <v>96835</v>
      </c>
      <c r="I302" t="s">
        <v>6190</v>
      </c>
    </row>
    <row r="303" spans="1:9" x14ac:dyDescent="0.35">
      <c r="A303" s="2" t="s">
        <v>2188</v>
      </c>
      <c r="B303" s="2" t="s">
        <v>2189</v>
      </c>
      <c r="C303" s="2" t="s">
        <v>2190</v>
      </c>
      <c r="D303" s="2" t="s">
        <v>2191</v>
      </c>
      <c r="E303" s="2" t="s">
        <v>2192</v>
      </c>
      <c r="F303" s="2" t="s">
        <v>123</v>
      </c>
      <c r="G303" s="2" t="s">
        <v>19</v>
      </c>
      <c r="H303" s="2">
        <v>78737</v>
      </c>
      <c r="I303" t="s">
        <v>6190</v>
      </c>
    </row>
    <row r="304" spans="1:9" x14ac:dyDescent="0.35">
      <c r="A304" s="2" t="s">
        <v>2194</v>
      </c>
      <c r="B304" s="2" t="s">
        <v>2195</v>
      </c>
      <c r="C304" s="2" t="s">
        <v>2196</v>
      </c>
      <c r="D304" s="2" t="s">
        <v>2197</v>
      </c>
      <c r="E304" s="2" t="s">
        <v>2198</v>
      </c>
      <c r="F304" s="2" t="s">
        <v>20</v>
      </c>
      <c r="G304" s="2" t="s">
        <v>19</v>
      </c>
      <c r="H304" s="2">
        <v>21290</v>
      </c>
      <c r="I304" t="s">
        <v>6191</v>
      </c>
    </row>
    <row r="305" spans="1:9" x14ac:dyDescent="0.35">
      <c r="A305" s="2" t="s">
        <v>2200</v>
      </c>
      <c r="B305" s="2" t="s">
        <v>2201</v>
      </c>
      <c r="C305" s="2" t="s">
        <v>2202</v>
      </c>
      <c r="D305" s="2"/>
      <c r="E305" s="2" t="s">
        <v>2203</v>
      </c>
      <c r="F305" s="2" t="s">
        <v>43</v>
      </c>
      <c r="G305" s="2" t="s">
        <v>19</v>
      </c>
      <c r="H305" s="2">
        <v>40596</v>
      </c>
      <c r="I305" t="s">
        <v>6190</v>
      </c>
    </row>
    <row r="306" spans="1:9" x14ac:dyDescent="0.35">
      <c r="A306" s="2" t="s">
        <v>2205</v>
      </c>
      <c r="B306" s="2" t="s">
        <v>2206</v>
      </c>
      <c r="C306" s="2" t="s">
        <v>2207</v>
      </c>
      <c r="D306" s="2"/>
      <c r="E306" s="2" t="s">
        <v>2208</v>
      </c>
      <c r="F306" s="2" t="s">
        <v>316</v>
      </c>
      <c r="G306" s="2" t="s">
        <v>19</v>
      </c>
      <c r="H306" s="2">
        <v>60435</v>
      </c>
      <c r="I306" t="s">
        <v>6190</v>
      </c>
    </row>
    <row r="307" spans="1:9" x14ac:dyDescent="0.35">
      <c r="A307" s="2" t="s">
        <v>2210</v>
      </c>
      <c r="B307" s="2" t="s">
        <v>2211</v>
      </c>
      <c r="C307" s="2" t="s">
        <v>2212</v>
      </c>
      <c r="D307" s="2" t="s">
        <v>2213</v>
      </c>
      <c r="E307" s="2" t="s">
        <v>2214</v>
      </c>
      <c r="F307" s="2" t="s">
        <v>273</v>
      </c>
      <c r="G307" s="2" t="s">
        <v>28</v>
      </c>
      <c r="H307" s="2" t="s">
        <v>274</v>
      </c>
      <c r="I307" t="s">
        <v>6191</v>
      </c>
    </row>
    <row r="308" spans="1:9" x14ac:dyDescent="0.35">
      <c r="A308" s="2" t="s">
        <v>2216</v>
      </c>
      <c r="B308" s="2" t="s">
        <v>2217</v>
      </c>
      <c r="C308" s="2" t="s">
        <v>2218</v>
      </c>
      <c r="D308" s="2" t="s">
        <v>2219</v>
      </c>
      <c r="E308" s="2" t="s">
        <v>2220</v>
      </c>
      <c r="F308" s="2" t="s">
        <v>236</v>
      </c>
      <c r="G308" s="2" t="s">
        <v>19</v>
      </c>
      <c r="H308" s="2">
        <v>68505</v>
      </c>
      <c r="I308" t="s">
        <v>6191</v>
      </c>
    </row>
    <row r="309" spans="1:9" x14ac:dyDescent="0.35">
      <c r="A309" s="2" t="s">
        <v>2222</v>
      </c>
      <c r="B309" s="2" t="s">
        <v>2223</v>
      </c>
      <c r="C309" s="2" t="s">
        <v>2224</v>
      </c>
      <c r="D309" s="2" t="s">
        <v>2225</v>
      </c>
      <c r="E309" s="2" t="s">
        <v>2226</v>
      </c>
      <c r="F309" s="2" t="s">
        <v>51</v>
      </c>
      <c r="G309" s="2" t="s">
        <v>19</v>
      </c>
      <c r="H309" s="2">
        <v>45254</v>
      </c>
      <c r="I309" t="s">
        <v>6190</v>
      </c>
    </row>
    <row r="310" spans="1:9" x14ac:dyDescent="0.35">
      <c r="A310" s="2" t="s">
        <v>2228</v>
      </c>
      <c r="B310" s="2" t="s">
        <v>2229</v>
      </c>
      <c r="C310" s="2" t="s">
        <v>2230</v>
      </c>
      <c r="D310" s="2"/>
      <c r="E310" s="2" t="s">
        <v>2231</v>
      </c>
      <c r="F310" s="2" t="s">
        <v>176</v>
      </c>
      <c r="G310" s="2" t="s">
        <v>28</v>
      </c>
      <c r="H310" s="2" t="s">
        <v>177</v>
      </c>
      <c r="I310" t="s">
        <v>6191</v>
      </c>
    </row>
    <row r="311" spans="1:9" x14ac:dyDescent="0.35">
      <c r="A311" s="2" t="s">
        <v>2233</v>
      </c>
      <c r="B311" s="2" t="s">
        <v>2234</v>
      </c>
      <c r="C311" s="2" t="s">
        <v>2235</v>
      </c>
      <c r="D311" s="2" t="s">
        <v>2236</v>
      </c>
      <c r="E311" s="2" t="s">
        <v>2237</v>
      </c>
      <c r="F311" s="2" t="s">
        <v>379</v>
      </c>
      <c r="G311" s="2" t="s">
        <v>19</v>
      </c>
      <c r="H311" s="2">
        <v>6127</v>
      </c>
      <c r="I311" t="s">
        <v>6190</v>
      </c>
    </row>
    <row r="312" spans="1:9" x14ac:dyDescent="0.35">
      <c r="A312" s="2" t="s">
        <v>2239</v>
      </c>
      <c r="B312" s="2" t="s">
        <v>2240</v>
      </c>
      <c r="C312" s="2" t="s">
        <v>2241</v>
      </c>
      <c r="D312" s="2" t="s">
        <v>2242</v>
      </c>
      <c r="E312" s="2" t="s">
        <v>2243</v>
      </c>
      <c r="F312" s="2" t="s">
        <v>327</v>
      </c>
      <c r="G312" s="2" t="s">
        <v>318</v>
      </c>
      <c r="H312" s="2" t="s">
        <v>321</v>
      </c>
      <c r="I312" t="s">
        <v>6191</v>
      </c>
    </row>
    <row r="313" spans="1:9" x14ac:dyDescent="0.35">
      <c r="A313" s="2" t="s">
        <v>2245</v>
      </c>
      <c r="B313" s="2" t="s">
        <v>2246</v>
      </c>
      <c r="C313" s="2" t="s">
        <v>2247</v>
      </c>
      <c r="D313" s="2" t="s">
        <v>2248</v>
      </c>
      <c r="E313" s="2" t="s">
        <v>2249</v>
      </c>
      <c r="F313" s="2" t="s">
        <v>35</v>
      </c>
      <c r="G313" s="2" t="s">
        <v>19</v>
      </c>
      <c r="H313" s="2">
        <v>28299</v>
      </c>
      <c r="I313" t="s">
        <v>6190</v>
      </c>
    </row>
    <row r="314" spans="1:9" x14ac:dyDescent="0.35">
      <c r="A314" s="2" t="s">
        <v>2251</v>
      </c>
      <c r="B314" s="2" t="s">
        <v>2252</v>
      </c>
      <c r="C314" s="2" t="s">
        <v>2253</v>
      </c>
      <c r="D314" s="2" t="s">
        <v>2254</v>
      </c>
      <c r="E314" s="2" t="s">
        <v>2255</v>
      </c>
      <c r="F314" s="2" t="s">
        <v>164</v>
      </c>
      <c r="G314" s="2" t="s">
        <v>19</v>
      </c>
      <c r="H314" s="2">
        <v>71307</v>
      </c>
      <c r="I314" t="s">
        <v>6190</v>
      </c>
    </row>
    <row r="315" spans="1:9" x14ac:dyDescent="0.35">
      <c r="A315" s="2" t="s">
        <v>2257</v>
      </c>
      <c r="B315" s="2" t="s">
        <v>2258</v>
      </c>
      <c r="C315" s="2" t="s">
        <v>2259</v>
      </c>
      <c r="D315" s="2" t="s">
        <v>2260</v>
      </c>
      <c r="E315" s="2" t="s">
        <v>2261</v>
      </c>
      <c r="F315" s="2" t="s">
        <v>365</v>
      </c>
      <c r="G315" s="2" t="s">
        <v>28</v>
      </c>
      <c r="H315" s="2" t="s">
        <v>366</v>
      </c>
      <c r="I315" t="s">
        <v>6190</v>
      </c>
    </row>
    <row r="316" spans="1:9" x14ac:dyDescent="0.35">
      <c r="A316" s="2" t="s">
        <v>2263</v>
      </c>
      <c r="B316" s="2" t="s">
        <v>2264</v>
      </c>
      <c r="C316" s="2"/>
      <c r="D316" s="2" t="s">
        <v>2265</v>
      </c>
      <c r="E316" s="2" t="s">
        <v>2266</v>
      </c>
      <c r="F316" s="2" t="s">
        <v>107</v>
      </c>
      <c r="G316" s="2" t="s">
        <v>19</v>
      </c>
      <c r="H316" s="2">
        <v>89115</v>
      </c>
      <c r="I316" t="s">
        <v>6191</v>
      </c>
    </row>
    <row r="317" spans="1:9" x14ac:dyDescent="0.35">
      <c r="A317" s="2" t="s">
        <v>2268</v>
      </c>
      <c r="B317" s="2" t="s">
        <v>2269</v>
      </c>
      <c r="C317" s="2" t="s">
        <v>2270</v>
      </c>
      <c r="D317" s="2" t="s">
        <v>2271</v>
      </c>
      <c r="E317" s="2" t="s">
        <v>2272</v>
      </c>
      <c r="F317" s="2" t="s">
        <v>169</v>
      </c>
      <c r="G317" s="2" t="s">
        <v>19</v>
      </c>
      <c r="H317" s="2">
        <v>50369</v>
      </c>
      <c r="I317" t="s">
        <v>6190</v>
      </c>
    </row>
    <row r="318" spans="1:9" x14ac:dyDescent="0.35">
      <c r="A318" s="2" t="s">
        <v>2274</v>
      </c>
      <c r="B318" s="2" t="s">
        <v>2275</v>
      </c>
      <c r="C318" s="2" t="s">
        <v>2276</v>
      </c>
      <c r="D318" s="2" t="s">
        <v>2277</v>
      </c>
      <c r="E318" s="2" t="s">
        <v>2278</v>
      </c>
      <c r="F318" s="2" t="s">
        <v>1282</v>
      </c>
      <c r="G318" s="2" t="s">
        <v>318</v>
      </c>
      <c r="H318" s="2" t="s">
        <v>444</v>
      </c>
      <c r="I318" t="s">
        <v>6191</v>
      </c>
    </row>
    <row r="319" spans="1:9" x14ac:dyDescent="0.35">
      <c r="A319" s="2" t="s">
        <v>2280</v>
      </c>
      <c r="B319" s="2" t="s">
        <v>2281</v>
      </c>
      <c r="C319" s="2" t="s">
        <v>2282</v>
      </c>
      <c r="D319" s="2" t="s">
        <v>2283</v>
      </c>
      <c r="E319" s="2" t="s">
        <v>2284</v>
      </c>
      <c r="F319" s="2" t="s">
        <v>75</v>
      </c>
      <c r="G319" s="2" t="s">
        <v>19</v>
      </c>
      <c r="H319" s="2">
        <v>44315</v>
      </c>
      <c r="I319" t="s">
        <v>6191</v>
      </c>
    </row>
    <row r="320" spans="1:9" x14ac:dyDescent="0.35">
      <c r="A320" s="2" t="s">
        <v>2286</v>
      </c>
      <c r="B320" s="2" t="s">
        <v>2287</v>
      </c>
      <c r="C320" s="2" t="s">
        <v>2288</v>
      </c>
      <c r="D320" s="2" t="s">
        <v>2289</v>
      </c>
      <c r="E320" s="2" t="s">
        <v>2290</v>
      </c>
      <c r="F320" s="2" t="s">
        <v>29</v>
      </c>
      <c r="G320" s="2" t="s">
        <v>19</v>
      </c>
      <c r="H320" s="2">
        <v>33405</v>
      </c>
      <c r="I320" t="s">
        <v>6190</v>
      </c>
    </row>
    <row r="321" spans="1:9" x14ac:dyDescent="0.35">
      <c r="A321" s="2" t="s">
        <v>2292</v>
      </c>
      <c r="B321" s="2" t="s">
        <v>2293</v>
      </c>
      <c r="C321" s="2" t="s">
        <v>2294</v>
      </c>
      <c r="D321" s="2"/>
      <c r="E321" s="2" t="s">
        <v>2295</v>
      </c>
      <c r="F321" s="2" t="s">
        <v>30</v>
      </c>
      <c r="G321" s="2" t="s">
        <v>19</v>
      </c>
      <c r="H321" s="2">
        <v>93715</v>
      </c>
      <c r="I321" t="s">
        <v>6190</v>
      </c>
    </row>
    <row r="322" spans="1:9" x14ac:dyDescent="0.35">
      <c r="A322" s="2" t="s">
        <v>2296</v>
      </c>
      <c r="B322" s="2" t="s">
        <v>2297</v>
      </c>
      <c r="C322" s="2" t="s">
        <v>2298</v>
      </c>
      <c r="D322" s="2" t="s">
        <v>2299</v>
      </c>
      <c r="E322" s="2" t="s">
        <v>2300</v>
      </c>
      <c r="F322" s="2" t="s">
        <v>213</v>
      </c>
      <c r="G322" s="2" t="s">
        <v>19</v>
      </c>
      <c r="H322" s="2">
        <v>52245</v>
      </c>
      <c r="I322" t="s">
        <v>6190</v>
      </c>
    </row>
    <row r="323" spans="1:9" x14ac:dyDescent="0.35">
      <c r="A323" s="2" t="s">
        <v>2302</v>
      </c>
      <c r="B323" s="2" t="s">
        <v>2303</v>
      </c>
      <c r="C323" s="2" t="s">
        <v>2304</v>
      </c>
      <c r="D323" s="2" t="s">
        <v>2305</v>
      </c>
      <c r="E323" s="2" t="s">
        <v>2306</v>
      </c>
      <c r="F323" s="2" t="s">
        <v>390</v>
      </c>
      <c r="G323" s="2" t="s">
        <v>318</v>
      </c>
      <c r="H323" s="2" t="s">
        <v>348</v>
      </c>
      <c r="I323" t="s">
        <v>6190</v>
      </c>
    </row>
    <row r="324" spans="1:9" x14ac:dyDescent="0.35">
      <c r="A324" s="2" t="s">
        <v>2308</v>
      </c>
      <c r="B324" s="2" t="s">
        <v>2309</v>
      </c>
      <c r="C324" s="2" t="s">
        <v>2310</v>
      </c>
      <c r="D324" s="2" t="s">
        <v>2311</v>
      </c>
      <c r="E324" s="2" t="s">
        <v>2312</v>
      </c>
      <c r="F324" s="2" t="s">
        <v>455</v>
      </c>
      <c r="G324" s="2" t="s">
        <v>318</v>
      </c>
      <c r="H324" s="2" t="s">
        <v>348</v>
      </c>
      <c r="I324" t="s">
        <v>6191</v>
      </c>
    </row>
    <row r="325" spans="1:9" x14ac:dyDescent="0.35">
      <c r="A325" s="2" t="s">
        <v>2314</v>
      </c>
      <c r="B325" s="2" t="s">
        <v>2315</v>
      </c>
      <c r="C325" s="2" t="s">
        <v>2316</v>
      </c>
      <c r="D325" s="2" t="s">
        <v>2317</v>
      </c>
      <c r="E325" s="2" t="s">
        <v>2318</v>
      </c>
      <c r="F325" s="2" t="s">
        <v>49</v>
      </c>
      <c r="G325" s="2" t="s">
        <v>19</v>
      </c>
      <c r="H325" s="2">
        <v>37924</v>
      </c>
      <c r="I325" t="s">
        <v>6190</v>
      </c>
    </row>
    <row r="326" spans="1:9" x14ac:dyDescent="0.35">
      <c r="A326" s="2" t="s">
        <v>2320</v>
      </c>
      <c r="B326" s="2" t="s">
        <v>2321</v>
      </c>
      <c r="C326" s="2"/>
      <c r="D326" s="2" t="s">
        <v>2322</v>
      </c>
      <c r="E326" s="2" t="s">
        <v>2323</v>
      </c>
      <c r="F326" s="2" t="s">
        <v>67</v>
      </c>
      <c r="G326" s="2" t="s">
        <v>19</v>
      </c>
      <c r="H326" s="2">
        <v>66276</v>
      </c>
      <c r="I326" t="s">
        <v>6191</v>
      </c>
    </row>
    <row r="327" spans="1:9" x14ac:dyDescent="0.35">
      <c r="A327" s="2" t="s">
        <v>2325</v>
      </c>
      <c r="B327" s="2" t="s">
        <v>2326</v>
      </c>
      <c r="C327" s="2" t="s">
        <v>2327</v>
      </c>
      <c r="D327" s="2" t="s">
        <v>2328</v>
      </c>
      <c r="E327" s="2" t="s">
        <v>2329</v>
      </c>
      <c r="F327" s="2" t="s">
        <v>150</v>
      </c>
      <c r="G327" s="2" t="s">
        <v>19</v>
      </c>
      <c r="H327" s="2">
        <v>94132</v>
      </c>
      <c r="I327" t="s">
        <v>6190</v>
      </c>
    </row>
    <row r="328" spans="1:9" x14ac:dyDescent="0.35">
      <c r="A328" s="2" t="s">
        <v>2331</v>
      </c>
      <c r="B328" s="2" t="s">
        <v>2332</v>
      </c>
      <c r="C328" s="2"/>
      <c r="D328" s="2" t="s">
        <v>2333</v>
      </c>
      <c r="E328" s="2" t="s">
        <v>2334</v>
      </c>
      <c r="F328" s="2" t="s">
        <v>144</v>
      </c>
      <c r="G328" s="2" t="s">
        <v>19</v>
      </c>
      <c r="H328" s="2">
        <v>35244</v>
      </c>
      <c r="I328" t="s">
        <v>6191</v>
      </c>
    </row>
    <row r="329" spans="1:9" x14ac:dyDescent="0.35">
      <c r="A329" s="2" t="s">
        <v>2336</v>
      </c>
      <c r="B329" s="2" t="s">
        <v>2337</v>
      </c>
      <c r="C329" s="2" t="s">
        <v>2338</v>
      </c>
      <c r="D329" s="2" t="s">
        <v>2339</v>
      </c>
      <c r="E329" s="2" t="s">
        <v>2340</v>
      </c>
      <c r="F329" s="2" t="s">
        <v>139</v>
      </c>
      <c r="G329" s="2" t="s">
        <v>19</v>
      </c>
      <c r="H329" s="2">
        <v>11215</v>
      </c>
      <c r="I329" t="s">
        <v>6190</v>
      </c>
    </row>
    <row r="330" spans="1:9" x14ac:dyDescent="0.35">
      <c r="A330" s="2" t="s">
        <v>2342</v>
      </c>
      <c r="B330" s="2" t="s">
        <v>2343</v>
      </c>
      <c r="C330" s="2"/>
      <c r="D330" s="2" t="s">
        <v>2344</v>
      </c>
      <c r="E330" s="2" t="s">
        <v>2345</v>
      </c>
      <c r="F330" s="2" t="s">
        <v>50</v>
      </c>
      <c r="G330" s="2" t="s">
        <v>19</v>
      </c>
      <c r="H330" s="2">
        <v>79934</v>
      </c>
      <c r="I330" t="s">
        <v>6190</v>
      </c>
    </row>
    <row r="331" spans="1:9" x14ac:dyDescent="0.35">
      <c r="A331" s="2" t="s">
        <v>2347</v>
      </c>
      <c r="B331" s="2" t="s">
        <v>2348</v>
      </c>
      <c r="C331" s="2" t="s">
        <v>2349</v>
      </c>
      <c r="D331" s="2"/>
      <c r="E331" s="2" t="s">
        <v>2350</v>
      </c>
      <c r="F331" s="2" t="s">
        <v>131</v>
      </c>
      <c r="G331" s="2" t="s">
        <v>19</v>
      </c>
      <c r="H331" s="2">
        <v>94250</v>
      </c>
      <c r="I331" t="s">
        <v>6190</v>
      </c>
    </row>
    <row r="332" spans="1:9" x14ac:dyDescent="0.35">
      <c r="A332" s="2" t="s">
        <v>2352</v>
      </c>
      <c r="B332" s="2" t="s">
        <v>2353</v>
      </c>
      <c r="C332" s="2" t="s">
        <v>2354</v>
      </c>
      <c r="D332" s="2" t="s">
        <v>2355</v>
      </c>
      <c r="E332" s="2" t="s">
        <v>2356</v>
      </c>
      <c r="F332" s="2" t="s">
        <v>47</v>
      </c>
      <c r="G332" s="2" t="s">
        <v>19</v>
      </c>
      <c r="H332" s="2">
        <v>20220</v>
      </c>
      <c r="I332" t="s">
        <v>6191</v>
      </c>
    </row>
    <row r="333" spans="1:9" x14ac:dyDescent="0.35">
      <c r="A333" s="2" t="s">
        <v>2358</v>
      </c>
      <c r="B333" s="2" t="s">
        <v>2359</v>
      </c>
      <c r="C333" s="2" t="s">
        <v>2360</v>
      </c>
      <c r="D333" s="2" t="s">
        <v>2361</v>
      </c>
      <c r="E333" s="2" t="s">
        <v>2362</v>
      </c>
      <c r="F333" s="2" t="s">
        <v>117</v>
      </c>
      <c r="G333" s="2" t="s">
        <v>19</v>
      </c>
      <c r="H333" s="2">
        <v>33436</v>
      </c>
      <c r="I333" t="s">
        <v>6190</v>
      </c>
    </row>
    <row r="334" spans="1:9" x14ac:dyDescent="0.35">
      <c r="A334" s="2" t="s">
        <v>2364</v>
      </c>
      <c r="B334" s="2" t="s">
        <v>2365</v>
      </c>
      <c r="C334" s="2" t="s">
        <v>2366</v>
      </c>
      <c r="D334" s="2" t="s">
        <v>2367</v>
      </c>
      <c r="E334" s="2" t="s">
        <v>2368</v>
      </c>
      <c r="F334" s="2" t="s">
        <v>27</v>
      </c>
      <c r="G334" s="2" t="s">
        <v>19</v>
      </c>
      <c r="H334" s="2">
        <v>90094</v>
      </c>
      <c r="I334" t="s">
        <v>6190</v>
      </c>
    </row>
    <row r="335" spans="1:9" x14ac:dyDescent="0.35">
      <c r="A335" s="2" t="s">
        <v>2370</v>
      </c>
      <c r="B335" s="2" t="s">
        <v>2371</v>
      </c>
      <c r="C335" s="2" t="s">
        <v>2372</v>
      </c>
      <c r="D335" s="2" t="s">
        <v>2373</v>
      </c>
      <c r="E335" s="2" t="s">
        <v>2374</v>
      </c>
      <c r="F335" s="2" t="s">
        <v>20</v>
      </c>
      <c r="G335" s="2" t="s">
        <v>19</v>
      </c>
      <c r="H335" s="2">
        <v>21275</v>
      </c>
      <c r="I335" t="s">
        <v>6190</v>
      </c>
    </row>
    <row r="336" spans="1:9" x14ac:dyDescent="0.35">
      <c r="A336" s="2" t="s">
        <v>2376</v>
      </c>
      <c r="B336" s="2" t="s">
        <v>2377</v>
      </c>
      <c r="C336" s="2"/>
      <c r="D336" s="2"/>
      <c r="E336" s="2" t="s">
        <v>2378</v>
      </c>
      <c r="F336" s="2" t="s">
        <v>216</v>
      </c>
      <c r="G336" s="2" t="s">
        <v>19</v>
      </c>
      <c r="H336" s="2">
        <v>84125</v>
      </c>
      <c r="I336" t="s">
        <v>6191</v>
      </c>
    </row>
    <row r="337" spans="1:9" x14ac:dyDescent="0.35">
      <c r="A337" s="2" t="s">
        <v>2380</v>
      </c>
      <c r="B337" s="2" t="s">
        <v>2381</v>
      </c>
      <c r="C337" s="2" t="s">
        <v>2382</v>
      </c>
      <c r="D337" s="2" t="s">
        <v>2383</v>
      </c>
      <c r="E337" s="2" t="s">
        <v>2384</v>
      </c>
      <c r="F337" s="2" t="s">
        <v>115</v>
      </c>
      <c r="G337" s="2" t="s">
        <v>19</v>
      </c>
      <c r="H337" s="2">
        <v>75049</v>
      </c>
      <c r="I337" t="s">
        <v>6190</v>
      </c>
    </row>
    <row r="338" spans="1:9" x14ac:dyDescent="0.35">
      <c r="A338" s="2" t="s">
        <v>2386</v>
      </c>
      <c r="B338" s="2" t="s">
        <v>2387</v>
      </c>
      <c r="C338" s="2" t="s">
        <v>2388</v>
      </c>
      <c r="D338" s="2" t="s">
        <v>2389</v>
      </c>
      <c r="E338" s="2" t="s">
        <v>2390</v>
      </c>
      <c r="F338" s="2" t="s">
        <v>253</v>
      </c>
      <c r="G338" s="2" t="s">
        <v>28</v>
      </c>
      <c r="H338" s="2" t="s">
        <v>254</v>
      </c>
      <c r="I338" t="s">
        <v>6191</v>
      </c>
    </row>
    <row r="339" spans="1:9" x14ac:dyDescent="0.35">
      <c r="A339" s="2" t="s">
        <v>2392</v>
      </c>
      <c r="B339" s="2" t="s">
        <v>2393</v>
      </c>
      <c r="C339" s="2"/>
      <c r="D339" s="2" t="s">
        <v>2394</v>
      </c>
      <c r="E339" s="2" t="s">
        <v>2395</v>
      </c>
      <c r="F339" s="2" t="s">
        <v>39</v>
      </c>
      <c r="G339" s="2" t="s">
        <v>19</v>
      </c>
      <c r="H339" s="2">
        <v>43240</v>
      </c>
      <c r="I339" t="s">
        <v>6191</v>
      </c>
    </row>
    <row r="340" spans="1:9" x14ac:dyDescent="0.35">
      <c r="A340" s="2" t="s">
        <v>2397</v>
      </c>
      <c r="B340" s="2" t="s">
        <v>2398</v>
      </c>
      <c r="C340" s="2" t="s">
        <v>2399</v>
      </c>
      <c r="D340" s="2" t="s">
        <v>2400</v>
      </c>
      <c r="E340" s="2" t="s">
        <v>2401</v>
      </c>
      <c r="F340" s="2" t="s">
        <v>57</v>
      </c>
      <c r="G340" s="2" t="s">
        <v>19</v>
      </c>
      <c r="H340" s="2">
        <v>10184</v>
      </c>
      <c r="I340" t="s">
        <v>6191</v>
      </c>
    </row>
    <row r="341" spans="1:9" x14ac:dyDescent="0.35">
      <c r="A341" s="2" t="s">
        <v>2403</v>
      </c>
      <c r="B341" s="2" t="s">
        <v>2404</v>
      </c>
      <c r="C341" s="2" t="s">
        <v>2405</v>
      </c>
      <c r="D341" s="2" t="s">
        <v>2406</v>
      </c>
      <c r="E341" s="2" t="s">
        <v>2407</v>
      </c>
      <c r="F341" s="2" t="s">
        <v>241</v>
      </c>
      <c r="G341" s="2" t="s">
        <v>19</v>
      </c>
      <c r="H341" s="2">
        <v>2216</v>
      </c>
      <c r="I341" t="s">
        <v>6190</v>
      </c>
    </row>
    <row r="342" spans="1:9" x14ac:dyDescent="0.35">
      <c r="A342" s="2" t="s">
        <v>2409</v>
      </c>
      <c r="B342" s="2" t="s">
        <v>2410</v>
      </c>
      <c r="C342" s="2" t="s">
        <v>2411</v>
      </c>
      <c r="D342" s="2" t="s">
        <v>2412</v>
      </c>
      <c r="E342" s="2" t="s">
        <v>2413</v>
      </c>
      <c r="F342" s="2" t="s">
        <v>150</v>
      </c>
      <c r="G342" s="2" t="s">
        <v>19</v>
      </c>
      <c r="H342" s="2">
        <v>94132</v>
      </c>
      <c r="I342" t="s">
        <v>6190</v>
      </c>
    </row>
    <row r="343" spans="1:9" x14ac:dyDescent="0.35">
      <c r="A343" s="2" t="s">
        <v>2415</v>
      </c>
      <c r="B343" s="2" t="s">
        <v>2416</v>
      </c>
      <c r="C343" s="2" t="s">
        <v>2417</v>
      </c>
      <c r="D343" s="2" t="s">
        <v>2418</v>
      </c>
      <c r="E343" s="2" t="s">
        <v>2419</v>
      </c>
      <c r="F343" s="2" t="s">
        <v>36</v>
      </c>
      <c r="G343" s="2" t="s">
        <v>19</v>
      </c>
      <c r="H343" s="2">
        <v>46295</v>
      </c>
      <c r="I343" t="s">
        <v>6191</v>
      </c>
    </row>
    <row r="344" spans="1:9" x14ac:dyDescent="0.35">
      <c r="A344" s="2" t="s">
        <v>2420</v>
      </c>
      <c r="B344" s="2" t="s">
        <v>2421</v>
      </c>
      <c r="C344" s="2" t="s">
        <v>2422</v>
      </c>
      <c r="D344" s="2"/>
      <c r="E344" s="2" t="s">
        <v>2423</v>
      </c>
      <c r="F344" s="2" t="s">
        <v>22</v>
      </c>
      <c r="G344" s="2" t="s">
        <v>19</v>
      </c>
      <c r="H344" s="2">
        <v>32209</v>
      </c>
      <c r="I344" t="s">
        <v>6191</v>
      </c>
    </row>
    <row r="345" spans="1:9" x14ac:dyDescent="0.35">
      <c r="A345" s="2" t="s">
        <v>2425</v>
      </c>
      <c r="B345" s="2" t="s">
        <v>2426</v>
      </c>
      <c r="C345" s="2" t="s">
        <v>2427</v>
      </c>
      <c r="D345" s="2"/>
      <c r="E345" s="2" t="s">
        <v>2428</v>
      </c>
      <c r="F345" s="2" t="s">
        <v>105</v>
      </c>
      <c r="G345" s="2" t="s">
        <v>19</v>
      </c>
      <c r="H345" s="2">
        <v>98148</v>
      </c>
      <c r="I345" t="s">
        <v>6191</v>
      </c>
    </row>
    <row r="346" spans="1:9" x14ac:dyDescent="0.35">
      <c r="A346" s="2" t="s">
        <v>2430</v>
      </c>
      <c r="B346" s="2" t="s">
        <v>2431</v>
      </c>
      <c r="C346" s="2"/>
      <c r="D346" s="2" t="s">
        <v>2432</v>
      </c>
      <c r="E346" s="2" t="s">
        <v>2433</v>
      </c>
      <c r="F346" s="2" t="s">
        <v>428</v>
      </c>
      <c r="G346" s="2" t="s">
        <v>318</v>
      </c>
      <c r="H346" s="2" t="s">
        <v>429</v>
      </c>
      <c r="I346" t="s">
        <v>6190</v>
      </c>
    </row>
    <row r="347" spans="1:9" x14ac:dyDescent="0.35">
      <c r="A347" s="2" t="s">
        <v>2435</v>
      </c>
      <c r="B347" s="2" t="s">
        <v>2436</v>
      </c>
      <c r="C347" s="2" t="s">
        <v>2437</v>
      </c>
      <c r="D347" s="2" t="s">
        <v>2438</v>
      </c>
      <c r="E347" s="2" t="s">
        <v>2439</v>
      </c>
      <c r="F347" s="2" t="s">
        <v>187</v>
      </c>
      <c r="G347" s="2" t="s">
        <v>19</v>
      </c>
      <c r="H347" s="2">
        <v>36109</v>
      </c>
      <c r="I347" t="s">
        <v>6191</v>
      </c>
    </row>
    <row r="348" spans="1:9" x14ac:dyDescent="0.35">
      <c r="A348" s="2" t="s">
        <v>2441</v>
      </c>
      <c r="B348" s="2" t="s">
        <v>2442</v>
      </c>
      <c r="C348" s="2" t="s">
        <v>2443</v>
      </c>
      <c r="D348" s="2" t="s">
        <v>2444</v>
      </c>
      <c r="E348" s="2" t="s">
        <v>2445</v>
      </c>
      <c r="F348" s="2" t="s">
        <v>52</v>
      </c>
      <c r="G348" s="2" t="s">
        <v>19</v>
      </c>
      <c r="H348" s="2">
        <v>75372</v>
      </c>
      <c r="I348" t="s">
        <v>6190</v>
      </c>
    </row>
    <row r="349" spans="1:9" x14ac:dyDescent="0.35">
      <c r="A349" s="2" t="s">
        <v>2447</v>
      </c>
      <c r="B349" s="2" t="s">
        <v>2448</v>
      </c>
      <c r="C349" s="2" t="s">
        <v>2449</v>
      </c>
      <c r="D349" s="2" t="s">
        <v>2450</v>
      </c>
      <c r="E349" s="2" t="s">
        <v>2451</v>
      </c>
      <c r="F349" s="2" t="s">
        <v>148</v>
      </c>
      <c r="G349" s="2" t="s">
        <v>19</v>
      </c>
      <c r="H349" s="2">
        <v>66622</v>
      </c>
      <c r="I349" t="s">
        <v>6191</v>
      </c>
    </row>
    <row r="350" spans="1:9" x14ac:dyDescent="0.35">
      <c r="A350" s="2" t="s">
        <v>2453</v>
      </c>
      <c r="B350" s="2" t="s">
        <v>2454</v>
      </c>
      <c r="C350" s="2" t="s">
        <v>2455</v>
      </c>
      <c r="D350" s="2" t="s">
        <v>2456</v>
      </c>
      <c r="E350" s="2" t="s">
        <v>2457</v>
      </c>
      <c r="F350" s="2" t="s">
        <v>185</v>
      </c>
      <c r="G350" s="2" t="s">
        <v>19</v>
      </c>
      <c r="H350" s="2">
        <v>75799</v>
      </c>
      <c r="I350" t="s">
        <v>6191</v>
      </c>
    </row>
    <row r="351" spans="1:9" x14ac:dyDescent="0.35">
      <c r="A351" s="2" t="s">
        <v>2459</v>
      </c>
      <c r="B351" s="2" t="s">
        <v>2460</v>
      </c>
      <c r="C351" s="2" t="s">
        <v>2461</v>
      </c>
      <c r="D351" s="2" t="s">
        <v>2462</v>
      </c>
      <c r="E351" s="2" t="s">
        <v>2463</v>
      </c>
      <c r="F351" s="2" t="s">
        <v>27</v>
      </c>
      <c r="G351" s="2" t="s">
        <v>19</v>
      </c>
      <c r="H351" s="2">
        <v>90065</v>
      </c>
      <c r="I351" t="s">
        <v>6191</v>
      </c>
    </row>
    <row r="352" spans="1:9" x14ac:dyDescent="0.35">
      <c r="A352" s="2" t="s">
        <v>2465</v>
      </c>
      <c r="B352" s="2" t="s">
        <v>2466</v>
      </c>
      <c r="C352" s="2" t="s">
        <v>2467</v>
      </c>
      <c r="D352" s="2" t="s">
        <v>2468</v>
      </c>
      <c r="E352" s="2" t="s">
        <v>2469</v>
      </c>
      <c r="F352" s="2" t="s">
        <v>175</v>
      </c>
      <c r="G352" s="2" t="s">
        <v>19</v>
      </c>
      <c r="H352" s="2">
        <v>71137</v>
      </c>
      <c r="I352" t="s">
        <v>6191</v>
      </c>
    </row>
    <row r="353" spans="1:9" x14ac:dyDescent="0.35">
      <c r="A353" s="2" t="s">
        <v>2471</v>
      </c>
      <c r="B353" s="2" t="s">
        <v>2472</v>
      </c>
      <c r="C353" s="2" t="s">
        <v>2473</v>
      </c>
      <c r="D353" s="2" t="s">
        <v>2474</v>
      </c>
      <c r="E353" s="2" t="s">
        <v>2475</v>
      </c>
      <c r="F353" s="2" t="s">
        <v>196</v>
      </c>
      <c r="G353" s="2" t="s">
        <v>19</v>
      </c>
      <c r="H353" s="2">
        <v>83722</v>
      </c>
      <c r="I353" t="s">
        <v>6191</v>
      </c>
    </row>
    <row r="354" spans="1:9" x14ac:dyDescent="0.35">
      <c r="A354" s="2" t="s">
        <v>2477</v>
      </c>
      <c r="B354" s="2" t="s">
        <v>2478</v>
      </c>
      <c r="C354" s="2" t="s">
        <v>2479</v>
      </c>
      <c r="D354" s="2" t="s">
        <v>2480</v>
      </c>
      <c r="E354" s="2" t="s">
        <v>2481</v>
      </c>
      <c r="F354" s="2" t="s">
        <v>272</v>
      </c>
      <c r="G354" s="2" t="s">
        <v>19</v>
      </c>
      <c r="H354" s="2">
        <v>92415</v>
      </c>
      <c r="I354" t="s">
        <v>6191</v>
      </c>
    </row>
    <row r="355" spans="1:9" x14ac:dyDescent="0.35">
      <c r="A355" s="2" t="s">
        <v>2483</v>
      </c>
      <c r="B355" s="2" t="s">
        <v>2484</v>
      </c>
      <c r="C355" s="2"/>
      <c r="D355" s="2" t="s">
        <v>2485</v>
      </c>
      <c r="E355" s="2" t="s">
        <v>2486</v>
      </c>
      <c r="F355" s="2" t="s">
        <v>187</v>
      </c>
      <c r="G355" s="2" t="s">
        <v>19</v>
      </c>
      <c r="H355" s="2">
        <v>36177</v>
      </c>
      <c r="I355" t="s">
        <v>6190</v>
      </c>
    </row>
    <row r="356" spans="1:9" x14ac:dyDescent="0.35">
      <c r="A356" s="2" t="s">
        <v>2488</v>
      </c>
      <c r="B356" s="2" t="s">
        <v>2489</v>
      </c>
      <c r="C356" s="2" t="s">
        <v>2490</v>
      </c>
      <c r="D356" s="2"/>
      <c r="E356" s="2" t="s">
        <v>2491</v>
      </c>
      <c r="F356" s="2" t="s">
        <v>270</v>
      </c>
      <c r="G356" s="2" t="s">
        <v>19</v>
      </c>
      <c r="H356" s="2">
        <v>34981</v>
      </c>
      <c r="I356" t="s">
        <v>6191</v>
      </c>
    </row>
    <row r="357" spans="1:9" x14ac:dyDescent="0.35">
      <c r="A357" s="2" t="s">
        <v>2493</v>
      </c>
      <c r="B357" s="2" t="s">
        <v>2494</v>
      </c>
      <c r="C357" s="2" t="s">
        <v>2495</v>
      </c>
      <c r="D357" s="2" t="s">
        <v>2496</v>
      </c>
      <c r="E357" s="2" t="s">
        <v>2497</v>
      </c>
      <c r="F357" s="2" t="s">
        <v>82</v>
      </c>
      <c r="G357" s="2" t="s">
        <v>19</v>
      </c>
      <c r="H357" s="2">
        <v>27415</v>
      </c>
      <c r="I357" t="s">
        <v>6190</v>
      </c>
    </row>
    <row r="358" spans="1:9" x14ac:dyDescent="0.35">
      <c r="A358" s="2" t="s">
        <v>2499</v>
      </c>
      <c r="B358" s="2" t="s">
        <v>2500</v>
      </c>
      <c r="C358" s="2" t="s">
        <v>2501</v>
      </c>
      <c r="D358" s="2" t="s">
        <v>2502</v>
      </c>
      <c r="E358" s="2" t="s">
        <v>2503</v>
      </c>
      <c r="F358" s="2" t="s">
        <v>131</v>
      </c>
      <c r="G358" s="2" t="s">
        <v>19</v>
      </c>
      <c r="H358" s="2">
        <v>94237</v>
      </c>
      <c r="I358" t="s">
        <v>6190</v>
      </c>
    </row>
    <row r="359" spans="1:9" x14ac:dyDescent="0.35">
      <c r="A359" s="2" t="s">
        <v>2505</v>
      </c>
      <c r="B359" s="2" t="s">
        <v>2506</v>
      </c>
      <c r="C359" s="2"/>
      <c r="D359" s="2" t="s">
        <v>2507</v>
      </c>
      <c r="E359" s="2" t="s">
        <v>2508</v>
      </c>
      <c r="F359" s="2" t="s">
        <v>296</v>
      </c>
      <c r="G359" s="2" t="s">
        <v>19</v>
      </c>
      <c r="H359" s="2">
        <v>78682</v>
      </c>
      <c r="I359" t="s">
        <v>6191</v>
      </c>
    </row>
    <row r="360" spans="1:9" x14ac:dyDescent="0.35">
      <c r="A360" s="2" t="s">
        <v>2510</v>
      </c>
      <c r="B360" s="2" t="s">
        <v>2511</v>
      </c>
      <c r="C360" s="2" t="s">
        <v>2512</v>
      </c>
      <c r="D360" s="2" t="s">
        <v>2513</v>
      </c>
      <c r="E360" s="2" t="s">
        <v>2514</v>
      </c>
      <c r="F360" s="2" t="s">
        <v>143</v>
      </c>
      <c r="G360" s="2" t="s">
        <v>19</v>
      </c>
      <c r="H360" s="2">
        <v>22096</v>
      </c>
      <c r="I360" t="s">
        <v>6191</v>
      </c>
    </row>
    <row r="361" spans="1:9" x14ac:dyDescent="0.35">
      <c r="A361" s="2" t="s">
        <v>2516</v>
      </c>
      <c r="B361" s="2" t="s">
        <v>2517</v>
      </c>
      <c r="C361" s="2" t="s">
        <v>2518</v>
      </c>
      <c r="D361" s="2" t="s">
        <v>2519</v>
      </c>
      <c r="E361" s="2" t="s">
        <v>2520</v>
      </c>
      <c r="F361" s="2" t="s">
        <v>286</v>
      </c>
      <c r="G361" s="2" t="s">
        <v>28</v>
      </c>
      <c r="H361" s="2" t="s">
        <v>287</v>
      </c>
      <c r="I361" t="s">
        <v>6191</v>
      </c>
    </row>
    <row r="362" spans="1:9" x14ac:dyDescent="0.35">
      <c r="A362" s="2" t="s">
        <v>2522</v>
      </c>
      <c r="B362" s="2" t="s">
        <v>2523</v>
      </c>
      <c r="C362" s="2" t="s">
        <v>2524</v>
      </c>
      <c r="D362" s="2" t="s">
        <v>2525</v>
      </c>
      <c r="E362" s="2" t="s">
        <v>2526</v>
      </c>
      <c r="F362" s="2" t="s">
        <v>60</v>
      </c>
      <c r="G362" s="2" t="s">
        <v>19</v>
      </c>
      <c r="H362" s="2">
        <v>29220</v>
      </c>
      <c r="I362" t="s">
        <v>6191</v>
      </c>
    </row>
    <row r="363" spans="1:9" x14ac:dyDescent="0.35">
      <c r="A363" s="2" t="s">
        <v>2527</v>
      </c>
      <c r="B363" s="2" t="s">
        <v>2528</v>
      </c>
      <c r="C363" s="2" t="s">
        <v>2529</v>
      </c>
      <c r="D363" s="2" t="s">
        <v>2530</v>
      </c>
      <c r="E363" s="2" t="s">
        <v>2531</v>
      </c>
      <c r="F363" s="2" t="s">
        <v>130</v>
      </c>
      <c r="G363" s="2" t="s">
        <v>19</v>
      </c>
      <c r="H363" s="2">
        <v>37215</v>
      </c>
      <c r="I363" t="s">
        <v>6190</v>
      </c>
    </row>
    <row r="364" spans="1:9" x14ac:dyDescent="0.35">
      <c r="A364" s="2" t="s">
        <v>2533</v>
      </c>
      <c r="B364" s="2" t="s">
        <v>2534</v>
      </c>
      <c r="C364" s="2" t="s">
        <v>2535</v>
      </c>
      <c r="D364" s="2" t="s">
        <v>2536</v>
      </c>
      <c r="E364" s="2" t="s">
        <v>2537</v>
      </c>
      <c r="F364" s="2" t="s">
        <v>184</v>
      </c>
      <c r="G364" s="2" t="s">
        <v>19</v>
      </c>
      <c r="H364" s="2">
        <v>85025</v>
      </c>
      <c r="I364" t="s">
        <v>6190</v>
      </c>
    </row>
    <row r="365" spans="1:9" x14ac:dyDescent="0.35">
      <c r="A365" s="2" t="s">
        <v>2539</v>
      </c>
      <c r="B365" s="2" t="s">
        <v>2540</v>
      </c>
      <c r="C365" s="2" t="s">
        <v>2541</v>
      </c>
      <c r="D365" s="2"/>
      <c r="E365" s="2" t="s">
        <v>2542</v>
      </c>
      <c r="F365" s="2" t="s">
        <v>92</v>
      </c>
      <c r="G365" s="2" t="s">
        <v>19</v>
      </c>
      <c r="H365" s="2">
        <v>33233</v>
      </c>
      <c r="I365" t="s">
        <v>6191</v>
      </c>
    </row>
    <row r="366" spans="1:9" x14ac:dyDescent="0.35">
      <c r="A366" s="2" t="s">
        <v>2544</v>
      </c>
      <c r="B366" s="2" t="s">
        <v>2545</v>
      </c>
      <c r="C366" s="2" t="s">
        <v>2546</v>
      </c>
      <c r="D366" s="2" t="s">
        <v>2547</v>
      </c>
      <c r="E366" s="2" t="s">
        <v>2548</v>
      </c>
      <c r="F366" s="2" t="s">
        <v>30</v>
      </c>
      <c r="G366" s="2" t="s">
        <v>19</v>
      </c>
      <c r="H366" s="2">
        <v>93762</v>
      </c>
      <c r="I366" t="s">
        <v>6190</v>
      </c>
    </row>
    <row r="367" spans="1:9" x14ac:dyDescent="0.35">
      <c r="A367" s="2" t="s">
        <v>2550</v>
      </c>
      <c r="B367" s="2" t="s">
        <v>2551</v>
      </c>
      <c r="C367" s="2" t="s">
        <v>2552</v>
      </c>
      <c r="D367" s="2"/>
      <c r="E367" s="2" t="s">
        <v>2553</v>
      </c>
      <c r="F367" s="2" t="s">
        <v>282</v>
      </c>
      <c r="G367" s="2" t="s">
        <v>19</v>
      </c>
      <c r="H367" s="2">
        <v>92825</v>
      </c>
      <c r="I367" t="s">
        <v>6191</v>
      </c>
    </row>
    <row r="368" spans="1:9" x14ac:dyDescent="0.35">
      <c r="A368" s="2" t="s">
        <v>2555</v>
      </c>
      <c r="B368" s="2" t="s">
        <v>2556</v>
      </c>
      <c r="C368" s="2"/>
      <c r="D368" s="2" t="s">
        <v>2557</v>
      </c>
      <c r="E368" s="2" t="s">
        <v>2558</v>
      </c>
      <c r="F368" s="2" t="s">
        <v>311</v>
      </c>
      <c r="G368" s="2" t="s">
        <v>19</v>
      </c>
      <c r="H368" s="2">
        <v>23605</v>
      </c>
      <c r="I368" t="s">
        <v>6191</v>
      </c>
    </row>
    <row r="369" spans="1:9" x14ac:dyDescent="0.35">
      <c r="A369" s="2" t="s">
        <v>2560</v>
      </c>
      <c r="B369" s="2" t="s">
        <v>2561</v>
      </c>
      <c r="C369" s="2"/>
      <c r="D369" s="2"/>
      <c r="E369" s="2" t="s">
        <v>2562</v>
      </c>
      <c r="F369" s="2" t="s">
        <v>295</v>
      </c>
      <c r="G369" s="2" t="s">
        <v>19</v>
      </c>
      <c r="H369" s="2">
        <v>29305</v>
      </c>
      <c r="I369" t="s">
        <v>6190</v>
      </c>
    </row>
    <row r="370" spans="1:9" x14ac:dyDescent="0.35">
      <c r="A370" s="2" t="s">
        <v>2564</v>
      </c>
      <c r="B370" s="2" t="s">
        <v>2565</v>
      </c>
      <c r="C370" s="2" t="s">
        <v>2566</v>
      </c>
      <c r="D370" s="2" t="s">
        <v>2567</v>
      </c>
      <c r="E370" s="2" t="s">
        <v>2568</v>
      </c>
      <c r="F370" s="2" t="s">
        <v>302</v>
      </c>
      <c r="G370" s="2" t="s">
        <v>19</v>
      </c>
      <c r="H370" s="2">
        <v>10305</v>
      </c>
      <c r="I370" t="s">
        <v>6191</v>
      </c>
    </row>
    <row r="371" spans="1:9" x14ac:dyDescent="0.35">
      <c r="A371" s="2" t="s">
        <v>2570</v>
      </c>
      <c r="B371" s="2" t="s">
        <v>2571</v>
      </c>
      <c r="C371" s="2"/>
      <c r="D371" s="2"/>
      <c r="E371" s="2" t="s">
        <v>2572</v>
      </c>
      <c r="F371" s="2" t="s">
        <v>107</v>
      </c>
      <c r="G371" s="2" t="s">
        <v>19</v>
      </c>
      <c r="H371" s="2">
        <v>89115</v>
      </c>
      <c r="I371" t="s">
        <v>6190</v>
      </c>
    </row>
    <row r="372" spans="1:9" x14ac:dyDescent="0.35">
      <c r="A372" s="2" t="s">
        <v>2574</v>
      </c>
      <c r="B372" s="2" t="s">
        <v>2575</v>
      </c>
      <c r="C372" s="2" t="s">
        <v>2576</v>
      </c>
      <c r="D372" s="2" t="s">
        <v>2577</v>
      </c>
      <c r="E372" s="2" t="s">
        <v>2578</v>
      </c>
      <c r="F372" s="2" t="s">
        <v>216</v>
      </c>
      <c r="G372" s="2" t="s">
        <v>19</v>
      </c>
      <c r="H372" s="2">
        <v>84105</v>
      </c>
      <c r="I372" t="s">
        <v>6190</v>
      </c>
    </row>
    <row r="373" spans="1:9" x14ac:dyDescent="0.35">
      <c r="A373" s="2" t="s">
        <v>2580</v>
      </c>
      <c r="B373" s="2" t="s">
        <v>2581</v>
      </c>
      <c r="C373" s="2" t="s">
        <v>2582</v>
      </c>
      <c r="D373" s="2" t="s">
        <v>2583</v>
      </c>
      <c r="E373" s="2" t="s">
        <v>2584</v>
      </c>
      <c r="F373" s="2" t="s">
        <v>105</v>
      </c>
      <c r="G373" s="2" t="s">
        <v>19</v>
      </c>
      <c r="H373" s="2">
        <v>98109</v>
      </c>
      <c r="I373" t="s">
        <v>6190</v>
      </c>
    </row>
    <row r="374" spans="1:9" x14ac:dyDescent="0.35">
      <c r="A374" s="2" t="s">
        <v>2586</v>
      </c>
      <c r="B374" s="2" t="s">
        <v>2587</v>
      </c>
      <c r="C374" s="2" t="s">
        <v>2588</v>
      </c>
      <c r="D374" s="2" t="s">
        <v>2589</v>
      </c>
      <c r="E374" s="2" t="s">
        <v>2590</v>
      </c>
      <c r="F374" s="2" t="s">
        <v>166</v>
      </c>
      <c r="G374" s="2" t="s">
        <v>19</v>
      </c>
      <c r="H374" s="2">
        <v>79764</v>
      </c>
      <c r="I374" t="s">
        <v>6191</v>
      </c>
    </row>
    <row r="375" spans="1:9" x14ac:dyDescent="0.35">
      <c r="A375" s="2" t="s">
        <v>2592</v>
      </c>
      <c r="B375" s="2" t="s">
        <v>2593</v>
      </c>
      <c r="C375" s="2"/>
      <c r="D375" s="2" t="s">
        <v>2594</v>
      </c>
      <c r="E375" s="2" t="s">
        <v>2595</v>
      </c>
      <c r="F375" s="2" t="s">
        <v>2596</v>
      </c>
      <c r="G375" s="2" t="s">
        <v>318</v>
      </c>
      <c r="H375" s="2" t="s">
        <v>427</v>
      </c>
      <c r="I375" t="s">
        <v>6190</v>
      </c>
    </row>
    <row r="376" spans="1:9" x14ac:dyDescent="0.35">
      <c r="A376" s="2" t="s">
        <v>2598</v>
      </c>
      <c r="B376" s="2" t="s">
        <v>2599</v>
      </c>
      <c r="C376" s="2" t="s">
        <v>2600</v>
      </c>
      <c r="D376" s="2" t="s">
        <v>2601</v>
      </c>
      <c r="E376" s="2" t="s">
        <v>2602</v>
      </c>
      <c r="F376" s="2" t="s">
        <v>162</v>
      </c>
      <c r="G376" s="2" t="s">
        <v>19</v>
      </c>
      <c r="H376" s="2">
        <v>75037</v>
      </c>
      <c r="I376" t="s">
        <v>6190</v>
      </c>
    </row>
    <row r="377" spans="1:9" x14ac:dyDescent="0.35">
      <c r="A377" s="2" t="s">
        <v>2604</v>
      </c>
      <c r="B377" s="2" t="s">
        <v>2605</v>
      </c>
      <c r="C377" s="2" t="s">
        <v>2606</v>
      </c>
      <c r="D377" s="2" t="s">
        <v>2607</v>
      </c>
      <c r="E377" s="2" t="s">
        <v>2608</v>
      </c>
      <c r="F377" s="2" t="s">
        <v>203</v>
      </c>
      <c r="G377" s="2" t="s">
        <v>19</v>
      </c>
      <c r="H377" s="2">
        <v>45426</v>
      </c>
      <c r="I377" t="s">
        <v>6190</v>
      </c>
    </row>
    <row r="378" spans="1:9" x14ac:dyDescent="0.35">
      <c r="A378" s="2" t="s">
        <v>2610</v>
      </c>
      <c r="B378" s="2" t="s">
        <v>2611</v>
      </c>
      <c r="C378" s="2" t="s">
        <v>2612</v>
      </c>
      <c r="D378" s="2" t="s">
        <v>2613</v>
      </c>
      <c r="E378" s="2" t="s">
        <v>2614</v>
      </c>
      <c r="F378" s="2" t="s">
        <v>183</v>
      </c>
      <c r="G378" s="2" t="s">
        <v>19</v>
      </c>
      <c r="H378" s="2">
        <v>49560</v>
      </c>
      <c r="I378" t="s">
        <v>6190</v>
      </c>
    </row>
    <row r="379" spans="1:9" x14ac:dyDescent="0.35">
      <c r="A379" s="2" t="s">
        <v>2616</v>
      </c>
      <c r="B379" s="2" t="s">
        <v>2617</v>
      </c>
      <c r="C379" s="2" t="s">
        <v>2618</v>
      </c>
      <c r="D379" s="2" t="s">
        <v>2619</v>
      </c>
      <c r="E379" s="2" t="s">
        <v>2620</v>
      </c>
      <c r="F379" s="2" t="s">
        <v>1700</v>
      </c>
      <c r="G379" s="2" t="s">
        <v>318</v>
      </c>
      <c r="H379" s="2" t="s">
        <v>348</v>
      </c>
      <c r="I379" t="s">
        <v>6191</v>
      </c>
    </row>
    <row r="380" spans="1:9" x14ac:dyDescent="0.35">
      <c r="A380" s="2" t="s">
        <v>2622</v>
      </c>
      <c r="B380" s="2" t="s">
        <v>2623</v>
      </c>
      <c r="C380" s="2" t="s">
        <v>2624</v>
      </c>
      <c r="D380" s="2" t="s">
        <v>2625</v>
      </c>
      <c r="E380" s="2" t="s">
        <v>2626</v>
      </c>
      <c r="F380" s="2" t="s">
        <v>468</v>
      </c>
      <c r="G380" s="2" t="s">
        <v>318</v>
      </c>
      <c r="H380" s="2" t="s">
        <v>438</v>
      </c>
      <c r="I380" t="s">
        <v>6190</v>
      </c>
    </row>
    <row r="381" spans="1:9" x14ac:dyDescent="0.35">
      <c r="A381" s="2" t="s">
        <v>2628</v>
      </c>
      <c r="B381" s="2" t="s">
        <v>2629</v>
      </c>
      <c r="C381" s="2" t="s">
        <v>2630</v>
      </c>
      <c r="D381" s="2"/>
      <c r="E381" s="2" t="s">
        <v>2631</v>
      </c>
      <c r="F381" s="2" t="s">
        <v>70</v>
      </c>
      <c r="G381" s="2" t="s">
        <v>28</v>
      </c>
      <c r="H381" s="2" t="s">
        <v>111</v>
      </c>
      <c r="I381" t="s">
        <v>6190</v>
      </c>
    </row>
    <row r="382" spans="1:9" x14ac:dyDescent="0.35">
      <c r="A382" s="2" t="s">
        <v>2633</v>
      </c>
      <c r="B382" s="2" t="s">
        <v>2634</v>
      </c>
      <c r="C382" s="2" t="s">
        <v>2635</v>
      </c>
      <c r="D382" s="2" t="s">
        <v>2636</v>
      </c>
      <c r="E382" s="2" t="s">
        <v>2637</v>
      </c>
      <c r="F382" s="2" t="s">
        <v>83</v>
      </c>
      <c r="G382" s="2" t="s">
        <v>19</v>
      </c>
      <c r="H382" s="2">
        <v>62756</v>
      </c>
      <c r="I382" t="s">
        <v>6191</v>
      </c>
    </row>
    <row r="383" spans="1:9" x14ac:dyDescent="0.35">
      <c r="A383" s="2" t="s">
        <v>2639</v>
      </c>
      <c r="B383" s="2" t="s">
        <v>2640</v>
      </c>
      <c r="C383" s="2" t="s">
        <v>2641</v>
      </c>
      <c r="D383" s="2" t="s">
        <v>2642</v>
      </c>
      <c r="E383" s="2" t="s">
        <v>2643</v>
      </c>
      <c r="F383" s="2" t="s">
        <v>27</v>
      </c>
      <c r="G383" s="2" t="s">
        <v>19</v>
      </c>
      <c r="H383" s="2">
        <v>90010</v>
      </c>
      <c r="I383" t="s">
        <v>6190</v>
      </c>
    </row>
    <row r="384" spans="1:9" x14ac:dyDescent="0.35">
      <c r="A384" s="2" t="s">
        <v>2645</v>
      </c>
      <c r="B384" s="2" t="s">
        <v>2646</v>
      </c>
      <c r="C384" s="2" t="s">
        <v>2647</v>
      </c>
      <c r="D384" s="2" t="s">
        <v>2648</v>
      </c>
      <c r="E384" s="2" t="s">
        <v>2649</v>
      </c>
      <c r="F384" s="2" t="s">
        <v>20</v>
      </c>
      <c r="G384" s="2" t="s">
        <v>19</v>
      </c>
      <c r="H384" s="2">
        <v>21239</v>
      </c>
      <c r="I384" t="s">
        <v>6191</v>
      </c>
    </row>
    <row r="385" spans="1:9" x14ac:dyDescent="0.35">
      <c r="A385" s="2" t="s">
        <v>2651</v>
      </c>
      <c r="B385" s="2" t="s">
        <v>2652</v>
      </c>
      <c r="C385" s="2"/>
      <c r="D385" s="2" t="s">
        <v>2653</v>
      </c>
      <c r="E385" s="2" t="s">
        <v>2654</v>
      </c>
      <c r="F385" s="2" t="s">
        <v>172</v>
      </c>
      <c r="G385" s="2" t="s">
        <v>19</v>
      </c>
      <c r="H385" s="2">
        <v>17126</v>
      </c>
      <c r="I385" t="s">
        <v>6190</v>
      </c>
    </row>
    <row r="386" spans="1:9" x14ac:dyDescent="0.35">
      <c r="A386" s="2" t="s">
        <v>2656</v>
      </c>
      <c r="B386" s="2" t="s">
        <v>2657</v>
      </c>
      <c r="C386" s="2"/>
      <c r="D386" s="2" t="s">
        <v>2658</v>
      </c>
      <c r="E386" s="2" t="s">
        <v>2659</v>
      </c>
      <c r="F386" s="2" t="s">
        <v>52</v>
      </c>
      <c r="G386" s="2" t="s">
        <v>19</v>
      </c>
      <c r="H386" s="2">
        <v>75216</v>
      </c>
      <c r="I386" t="s">
        <v>6191</v>
      </c>
    </row>
    <row r="387" spans="1:9" x14ac:dyDescent="0.35">
      <c r="A387" s="2" t="s">
        <v>2661</v>
      </c>
      <c r="B387" s="2" t="s">
        <v>2662</v>
      </c>
      <c r="C387" s="2" t="s">
        <v>2663</v>
      </c>
      <c r="D387" s="2" t="s">
        <v>2664</v>
      </c>
      <c r="E387" s="2" t="s">
        <v>2665</v>
      </c>
      <c r="F387" s="2" t="s">
        <v>116</v>
      </c>
      <c r="G387" s="2" t="s">
        <v>19</v>
      </c>
      <c r="H387" s="2">
        <v>64125</v>
      </c>
      <c r="I387" t="s">
        <v>6190</v>
      </c>
    </row>
    <row r="388" spans="1:9" x14ac:dyDescent="0.35">
      <c r="A388" s="2" t="s">
        <v>2667</v>
      </c>
      <c r="B388" s="2" t="s">
        <v>2668</v>
      </c>
      <c r="C388" s="2"/>
      <c r="D388" s="2" t="s">
        <v>2669</v>
      </c>
      <c r="E388" s="2" t="s">
        <v>2670</v>
      </c>
      <c r="F388" s="2" t="s">
        <v>83</v>
      </c>
      <c r="G388" s="2" t="s">
        <v>19</v>
      </c>
      <c r="H388" s="2">
        <v>62723</v>
      </c>
      <c r="I388" t="s">
        <v>6190</v>
      </c>
    </row>
    <row r="389" spans="1:9" x14ac:dyDescent="0.35">
      <c r="A389" s="2" t="s">
        <v>2672</v>
      </c>
      <c r="B389" s="2" t="s">
        <v>2673</v>
      </c>
      <c r="C389" s="2" t="s">
        <v>2674</v>
      </c>
      <c r="D389" s="2" t="s">
        <v>2675</v>
      </c>
      <c r="E389" s="2" t="s">
        <v>2676</v>
      </c>
      <c r="F389" s="2" t="s">
        <v>18</v>
      </c>
      <c r="G389" s="2" t="s">
        <v>19</v>
      </c>
      <c r="H389" s="2">
        <v>6510</v>
      </c>
      <c r="I389" t="s">
        <v>6190</v>
      </c>
    </row>
    <row r="390" spans="1:9" x14ac:dyDescent="0.35">
      <c r="A390" s="2" t="s">
        <v>2678</v>
      </c>
      <c r="B390" s="2" t="s">
        <v>2679</v>
      </c>
      <c r="C390" s="2" t="s">
        <v>2680</v>
      </c>
      <c r="D390" s="2" t="s">
        <v>2681</v>
      </c>
      <c r="E390" s="2" t="s">
        <v>2682</v>
      </c>
      <c r="F390" s="2" t="s">
        <v>259</v>
      </c>
      <c r="G390" s="2" t="s">
        <v>19</v>
      </c>
      <c r="H390" s="2">
        <v>30045</v>
      </c>
      <c r="I390" t="s">
        <v>6190</v>
      </c>
    </row>
    <row r="391" spans="1:9" x14ac:dyDescent="0.35">
      <c r="A391" s="2" t="s">
        <v>2684</v>
      </c>
      <c r="B391" s="2" t="s">
        <v>2685</v>
      </c>
      <c r="C391" s="2" t="s">
        <v>2686</v>
      </c>
      <c r="D391" s="2" t="s">
        <v>2687</v>
      </c>
      <c r="E391" s="2" t="s">
        <v>2688</v>
      </c>
      <c r="F391" s="2" t="s">
        <v>171</v>
      </c>
      <c r="G391" s="2" t="s">
        <v>19</v>
      </c>
      <c r="H391" s="2">
        <v>28805</v>
      </c>
      <c r="I391" t="s">
        <v>6190</v>
      </c>
    </row>
    <row r="392" spans="1:9" x14ac:dyDescent="0.35">
      <c r="A392" s="2" t="s">
        <v>2690</v>
      </c>
      <c r="B392" s="2" t="s">
        <v>2691</v>
      </c>
      <c r="C392" s="2" t="s">
        <v>2692</v>
      </c>
      <c r="D392" s="2"/>
      <c r="E392" s="2" t="s">
        <v>2693</v>
      </c>
      <c r="F392" s="2" t="s">
        <v>173</v>
      </c>
      <c r="G392" s="2" t="s">
        <v>19</v>
      </c>
      <c r="H392" s="2">
        <v>55123</v>
      </c>
      <c r="I392" t="s">
        <v>6190</v>
      </c>
    </row>
    <row r="393" spans="1:9" x14ac:dyDescent="0.35">
      <c r="A393" s="2" t="s">
        <v>2695</v>
      </c>
      <c r="B393" s="2" t="s">
        <v>2696</v>
      </c>
      <c r="C393" s="2" t="s">
        <v>2697</v>
      </c>
      <c r="D393" s="2"/>
      <c r="E393" s="2" t="s">
        <v>2698</v>
      </c>
      <c r="F393" s="2" t="s">
        <v>33</v>
      </c>
      <c r="G393" s="2" t="s">
        <v>19</v>
      </c>
      <c r="H393" s="2">
        <v>55458</v>
      </c>
      <c r="I393" t="s">
        <v>6191</v>
      </c>
    </row>
    <row r="394" spans="1:9" x14ac:dyDescent="0.35">
      <c r="A394" s="2" t="s">
        <v>2700</v>
      </c>
      <c r="B394" s="2" t="s">
        <v>2701</v>
      </c>
      <c r="C394" s="2" t="s">
        <v>2702</v>
      </c>
      <c r="D394" s="2" t="s">
        <v>2703</v>
      </c>
      <c r="E394" s="2" t="s">
        <v>2704</v>
      </c>
      <c r="F394" s="2" t="s">
        <v>178</v>
      </c>
      <c r="G394" s="2" t="s">
        <v>19</v>
      </c>
      <c r="H394" s="2">
        <v>92725</v>
      </c>
      <c r="I394" t="s">
        <v>6191</v>
      </c>
    </row>
    <row r="395" spans="1:9" x14ac:dyDescent="0.35">
      <c r="A395" s="2" t="s">
        <v>2705</v>
      </c>
      <c r="B395" s="2" t="s">
        <v>2706</v>
      </c>
      <c r="C395" s="2" t="s">
        <v>2707</v>
      </c>
      <c r="D395" s="2" t="s">
        <v>2708</v>
      </c>
      <c r="E395" s="2" t="s">
        <v>2709</v>
      </c>
      <c r="F395" s="2" t="s">
        <v>261</v>
      </c>
      <c r="G395" s="2" t="s">
        <v>19</v>
      </c>
      <c r="H395" s="2">
        <v>21747</v>
      </c>
      <c r="I395" t="s">
        <v>6190</v>
      </c>
    </row>
    <row r="396" spans="1:9" x14ac:dyDescent="0.35">
      <c r="A396" s="2" t="s">
        <v>2711</v>
      </c>
      <c r="B396" s="2" t="s">
        <v>2712</v>
      </c>
      <c r="C396" s="2" t="s">
        <v>2713</v>
      </c>
      <c r="D396" s="2" t="s">
        <v>2714</v>
      </c>
      <c r="E396" s="2" t="s">
        <v>2715</v>
      </c>
      <c r="F396" s="2" t="s">
        <v>33</v>
      </c>
      <c r="G396" s="2" t="s">
        <v>19</v>
      </c>
      <c r="H396" s="2">
        <v>55458</v>
      </c>
      <c r="I396" t="s">
        <v>6191</v>
      </c>
    </row>
    <row r="397" spans="1:9" x14ac:dyDescent="0.35">
      <c r="A397" s="2" t="s">
        <v>2717</v>
      </c>
      <c r="B397" s="2" t="s">
        <v>2718</v>
      </c>
      <c r="C397" s="2" t="s">
        <v>2719</v>
      </c>
      <c r="D397" s="2"/>
      <c r="E397" s="2" t="s">
        <v>2720</v>
      </c>
      <c r="F397" s="2" t="s">
        <v>47</v>
      </c>
      <c r="G397" s="2" t="s">
        <v>19</v>
      </c>
      <c r="H397" s="2">
        <v>20420</v>
      </c>
      <c r="I397" t="s">
        <v>6190</v>
      </c>
    </row>
    <row r="398" spans="1:9" x14ac:dyDescent="0.35">
      <c r="A398" s="2" t="s">
        <v>2722</v>
      </c>
      <c r="B398" s="2" t="s">
        <v>2723</v>
      </c>
      <c r="C398" s="2" t="s">
        <v>2724</v>
      </c>
      <c r="D398" s="2" t="s">
        <v>2725</v>
      </c>
      <c r="E398" s="2" t="s">
        <v>2726</v>
      </c>
      <c r="F398" s="2" t="s">
        <v>272</v>
      </c>
      <c r="G398" s="2" t="s">
        <v>19</v>
      </c>
      <c r="H398" s="2">
        <v>92415</v>
      </c>
      <c r="I398" t="s">
        <v>6191</v>
      </c>
    </row>
    <row r="399" spans="1:9" x14ac:dyDescent="0.35">
      <c r="A399" s="2" t="s">
        <v>2728</v>
      </c>
      <c r="B399" s="2" t="s">
        <v>2729</v>
      </c>
      <c r="C399" s="2" t="s">
        <v>2730</v>
      </c>
      <c r="D399" s="2" t="s">
        <v>2731</v>
      </c>
      <c r="E399" s="2" t="s">
        <v>2732</v>
      </c>
      <c r="F399" s="2" t="s">
        <v>219</v>
      </c>
      <c r="G399" s="2" t="s">
        <v>19</v>
      </c>
      <c r="H399" s="2">
        <v>14609</v>
      </c>
      <c r="I399" t="s">
        <v>6190</v>
      </c>
    </row>
    <row r="400" spans="1:9" x14ac:dyDescent="0.35">
      <c r="A400" s="2" t="s">
        <v>2734</v>
      </c>
      <c r="B400" s="2" t="s">
        <v>2735</v>
      </c>
      <c r="C400" s="2" t="s">
        <v>2736</v>
      </c>
      <c r="D400" s="2" t="s">
        <v>2737</v>
      </c>
      <c r="E400" s="2" t="s">
        <v>2738</v>
      </c>
      <c r="F400" s="2" t="s">
        <v>91</v>
      </c>
      <c r="G400" s="2" t="s">
        <v>19</v>
      </c>
      <c r="H400" s="2">
        <v>98664</v>
      </c>
      <c r="I400" t="s">
        <v>6190</v>
      </c>
    </row>
    <row r="401" spans="1:9" x14ac:dyDescent="0.35">
      <c r="A401" s="2" t="s">
        <v>2740</v>
      </c>
      <c r="B401" s="2" t="s">
        <v>2741</v>
      </c>
      <c r="C401" s="2" t="s">
        <v>2742</v>
      </c>
      <c r="D401" s="2" t="s">
        <v>2743</v>
      </c>
      <c r="E401" s="2" t="s">
        <v>2744</v>
      </c>
      <c r="F401" s="2" t="s">
        <v>305</v>
      </c>
      <c r="G401" s="2" t="s">
        <v>28</v>
      </c>
      <c r="H401" s="2" t="s">
        <v>306</v>
      </c>
      <c r="I401" t="s">
        <v>6191</v>
      </c>
    </row>
    <row r="402" spans="1:9" x14ac:dyDescent="0.35">
      <c r="A402" s="2" t="s">
        <v>2746</v>
      </c>
      <c r="B402" s="2" t="s">
        <v>2747</v>
      </c>
      <c r="C402" s="2" t="s">
        <v>2748</v>
      </c>
      <c r="D402" s="2" t="s">
        <v>2749</v>
      </c>
      <c r="E402" s="2" t="s">
        <v>2750</v>
      </c>
      <c r="F402" s="2" t="s">
        <v>47</v>
      </c>
      <c r="G402" s="2" t="s">
        <v>19</v>
      </c>
      <c r="H402" s="2">
        <v>20057</v>
      </c>
      <c r="I402" t="s">
        <v>6191</v>
      </c>
    </row>
    <row r="403" spans="1:9" x14ac:dyDescent="0.35">
      <c r="A403" s="2" t="s">
        <v>2752</v>
      </c>
      <c r="B403" s="2" t="s">
        <v>2753</v>
      </c>
      <c r="C403" s="2" t="s">
        <v>2754</v>
      </c>
      <c r="D403" s="2" t="s">
        <v>2755</v>
      </c>
      <c r="E403" s="2" t="s">
        <v>2756</v>
      </c>
      <c r="F403" s="2" t="s">
        <v>49</v>
      </c>
      <c r="G403" s="2" t="s">
        <v>19</v>
      </c>
      <c r="H403" s="2">
        <v>37924</v>
      </c>
      <c r="I403" t="s">
        <v>6190</v>
      </c>
    </row>
    <row r="404" spans="1:9" x14ac:dyDescent="0.35">
      <c r="A404" s="2" t="s">
        <v>2758</v>
      </c>
      <c r="B404" s="2" t="s">
        <v>2759</v>
      </c>
      <c r="C404" s="2" t="s">
        <v>2760</v>
      </c>
      <c r="D404" s="2" t="s">
        <v>2761</v>
      </c>
      <c r="E404" s="2" t="s">
        <v>2762</v>
      </c>
      <c r="F404" s="2" t="s">
        <v>48</v>
      </c>
      <c r="G404" s="2" t="s">
        <v>19</v>
      </c>
      <c r="H404" s="2">
        <v>25336</v>
      </c>
      <c r="I404" t="s">
        <v>6190</v>
      </c>
    </row>
    <row r="405" spans="1:9" x14ac:dyDescent="0.35">
      <c r="A405" s="2" t="s">
        <v>2764</v>
      </c>
      <c r="B405" s="2" t="s">
        <v>2765</v>
      </c>
      <c r="C405" s="2" t="s">
        <v>2766</v>
      </c>
      <c r="D405" s="2" t="s">
        <v>2767</v>
      </c>
      <c r="E405" s="2" t="s">
        <v>2768</v>
      </c>
      <c r="F405" s="2" t="s">
        <v>52</v>
      </c>
      <c r="G405" s="2" t="s">
        <v>19</v>
      </c>
      <c r="H405" s="2">
        <v>75372</v>
      </c>
      <c r="I405" t="s">
        <v>6191</v>
      </c>
    </row>
    <row r="406" spans="1:9" x14ac:dyDescent="0.35">
      <c r="A406" s="2" t="s">
        <v>2770</v>
      </c>
      <c r="B406" s="2" t="s">
        <v>2771</v>
      </c>
      <c r="C406" s="2" t="s">
        <v>2772</v>
      </c>
      <c r="D406" s="2" t="s">
        <v>2773</v>
      </c>
      <c r="E406" s="2" t="s">
        <v>2774</v>
      </c>
      <c r="F406" s="2" t="s">
        <v>469</v>
      </c>
      <c r="G406" s="2" t="s">
        <v>318</v>
      </c>
      <c r="H406" s="2" t="s">
        <v>470</v>
      </c>
      <c r="I406" t="s">
        <v>6191</v>
      </c>
    </row>
    <row r="407" spans="1:9" x14ac:dyDescent="0.35">
      <c r="A407" s="2" t="s">
        <v>2776</v>
      </c>
      <c r="B407" s="2" t="s">
        <v>2777</v>
      </c>
      <c r="C407" s="2" t="s">
        <v>2778</v>
      </c>
      <c r="D407" s="2" t="s">
        <v>2779</v>
      </c>
      <c r="E407" s="2" t="s">
        <v>2780</v>
      </c>
      <c r="F407" s="2" t="s">
        <v>237</v>
      </c>
      <c r="G407" s="2" t="s">
        <v>19</v>
      </c>
      <c r="H407" s="2">
        <v>95973</v>
      </c>
      <c r="I407" t="s">
        <v>6190</v>
      </c>
    </row>
    <row r="408" spans="1:9" x14ac:dyDescent="0.35">
      <c r="A408" s="2" t="s">
        <v>2782</v>
      </c>
      <c r="B408" s="2" t="s">
        <v>2783</v>
      </c>
      <c r="C408" s="2" t="s">
        <v>2784</v>
      </c>
      <c r="D408" s="2" t="s">
        <v>2785</v>
      </c>
      <c r="E408" s="2" t="s">
        <v>2786</v>
      </c>
      <c r="F408" s="2" t="s">
        <v>88</v>
      </c>
      <c r="G408" s="2" t="s">
        <v>19</v>
      </c>
      <c r="H408" s="2">
        <v>72215</v>
      </c>
      <c r="I408" t="s">
        <v>6190</v>
      </c>
    </row>
    <row r="409" spans="1:9" x14ac:dyDescent="0.35">
      <c r="A409" s="2" t="s">
        <v>2788</v>
      </c>
      <c r="B409" s="2" t="s">
        <v>2789</v>
      </c>
      <c r="C409" s="2"/>
      <c r="D409" s="2" t="s">
        <v>2790</v>
      </c>
      <c r="E409" s="2" t="s">
        <v>2791</v>
      </c>
      <c r="F409" s="2" t="s">
        <v>373</v>
      </c>
      <c r="G409" s="2" t="s">
        <v>318</v>
      </c>
      <c r="H409" s="2" t="s">
        <v>374</v>
      </c>
      <c r="I409" t="s">
        <v>6191</v>
      </c>
    </row>
    <row r="410" spans="1:9" x14ac:dyDescent="0.35">
      <c r="A410" s="2" t="s">
        <v>2793</v>
      </c>
      <c r="B410" s="2" t="s">
        <v>2794</v>
      </c>
      <c r="C410" s="2" t="s">
        <v>2795</v>
      </c>
      <c r="D410" s="2" t="s">
        <v>2796</v>
      </c>
      <c r="E410" s="2" t="s">
        <v>2797</v>
      </c>
      <c r="F410" s="2" t="s">
        <v>304</v>
      </c>
      <c r="G410" s="2" t="s">
        <v>19</v>
      </c>
      <c r="H410" s="2">
        <v>8922</v>
      </c>
      <c r="I410" t="s">
        <v>6190</v>
      </c>
    </row>
    <row r="411" spans="1:9" x14ac:dyDescent="0.35">
      <c r="A411" s="2" t="s">
        <v>2799</v>
      </c>
      <c r="B411" s="2" t="s">
        <v>2800</v>
      </c>
      <c r="C411" s="2"/>
      <c r="D411" s="2" t="s">
        <v>2801</v>
      </c>
      <c r="E411" s="2" t="s">
        <v>2802</v>
      </c>
      <c r="F411" s="2" t="s">
        <v>486</v>
      </c>
      <c r="G411" s="2" t="s">
        <v>318</v>
      </c>
      <c r="H411" s="2" t="s">
        <v>487</v>
      </c>
      <c r="I411" t="s">
        <v>6190</v>
      </c>
    </row>
    <row r="412" spans="1:9" x14ac:dyDescent="0.35">
      <c r="A412" s="2" t="s">
        <v>2804</v>
      </c>
      <c r="B412" s="2" t="s">
        <v>2805</v>
      </c>
      <c r="C412" s="2"/>
      <c r="D412" s="2" t="s">
        <v>2806</v>
      </c>
      <c r="E412" s="2" t="s">
        <v>2807</v>
      </c>
      <c r="F412" s="2" t="s">
        <v>150</v>
      </c>
      <c r="G412" s="2" t="s">
        <v>19</v>
      </c>
      <c r="H412" s="2">
        <v>94132</v>
      </c>
      <c r="I412" t="s">
        <v>6191</v>
      </c>
    </row>
    <row r="413" spans="1:9" x14ac:dyDescent="0.35">
      <c r="A413" s="2" t="s">
        <v>2809</v>
      </c>
      <c r="B413" s="2" t="s">
        <v>2810</v>
      </c>
      <c r="C413" s="2"/>
      <c r="D413" s="2" t="s">
        <v>2811</v>
      </c>
      <c r="E413" s="2" t="s">
        <v>2812</v>
      </c>
      <c r="F413" s="2" t="s">
        <v>292</v>
      </c>
      <c r="G413" s="2" t="s">
        <v>19</v>
      </c>
      <c r="H413" s="2">
        <v>70505</v>
      </c>
      <c r="I413" t="s">
        <v>6190</v>
      </c>
    </row>
    <row r="414" spans="1:9" x14ac:dyDescent="0.35">
      <c r="A414" s="2" t="s">
        <v>2814</v>
      </c>
      <c r="B414" s="2" t="s">
        <v>2815</v>
      </c>
      <c r="C414" s="2"/>
      <c r="D414" s="2" t="s">
        <v>2816</v>
      </c>
      <c r="E414" s="2" t="s">
        <v>2817</v>
      </c>
      <c r="F414" s="2" t="s">
        <v>58</v>
      </c>
      <c r="G414" s="2" t="s">
        <v>19</v>
      </c>
      <c r="H414" s="2">
        <v>92191</v>
      </c>
      <c r="I414" t="s">
        <v>6190</v>
      </c>
    </row>
    <row r="415" spans="1:9" x14ac:dyDescent="0.35">
      <c r="A415" s="2" t="s">
        <v>2819</v>
      </c>
      <c r="B415" s="2" t="s">
        <v>2820</v>
      </c>
      <c r="C415" s="2" t="s">
        <v>2821</v>
      </c>
      <c r="D415" s="2" t="s">
        <v>2822</v>
      </c>
      <c r="E415" s="2" t="s">
        <v>2823</v>
      </c>
      <c r="F415" s="2" t="s">
        <v>109</v>
      </c>
      <c r="G415" s="2" t="s">
        <v>19</v>
      </c>
      <c r="H415" s="2">
        <v>91841</v>
      </c>
      <c r="I415" t="s">
        <v>6190</v>
      </c>
    </row>
    <row r="416" spans="1:9" x14ac:dyDescent="0.35">
      <c r="A416" s="2" t="s">
        <v>2825</v>
      </c>
      <c r="B416" s="2" t="s">
        <v>2826</v>
      </c>
      <c r="C416" s="2"/>
      <c r="D416" s="2" t="s">
        <v>2827</v>
      </c>
      <c r="E416" s="2" t="s">
        <v>2828</v>
      </c>
      <c r="F416" s="2" t="s">
        <v>185</v>
      </c>
      <c r="G416" s="2" t="s">
        <v>19</v>
      </c>
      <c r="H416" s="2">
        <v>75799</v>
      </c>
      <c r="I416" t="s">
        <v>6190</v>
      </c>
    </row>
    <row r="417" spans="1:9" x14ac:dyDescent="0.35">
      <c r="A417" s="2" t="s">
        <v>2830</v>
      </c>
      <c r="B417" s="2" t="s">
        <v>2831</v>
      </c>
      <c r="C417" s="2" t="s">
        <v>2832</v>
      </c>
      <c r="D417" s="2"/>
      <c r="E417" s="2" t="s">
        <v>2833</v>
      </c>
      <c r="F417" s="2" t="s">
        <v>292</v>
      </c>
      <c r="G417" s="2" t="s">
        <v>19</v>
      </c>
      <c r="H417" s="2">
        <v>70593</v>
      </c>
      <c r="I417" t="s">
        <v>6191</v>
      </c>
    </row>
    <row r="418" spans="1:9" x14ac:dyDescent="0.35">
      <c r="A418" s="2" t="s">
        <v>2835</v>
      </c>
      <c r="B418" s="2" t="s">
        <v>2836</v>
      </c>
      <c r="C418" s="2"/>
      <c r="D418" s="2" t="s">
        <v>2837</v>
      </c>
      <c r="E418" s="2" t="s">
        <v>2838</v>
      </c>
      <c r="F418" s="2" t="s">
        <v>203</v>
      </c>
      <c r="G418" s="2" t="s">
        <v>19</v>
      </c>
      <c r="H418" s="2">
        <v>45426</v>
      </c>
      <c r="I418" t="s">
        <v>6190</v>
      </c>
    </row>
    <row r="419" spans="1:9" x14ac:dyDescent="0.35">
      <c r="A419" s="2" t="s">
        <v>2840</v>
      </c>
      <c r="B419" s="2" t="s">
        <v>2841</v>
      </c>
      <c r="C419" s="2"/>
      <c r="D419" s="2" t="s">
        <v>2842</v>
      </c>
      <c r="E419" s="2" t="s">
        <v>2843</v>
      </c>
      <c r="F419" s="2" t="s">
        <v>184</v>
      </c>
      <c r="G419" s="2" t="s">
        <v>19</v>
      </c>
      <c r="H419" s="2">
        <v>85072</v>
      </c>
      <c r="I419" t="s">
        <v>6190</v>
      </c>
    </row>
    <row r="420" spans="1:9" x14ac:dyDescent="0.35">
      <c r="A420" s="2" t="s">
        <v>2845</v>
      </c>
      <c r="B420" s="2" t="s">
        <v>2846</v>
      </c>
      <c r="C420" s="2" t="s">
        <v>2847</v>
      </c>
      <c r="D420" s="2"/>
      <c r="E420" s="2" t="s">
        <v>2848</v>
      </c>
      <c r="F420" s="2" t="s">
        <v>131</v>
      </c>
      <c r="G420" s="2" t="s">
        <v>19</v>
      </c>
      <c r="H420" s="2">
        <v>94263</v>
      </c>
      <c r="I420" t="s">
        <v>6190</v>
      </c>
    </row>
    <row r="421" spans="1:9" x14ac:dyDescent="0.35">
      <c r="A421" s="2" t="s">
        <v>2850</v>
      </c>
      <c r="B421" s="2" t="s">
        <v>2851</v>
      </c>
      <c r="C421" s="2" t="s">
        <v>2852</v>
      </c>
      <c r="D421" s="2" t="s">
        <v>2853</v>
      </c>
      <c r="E421" s="2" t="s">
        <v>2854</v>
      </c>
      <c r="F421" s="2" t="s">
        <v>236</v>
      </c>
      <c r="G421" s="2" t="s">
        <v>19</v>
      </c>
      <c r="H421" s="2">
        <v>68505</v>
      </c>
      <c r="I421" t="s">
        <v>6190</v>
      </c>
    </row>
    <row r="422" spans="1:9" x14ac:dyDescent="0.35">
      <c r="A422" s="2" t="s">
        <v>2856</v>
      </c>
      <c r="B422" s="2" t="s">
        <v>2857</v>
      </c>
      <c r="C422" s="2" t="s">
        <v>2858</v>
      </c>
      <c r="D422" s="2" t="s">
        <v>2859</v>
      </c>
      <c r="E422" s="2" t="s">
        <v>2860</v>
      </c>
      <c r="F422" s="2" t="s">
        <v>172</v>
      </c>
      <c r="G422" s="2" t="s">
        <v>19</v>
      </c>
      <c r="H422" s="2">
        <v>17126</v>
      </c>
      <c r="I422" t="s">
        <v>6191</v>
      </c>
    </row>
    <row r="423" spans="1:9" x14ac:dyDescent="0.35">
      <c r="A423" s="2" t="s">
        <v>2861</v>
      </c>
      <c r="B423" s="2" t="s">
        <v>2862</v>
      </c>
      <c r="C423" s="2" t="s">
        <v>2863</v>
      </c>
      <c r="D423" s="2" t="s">
        <v>2864</v>
      </c>
      <c r="E423" s="2" t="s">
        <v>2865</v>
      </c>
      <c r="F423" s="2" t="s">
        <v>69</v>
      </c>
      <c r="G423" s="2" t="s">
        <v>19</v>
      </c>
      <c r="H423" s="2">
        <v>70174</v>
      </c>
      <c r="I423" t="s">
        <v>6190</v>
      </c>
    </row>
    <row r="424" spans="1:9" x14ac:dyDescent="0.35">
      <c r="A424" s="2" t="s">
        <v>2867</v>
      </c>
      <c r="B424" s="2" t="s">
        <v>2868</v>
      </c>
      <c r="C424" s="2"/>
      <c r="D424" s="2" t="s">
        <v>2869</v>
      </c>
      <c r="E424" s="2" t="s">
        <v>2870</v>
      </c>
      <c r="F424" s="2" t="s">
        <v>231</v>
      </c>
      <c r="G424" s="2" t="s">
        <v>19</v>
      </c>
      <c r="H424" s="2">
        <v>53726</v>
      </c>
      <c r="I424" t="s">
        <v>6191</v>
      </c>
    </row>
    <row r="425" spans="1:9" x14ac:dyDescent="0.35">
      <c r="A425" s="2" t="s">
        <v>2872</v>
      </c>
      <c r="B425" s="2" t="s">
        <v>2873</v>
      </c>
      <c r="C425" s="2"/>
      <c r="D425" s="2" t="s">
        <v>2874</v>
      </c>
      <c r="E425" s="2" t="s">
        <v>2875</v>
      </c>
      <c r="F425" s="2" t="s">
        <v>48</v>
      </c>
      <c r="G425" s="2" t="s">
        <v>19</v>
      </c>
      <c r="H425" s="2">
        <v>25336</v>
      </c>
      <c r="I425" t="s">
        <v>6191</v>
      </c>
    </row>
    <row r="426" spans="1:9" x14ac:dyDescent="0.35">
      <c r="A426" s="2" t="s">
        <v>2877</v>
      </c>
      <c r="B426" s="2" t="s">
        <v>2878</v>
      </c>
      <c r="C426" s="2" t="s">
        <v>2879</v>
      </c>
      <c r="D426" s="2" t="s">
        <v>2880</v>
      </c>
      <c r="E426" s="2" t="s">
        <v>2881</v>
      </c>
      <c r="F426" s="2" t="s">
        <v>88</v>
      </c>
      <c r="G426" s="2" t="s">
        <v>19</v>
      </c>
      <c r="H426" s="2">
        <v>72204</v>
      </c>
      <c r="I426" t="s">
        <v>6190</v>
      </c>
    </row>
    <row r="427" spans="1:9" x14ac:dyDescent="0.35">
      <c r="A427" s="2" t="s">
        <v>2883</v>
      </c>
      <c r="B427" s="2" t="s">
        <v>2884</v>
      </c>
      <c r="C427" s="2" t="s">
        <v>2885</v>
      </c>
      <c r="D427" s="2" t="s">
        <v>2886</v>
      </c>
      <c r="E427" s="2" t="s">
        <v>2887</v>
      </c>
      <c r="F427" s="2" t="s">
        <v>72</v>
      </c>
      <c r="G427" s="2" t="s">
        <v>19</v>
      </c>
      <c r="H427" s="2">
        <v>99507</v>
      </c>
      <c r="I427" t="s">
        <v>6191</v>
      </c>
    </row>
    <row r="428" spans="1:9" x14ac:dyDescent="0.35">
      <c r="A428" s="2" t="s">
        <v>2889</v>
      </c>
      <c r="B428" s="2" t="s">
        <v>2890</v>
      </c>
      <c r="C428" s="2" t="s">
        <v>2891</v>
      </c>
      <c r="D428" s="2" t="s">
        <v>2892</v>
      </c>
      <c r="E428" s="2" t="s">
        <v>2893</v>
      </c>
      <c r="F428" s="2" t="s">
        <v>380</v>
      </c>
      <c r="G428" s="2" t="s">
        <v>318</v>
      </c>
      <c r="H428" s="2" t="s">
        <v>381</v>
      </c>
      <c r="I428" t="s">
        <v>6190</v>
      </c>
    </row>
    <row r="429" spans="1:9" x14ac:dyDescent="0.35">
      <c r="A429" s="2" t="s">
        <v>2895</v>
      </c>
      <c r="B429" s="2" t="s">
        <v>2896</v>
      </c>
      <c r="C429" s="2"/>
      <c r="D429" s="2" t="s">
        <v>2897</v>
      </c>
      <c r="E429" s="2" t="s">
        <v>2898</v>
      </c>
      <c r="F429" s="2" t="s">
        <v>150</v>
      </c>
      <c r="G429" s="2" t="s">
        <v>19</v>
      </c>
      <c r="H429" s="2">
        <v>94110</v>
      </c>
      <c r="I429" t="s">
        <v>6190</v>
      </c>
    </row>
    <row r="430" spans="1:9" x14ac:dyDescent="0.35">
      <c r="A430" s="2" t="s">
        <v>2900</v>
      </c>
      <c r="B430" s="2" t="s">
        <v>2901</v>
      </c>
      <c r="C430" s="2" t="s">
        <v>2902</v>
      </c>
      <c r="D430" s="2" t="s">
        <v>2903</v>
      </c>
      <c r="E430" s="2" t="s">
        <v>2904</v>
      </c>
      <c r="F430" s="2" t="s">
        <v>181</v>
      </c>
      <c r="G430" s="2" t="s">
        <v>19</v>
      </c>
      <c r="H430" s="2">
        <v>44485</v>
      </c>
      <c r="I430" t="s">
        <v>6191</v>
      </c>
    </row>
    <row r="431" spans="1:9" x14ac:dyDescent="0.35">
      <c r="A431" s="2" t="s">
        <v>2906</v>
      </c>
      <c r="B431" s="2" t="s">
        <v>2907</v>
      </c>
      <c r="C431" s="2" t="s">
        <v>2908</v>
      </c>
      <c r="D431" s="2" t="s">
        <v>2909</v>
      </c>
      <c r="E431" s="2" t="s">
        <v>2910</v>
      </c>
      <c r="F431" s="2" t="s">
        <v>233</v>
      </c>
      <c r="G431" s="2" t="s">
        <v>19</v>
      </c>
      <c r="H431" s="2">
        <v>23324</v>
      </c>
      <c r="I431" t="s">
        <v>6191</v>
      </c>
    </row>
    <row r="432" spans="1:9" x14ac:dyDescent="0.35">
      <c r="A432" s="2" t="s">
        <v>2912</v>
      </c>
      <c r="B432" s="2" t="s">
        <v>2913</v>
      </c>
      <c r="C432" s="2" t="s">
        <v>2914</v>
      </c>
      <c r="D432" s="2" t="s">
        <v>2915</v>
      </c>
      <c r="E432" s="2" t="s">
        <v>2916</v>
      </c>
      <c r="F432" s="2" t="s">
        <v>93</v>
      </c>
      <c r="G432" s="2" t="s">
        <v>19</v>
      </c>
      <c r="H432" s="2">
        <v>39236</v>
      </c>
      <c r="I432" t="s">
        <v>6190</v>
      </c>
    </row>
    <row r="433" spans="1:9" x14ac:dyDescent="0.35">
      <c r="A433" s="2" t="s">
        <v>2918</v>
      </c>
      <c r="B433" s="2" t="s">
        <v>2919</v>
      </c>
      <c r="C433" s="2" t="s">
        <v>2920</v>
      </c>
      <c r="D433" s="2" t="s">
        <v>2921</v>
      </c>
      <c r="E433" s="2" t="s">
        <v>2922</v>
      </c>
      <c r="F433" s="2" t="s">
        <v>337</v>
      </c>
      <c r="G433" s="2" t="s">
        <v>318</v>
      </c>
      <c r="H433" s="2" t="s">
        <v>338</v>
      </c>
      <c r="I433" t="s">
        <v>6190</v>
      </c>
    </row>
    <row r="434" spans="1:9" x14ac:dyDescent="0.35">
      <c r="A434" s="2" t="s">
        <v>2924</v>
      </c>
      <c r="B434" s="2" t="s">
        <v>2925</v>
      </c>
      <c r="C434" s="2"/>
      <c r="D434" s="2" t="s">
        <v>2926</v>
      </c>
      <c r="E434" s="2" t="s">
        <v>2927</v>
      </c>
      <c r="F434" s="2" t="s">
        <v>45</v>
      </c>
      <c r="G434" s="2" t="s">
        <v>19</v>
      </c>
      <c r="H434" s="2">
        <v>53277</v>
      </c>
      <c r="I434" t="s">
        <v>6191</v>
      </c>
    </row>
    <row r="435" spans="1:9" x14ac:dyDescent="0.35">
      <c r="A435" s="2" t="s">
        <v>2929</v>
      </c>
      <c r="B435" s="2" t="s">
        <v>2930</v>
      </c>
      <c r="C435" s="2" t="s">
        <v>2931</v>
      </c>
      <c r="D435" s="2" t="s">
        <v>2932</v>
      </c>
      <c r="E435" s="2" t="s">
        <v>2933</v>
      </c>
      <c r="F435" s="2" t="s">
        <v>131</v>
      </c>
      <c r="G435" s="2" t="s">
        <v>19</v>
      </c>
      <c r="H435" s="2">
        <v>94250</v>
      </c>
      <c r="I435" t="s">
        <v>6190</v>
      </c>
    </row>
    <row r="436" spans="1:9" x14ac:dyDescent="0.35">
      <c r="A436" s="2" t="s">
        <v>2935</v>
      </c>
      <c r="B436" s="2" t="s">
        <v>2936</v>
      </c>
      <c r="C436" s="2"/>
      <c r="D436" s="2" t="s">
        <v>2937</v>
      </c>
      <c r="E436" s="2" t="s">
        <v>2938</v>
      </c>
      <c r="F436" s="2" t="s">
        <v>241</v>
      </c>
      <c r="G436" s="2" t="s">
        <v>19</v>
      </c>
      <c r="H436" s="2">
        <v>2298</v>
      </c>
      <c r="I436" t="s">
        <v>6191</v>
      </c>
    </row>
    <row r="437" spans="1:9" x14ac:dyDescent="0.35">
      <c r="A437" s="2" t="s">
        <v>2940</v>
      </c>
      <c r="B437" s="2" t="s">
        <v>2941</v>
      </c>
      <c r="C437" s="2" t="s">
        <v>2942</v>
      </c>
      <c r="D437" s="2" t="s">
        <v>2943</v>
      </c>
      <c r="E437" s="2" t="s">
        <v>2944</v>
      </c>
      <c r="F437" s="2" t="s">
        <v>148</v>
      </c>
      <c r="G437" s="2" t="s">
        <v>19</v>
      </c>
      <c r="H437" s="2">
        <v>66622</v>
      </c>
      <c r="I437" t="s">
        <v>6191</v>
      </c>
    </row>
    <row r="438" spans="1:9" x14ac:dyDescent="0.35">
      <c r="A438" s="2" t="s">
        <v>2946</v>
      </c>
      <c r="B438" s="2" t="s">
        <v>2947</v>
      </c>
      <c r="C438" s="2" t="s">
        <v>2948</v>
      </c>
      <c r="D438" s="2" t="s">
        <v>2949</v>
      </c>
      <c r="E438" s="2" t="s">
        <v>2950</v>
      </c>
      <c r="F438" s="2" t="s">
        <v>97</v>
      </c>
      <c r="G438" s="2" t="s">
        <v>19</v>
      </c>
      <c r="H438" s="2">
        <v>58122</v>
      </c>
      <c r="I438" t="s">
        <v>6190</v>
      </c>
    </row>
    <row r="439" spans="1:9" x14ac:dyDescent="0.35">
      <c r="A439" s="2" t="s">
        <v>2952</v>
      </c>
      <c r="B439" s="2" t="s">
        <v>2953</v>
      </c>
      <c r="C439" s="2"/>
      <c r="D439" s="2" t="s">
        <v>2954</v>
      </c>
      <c r="E439" s="2" t="s">
        <v>2955</v>
      </c>
      <c r="F439" s="2" t="s">
        <v>63</v>
      </c>
      <c r="G439" s="2" t="s">
        <v>19</v>
      </c>
      <c r="H439" s="2">
        <v>77095</v>
      </c>
      <c r="I439" t="s">
        <v>6191</v>
      </c>
    </row>
    <row r="440" spans="1:9" x14ac:dyDescent="0.35">
      <c r="A440" s="2" t="s">
        <v>2957</v>
      </c>
      <c r="B440" s="2" t="s">
        <v>2958</v>
      </c>
      <c r="C440" s="2" t="s">
        <v>2959</v>
      </c>
      <c r="D440" s="2" t="s">
        <v>2960</v>
      </c>
      <c r="E440" s="2" t="s">
        <v>2961</v>
      </c>
      <c r="F440" s="2" t="s">
        <v>77</v>
      </c>
      <c r="G440" s="2" t="s">
        <v>19</v>
      </c>
      <c r="H440" s="2">
        <v>73190</v>
      </c>
      <c r="I440" t="s">
        <v>6191</v>
      </c>
    </row>
    <row r="441" spans="1:9" x14ac:dyDescent="0.35">
      <c r="A441" s="2" t="s">
        <v>2963</v>
      </c>
      <c r="B441" s="2" t="s">
        <v>2964</v>
      </c>
      <c r="C441" s="2" t="s">
        <v>2965</v>
      </c>
      <c r="D441" s="2" t="s">
        <v>2966</v>
      </c>
      <c r="E441" s="2" t="s">
        <v>2967</v>
      </c>
      <c r="F441" s="2" t="s">
        <v>474</v>
      </c>
      <c r="G441" s="2" t="s">
        <v>318</v>
      </c>
      <c r="H441" s="2" t="s">
        <v>416</v>
      </c>
      <c r="I441" t="s">
        <v>6191</v>
      </c>
    </row>
    <row r="442" spans="1:9" x14ac:dyDescent="0.35">
      <c r="A442" s="2" t="s">
        <v>2969</v>
      </c>
      <c r="B442" s="2" t="s">
        <v>2970</v>
      </c>
      <c r="C442" s="2" t="s">
        <v>2971</v>
      </c>
      <c r="D442" s="2" t="s">
        <v>2972</v>
      </c>
      <c r="E442" s="2" t="s">
        <v>2973</v>
      </c>
      <c r="F442" s="2" t="s">
        <v>120</v>
      </c>
      <c r="G442" s="2" t="s">
        <v>19</v>
      </c>
      <c r="H442" s="2">
        <v>14205</v>
      </c>
      <c r="I442" t="s">
        <v>6190</v>
      </c>
    </row>
    <row r="443" spans="1:9" x14ac:dyDescent="0.35">
      <c r="A443" s="2" t="s">
        <v>2975</v>
      </c>
      <c r="B443" s="2" t="s">
        <v>2976</v>
      </c>
      <c r="C443" s="2" t="s">
        <v>2977</v>
      </c>
      <c r="D443" s="2" t="s">
        <v>2978</v>
      </c>
      <c r="E443" s="2" t="s">
        <v>2979</v>
      </c>
      <c r="F443" s="2" t="s">
        <v>2031</v>
      </c>
      <c r="G443" s="2" t="s">
        <v>318</v>
      </c>
      <c r="H443" s="2" t="s">
        <v>454</v>
      </c>
      <c r="I443" t="s">
        <v>6190</v>
      </c>
    </row>
    <row r="444" spans="1:9" x14ac:dyDescent="0.35">
      <c r="A444" s="2" t="s">
        <v>2981</v>
      </c>
      <c r="B444" s="2" t="s">
        <v>2982</v>
      </c>
      <c r="C444" s="2" t="s">
        <v>2983</v>
      </c>
      <c r="D444" s="2" t="s">
        <v>2984</v>
      </c>
      <c r="E444" s="2" t="s">
        <v>2985</v>
      </c>
      <c r="F444" s="2" t="s">
        <v>294</v>
      </c>
      <c r="G444" s="2" t="s">
        <v>19</v>
      </c>
      <c r="H444" s="2">
        <v>18018</v>
      </c>
      <c r="I444" t="s">
        <v>6191</v>
      </c>
    </row>
    <row r="445" spans="1:9" x14ac:dyDescent="0.35">
      <c r="A445" s="2" t="s">
        <v>2987</v>
      </c>
      <c r="B445" s="2" t="s">
        <v>2988</v>
      </c>
      <c r="C445" s="2" t="s">
        <v>2989</v>
      </c>
      <c r="D445" s="2" t="s">
        <v>2990</v>
      </c>
      <c r="E445" s="2" t="s">
        <v>2991</v>
      </c>
      <c r="F445" s="2" t="s">
        <v>465</v>
      </c>
      <c r="G445" s="2" t="s">
        <v>318</v>
      </c>
      <c r="H445" s="2" t="s">
        <v>383</v>
      </c>
      <c r="I445" t="s">
        <v>6190</v>
      </c>
    </row>
    <row r="446" spans="1:9" x14ac:dyDescent="0.35">
      <c r="A446" s="2" t="s">
        <v>2993</v>
      </c>
      <c r="B446" s="2" t="s">
        <v>2994</v>
      </c>
      <c r="C446" s="2" t="s">
        <v>2995</v>
      </c>
      <c r="D446" s="2" t="s">
        <v>2996</v>
      </c>
      <c r="E446" s="2" t="s">
        <v>2997</v>
      </c>
      <c r="F446" s="2" t="s">
        <v>2998</v>
      </c>
      <c r="G446" s="2" t="s">
        <v>318</v>
      </c>
      <c r="H446" s="2" t="s">
        <v>395</v>
      </c>
      <c r="I446" t="s">
        <v>6191</v>
      </c>
    </row>
    <row r="447" spans="1:9" x14ac:dyDescent="0.35">
      <c r="A447" s="2" t="s">
        <v>3000</v>
      </c>
      <c r="B447" s="2" t="s">
        <v>3001</v>
      </c>
      <c r="C447" s="2" t="s">
        <v>3002</v>
      </c>
      <c r="D447" s="2"/>
      <c r="E447" s="2" t="s">
        <v>3003</v>
      </c>
      <c r="F447" s="2" t="s">
        <v>390</v>
      </c>
      <c r="G447" s="2" t="s">
        <v>318</v>
      </c>
      <c r="H447" s="2" t="s">
        <v>348</v>
      </c>
      <c r="I447" t="s">
        <v>6190</v>
      </c>
    </row>
    <row r="448" spans="1:9" x14ac:dyDescent="0.35">
      <c r="A448" s="2" t="s">
        <v>3005</v>
      </c>
      <c r="B448" s="2" t="s">
        <v>3006</v>
      </c>
      <c r="C448" s="2" t="s">
        <v>3007</v>
      </c>
      <c r="D448" s="2" t="s">
        <v>3008</v>
      </c>
      <c r="E448" s="2" t="s">
        <v>3009</v>
      </c>
      <c r="F448" s="2" t="s">
        <v>144</v>
      </c>
      <c r="G448" s="2" t="s">
        <v>28</v>
      </c>
      <c r="H448" s="2" t="s">
        <v>215</v>
      </c>
      <c r="I448" t="s">
        <v>6190</v>
      </c>
    </row>
    <row r="449" spans="1:9" x14ac:dyDescent="0.35">
      <c r="A449" s="2" t="s">
        <v>3011</v>
      </c>
      <c r="B449" s="2" t="s">
        <v>3012</v>
      </c>
      <c r="C449" s="2" t="s">
        <v>3013</v>
      </c>
      <c r="D449" s="2"/>
      <c r="E449" s="2" t="s">
        <v>3014</v>
      </c>
      <c r="F449" s="2" t="s">
        <v>184</v>
      </c>
      <c r="G449" s="2" t="s">
        <v>19</v>
      </c>
      <c r="H449" s="2">
        <v>85099</v>
      </c>
      <c r="I449" t="s">
        <v>6191</v>
      </c>
    </row>
    <row r="450" spans="1:9" x14ac:dyDescent="0.35">
      <c r="A450" s="2" t="s">
        <v>3016</v>
      </c>
      <c r="B450" s="2" t="s">
        <v>3017</v>
      </c>
      <c r="C450" s="2" t="s">
        <v>3018</v>
      </c>
      <c r="D450" s="2" t="s">
        <v>3019</v>
      </c>
      <c r="E450" s="2" t="s">
        <v>3020</v>
      </c>
      <c r="F450" s="2" t="s">
        <v>344</v>
      </c>
      <c r="G450" s="2" t="s">
        <v>318</v>
      </c>
      <c r="H450" s="2" t="s">
        <v>345</v>
      </c>
      <c r="I450" t="s">
        <v>6191</v>
      </c>
    </row>
    <row r="451" spans="1:9" x14ac:dyDescent="0.35">
      <c r="A451" s="2" t="s">
        <v>3022</v>
      </c>
      <c r="B451" s="2" t="s">
        <v>3023</v>
      </c>
      <c r="C451" s="2" t="s">
        <v>3024</v>
      </c>
      <c r="D451" s="2" t="s">
        <v>3025</v>
      </c>
      <c r="E451" s="2" t="s">
        <v>3026</v>
      </c>
      <c r="F451" s="2" t="s">
        <v>260</v>
      </c>
      <c r="G451" s="2" t="s">
        <v>19</v>
      </c>
      <c r="H451" s="2">
        <v>43610</v>
      </c>
      <c r="I451" t="s">
        <v>6191</v>
      </c>
    </row>
    <row r="452" spans="1:9" x14ac:dyDescent="0.35">
      <c r="A452" s="2" t="s">
        <v>3028</v>
      </c>
      <c r="B452" s="2" t="s">
        <v>3029</v>
      </c>
      <c r="C452" s="2" t="s">
        <v>3030</v>
      </c>
      <c r="D452" s="2" t="s">
        <v>3031</v>
      </c>
      <c r="E452" s="2" t="s">
        <v>3032</v>
      </c>
      <c r="F452" s="2" t="s">
        <v>3033</v>
      </c>
      <c r="G452" s="2" t="s">
        <v>318</v>
      </c>
      <c r="H452" s="2" t="s">
        <v>3034</v>
      </c>
      <c r="I452" t="s">
        <v>6191</v>
      </c>
    </row>
    <row r="453" spans="1:9" x14ac:dyDescent="0.35">
      <c r="A453" s="2" t="s">
        <v>3036</v>
      </c>
      <c r="B453" s="2" t="s">
        <v>3037</v>
      </c>
      <c r="C453" s="2" t="s">
        <v>3038</v>
      </c>
      <c r="D453" s="2" t="s">
        <v>3039</v>
      </c>
      <c r="E453" s="2" t="s">
        <v>3040</v>
      </c>
      <c r="F453" s="2" t="s">
        <v>35</v>
      </c>
      <c r="G453" s="2" t="s">
        <v>19</v>
      </c>
      <c r="H453" s="2">
        <v>28210</v>
      </c>
      <c r="I453" t="s">
        <v>6190</v>
      </c>
    </row>
    <row r="454" spans="1:9" x14ac:dyDescent="0.35">
      <c r="A454" s="2" t="s">
        <v>3042</v>
      </c>
      <c r="B454" s="2" t="s">
        <v>3043</v>
      </c>
      <c r="C454" s="2" t="s">
        <v>3044</v>
      </c>
      <c r="D454" s="2" t="s">
        <v>3045</v>
      </c>
      <c r="E454" s="2" t="s">
        <v>3046</v>
      </c>
      <c r="F454" s="2" t="s">
        <v>105</v>
      </c>
      <c r="G454" s="2" t="s">
        <v>19</v>
      </c>
      <c r="H454" s="2">
        <v>98109</v>
      </c>
      <c r="I454" t="s">
        <v>6191</v>
      </c>
    </row>
    <row r="455" spans="1:9" x14ac:dyDescent="0.35">
      <c r="A455" s="2" t="s">
        <v>3048</v>
      </c>
      <c r="B455" s="2" t="s">
        <v>3049</v>
      </c>
      <c r="C455" s="2" t="s">
        <v>3050</v>
      </c>
      <c r="D455" s="2" t="s">
        <v>3051</v>
      </c>
      <c r="E455" s="2" t="s">
        <v>3052</v>
      </c>
      <c r="F455" s="2" t="s">
        <v>202</v>
      </c>
      <c r="G455" s="2" t="s">
        <v>19</v>
      </c>
      <c r="H455" s="2">
        <v>18706</v>
      </c>
      <c r="I455" t="s">
        <v>6191</v>
      </c>
    </row>
    <row r="456" spans="1:9" x14ac:dyDescent="0.35">
      <c r="A456" s="2" t="s">
        <v>3054</v>
      </c>
      <c r="B456" s="2" t="s">
        <v>3055</v>
      </c>
      <c r="C456" s="2" t="s">
        <v>3056</v>
      </c>
      <c r="D456" s="2"/>
      <c r="E456" s="2" t="s">
        <v>3057</v>
      </c>
      <c r="F456" s="2" t="s">
        <v>449</v>
      </c>
      <c r="G456" s="2" t="s">
        <v>318</v>
      </c>
      <c r="H456" s="2" t="s">
        <v>330</v>
      </c>
      <c r="I456" t="s">
        <v>6190</v>
      </c>
    </row>
    <row r="457" spans="1:9" x14ac:dyDescent="0.35">
      <c r="A457" s="2" t="s">
        <v>3059</v>
      </c>
      <c r="B457" s="2" t="s">
        <v>3060</v>
      </c>
      <c r="C457" s="2" t="s">
        <v>3061</v>
      </c>
      <c r="D457" s="2" t="s">
        <v>3062</v>
      </c>
      <c r="E457" s="2" t="s">
        <v>3063</v>
      </c>
      <c r="F457" s="2" t="s">
        <v>488</v>
      </c>
      <c r="G457" s="2" t="s">
        <v>318</v>
      </c>
      <c r="H457" s="2" t="s">
        <v>363</v>
      </c>
      <c r="I457" t="s">
        <v>6190</v>
      </c>
    </row>
    <row r="458" spans="1:9" x14ac:dyDescent="0.35">
      <c r="A458" s="2" t="s">
        <v>3065</v>
      </c>
      <c r="B458" s="2" t="s">
        <v>3066</v>
      </c>
      <c r="C458" s="2" t="s">
        <v>3067</v>
      </c>
      <c r="D458" s="2" t="s">
        <v>3068</v>
      </c>
      <c r="E458" s="2" t="s">
        <v>3069</v>
      </c>
      <c r="F458" s="2" t="s">
        <v>284</v>
      </c>
      <c r="G458" s="2" t="s">
        <v>28</v>
      </c>
      <c r="H458" s="2" t="s">
        <v>285</v>
      </c>
      <c r="I458" t="s">
        <v>6191</v>
      </c>
    </row>
    <row r="459" spans="1:9" x14ac:dyDescent="0.35">
      <c r="A459" s="2" t="s">
        <v>3071</v>
      </c>
      <c r="B459" s="2" t="s">
        <v>3072</v>
      </c>
      <c r="C459" s="2" t="s">
        <v>3073</v>
      </c>
      <c r="D459" s="2" t="s">
        <v>3074</v>
      </c>
      <c r="E459" s="2" t="s">
        <v>3075</v>
      </c>
      <c r="F459" s="2" t="s">
        <v>219</v>
      </c>
      <c r="G459" s="2" t="s">
        <v>19</v>
      </c>
      <c r="H459" s="2">
        <v>14652</v>
      </c>
      <c r="I459" t="s">
        <v>6191</v>
      </c>
    </row>
    <row r="460" spans="1:9" x14ac:dyDescent="0.35">
      <c r="A460" s="2" t="s">
        <v>3077</v>
      </c>
      <c r="B460" s="2" t="s">
        <v>3078</v>
      </c>
      <c r="C460" s="2" t="s">
        <v>3079</v>
      </c>
      <c r="D460" s="2" t="s">
        <v>3080</v>
      </c>
      <c r="E460" s="2" t="s">
        <v>3081</v>
      </c>
      <c r="F460" s="2" t="s">
        <v>126</v>
      </c>
      <c r="G460" s="2" t="s">
        <v>19</v>
      </c>
      <c r="H460" s="2">
        <v>85754</v>
      </c>
      <c r="I460" t="s">
        <v>6191</v>
      </c>
    </row>
    <row r="461" spans="1:9" x14ac:dyDescent="0.35">
      <c r="A461" s="2" t="s">
        <v>3083</v>
      </c>
      <c r="B461" s="2" t="s">
        <v>3084</v>
      </c>
      <c r="C461" s="2" t="s">
        <v>3085</v>
      </c>
      <c r="D461" s="2" t="s">
        <v>3086</v>
      </c>
      <c r="E461" s="2" t="s">
        <v>3087</v>
      </c>
      <c r="F461" s="2" t="s">
        <v>33</v>
      </c>
      <c r="G461" s="2" t="s">
        <v>19</v>
      </c>
      <c r="H461" s="2">
        <v>55480</v>
      </c>
      <c r="I461" t="s">
        <v>6191</v>
      </c>
    </row>
    <row r="462" spans="1:9" x14ac:dyDescent="0.35">
      <c r="A462" s="2" t="s">
        <v>3089</v>
      </c>
      <c r="B462" s="2" t="s">
        <v>3090</v>
      </c>
      <c r="C462" s="2" t="s">
        <v>3091</v>
      </c>
      <c r="D462" s="2" t="s">
        <v>3092</v>
      </c>
      <c r="E462" s="2" t="s">
        <v>3093</v>
      </c>
      <c r="F462" s="2" t="s">
        <v>399</v>
      </c>
      <c r="G462" s="2" t="s">
        <v>318</v>
      </c>
      <c r="H462" s="2" t="s">
        <v>400</v>
      </c>
      <c r="I462" t="s">
        <v>6190</v>
      </c>
    </row>
    <row r="463" spans="1:9" x14ac:dyDescent="0.35">
      <c r="A463" s="2" t="s">
        <v>3095</v>
      </c>
      <c r="B463" s="2" t="s">
        <v>3096</v>
      </c>
      <c r="C463" s="2" t="s">
        <v>3097</v>
      </c>
      <c r="D463" s="2" t="s">
        <v>3098</v>
      </c>
      <c r="E463" s="2" t="s">
        <v>3099</v>
      </c>
      <c r="F463" s="2" t="s">
        <v>85</v>
      </c>
      <c r="G463" s="2" t="s">
        <v>28</v>
      </c>
      <c r="H463" s="2" t="s">
        <v>86</v>
      </c>
      <c r="I463" t="s">
        <v>6190</v>
      </c>
    </row>
    <row r="464" spans="1:9" x14ac:dyDescent="0.35">
      <c r="A464" s="2" t="s">
        <v>3101</v>
      </c>
      <c r="B464" s="2" t="s">
        <v>3102</v>
      </c>
      <c r="C464" s="2" t="s">
        <v>3103</v>
      </c>
      <c r="D464" s="2" t="s">
        <v>3104</v>
      </c>
      <c r="E464" s="2" t="s">
        <v>3105</v>
      </c>
      <c r="F464" s="2" t="s">
        <v>84</v>
      </c>
      <c r="G464" s="2" t="s">
        <v>19</v>
      </c>
      <c r="H464" s="2">
        <v>31119</v>
      </c>
      <c r="I464" t="s">
        <v>6190</v>
      </c>
    </row>
    <row r="465" spans="1:9" x14ac:dyDescent="0.35">
      <c r="A465" s="2" t="s">
        <v>3107</v>
      </c>
      <c r="B465" s="2" t="s">
        <v>3108</v>
      </c>
      <c r="C465" s="2" t="s">
        <v>3109</v>
      </c>
      <c r="D465" s="2" t="s">
        <v>3110</v>
      </c>
      <c r="E465" s="2" t="s">
        <v>3111</v>
      </c>
      <c r="F465" s="2" t="s">
        <v>439</v>
      </c>
      <c r="G465" s="2" t="s">
        <v>318</v>
      </c>
      <c r="H465" s="2" t="s">
        <v>346</v>
      </c>
      <c r="I465" t="s">
        <v>6191</v>
      </c>
    </row>
    <row r="466" spans="1:9" x14ac:dyDescent="0.35">
      <c r="A466" s="2" t="s">
        <v>3113</v>
      </c>
      <c r="B466" s="2" t="s">
        <v>3114</v>
      </c>
      <c r="C466" s="2" t="s">
        <v>3115</v>
      </c>
      <c r="D466" s="2" t="s">
        <v>3116</v>
      </c>
      <c r="E466" s="2" t="s">
        <v>3117</v>
      </c>
      <c r="F466" s="2" t="s">
        <v>299</v>
      </c>
      <c r="G466" s="2" t="s">
        <v>28</v>
      </c>
      <c r="H466" s="2" t="s">
        <v>300</v>
      </c>
      <c r="I466" t="s">
        <v>6191</v>
      </c>
    </row>
    <row r="467" spans="1:9" x14ac:dyDescent="0.35">
      <c r="A467" s="2" t="s">
        <v>3119</v>
      </c>
      <c r="B467" s="2" t="s">
        <v>3120</v>
      </c>
      <c r="C467" s="2" t="s">
        <v>3121</v>
      </c>
      <c r="D467" s="2" t="s">
        <v>3122</v>
      </c>
      <c r="E467" s="2" t="s">
        <v>3123</v>
      </c>
      <c r="F467" s="2" t="s">
        <v>49</v>
      </c>
      <c r="G467" s="2" t="s">
        <v>19</v>
      </c>
      <c r="H467" s="2">
        <v>37939</v>
      </c>
      <c r="I467" t="s">
        <v>6190</v>
      </c>
    </row>
    <row r="468" spans="1:9" x14ac:dyDescent="0.35">
      <c r="A468" s="2" t="s">
        <v>3125</v>
      </c>
      <c r="B468" s="2" t="s">
        <v>3126</v>
      </c>
      <c r="C468" s="2" t="s">
        <v>3127</v>
      </c>
      <c r="D468" s="2" t="s">
        <v>3128</v>
      </c>
      <c r="E468" s="2" t="s">
        <v>3129</v>
      </c>
      <c r="F468" s="2" t="s">
        <v>158</v>
      </c>
      <c r="G468" s="2" t="s">
        <v>19</v>
      </c>
      <c r="H468" s="2">
        <v>48604</v>
      </c>
      <c r="I468" t="s">
        <v>6190</v>
      </c>
    </row>
    <row r="469" spans="1:9" x14ac:dyDescent="0.35">
      <c r="A469" s="2" t="s">
        <v>3131</v>
      </c>
      <c r="B469" s="2" t="s">
        <v>3132</v>
      </c>
      <c r="C469" s="2" t="s">
        <v>3133</v>
      </c>
      <c r="D469" s="2" t="s">
        <v>3134</v>
      </c>
      <c r="E469" s="2" t="s">
        <v>3135</v>
      </c>
      <c r="F469" s="2" t="s">
        <v>201</v>
      </c>
      <c r="G469" s="2" t="s">
        <v>19</v>
      </c>
      <c r="H469" s="2">
        <v>32092</v>
      </c>
      <c r="I469" t="s">
        <v>6191</v>
      </c>
    </row>
    <row r="470" spans="1:9" x14ac:dyDescent="0.35">
      <c r="A470" s="2" t="s">
        <v>3137</v>
      </c>
      <c r="B470" s="2" t="s">
        <v>3138</v>
      </c>
      <c r="C470" s="2" t="s">
        <v>3139</v>
      </c>
      <c r="D470" s="2"/>
      <c r="E470" s="2" t="s">
        <v>3140</v>
      </c>
      <c r="F470" s="2" t="s">
        <v>140</v>
      </c>
      <c r="G470" s="2" t="s">
        <v>19</v>
      </c>
      <c r="H470" s="2">
        <v>94913</v>
      </c>
      <c r="I470" t="s">
        <v>6190</v>
      </c>
    </row>
    <row r="471" spans="1:9" x14ac:dyDescent="0.35">
      <c r="A471" s="2" t="s">
        <v>3142</v>
      </c>
      <c r="B471" s="2" t="s">
        <v>3143</v>
      </c>
      <c r="C471" s="2" t="s">
        <v>3144</v>
      </c>
      <c r="D471" s="2" t="s">
        <v>3145</v>
      </c>
      <c r="E471" s="2" t="s">
        <v>3146</v>
      </c>
      <c r="F471" s="2" t="s">
        <v>98</v>
      </c>
      <c r="G471" s="2" t="s">
        <v>19</v>
      </c>
      <c r="H471" s="2">
        <v>95113</v>
      </c>
      <c r="I471" t="s">
        <v>6190</v>
      </c>
    </row>
    <row r="472" spans="1:9" x14ac:dyDescent="0.35">
      <c r="A472" s="2" t="s">
        <v>3148</v>
      </c>
      <c r="B472" s="2" t="s">
        <v>3149</v>
      </c>
      <c r="C472" s="2" t="s">
        <v>3150</v>
      </c>
      <c r="D472" s="2" t="s">
        <v>3151</v>
      </c>
      <c r="E472" s="2" t="s">
        <v>3152</v>
      </c>
      <c r="F472" s="2" t="s">
        <v>259</v>
      </c>
      <c r="G472" s="2" t="s">
        <v>19</v>
      </c>
      <c r="H472" s="2">
        <v>30045</v>
      </c>
      <c r="I472" t="s">
        <v>6190</v>
      </c>
    </row>
    <row r="473" spans="1:9" x14ac:dyDescent="0.35">
      <c r="A473" s="2" t="s">
        <v>3154</v>
      </c>
      <c r="B473" s="2" t="s">
        <v>3155</v>
      </c>
      <c r="C473" s="2"/>
      <c r="D473" s="2" t="s">
        <v>3156</v>
      </c>
      <c r="E473" s="2" t="s">
        <v>3157</v>
      </c>
      <c r="F473" s="2" t="s">
        <v>148</v>
      </c>
      <c r="G473" s="2" t="s">
        <v>19</v>
      </c>
      <c r="H473" s="2">
        <v>66622</v>
      </c>
      <c r="I473" t="s">
        <v>6190</v>
      </c>
    </row>
    <row r="474" spans="1:9" x14ac:dyDescent="0.35">
      <c r="A474" s="2" t="s">
        <v>3159</v>
      </c>
      <c r="B474" s="2" t="s">
        <v>3160</v>
      </c>
      <c r="C474" s="2" t="s">
        <v>3161</v>
      </c>
      <c r="D474" s="2" t="s">
        <v>3162</v>
      </c>
      <c r="E474" s="2" t="s">
        <v>3163</v>
      </c>
      <c r="F474" s="2" t="s">
        <v>67</v>
      </c>
      <c r="G474" s="2" t="s">
        <v>19</v>
      </c>
      <c r="H474" s="2">
        <v>66276</v>
      </c>
      <c r="I474" t="s">
        <v>6191</v>
      </c>
    </row>
    <row r="475" spans="1:9" x14ac:dyDescent="0.35">
      <c r="A475" s="2" t="s">
        <v>3165</v>
      </c>
      <c r="B475" s="2" t="s">
        <v>3166</v>
      </c>
      <c r="C475" s="2" t="s">
        <v>3167</v>
      </c>
      <c r="D475" s="2" t="s">
        <v>3168</v>
      </c>
      <c r="E475" s="2" t="s">
        <v>3169</v>
      </c>
      <c r="F475" s="2" t="s">
        <v>105</v>
      </c>
      <c r="G475" s="2" t="s">
        <v>19</v>
      </c>
      <c r="H475" s="2">
        <v>98148</v>
      </c>
      <c r="I475" t="s">
        <v>6191</v>
      </c>
    </row>
    <row r="476" spans="1:9" x14ac:dyDescent="0.35">
      <c r="A476" s="2" t="s">
        <v>3171</v>
      </c>
      <c r="B476" s="2" t="s">
        <v>3172</v>
      </c>
      <c r="C476" s="2" t="s">
        <v>3173</v>
      </c>
      <c r="D476" s="2" t="s">
        <v>3174</v>
      </c>
      <c r="E476" s="2" t="s">
        <v>3175</v>
      </c>
      <c r="F476" s="2" t="s">
        <v>393</v>
      </c>
      <c r="G476" s="2" t="s">
        <v>318</v>
      </c>
      <c r="H476" s="2" t="s">
        <v>394</v>
      </c>
      <c r="I476" t="s">
        <v>6190</v>
      </c>
    </row>
    <row r="477" spans="1:9" x14ac:dyDescent="0.35">
      <c r="A477" s="2" t="s">
        <v>3177</v>
      </c>
      <c r="B477" s="2" t="s">
        <v>3178</v>
      </c>
      <c r="C477" s="2" t="s">
        <v>3179</v>
      </c>
      <c r="D477" s="2"/>
      <c r="E477" s="2" t="s">
        <v>3180</v>
      </c>
      <c r="F477" s="2" t="s">
        <v>315</v>
      </c>
      <c r="G477" s="2" t="s">
        <v>19</v>
      </c>
      <c r="H477" s="2">
        <v>34745</v>
      </c>
      <c r="I477" t="s">
        <v>6191</v>
      </c>
    </row>
    <row r="478" spans="1:9" x14ac:dyDescent="0.35">
      <c r="A478" s="2" t="s">
        <v>3182</v>
      </c>
      <c r="B478" s="2" t="s">
        <v>3183</v>
      </c>
      <c r="C478" s="2" t="s">
        <v>3184</v>
      </c>
      <c r="D478" s="2" t="s">
        <v>3185</v>
      </c>
      <c r="E478" s="2" t="s">
        <v>3186</v>
      </c>
      <c r="F478" s="2" t="s">
        <v>219</v>
      </c>
      <c r="G478" s="2" t="s">
        <v>19</v>
      </c>
      <c r="H478" s="2">
        <v>14683</v>
      </c>
      <c r="I478" t="s">
        <v>6190</v>
      </c>
    </row>
    <row r="479" spans="1:9" x14ac:dyDescent="0.35">
      <c r="A479" s="2" t="s">
        <v>3188</v>
      </c>
      <c r="B479" s="2" t="s">
        <v>3189</v>
      </c>
      <c r="C479" s="2" t="s">
        <v>3190</v>
      </c>
      <c r="D479" s="2" t="s">
        <v>3191</v>
      </c>
      <c r="E479" s="2" t="s">
        <v>3192</v>
      </c>
      <c r="F479" s="2" t="s">
        <v>185</v>
      </c>
      <c r="G479" s="2" t="s">
        <v>19</v>
      </c>
      <c r="H479" s="2">
        <v>75799</v>
      </c>
      <c r="I479" t="s">
        <v>6191</v>
      </c>
    </row>
    <row r="480" spans="1:9" x14ac:dyDescent="0.35">
      <c r="A480" s="2" t="s">
        <v>3194</v>
      </c>
      <c r="B480" s="2" t="s">
        <v>3195</v>
      </c>
      <c r="C480" s="2" t="s">
        <v>3196</v>
      </c>
      <c r="D480" s="2" t="s">
        <v>3197</v>
      </c>
      <c r="E480" s="2" t="s">
        <v>3198</v>
      </c>
      <c r="F480" s="2" t="s">
        <v>89</v>
      </c>
      <c r="G480" s="2" t="s">
        <v>19</v>
      </c>
      <c r="H480" s="2">
        <v>11388</v>
      </c>
      <c r="I480" t="s">
        <v>6190</v>
      </c>
    </row>
    <row r="481" spans="1:9" x14ac:dyDescent="0.35">
      <c r="A481" s="2" t="s">
        <v>3199</v>
      </c>
      <c r="B481" s="2" t="s">
        <v>3200</v>
      </c>
      <c r="C481" s="2"/>
      <c r="D481" s="2" t="s">
        <v>3201</v>
      </c>
      <c r="E481" s="2" t="s">
        <v>3202</v>
      </c>
      <c r="F481" s="2" t="s">
        <v>34</v>
      </c>
      <c r="G481" s="2" t="s">
        <v>19</v>
      </c>
      <c r="H481" s="2">
        <v>20167</v>
      </c>
      <c r="I481" t="s">
        <v>6190</v>
      </c>
    </row>
    <row r="482" spans="1:9" x14ac:dyDescent="0.35">
      <c r="A482" s="2" t="s">
        <v>3203</v>
      </c>
      <c r="B482" s="2" t="s">
        <v>3204</v>
      </c>
      <c r="C482" s="2" t="s">
        <v>3205</v>
      </c>
      <c r="D482" s="2" t="s">
        <v>3206</v>
      </c>
      <c r="E482" s="2" t="s">
        <v>3207</v>
      </c>
      <c r="F482" s="2" t="s">
        <v>38</v>
      </c>
      <c r="G482" s="2" t="s">
        <v>19</v>
      </c>
      <c r="H482" s="2">
        <v>23203</v>
      </c>
      <c r="I482" t="s">
        <v>6191</v>
      </c>
    </row>
    <row r="483" spans="1:9" x14ac:dyDescent="0.35">
      <c r="A483" s="2" t="s">
        <v>3209</v>
      </c>
      <c r="B483" s="2" t="s">
        <v>3210</v>
      </c>
      <c r="C483" s="2" t="s">
        <v>3211</v>
      </c>
      <c r="D483" s="2" t="s">
        <v>3212</v>
      </c>
      <c r="E483" s="2" t="s">
        <v>3213</v>
      </c>
      <c r="F483" s="2" t="s">
        <v>251</v>
      </c>
      <c r="G483" s="2" t="s">
        <v>28</v>
      </c>
      <c r="H483" s="2" t="s">
        <v>114</v>
      </c>
      <c r="I483" t="s">
        <v>6191</v>
      </c>
    </row>
    <row r="484" spans="1:9" x14ac:dyDescent="0.35">
      <c r="A484" s="2" t="s">
        <v>3215</v>
      </c>
      <c r="B484" s="2" t="s">
        <v>3216</v>
      </c>
      <c r="C484" s="2" t="s">
        <v>3217</v>
      </c>
      <c r="D484" s="2" t="s">
        <v>3218</v>
      </c>
      <c r="E484" s="2" t="s">
        <v>3219</v>
      </c>
      <c r="F484" s="2" t="s">
        <v>164</v>
      </c>
      <c r="G484" s="2" t="s">
        <v>19</v>
      </c>
      <c r="H484" s="2">
        <v>22309</v>
      </c>
      <c r="I484" t="s">
        <v>6190</v>
      </c>
    </row>
    <row r="485" spans="1:9" x14ac:dyDescent="0.35">
      <c r="A485" s="2" t="s">
        <v>3221</v>
      </c>
      <c r="B485" s="2" t="s">
        <v>3222</v>
      </c>
      <c r="C485" s="2"/>
      <c r="D485" s="2" t="s">
        <v>3223</v>
      </c>
      <c r="E485" s="2" t="s">
        <v>3224</v>
      </c>
      <c r="F485" s="2" t="s">
        <v>216</v>
      </c>
      <c r="G485" s="2" t="s">
        <v>19</v>
      </c>
      <c r="H485" s="2">
        <v>84115</v>
      </c>
      <c r="I485" t="s">
        <v>6190</v>
      </c>
    </row>
    <row r="486" spans="1:9" x14ac:dyDescent="0.35">
      <c r="A486" s="2" t="s">
        <v>3226</v>
      </c>
      <c r="B486" s="2" t="s">
        <v>3227</v>
      </c>
      <c r="C486" s="2" t="s">
        <v>3228</v>
      </c>
      <c r="D486" s="2"/>
      <c r="E486" s="2" t="s">
        <v>3229</v>
      </c>
      <c r="F486" s="2" t="s">
        <v>98</v>
      </c>
      <c r="G486" s="2" t="s">
        <v>19</v>
      </c>
      <c r="H486" s="2">
        <v>95108</v>
      </c>
      <c r="I486" t="s">
        <v>6191</v>
      </c>
    </row>
    <row r="487" spans="1:9" x14ac:dyDescent="0.35">
      <c r="A487" s="2" t="s">
        <v>3231</v>
      </c>
      <c r="B487" s="2" t="s">
        <v>3232</v>
      </c>
      <c r="C487" s="2" t="s">
        <v>3233</v>
      </c>
      <c r="D487" s="2" t="s">
        <v>3234</v>
      </c>
      <c r="E487" s="2" t="s">
        <v>3235</v>
      </c>
      <c r="F487" s="2" t="s">
        <v>371</v>
      </c>
      <c r="G487" s="2" t="s">
        <v>318</v>
      </c>
      <c r="H487" s="2" t="s">
        <v>372</v>
      </c>
      <c r="I487" t="s">
        <v>6190</v>
      </c>
    </row>
    <row r="488" spans="1:9" x14ac:dyDescent="0.35">
      <c r="A488" s="2" t="s">
        <v>3237</v>
      </c>
      <c r="B488" s="2" t="s">
        <v>3238</v>
      </c>
      <c r="C488" s="2" t="s">
        <v>3239</v>
      </c>
      <c r="D488" s="2" t="s">
        <v>3240</v>
      </c>
      <c r="E488" s="2" t="s">
        <v>3241</v>
      </c>
      <c r="F488" s="2" t="s">
        <v>471</v>
      </c>
      <c r="G488" s="2" t="s">
        <v>318</v>
      </c>
      <c r="H488" s="2" t="s">
        <v>444</v>
      </c>
      <c r="I488" t="s">
        <v>6190</v>
      </c>
    </row>
    <row r="489" spans="1:9" x14ac:dyDescent="0.35">
      <c r="A489" s="2" t="s">
        <v>3243</v>
      </c>
      <c r="B489" s="2" t="s">
        <v>3244</v>
      </c>
      <c r="C489" s="2" t="s">
        <v>3245</v>
      </c>
      <c r="D489" s="2" t="s">
        <v>3246</v>
      </c>
      <c r="E489" s="2" t="s">
        <v>3247</v>
      </c>
      <c r="F489" s="2" t="s">
        <v>471</v>
      </c>
      <c r="G489" s="2" t="s">
        <v>318</v>
      </c>
      <c r="H489" s="2" t="s">
        <v>444</v>
      </c>
      <c r="I489" t="s">
        <v>6191</v>
      </c>
    </row>
    <row r="490" spans="1:9" x14ac:dyDescent="0.35">
      <c r="A490" s="2" t="s">
        <v>3249</v>
      </c>
      <c r="B490" s="2" t="s">
        <v>3250</v>
      </c>
      <c r="C490" s="2" t="s">
        <v>3251</v>
      </c>
      <c r="D490" s="2" t="s">
        <v>3252</v>
      </c>
      <c r="E490" s="2" t="s">
        <v>3253</v>
      </c>
      <c r="F490" s="2" t="s">
        <v>424</v>
      </c>
      <c r="G490" s="2" t="s">
        <v>318</v>
      </c>
      <c r="H490" s="2" t="s">
        <v>425</v>
      </c>
      <c r="I490" t="s">
        <v>6190</v>
      </c>
    </row>
    <row r="491" spans="1:9" x14ac:dyDescent="0.35">
      <c r="A491" s="2" t="s">
        <v>3255</v>
      </c>
      <c r="B491" s="2" t="s">
        <v>3256</v>
      </c>
      <c r="C491" s="2" t="s">
        <v>3257</v>
      </c>
      <c r="D491" s="2" t="s">
        <v>3258</v>
      </c>
      <c r="E491" s="2" t="s">
        <v>3259</v>
      </c>
      <c r="F491" s="2" t="s">
        <v>50</v>
      </c>
      <c r="G491" s="2" t="s">
        <v>19</v>
      </c>
      <c r="H491" s="2">
        <v>79945</v>
      </c>
      <c r="I491" t="s">
        <v>6191</v>
      </c>
    </row>
    <row r="492" spans="1:9" x14ac:dyDescent="0.35">
      <c r="A492" s="2" t="s">
        <v>3261</v>
      </c>
      <c r="B492" s="2" t="s">
        <v>3262</v>
      </c>
      <c r="C492" s="2" t="s">
        <v>3263</v>
      </c>
      <c r="D492" s="2" t="s">
        <v>3264</v>
      </c>
      <c r="E492" s="2" t="s">
        <v>3265</v>
      </c>
      <c r="F492" s="2" t="s">
        <v>271</v>
      </c>
      <c r="G492" s="2" t="s">
        <v>19</v>
      </c>
      <c r="H492" s="2">
        <v>33355</v>
      </c>
      <c r="I492" t="s">
        <v>6191</v>
      </c>
    </row>
    <row r="493" spans="1:9" x14ac:dyDescent="0.35">
      <c r="A493" s="2" t="s">
        <v>3267</v>
      </c>
      <c r="B493" s="2" t="s">
        <v>3268</v>
      </c>
      <c r="C493" s="2"/>
      <c r="D493" s="2" t="s">
        <v>3269</v>
      </c>
      <c r="E493" s="2" t="s">
        <v>3270</v>
      </c>
      <c r="F493" s="2" t="s">
        <v>36</v>
      </c>
      <c r="G493" s="2" t="s">
        <v>19</v>
      </c>
      <c r="H493" s="2">
        <v>46295</v>
      </c>
      <c r="I493" t="s">
        <v>6191</v>
      </c>
    </row>
    <row r="494" spans="1:9" x14ac:dyDescent="0.35">
      <c r="A494" s="2" t="s">
        <v>3272</v>
      </c>
      <c r="B494" s="2" t="s">
        <v>3273</v>
      </c>
      <c r="C494" s="2" t="s">
        <v>3274</v>
      </c>
      <c r="D494" s="2" t="s">
        <v>3275</v>
      </c>
      <c r="E494" s="2" t="s">
        <v>3276</v>
      </c>
      <c r="F494" s="2" t="s">
        <v>45</v>
      </c>
      <c r="G494" s="2" t="s">
        <v>19</v>
      </c>
      <c r="H494" s="2">
        <v>53234</v>
      </c>
      <c r="I494" t="s">
        <v>6190</v>
      </c>
    </row>
    <row r="495" spans="1:9" x14ac:dyDescent="0.35">
      <c r="A495" s="2" t="s">
        <v>3278</v>
      </c>
      <c r="B495" s="2" t="s">
        <v>3279</v>
      </c>
      <c r="C495" s="2" t="s">
        <v>3280</v>
      </c>
      <c r="D495" s="2" t="s">
        <v>3281</v>
      </c>
      <c r="E495" s="2" t="s">
        <v>3282</v>
      </c>
      <c r="F495" s="2" t="s">
        <v>273</v>
      </c>
      <c r="G495" s="2" t="s">
        <v>28</v>
      </c>
      <c r="H495" s="2" t="s">
        <v>274</v>
      </c>
      <c r="I495" t="s">
        <v>6191</v>
      </c>
    </row>
    <row r="496" spans="1:9" x14ac:dyDescent="0.35">
      <c r="A496" s="2" t="s">
        <v>3284</v>
      </c>
      <c r="B496" s="2" t="s">
        <v>3285</v>
      </c>
      <c r="C496" s="2" t="s">
        <v>3286</v>
      </c>
      <c r="D496" s="2" t="s">
        <v>3287</v>
      </c>
      <c r="E496" s="2" t="s">
        <v>3288</v>
      </c>
      <c r="F496" s="2" t="s">
        <v>32</v>
      </c>
      <c r="G496" s="2" t="s">
        <v>19</v>
      </c>
      <c r="H496" s="2">
        <v>70836</v>
      </c>
      <c r="I496" t="s">
        <v>6191</v>
      </c>
    </row>
    <row r="497" spans="1:9" x14ac:dyDescent="0.35">
      <c r="A497" s="2" t="s">
        <v>3290</v>
      </c>
      <c r="B497" s="2" t="s">
        <v>3291</v>
      </c>
      <c r="C497" s="2"/>
      <c r="D497" s="2" t="s">
        <v>3292</v>
      </c>
      <c r="E497" s="2" t="s">
        <v>3293</v>
      </c>
      <c r="F497" s="2" t="s">
        <v>170</v>
      </c>
      <c r="G497" s="2" t="s">
        <v>19</v>
      </c>
      <c r="H497" s="2">
        <v>6816</v>
      </c>
      <c r="I497" t="s">
        <v>6190</v>
      </c>
    </row>
    <row r="498" spans="1:9" x14ac:dyDescent="0.35">
      <c r="A498" s="2" t="s">
        <v>3295</v>
      </c>
      <c r="B498" s="2" t="s">
        <v>3296</v>
      </c>
      <c r="C498" s="2" t="s">
        <v>3297</v>
      </c>
      <c r="D498" s="2" t="s">
        <v>3298</v>
      </c>
      <c r="E498" s="2" t="s">
        <v>3299</v>
      </c>
      <c r="F498" s="2" t="s">
        <v>250</v>
      </c>
      <c r="G498" s="2" t="s">
        <v>19</v>
      </c>
      <c r="H498" s="2">
        <v>32590</v>
      </c>
      <c r="I498" t="s">
        <v>6191</v>
      </c>
    </row>
    <row r="499" spans="1:9" x14ac:dyDescent="0.35">
      <c r="A499" s="2" t="s">
        <v>3301</v>
      </c>
      <c r="B499" s="2" t="s">
        <v>3302</v>
      </c>
      <c r="C499" s="2" t="s">
        <v>3303</v>
      </c>
      <c r="D499" s="2" t="s">
        <v>3304</v>
      </c>
      <c r="E499" s="2" t="s">
        <v>3305</v>
      </c>
      <c r="F499" s="2" t="s">
        <v>3306</v>
      </c>
      <c r="G499" s="2" t="s">
        <v>318</v>
      </c>
      <c r="H499" s="2" t="s">
        <v>348</v>
      </c>
      <c r="I499" t="s">
        <v>6191</v>
      </c>
    </row>
    <row r="500" spans="1:9" x14ac:dyDescent="0.35">
      <c r="A500" s="2" t="s">
        <v>3308</v>
      </c>
      <c r="B500" s="2" t="s">
        <v>3309</v>
      </c>
      <c r="C500" s="2" t="s">
        <v>3310</v>
      </c>
      <c r="D500" s="2" t="s">
        <v>3311</v>
      </c>
      <c r="E500" s="2" t="s">
        <v>3312</v>
      </c>
      <c r="F500" s="2" t="s">
        <v>220</v>
      </c>
      <c r="G500" s="2" t="s">
        <v>28</v>
      </c>
      <c r="H500" s="2" t="s">
        <v>336</v>
      </c>
      <c r="I500" t="s">
        <v>6190</v>
      </c>
    </row>
    <row r="501" spans="1:9" x14ac:dyDescent="0.35">
      <c r="A501" s="2" t="s">
        <v>3314</v>
      </c>
      <c r="B501" s="2" t="s">
        <v>3315</v>
      </c>
      <c r="C501" s="2"/>
      <c r="D501" s="2" t="s">
        <v>3316</v>
      </c>
      <c r="E501" s="2" t="s">
        <v>3317</v>
      </c>
      <c r="F501" s="2" t="s">
        <v>1700</v>
      </c>
      <c r="G501" s="2" t="s">
        <v>318</v>
      </c>
      <c r="H501" s="2" t="s">
        <v>348</v>
      </c>
      <c r="I501" t="s">
        <v>6190</v>
      </c>
    </row>
    <row r="502" spans="1:9" x14ac:dyDescent="0.35">
      <c r="A502" s="2" t="s">
        <v>3319</v>
      </c>
      <c r="B502" s="2" t="s">
        <v>3320</v>
      </c>
      <c r="C502" s="2"/>
      <c r="D502" s="2" t="s">
        <v>3321</v>
      </c>
      <c r="E502" s="2" t="s">
        <v>3322</v>
      </c>
      <c r="F502" s="2" t="s">
        <v>183</v>
      </c>
      <c r="G502" s="2" t="s">
        <v>19</v>
      </c>
      <c r="H502" s="2">
        <v>49518</v>
      </c>
      <c r="I502" t="s">
        <v>6191</v>
      </c>
    </row>
    <row r="503" spans="1:9" x14ac:dyDescent="0.35">
      <c r="A503" s="2" t="s">
        <v>3324</v>
      </c>
      <c r="B503" s="2" t="s">
        <v>3325</v>
      </c>
      <c r="C503" s="2" t="s">
        <v>3326</v>
      </c>
      <c r="D503" s="2" t="s">
        <v>3327</v>
      </c>
      <c r="E503" s="2" t="s">
        <v>3328</v>
      </c>
      <c r="F503" s="2" t="s">
        <v>365</v>
      </c>
      <c r="G503" s="2" t="s">
        <v>28</v>
      </c>
      <c r="H503" s="2" t="s">
        <v>366</v>
      </c>
      <c r="I503" t="s">
        <v>6191</v>
      </c>
    </row>
    <row r="504" spans="1:9" x14ac:dyDescent="0.35">
      <c r="A504" s="2" t="s">
        <v>3329</v>
      </c>
      <c r="B504" s="2" t="s">
        <v>3330</v>
      </c>
      <c r="C504" s="2" t="s">
        <v>3331</v>
      </c>
      <c r="D504" s="2" t="s">
        <v>3332</v>
      </c>
      <c r="E504" s="2" t="s">
        <v>3333</v>
      </c>
      <c r="F504" s="2" t="s">
        <v>116</v>
      </c>
      <c r="G504" s="2" t="s">
        <v>19</v>
      </c>
      <c r="H504" s="2">
        <v>66160</v>
      </c>
      <c r="I504" t="s">
        <v>6191</v>
      </c>
    </row>
    <row r="505" spans="1:9" x14ac:dyDescent="0.35">
      <c r="A505" s="2" t="s">
        <v>3334</v>
      </c>
      <c r="B505" s="2" t="s">
        <v>3335</v>
      </c>
      <c r="C505" s="2"/>
      <c r="D505" s="2" t="s">
        <v>3336</v>
      </c>
      <c r="E505" s="2" t="s">
        <v>3337</v>
      </c>
      <c r="F505" s="2" t="s">
        <v>450</v>
      </c>
      <c r="G505" s="2" t="s">
        <v>19</v>
      </c>
      <c r="H505" s="2">
        <v>14905</v>
      </c>
      <c r="I505" t="s">
        <v>6191</v>
      </c>
    </row>
    <row r="506" spans="1:9" x14ac:dyDescent="0.35">
      <c r="A506" s="2" t="s">
        <v>3338</v>
      </c>
      <c r="B506" s="2" t="s">
        <v>3339</v>
      </c>
      <c r="C506" s="2" t="s">
        <v>3340</v>
      </c>
      <c r="D506" s="2" t="s">
        <v>3341</v>
      </c>
      <c r="E506" s="2" t="s">
        <v>3342</v>
      </c>
      <c r="F506" s="2" t="s">
        <v>45</v>
      </c>
      <c r="G506" s="2" t="s">
        <v>19</v>
      </c>
      <c r="H506" s="2">
        <v>53205</v>
      </c>
      <c r="I506" t="s">
        <v>6190</v>
      </c>
    </row>
    <row r="507" spans="1:9" x14ac:dyDescent="0.35">
      <c r="A507" s="2" t="s">
        <v>3344</v>
      </c>
      <c r="B507" s="2" t="s">
        <v>3345</v>
      </c>
      <c r="C507" s="2" t="s">
        <v>3346</v>
      </c>
      <c r="D507" s="2" t="s">
        <v>3347</v>
      </c>
      <c r="E507" s="2" t="s">
        <v>3348</v>
      </c>
      <c r="F507" s="2" t="s">
        <v>257</v>
      </c>
      <c r="G507" s="2" t="s">
        <v>19</v>
      </c>
      <c r="H507" s="2">
        <v>27264</v>
      </c>
      <c r="I507" t="s">
        <v>6191</v>
      </c>
    </row>
    <row r="508" spans="1:9" x14ac:dyDescent="0.35">
      <c r="A508" s="2" t="s">
        <v>3350</v>
      </c>
      <c r="B508" s="2" t="s">
        <v>3351</v>
      </c>
      <c r="C508" s="2" t="s">
        <v>3352</v>
      </c>
      <c r="D508" s="2" t="s">
        <v>3353</v>
      </c>
      <c r="E508" s="2" t="s">
        <v>3354</v>
      </c>
      <c r="F508" s="2" t="s">
        <v>50</v>
      </c>
      <c r="G508" s="2" t="s">
        <v>19</v>
      </c>
      <c r="H508" s="2">
        <v>88546</v>
      </c>
      <c r="I508" t="s">
        <v>6190</v>
      </c>
    </row>
    <row r="509" spans="1:9" x14ac:dyDescent="0.35">
      <c r="A509" s="2" t="s">
        <v>3356</v>
      </c>
      <c r="B509" s="2" t="s">
        <v>3357</v>
      </c>
      <c r="C509" s="2" t="s">
        <v>3358</v>
      </c>
      <c r="D509" s="2" t="s">
        <v>3359</v>
      </c>
      <c r="E509" s="2" t="s">
        <v>3360</v>
      </c>
      <c r="F509" s="2" t="s">
        <v>255</v>
      </c>
      <c r="G509" s="2" t="s">
        <v>19</v>
      </c>
      <c r="H509" s="2">
        <v>44185</v>
      </c>
      <c r="I509" t="s">
        <v>6190</v>
      </c>
    </row>
    <row r="510" spans="1:9" x14ac:dyDescent="0.35">
      <c r="A510" s="2" t="s">
        <v>3362</v>
      </c>
      <c r="B510" s="2" t="s">
        <v>3363</v>
      </c>
      <c r="C510" s="2" t="s">
        <v>3364</v>
      </c>
      <c r="D510" s="2" t="s">
        <v>3365</v>
      </c>
      <c r="E510" s="2" t="s">
        <v>3366</v>
      </c>
      <c r="F510" s="2" t="s">
        <v>377</v>
      </c>
      <c r="G510" s="2" t="s">
        <v>318</v>
      </c>
      <c r="H510" s="2" t="s">
        <v>378</v>
      </c>
      <c r="I510" t="s">
        <v>6191</v>
      </c>
    </row>
    <row r="511" spans="1:9" x14ac:dyDescent="0.35">
      <c r="A511" s="2" t="s">
        <v>3368</v>
      </c>
      <c r="B511" s="2" t="s">
        <v>3369</v>
      </c>
      <c r="C511" s="2" t="s">
        <v>3370</v>
      </c>
      <c r="D511" s="2" t="s">
        <v>3371</v>
      </c>
      <c r="E511" s="2" t="s">
        <v>3372</v>
      </c>
      <c r="F511" s="2" t="s">
        <v>466</v>
      </c>
      <c r="G511" s="2" t="s">
        <v>318</v>
      </c>
      <c r="H511" s="2" t="s">
        <v>385</v>
      </c>
      <c r="I511" t="s">
        <v>6190</v>
      </c>
    </row>
    <row r="512" spans="1:9" x14ac:dyDescent="0.35">
      <c r="A512" s="2" t="s">
        <v>3374</v>
      </c>
      <c r="B512" s="2" t="s">
        <v>3375</v>
      </c>
      <c r="C512" s="2" t="s">
        <v>3376</v>
      </c>
      <c r="D512" s="2" t="s">
        <v>3377</v>
      </c>
      <c r="E512" s="2" t="s">
        <v>3378</v>
      </c>
      <c r="F512" s="2" t="s">
        <v>469</v>
      </c>
      <c r="G512" s="2" t="s">
        <v>318</v>
      </c>
      <c r="H512" s="2" t="s">
        <v>470</v>
      </c>
      <c r="I512" t="s">
        <v>6190</v>
      </c>
    </row>
    <row r="513" spans="1:9" x14ac:dyDescent="0.35">
      <c r="A513" s="2" t="s">
        <v>3380</v>
      </c>
      <c r="B513" s="2" t="s">
        <v>3381</v>
      </c>
      <c r="C513" s="2" t="s">
        <v>3382</v>
      </c>
      <c r="D513" s="2" t="s">
        <v>3383</v>
      </c>
      <c r="E513" s="2" t="s">
        <v>3384</v>
      </c>
      <c r="F513" s="2" t="s">
        <v>144</v>
      </c>
      <c r="G513" s="2" t="s">
        <v>19</v>
      </c>
      <c r="H513" s="2">
        <v>35244</v>
      </c>
      <c r="I513" t="s">
        <v>6190</v>
      </c>
    </row>
    <row r="514" spans="1:9" x14ac:dyDescent="0.35">
      <c r="A514" s="2" t="s">
        <v>3386</v>
      </c>
      <c r="B514" s="2" t="s">
        <v>3387</v>
      </c>
      <c r="C514" s="2" t="s">
        <v>3388</v>
      </c>
      <c r="D514" s="2" t="s">
        <v>3389</v>
      </c>
      <c r="E514" s="2" t="s">
        <v>3390</v>
      </c>
      <c r="F514" s="2" t="s">
        <v>328</v>
      </c>
      <c r="G514" s="2" t="s">
        <v>19</v>
      </c>
      <c r="H514" s="2">
        <v>56372</v>
      </c>
      <c r="I514" t="s">
        <v>6191</v>
      </c>
    </row>
    <row r="515" spans="1:9" x14ac:dyDescent="0.35">
      <c r="A515" s="2" t="s">
        <v>3392</v>
      </c>
      <c r="B515" s="2" t="s">
        <v>3393</v>
      </c>
      <c r="C515" s="2" t="s">
        <v>3394</v>
      </c>
      <c r="D515" s="2"/>
      <c r="E515" s="2" t="s">
        <v>3395</v>
      </c>
      <c r="F515" s="2" t="s">
        <v>46</v>
      </c>
      <c r="G515" s="2" t="s">
        <v>19</v>
      </c>
      <c r="H515" s="2">
        <v>19191</v>
      </c>
      <c r="I515" t="s">
        <v>6191</v>
      </c>
    </row>
    <row r="516" spans="1:9" x14ac:dyDescent="0.35">
      <c r="A516" s="2" t="s">
        <v>3397</v>
      </c>
      <c r="B516" s="2" t="s">
        <v>3398</v>
      </c>
      <c r="C516" s="2" t="s">
        <v>3399</v>
      </c>
      <c r="D516" s="2" t="s">
        <v>3400</v>
      </c>
      <c r="E516" s="2" t="s">
        <v>3401</v>
      </c>
      <c r="F516" s="2" t="s">
        <v>41</v>
      </c>
      <c r="G516" s="2" t="s">
        <v>19</v>
      </c>
      <c r="H516" s="2">
        <v>48211</v>
      </c>
      <c r="I516" t="s">
        <v>6190</v>
      </c>
    </row>
    <row r="517" spans="1:9" x14ac:dyDescent="0.35">
      <c r="A517" s="2" t="s">
        <v>3403</v>
      </c>
      <c r="B517" s="2" t="s">
        <v>3404</v>
      </c>
      <c r="C517" s="2" t="s">
        <v>3405</v>
      </c>
      <c r="D517" s="2" t="s">
        <v>3406</v>
      </c>
      <c r="E517" s="2" t="s">
        <v>3407</v>
      </c>
      <c r="F517" s="2" t="s">
        <v>104</v>
      </c>
      <c r="G517" s="2" t="s">
        <v>19</v>
      </c>
      <c r="H517" s="2">
        <v>63180</v>
      </c>
      <c r="I517" t="s">
        <v>6191</v>
      </c>
    </row>
    <row r="518" spans="1:9" x14ac:dyDescent="0.35">
      <c r="A518" s="2" t="s">
        <v>3409</v>
      </c>
      <c r="B518" s="2" t="s">
        <v>3410</v>
      </c>
      <c r="C518" s="2"/>
      <c r="D518" s="2" t="s">
        <v>3411</v>
      </c>
      <c r="E518" s="2" t="s">
        <v>3412</v>
      </c>
      <c r="F518" s="2" t="s">
        <v>283</v>
      </c>
      <c r="G518" s="2" t="s">
        <v>19</v>
      </c>
      <c r="H518" s="2">
        <v>12305</v>
      </c>
      <c r="I518" t="s">
        <v>6190</v>
      </c>
    </row>
    <row r="519" spans="1:9" x14ac:dyDescent="0.35">
      <c r="A519" s="2" t="s">
        <v>3414</v>
      </c>
      <c r="B519" s="2" t="s">
        <v>3415</v>
      </c>
      <c r="C519" s="2"/>
      <c r="D519" s="2" t="s">
        <v>3416</v>
      </c>
      <c r="E519" s="2" t="s">
        <v>3417</v>
      </c>
      <c r="F519" s="2" t="s">
        <v>319</v>
      </c>
      <c r="G519" s="2" t="s">
        <v>19</v>
      </c>
      <c r="H519" s="2">
        <v>33805</v>
      </c>
      <c r="I519" t="s">
        <v>6191</v>
      </c>
    </row>
    <row r="520" spans="1:9" x14ac:dyDescent="0.35">
      <c r="A520" s="2" t="s">
        <v>3419</v>
      </c>
      <c r="B520" s="2" t="s">
        <v>3420</v>
      </c>
      <c r="C520" s="2" t="s">
        <v>3421</v>
      </c>
      <c r="D520" s="2" t="s">
        <v>3422</v>
      </c>
      <c r="E520" s="2" t="s">
        <v>3423</v>
      </c>
      <c r="F520" s="2" t="s">
        <v>356</v>
      </c>
      <c r="G520" s="2" t="s">
        <v>19</v>
      </c>
      <c r="H520" s="2">
        <v>32941</v>
      </c>
      <c r="I520" t="s">
        <v>6191</v>
      </c>
    </row>
    <row r="521" spans="1:9" x14ac:dyDescent="0.35">
      <c r="A521" s="2" t="s">
        <v>3425</v>
      </c>
      <c r="B521" s="2" t="s">
        <v>3426</v>
      </c>
      <c r="C521" s="2" t="s">
        <v>3427</v>
      </c>
      <c r="D521" s="2" t="s">
        <v>3428</v>
      </c>
      <c r="E521" s="2" t="s">
        <v>3429</v>
      </c>
      <c r="F521" s="2" t="s">
        <v>63</v>
      </c>
      <c r="G521" s="2" t="s">
        <v>19</v>
      </c>
      <c r="H521" s="2">
        <v>77075</v>
      </c>
      <c r="I521" t="s">
        <v>6191</v>
      </c>
    </row>
    <row r="522" spans="1:9" x14ac:dyDescent="0.35">
      <c r="A522" s="2" t="s">
        <v>3431</v>
      </c>
      <c r="B522" s="2" t="s">
        <v>3432</v>
      </c>
      <c r="C522" s="2" t="s">
        <v>3433</v>
      </c>
      <c r="D522" s="2" t="s">
        <v>3434</v>
      </c>
      <c r="E522" s="2" t="s">
        <v>3435</v>
      </c>
      <c r="F522" s="2" t="s">
        <v>69</v>
      </c>
      <c r="G522" s="2" t="s">
        <v>19</v>
      </c>
      <c r="H522" s="2">
        <v>70179</v>
      </c>
      <c r="I522" t="s">
        <v>6191</v>
      </c>
    </row>
    <row r="523" spans="1:9" x14ac:dyDescent="0.35">
      <c r="A523" s="2" t="s">
        <v>3436</v>
      </c>
      <c r="B523" s="2" t="s">
        <v>3437</v>
      </c>
      <c r="C523" s="2" t="s">
        <v>3438</v>
      </c>
      <c r="D523" s="2" t="s">
        <v>3439</v>
      </c>
      <c r="E523" s="2" t="s">
        <v>3440</v>
      </c>
      <c r="F523" s="2" t="s">
        <v>77</v>
      </c>
      <c r="G523" s="2" t="s">
        <v>19</v>
      </c>
      <c r="H523" s="2">
        <v>73142</v>
      </c>
      <c r="I523" t="s">
        <v>6191</v>
      </c>
    </row>
    <row r="524" spans="1:9" x14ac:dyDescent="0.35">
      <c r="A524" s="2" t="s">
        <v>3442</v>
      </c>
      <c r="B524" s="2" t="s">
        <v>3443</v>
      </c>
      <c r="C524" s="2" t="s">
        <v>3444</v>
      </c>
      <c r="D524" s="2" t="s">
        <v>3445</v>
      </c>
      <c r="E524" s="2" t="s">
        <v>3446</v>
      </c>
      <c r="F524" s="2" t="s">
        <v>148</v>
      </c>
      <c r="G524" s="2" t="s">
        <v>19</v>
      </c>
      <c r="H524" s="2">
        <v>66617</v>
      </c>
      <c r="I524" t="s">
        <v>6191</v>
      </c>
    </row>
    <row r="525" spans="1:9" x14ac:dyDescent="0.35">
      <c r="A525" s="2" t="s">
        <v>3448</v>
      </c>
      <c r="B525" s="2" t="s">
        <v>3449</v>
      </c>
      <c r="C525" s="2" t="s">
        <v>3450</v>
      </c>
      <c r="D525" s="2" t="s">
        <v>3451</v>
      </c>
      <c r="E525" s="2" t="s">
        <v>3452</v>
      </c>
      <c r="F525" s="2" t="s">
        <v>426</v>
      </c>
      <c r="G525" s="2" t="s">
        <v>318</v>
      </c>
      <c r="H525" s="2" t="s">
        <v>427</v>
      </c>
      <c r="I525" t="s">
        <v>6191</v>
      </c>
    </row>
    <row r="526" spans="1:9" x14ac:dyDescent="0.35">
      <c r="A526" s="2" t="s">
        <v>3454</v>
      </c>
      <c r="B526" s="2" t="s">
        <v>3455</v>
      </c>
      <c r="C526" s="2"/>
      <c r="D526" s="2" t="s">
        <v>3456</v>
      </c>
      <c r="E526" s="2" t="s">
        <v>3457</v>
      </c>
      <c r="F526" s="2" t="s">
        <v>83</v>
      </c>
      <c r="G526" s="2" t="s">
        <v>19</v>
      </c>
      <c r="H526" s="2">
        <v>62723</v>
      </c>
      <c r="I526" t="s">
        <v>6191</v>
      </c>
    </row>
    <row r="527" spans="1:9" x14ac:dyDescent="0.35">
      <c r="A527" s="2" t="s">
        <v>3459</v>
      </c>
      <c r="B527" s="2" t="s">
        <v>3460</v>
      </c>
      <c r="C527" s="2"/>
      <c r="D527" s="2" t="s">
        <v>3461</v>
      </c>
      <c r="E527" s="2" t="s">
        <v>3462</v>
      </c>
      <c r="F527" s="2" t="s">
        <v>21</v>
      </c>
      <c r="G527" s="2" t="s">
        <v>19</v>
      </c>
      <c r="H527" s="2">
        <v>8104</v>
      </c>
      <c r="I527" t="s">
        <v>6190</v>
      </c>
    </row>
    <row r="528" spans="1:9" x14ac:dyDescent="0.35">
      <c r="A528" s="2" t="s">
        <v>3464</v>
      </c>
      <c r="B528" s="2" t="s">
        <v>3465</v>
      </c>
      <c r="C528" s="2" t="s">
        <v>3466</v>
      </c>
      <c r="D528" s="2" t="s">
        <v>3467</v>
      </c>
      <c r="E528" s="2" t="s">
        <v>3468</v>
      </c>
      <c r="F528" s="2" t="s">
        <v>105</v>
      </c>
      <c r="G528" s="2" t="s">
        <v>19</v>
      </c>
      <c r="H528" s="2">
        <v>98185</v>
      </c>
      <c r="I528" t="s">
        <v>6190</v>
      </c>
    </row>
    <row r="529" spans="1:9" x14ac:dyDescent="0.35">
      <c r="A529" s="2" t="s">
        <v>3470</v>
      </c>
      <c r="B529" s="2" t="s">
        <v>3471</v>
      </c>
      <c r="C529" s="2" t="s">
        <v>3472</v>
      </c>
      <c r="D529" s="2" t="s">
        <v>3473</v>
      </c>
      <c r="E529" s="2" t="s">
        <v>3474</v>
      </c>
      <c r="F529" s="2" t="s">
        <v>151</v>
      </c>
      <c r="G529" s="2" t="s">
        <v>28</v>
      </c>
      <c r="H529" s="2" t="s">
        <v>152</v>
      </c>
      <c r="I529" t="s">
        <v>6191</v>
      </c>
    </row>
    <row r="530" spans="1:9" x14ac:dyDescent="0.35">
      <c r="A530" s="2" t="s">
        <v>3476</v>
      </c>
      <c r="B530" s="2" t="s">
        <v>3477</v>
      </c>
      <c r="C530" s="2" t="s">
        <v>3478</v>
      </c>
      <c r="D530" s="2" t="s">
        <v>3479</v>
      </c>
      <c r="E530" s="2" t="s">
        <v>3480</v>
      </c>
      <c r="F530" s="2" t="s">
        <v>96</v>
      </c>
      <c r="G530" s="2" t="s">
        <v>19</v>
      </c>
      <c r="H530" s="2">
        <v>76711</v>
      </c>
      <c r="I530" t="s">
        <v>6191</v>
      </c>
    </row>
    <row r="531" spans="1:9" x14ac:dyDescent="0.35">
      <c r="A531" s="2" t="s">
        <v>3482</v>
      </c>
      <c r="B531" s="2" t="s">
        <v>3483</v>
      </c>
      <c r="C531" s="2" t="s">
        <v>3484</v>
      </c>
      <c r="D531" s="2" t="s">
        <v>3485</v>
      </c>
      <c r="E531" s="2" t="s">
        <v>3486</v>
      </c>
      <c r="F531" s="2" t="s">
        <v>38</v>
      </c>
      <c r="G531" s="2" t="s">
        <v>19</v>
      </c>
      <c r="H531" s="2">
        <v>23242</v>
      </c>
      <c r="I531" t="s">
        <v>6191</v>
      </c>
    </row>
    <row r="532" spans="1:9" x14ac:dyDescent="0.35">
      <c r="A532" s="2" t="s">
        <v>3488</v>
      </c>
      <c r="B532" s="2" t="s">
        <v>3489</v>
      </c>
      <c r="C532" s="2" t="s">
        <v>3490</v>
      </c>
      <c r="D532" s="2" t="s">
        <v>3491</v>
      </c>
      <c r="E532" s="2" t="s">
        <v>3492</v>
      </c>
      <c r="F532" s="2" t="s">
        <v>260</v>
      </c>
      <c r="G532" s="2" t="s">
        <v>19</v>
      </c>
      <c r="H532" s="2">
        <v>43610</v>
      </c>
      <c r="I532" t="s">
        <v>6191</v>
      </c>
    </row>
    <row r="533" spans="1:9" x14ac:dyDescent="0.35">
      <c r="A533" s="2" t="s">
        <v>3494</v>
      </c>
      <c r="B533" s="2" t="s">
        <v>3495</v>
      </c>
      <c r="C533" s="2" t="s">
        <v>3496</v>
      </c>
      <c r="D533" s="2" t="s">
        <v>3497</v>
      </c>
      <c r="E533" s="2" t="s">
        <v>3498</v>
      </c>
      <c r="F533" s="2" t="s">
        <v>26</v>
      </c>
      <c r="G533" s="2" t="s">
        <v>19</v>
      </c>
      <c r="H533" s="2">
        <v>25705</v>
      </c>
      <c r="I533" t="s">
        <v>6191</v>
      </c>
    </row>
    <row r="534" spans="1:9" x14ac:dyDescent="0.35">
      <c r="A534" s="2" t="s">
        <v>3500</v>
      </c>
      <c r="B534" s="2" t="s">
        <v>3501</v>
      </c>
      <c r="C534" s="2" t="s">
        <v>3502</v>
      </c>
      <c r="D534" s="2" t="s">
        <v>3503</v>
      </c>
      <c r="E534" s="2" t="s">
        <v>3504</v>
      </c>
      <c r="F534" s="2" t="s">
        <v>413</v>
      </c>
      <c r="G534" s="2" t="s">
        <v>19</v>
      </c>
      <c r="H534" s="2">
        <v>33884</v>
      </c>
      <c r="I534" t="s">
        <v>6190</v>
      </c>
    </row>
    <row r="535" spans="1:9" x14ac:dyDescent="0.35">
      <c r="A535" s="2" t="s">
        <v>3506</v>
      </c>
      <c r="B535" s="2" t="s">
        <v>3507</v>
      </c>
      <c r="C535" s="2"/>
      <c r="D535" s="2" t="s">
        <v>3508</v>
      </c>
      <c r="E535" s="2" t="s">
        <v>3509</v>
      </c>
      <c r="F535" s="2" t="s">
        <v>52</v>
      </c>
      <c r="G535" s="2" t="s">
        <v>19</v>
      </c>
      <c r="H535" s="2">
        <v>75323</v>
      </c>
      <c r="I535" t="s">
        <v>6191</v>
      </c>
    </row>
    <row r="536" spans="1:9" x14ac:dyDescent="0.35">
      <c r="A536" s="2" t="s">
        <v>3511</v>
      </c>
      <c r="B536" s="2" t="s">
        <v>3512</v>
      </c>
      <c r="C536" s="2" t="s">
        <v>3513</v>
      </c>
      <c r="D536" s="2" t="s">
        <v>3514</v>
      </c>
      <c r="E536" s="2" t="s">
        <v>3515</v>
      </c>
      <c r="F536" s="2" t="s">
        <v>456</v>
      </c>
      <c r="G536" s="2" t="s">
        <v>318</v>
      </c>
      <c r="H536" s="2" t="s">
        <v>457</v>
      </c>
      <c r="I536" t="s">
        <v>6190</v>
      </c>
    </row>
    <row r="537" spans="1:9" x14ac:dyDescent="0.35">
      <c r="A537" s="2" t="s">
        <v>3517</v>
      </c>
      <c r="B537" s="2" t="s">
        <v>3518</v>
      </c>
      <c r="C537" s="2"/>
      <c r="D537" s="2" t="s">
        <v>3519</v>
      </c>
      <c r="E537" s="2" t="s">
        <v>3520</v>
      </c>
      <c r="F537" s="2" t="s">
        <v>1282</v>
      </c>
      <c r="G537" s="2" t="s">
        <v>318</v>
      </c>
      <c r="H537" s="2" t="s">
        <v>444</v>
      </c>
      <c r="I537" t="s">
        <v>6191</v>
      </c>
    </row>
    <row r="538" spans="1:9" x14ac:dyDescent="0.35">
      <c r="A538" s="2" t="s">
        <v>3522</v>
      </c>
      <c r="B538" s="2" t="s">
        <v>3523</v>
      </c>
      <c r="C538" s="2" t="s">
        <v>3524</v>
      </c>
      <c r="D538" s="2" t="s">
        <v>3525</v>
      </c>
      <c r="E538" s="2" t="s">
        <v>3526</v>
      </c>
      <c r="F538" s="2" t="s">
        <v>39</v>
      </c>
      <c r="G538" s="2" t="s">
        <v>19</v>
      </c>
      <c r="H538" s="2">
        <v>43231</v>
      </c>
      <c r="I538" t="s">
        <v>6191</v>
      </c>
    </row>
    <row r="539" spans="1:9" x14ac:dyDescent="0.35">
      <c r="A539" s="2" t="s">
        <v>3528</v>
      </c>
      <c r="B539" s="2" t="s">
        <v>3529</v>
      </c>
      <c r="C539" s="2" t="s">
        <v>3530</v>
      </c>
      <c r="D539" s="2"/>
      <c r="E539" s="2" t="s">
        <v>3531</v>
      </c>
      <c r="F539" s="2" t="s">
        <v>95</v>
      </c>
      <c r="G539" s="2" t="s">
        <v>19</v>
      </c>
      <c r="H539" s="2">
        <v>47747</v>
      </c>
      <c r="I539" t="s">
        <v>6190</v>
      </c>
    </row>
    <row r="540" spans="1:9" x14ac:dyDescent="0.35">
      <c r="A540" s="2" t="s">
        <v>3533</v>
      </c>
      <c r="B540" s="2" t="s">
        <v>3534</v>
      </c>
      <c r="C540" s="2" t="s">
        <v>3535</v>
      </c>
      <c r="D540" s="2"/>
      <c r="E540" s="2" t="s">
        <v>3536</v>
      </c>
      <c r="F540" s="2" t="s">
        <v>217</v>
      </c>
      <c r="G540" s="2" t="s">
        <v>19</v>
      </c>
      <c r="H540" s="2">
        <v>60567</v>
      </c>
      <c r="I540" t="s">
        <v>6190</v>
      </c>
    </row>
    <row r="541" spans="1:9" x14ac:dyDescent="0.35">
      <c r="A541" s="2" t="s">
        <v>3538</v>
      </c>
      <c r="B541" s="2" t="s">
        <v>3539</v>
      </c>
      <c r="C541" s="2" t="s">
        <v>3540</v>
      </c>
      <c r="D541" s="2"/>
      <c r="E541" s="2" t="s">
        <v>3541</v>
      </c>
      <c r="F541" s="2" t="s">
        <v>48</v>
      </c>
      <c r="G541" s="2" t="s">
        <v>19</v>
      </c>
      <c r="H541" s="2">
        <v>29424</v>
      </c>
      <c r="I541" t="s">
        <v>6191</v>
      </c>
    </row>
    <row r="542" spans="1:9" x14ac:dyDescent="0.35">
      <c r="A542" s="2" t="s">
        <v>3543</v>
      </c>
      <c r="B542" s="2" t="s">
        <v>3544</v>
      </c>
      <c r="C542" s="2" t="s">
        <v>3545</v>
      </c>
      <c r="D542" s="2" t="s">
        <v>3546</v>
      </c>
      <c r="E542" s="2" t="s">
        <v>3547</v>
      </c>
      <c r="F542" s="2" t="s">
        <v>174</v>
      </c>
      <c r="G542" s="2" t="s">
        <v>19</v>
      </c>
      <c r="H542" s="2">
        <v>48930</v>
      </c>
      <c r="I542" t="s">
        <v>6190</v>
      </c>
    </row>
    <row r="543" spans="1:9" x14ac:dyDescent="0.35">
      <c r="A543" s="2" t="s">
        <v>3549</v>
      </c>
      <c r="B543" s="2" t="s">
        <v>3550</v>
      </c>
      <c r="C543" s="2"/>
      <c r="D543" s="2" t="s">
        <v>3551</v>
      </c>
      <c r="E543" s="2" t="s">
        <v>3552</v>
      </c>
      <c r="F543" s="2" t="s">
        <v>443</v>
      </c>
      <c r="G543" s="2" t="s">
        <v>318</v>
      </c>
      <c r="H543" s="2" t="s">
        <v>378</v>
      </c>
      <c r="I543" t="s">
        <v>6190</v>
      </c>
    </row>
    <row r="544" spans="1:9" x14ac:dyDescent="0.35">
      <c r="A544" s="2" t="s">
        <v>3554</v>
      </c>
      <c r="B544" s="2" t="s">
        <v>3555</v>
      </c>
      <c r="C544" s="2" t="s">
        <v>3556</v>
      </c>
      <c r="D544" s="2" t="s">
        <v>3557</v>
      </c>
      <c r="E544" s="2" t="s">
        <v>3558</v>
      </c>
      <c r="F544" s="2" t="s">
        <v>175</v>
      </c>
      <c r="G544" s="2" t="s">
        <v>19</v>
      </c>
      <c r="H544" s="2">
        <v>71115</v>
      </c>
      <c r="I544" t="s">
        <v>6191</v>
      </c>
    </row>
    <row r="545" spans="1:9" x14ac:dyDescent="0.35">
      <c r="A545" s="2" t="s">
        <v>3560</v>
      </c>
      <c r="B545" s="2" t="s">
        <v>3561</v>
      </c>
      <c r="C545" s="2" t="s">
        <v>3562</v>
      </c>
      <c r="D545" s="2" t="s">
        <v>3563</v>
      </c>
      <c r="E545" s="2" t="s">
        <v>3564</v>
      </c>
      <c r="F545" s="2" t="s">
        <v>98</v>
      </c>
      <c r="G545" s="2" t="s">
        <v>19</v>
      </c>
      <c r="H545" s="2">
        <v>95194</v>
      </c>
      <c r="I545" t="s">
        <v>6191</v>
      </c>
    </row>
    <row r="546" spans="1:9" x14ac:dyDescent="0.35">
      <c r="A546" s="2" t="s">
        <v>3566</v>
      </c>
      <c r="B546" s="2" t="s">
        <v>3567</v>
      </c>
      <c r="C546" s="2" t="s">
        <v>3568</v>
      </c>
      <c r="D546" s="2" t="s">
        <v>3569</v>
      </c>
      <c r="E546" s="2" t="s">
        <v>3570</v>
      </c>
      <c r="F546" s="2" t="s">
        <v>46</v>
      </c>
      <c r="G546" s="2" t="s">
        <v>19</v>
      </c>
      <c r="H546" s="2">
        <v>19104</v>
      </c>
      <c r="I546" t="s">
        <v>6191</v>
      </c>
    </row>
    <row r="547" spans="1:9" x14ac:dyDescent="0.35">
      <c r="A547" s="2" t="s">
        <v>3572</v>
      </c>
      <c r="B547" s="2" t="s">
        <v>3573</v>
      </c>
      <c r="C547" s="2" t="s">
        <v>3574</v>
      </c>
      <c r="D547" s="2" t="s">
        <v>3575</v>
      </c>
      <c r="E547" s="2" t="s">
        <v>3576</v>
      </c>
      <c r="F547" s="2" t="s">
        <v>176</v>
      </c>
      <c r="G547" s="2" t="s">
        <v>28</v>
      </c>
      <c r="H547" s="2" t="s">
        <v>177</v>
      </c>
      <c r="I547" t="s">
        <v>6191</v>
      </c>
    </row>
    <row r="548" spans="1:9" x14ac:dyDescent="0.35">
      <c r="A548" s="2" t="s">
        <v>3578</v>
      </c>
      <c r="B548" s="2" t="s">
        <v>3579</v>
      </c>
      <c r="C548" s="2"/>
      <c r="D548" s="2" t="s">
        <v>3580</v>
      </c>
      <c r="E548" s="2" t="s">
        <v>3581</v>
      </c>
      <c r="F548" s="2" t="s">
        <v>375</v>
      </c>
      <c r="G548" s="2" t="s">
        <v>318</v>
      </c>
      <c r="H548" s="2" t="s">
        <v>376</v>
      </c>
      <c r="I548" t="s">
        <v>6191</v>
      </c>
    </row>
    <row r="549" spans="1:9" x14ac:dyDescent="0.35">
      <c r="A549" s="2" t="s">
        <v>3583</v>
      </c>
      <c r="B549" s="2" t="s">
        <v>3584</v>
      </c>
      <c r="C549" s="2"/>
      <c r="D549" s="2" t="s">
        <v>3585</v>
      </c>
      <c r="E549" s="2" t="s">
        <v>3586</v>
      </c>
      <c r="F549" s="2" t="s">
        <v>20</v>
      </c>
      <c r="G549" s="2" t="s">
        <v>19</v>
      </c>
      <c r="H549" s="2">
        <v>21229</v>
      </c>
      <c r="I549" t="s">
        <v>6190</v>
      </c>
    </row>
    <row r="550" spans="1:9" x14ac:dyDescent="0.35">
      <c r="A550" s="2" t="s">
        <v>3588</v>
      </c>
      <c r="B550" s="2" t="s">
        <v>3589</v>
      </c>
      <c r="C550" s="2" t="s">
        <v>3590</v>
      </c>
      <c r="D550" s="2" t="s">
        <v>3591</v>
      </c>
      <c r="E550" s="2" t="s">
        <v>3592</v>
      </c>
      <c r="F550" s="2" t="s">
        <v>77</v>
      </c>
      <c r="G550" s="2" t="s">
        <v>19</v>
      </c>
      <c r="H550" s="2">
        <v>73119</v>
      </c>
      <c r="I550" t="s">
        <v>6190</v>
      </c>
    </row>
    <row r="551" spans="1:9" x14ac:dyDescent="0.35">
      <c r="A551" s="2" t="s">
        <v>3594</v>
      </c>
      <c r="B551" s="2" t="s">
        <v>3595</v>
      </c>
      <c r="C551" s="2" t="s">
        <v>3596</v>
      </c>
      <c r="D551" s="2" t="s">
        <v>3597</v>
      </c>
      <c r="E551" s="2" t="s">
        <v>3598</v>
      </c>
      <c r="F551" s="2" t="s">
        <v>57</v>
      </c>
      <c r="G551" s="2" t="s">
        <v>19</v>
      </c>
      <c r="H551" s="2">
        <v>10060</v>
      </c>
      <c r="I551" t="s">
        <v>6190</v>
      </c>
    </row>
    <row r="552" spans="1:9" x14ac:dyDescent="0.35">
      <c r="A552" s="2" t="s">
        <v>3600</v>
      </c>
      <c r="B552" s="2" t="s">
        <v>3601</v>
      </c>
      <c r="C552" s="2" t="s">
        <v>3602</v>
      </c>
      <c r="D552" s="2" t="s">
        <v>3603</v>
      </c>
      <c r="E552" s="2" t="s">
        <v>3604</v>
      </c>
      <c r="F552" s="2" t="s">
        <v>199</v>
      </c>
      <c r="G552" s="2" t="s">
        <v>19</v>
      </c>
      <c r="H552" s="2">
        <v>7112</v>
      </c>
      <c r="I552" t="s">
        <v>6190</v>
      </c>
    </row>
    <row r="553" spans="1:9" x14ac:dyDescent="0.35">
      <c r="A553" s="2" t="s">
        <v>3606</v>
      </c>
      <c r="B553" s="2" t="s">
        <v>3607</v>
      </c>
      <c r="C553" s="2" t="s">
        <v>3608</v>
      </c>
      <c r="D553" s="2" t="s">
        <v>3609</v>
      </c>
      <c r="E553" s="2" t="s">
        <v>3610</v>
      </c>
      <c r="F553" s="2" t="s">
        <v>18</v>
      </c>
      <c r="G553" s="2" t="s">
        <v>19</v>
      </c>
      <c r="H553" s="2">
        <v>6510</v>
      </c>
      <c r="I553" t="s">
        <v>6191</v>
      </c>
    </row>
    <row r="554" spans="1:9" x14ac:dyDescent="0.35">
      <c r="A554" s="2" t="s">
        <v>3612</v>
      </c>
      <c r="B554" s="2" t="s">
        <v>3613</v>
      </c>
      <c r="C554" s="2" t="s">
        <v>3614</v>
      </c>
      <c r="D554" s="2" t="s">
        <v>3615</v>
      </c>
      <c r="E554" s="2" t="s">
        <v>3616</v>
      </c>
      <c r="F554" s="2" t="s">
        <v>365</v>
      </c>
      <c r="G554" s="2" t="s">
        <v>28</v>
      </c>
      <c r="H554" s="2" t="s">
        <v>366</v>
      </c>
      <c r="I554" t="s">
        <v>6190</v>
      </c>
    </row>
    <row r="555" spans="1:9" x14ac:dyDescent="0.35">
      <c r="A555" s="2" t="s">
        <v>3618</v>
      </c>
      <c r="B555" s="2" t="s">
        <v>3619</v>
      </c>
      <c r="C555" s="2" t="s">
        <v>3620</v>
      </c>
      <c r="D555" s="2"/>
      <c r="E555" s="2" t="s">
        <v>3621</v>
      </c>
      <c r="F555" s="2" t="s">
        <v>260</v>
      </c>
      <c r="G555" s="2" t="s">
        <v>19</v>
      </c>
      <c r="H555" s="2">
        <v>43610</v>
      </c>
      <c r="I555" t="s">
        <v>6191</v>
      </c>
    </row>
    <row r="556" spans="1:9" x14ac:dyDescent="0.35">
      <c r="A556" s="2" t="s">
        <v>3623</v>
      </c>
      <c r="B556" s="2" t="s">
        <v>3624</v>
      </c>
      <c r="C556" s="2"/>
      <c r="D556" s="2" t="s">
        <v>3625</v>
      </c>
      <c r="E556" s="2" t="s">
        <v>3626</v>
      </c>
      <c r="F556" s="2" t="s">
        <v>280</v>
      </c>
      <c r="G556" s="2" t="s">
        <v>28</v>
      </c>
      <c r="H556" s="2" t="s">
        <v>281</v>
      </c>
      <c r="I556" t="s">
        <v>6190</v>
      </c>
    </row>
    <row r="557" spans="1:9" x14ac:dyDescent="0.35">
      <c r="A557" s="2" t="s">
        <v>3628</v>
      </c>
      <c r="B557" s="2" t="s">
        <v>3629</v>
      </c>
      <c r="C557" s="2" t="s">
        <v>3630</v>
      </c>
      <c r="D557" s="2" t="s">
        <v>3631</v>
      </c>
      <c r="E557" s="2" t="s">
        <v>3632</v>
      </c>
      <c r="F557" s="2" t="s">
        <v>418</v>
      </c>
      <c r="G557" s="2" t="s">
        <v>318</v>
      </c>
      <c r="H557" s="2" t="s">
        <v>419</v>
      </c>
      <c r="I557" t="s">
        <v>6191</v>
      </c>
    </row>
    <row r="558" spans="1:9" x14ac:dyDescent="0.35">
      <c r="A558" s="2" t="s">
        <v>3634</v>
      </c>
      <c r="B558" s="2" t="s">
        <v>3635</v>
      </c>
      <c r="C558" s="2" t="s">
        <v>3636</v>
      </c>
      <c r="D558" s="2"/>
      <c r="E558" s="2" t="s">
        <v>3637</v>
      </c>
      <c r="F558" s="2" t="s">
        <v>175</v>
      </c>
      <c r="G558" s="2" t="s">
        <v>19</v>
      </c>
      <c r="H558" s="2">
        <v>71161</v>
      </c>
      <c r="I558" t="s">
        <v>6190</v>
      </c>
    </row>
    <row r="559" spans="1:9" x14ac:dyDescent="0.35">
      <c r="A559" s="2" t="s">
        <v>3639</v>
      </c>
      <c r="B559" s="2" t="s">
        <v>3640</v>
      </c>
      <c r="C559" s="2"/>
      <c r="D559" s="2" t="s">
        <v>3641</v>
      </c>
      <c r="E559" s="2" t="s">
        <v>3642</v>
      </c>
      <c r="F559" s="2" t="s">
        <v>80</v>
      </c>
      <c r="G559" s="2" t="s">
        <v>19</v>
      </c>
      <c r="H559" s="2">
        <v>32835</v>
      </c>
      <c r="I559" t="s">
        <v>6191</v>
      </c>
    </row>
    <row r="560" spans="1:9" x14ac:dyDescent="0.35">
      <c r="A560" s="2" t="s">
        <v>3644</v>
      </c>
      <c r="B560" s="2" t="s">
        <v>3645</v>
      </c>
      <c r="C560" s="2"/>
      <c r="D560" s="2" t="s">
        <v>3646</v>
      </c>
      <c r="E560" s="2" t="s">
        <v>3647</v>
      </c>
      <c r="F560" s="2" t="s">
        <v>43</v>
      </c>
      <c r="G560" s="2" t="s">
        <v>19</v>
      </c>
      <c r="H560" s="2">
        <v>40515</v>
      </c>
      <c r="I560" t="s">
        <v>6190</v>
      </c>
    </row>
    <row r="561" spans="1:9" x14ac:dyDescent="0.35">
      <c r="A561" s="2" t="s">
        <v>3649</v>
      </c>
      <c r="B561" s="2" t="s">
        <v>3650</v>
      </c>
      <c r="C561" s="2" t="s">
        <v>3651</v>
      </c>
      <c r="D561" s="2" t="s">
        <v>3652</v>
      </c>
      <c r="E561" s="2" t="s">
        <v>3653</v>
      </c>
      <c r="F561" s="2" t="s">
        <v>45</v>
      </c>
      <c r="G561" s="2" t="s">
        <v>19</v>
      </c>
      <c r="H561" s="2">
        <v>53263</v>
      </c>
      <c r="I561" t="s">
        <v>6190</v>
      </c>
    </row>
    <row r="562" spans="1:9" x14ac:dyDescent="0.35">
      <c r="A562" s="2" t="s">
        <v>3655</v>
      </c>
      <c r="B562" s="2" t="s">
        <v>3656</v>
      </c>
      <c r="C562" s="2"/>
      <c r="D562" s="2" t="s">
        <v>3657</v>
      </c>
      <c r="E562" s="2" t="s">
        <v>3658</v>
      </c>
      <c r="F562" s="2" t="s">
        <v>240</v>
      </c>
      <c r="G562" s="2" t="s">
        <v>19</v>
      </c>
      <c r="H562" s="2">
        <v>79176</v>
      </c>
      <c r="I562" t="s">
        <v>6190</v>
      </c>
    </row>
    <row r="563" spans="1:9" x14ac:dyDescent="0.35">
      <c r="A563" s="2" t="s">
        <v>3660</v>
      </c>
      <c r="B563" s="2" t="s">
        <v>3661</v>
      </c>
      <c r="C563" s="2"/>
      <c r="D563" s="2" t="s">
        <v>3662</v>
      </c>
      <c r="E563" s="2" t="s">
        <v>3663</v>
      </c>
      <c r="F563" s="2" t="s">
        <v>3664</v>
      </c>
      <c r="G563" s="2" t="s">
        <v>318</v>
      </c>
      <c r="H563" s="2" t="s">
        <v>398</v>
      </c>
      <c r="I563" t="s">
        <v>6190</v>
      </c>
    </row>
    <row r="564" spans="1:9" x14ac:dyDescent="0.35">
      <c r="A564" s="2" t="s">
        <v>3666</v>
      </c>
      <c r="B564" s="2" t="s">
        <v>3667</v>
      </c>
      <c r="C564" s="2" t="s">
        <v>3668</v>
      </c>
      <c r="D564" s="2" t="s">
        <v>3669</v>
      </c>
      <c r="E564" s="2" t="s">
        <v>3670</v>
      </c>
      <c r="F564" s="2" t="s">
        <v>159</v>
      </c>
      <c r="G564" s="2" t="s">
        <v>28</v>
      </c>
      <c r="H564" s="2" t="s">
        <v>160</v>
      </c>
      <c r="I564" t="s">
        <v>6191</v>
      </c>
    </row>
    <row r="565" spans="1:9" x14ac:dyDescent="0.35">
      <c r="A565" s="2" t="s">
        <v>3672</v>
      </c>
      <c r="B565" s="2" t="s">
        <v>3673</v>
      </c>
      <c r="C565" s="2" t="s">
        <v>3674</v>
      </c>
      <c r="D565" s="2" t="s">
        <v>3675</v>
      </c>
      <c r="E565" s="2" t="s">
        <v>3676</v>
      </c>
      <c r="F565" s="2" t="s">
        <v>84</v>
      </c>
      <c r="G565" s="2" t="s">
        <v>19</v>
      </c>
      <c r="H565" s="2">
        <v>30323</v>
      </c>
      <c r="I565" t="s">
        <v>6191</v>
      </c>
    </row>
    <row r="566" spans="1:9" x14ac:dyDescent="0.35">
      <c r="A566" s="2" t="s">
        <v>3678</v>
      </c>
      <c r="B566" s="2" t="s">
        <v>3679</v>
      </c>
      <c r="C566" s="2" t="s">
        <v>3680</v>
      </c>
      <c r="D566" s="2" t="s">
        <v>3681</v>
      </c>
      <c r="E566" s="2" t="s">
        <v>3682</v>
      </c>
      <c r="F566" s="2" t="s">
        <v>49</v>
      </c>
      <c r="G566" s="2" t="s">
        <v>19</v>
      </c>
      <c r="H566" s="2">
        <v>37924</v>
      </c>
      <c r="I566" t="s">
        <v>6191</v>
      </c>
    </row>
    <row r="567" spans="1:9" x14ac:dyDescent="0.35">
      <c r="A567" s="2" t="s">
        <v>3684</v>
      </c>
      <c r="B567" s="2" t="s">
        <v>3685</v>
      </c>
      <c r="C567" s="2" t="s">
        <v>3686</v>
      </c>
      <c r="D567" s="2" t="s">
        <v>3687</v>
      </c>
      <c r="E567" s="2" t="s">
        <v>3688</v>
      </c>
      <c r="F567" s="2" t="s">
        <v>67</v>
      </c>
      <c r="G567" s="2" t="s">
        <v>19</v>
      </c>
      <c r="H567" s="2">
        <v>66225</v>
      </c>
      <c r="I567" t="s">
        <v>6191</v>
      </c>
    </row>
    <row r="568" spans="1:9" x14ac:dyDescent="0.35">
      <c r="A568" s="2" t="s">
        <v>3690</v>
      </c>
      <c r="B568" s="2" t="s">
        <v>3691</v>
      </c>
      <c r="C568" s="2" t="s">
        <v>3692</v>
      </c>
      <c r="D568" s="2" t="s">
        <v>3693</v>
      </c>
      <c r="E568" s="2" t="s">
        <v>3694</v>
      </c>
      <c r="F568" s="2" t="s">
        <v>271</v>
      </c>
      <c r="G568" s="2" t="s">
        <v>19</v>
      </c>
      <c r="H568" s="2">
        <v>33330</v>
      </c>
      <c r="I568" t="s">
        <v>6190</v>
      </c>
    </row>
    <row r="569" spans="1:9" x14ac:dyDescent="0.35">
      <c r="A569" s="2" t="s">
        <v>3696</v>
      </c>
      <c r="B569" s="2" t="s">
        <v>3697</v>
      </c>
      <c r="C569" s="2"/>
      <c r="D569" s="2" t="s">
        <v>3698</v>
      </c>
      <c r="E569" s="2" t="s">
        <v>3699</v>
      </c>
      <c r="F569" s="2" t="s">
        <v>433</v>
      </c>
      <c r="G569" s="2" t="s">
        <v>318</v>
      </c>
      <c r="H569" s="2" t="s">
        <v>434</v>
      </c>
      <c r="I569" t="s">
        <v>6191</v>
      </c>
    </row>
    <row r="570" spans="1:9" x14ac:dyDescent="0.35">
      <c r="A570" s="2" t="s">
        <v>3701</v>
      </c>
      <c r="B570" s="2" t="s">
        <v>3702</v>
      </c>
      <c r="C570" s="2" t="s">
        <v>3703</v>
      </c>
      <c r="D570" s="2" t="s">
        <v>3704</v>
      </c>
      <c r="E570" s="2" t="s">
        <v>3705</v>
      </c>
      <c r="F570" s="2" t="s">
        <v>123</v>
      </c>
      <c r="G570" s="2" t="s">
        <v>19</v>
      </c>
      <c r="H570" s="2">
        <v>78715</v>
      </c>
      <c r="I570" t="s">
        <v>6190</v>
      </c>
    </row>
    <row r="571" spans="1:9" x14ac:dyDescent="0.35">
      <c r="A571" s="2" t="s">
        <v>3707</v>
      </c>
      <c r="B571" s="2" t="s">
        <v>3708</v>
      </c>
      <c r="C571" s="2" t="s">
        <v>3709</v>
      </c>
      <c r="D571" s="2" t="s">
        <v>3710</v>
      </c>
      <c r="E571" s="2" t="s">
        <v>3711</v>
      </c>
      <c r="F571" s="2" t="s">
        <v>255</v>
      </c>
      <c r="G571" s="2" t="s">
        <v>19</v>
      </c>
      <c r="H571" s="2">
        <v>44105</v>
      </c>
      <c r="I571" t="s">
        <v>6191</v>
      </c>
    </row>
    <row r="572" spans="1:9" x14ac:dyDescent="0.35">
      <c r="A572" s="2" t="s">
        <v>3713</v>
      </c>
      <c r="B572" s="2" t="s">
        <v>3714</v>
      </c>
      <c r="C572" s="2" t="s">
        <v>3715</v>
      </c>
      <c r="D572" s="2" t="s">
        <v>3716</v>
      </c>
      <c r="E572" s="2" t="s">
        <v>3717</v>
      </c>
      <c r="F572" s="2" t="s">
        <v>68</v>
      </c>
      <c r="G572" s="2" t="s">
        <v>19</v>
      </c>
      <c r="H572" s="2">
        <v>20784</v>
      </c>
      <c r="I572" t="s">
        <v>6191</v>
      </c>
    </row>
    <row r="573" spans="1:9" x14ac:dyDescent="0.35">
      <c r="A573" s="2" t="s">
        <v>3719</v>
      </c>
      <c r="B573" s="2" t="s">
        <v>3720</v>
      </c>
      <c r="C573" s="2" t="s">
        <v>3721</v>
      </c>
      <c r="D573" s="2" t="s">
        <v>3722</v>
      </c>
      <c r="E573" s="2" t="s">
        <v>3723</v>
      </c>
      <c r="F573" s="2" t="s">
        <v>244</v>
      </c>
      <c r="G573" s="2" t="s">
        <v>28</v>
      </c>
      <c r="H573" s="2" t="s">
        <v>245</v>
      </c>
      <c r="I573" t="s">
        <v>6191</v>
      </c>
    </row>
    <row r="574" spans="1:9" x14ac:dyDescent="0.35">
      <c r="A574" s="2" t="s">
        <v>3725</v>
      </c>
      <c r="B574" s="2" t="s">
        <v>3726</v>
      </c>
      <c r="C574" s="2"/>
      <c r="D574" s="2"/>
      <c r="E574" s="2" t="s">
        <v>3727</v>
      </c>
      <c r="F574" s="2" t="s">
        <v>87</v>
      </c>
      <c r="G574" s="2" t="s">
        <v>19</v>
      </c>
      <c r="H574" s="2">
        <v>91103</v>
      </c>
      <c r="I574" t="s">
        <v>6190</v>
      </c>
    </row>
    <row r="575" spans="1:9" x14ac:dyDescent="0.35">
      <c r="A575" s="2" t="s">
        <v>3729</v>
      </c>
      <c r="B575" s="2" t="s">
        <v>3730</v>
      </c>
      <c r="C575" s="2" t="s">
        <v>3731</v>
      </c>
      <c r="D575" s="2" t="s">
        <v>3732</v>
      </c>
      <c r="E575" s="2" t="s">
        <v>3733</v>
      </c>
      <c r="F575" s="2" t="s">
        <v>175</v>
      </c>
      <c r="G575" s="2" t="s">
        <v>19</v>
      </c>
      <c r="H575" s="2">
        <v>71161</v>
      </c>
      <c r="I575" t="s">
        <v>6191</v>
      </c>
    </row>
    <row r="576" spans="1:9" x14ac:dyDescent="0.35">
      <c r="A576" s="2" t="s">
        <v>3735</v>
      </c>
      <c r="B576" s="2" t="s">
        <v>3736</v>
      </c>
      <c r="C576" s="2" t="s">
        <v>3737</v>
      </c>
      <c r="D576" s="2"/>
      <c r="E576" s="2" t="s">
        <v>3738</v>
      </c>
      <c r="F576" s="2" t="s">
        <v>250</v>
      </c>
      <c r="G576" s="2" t="s">
        <v>19</v>
      </c>
      <c r="H576" s="2">
        <v>32590</v>
      </c>
      <c r="I576" t="s">
        <v>6190</v>
      </c>
    </row>
    <row r="577" spans="1:9" x14ac:dyDescent="0.35">
      <c r="A577" s="2" t="s">
        <v>3740</v>
      </c>
      <c r="B577" s="2" t="s">
        <v>3741</v>
      </c>
      <c r="C577" s="2" t="s">
        <v>3742</v>
      </c>
      <c r="D577" s="2" t="s">
        <v>3743</v>
      </c>
      <c r="E577" s="2" t="s">
        <v>3744</v>
      </c>
      <c r="F577" s="2" t="s">
        <v>27</v>
      </c>
      <c r="G577" s="2" t="s">
        <v>19</v>
      </c>
      <c r="H577" s="2">
        <v>90035</v>
      </c>
      <c r="I577" t="s">
        <v>6191</v>
      </c>
    </row>
    <row r="578" spans="1:9" x14ac:dyDescent="0.35">
      <c r="A578" s="2" t="s">
        <v>3746</v>
      </c>
      <c r="B578" s="2" t="s">
        <v>3747</v>
      </c>
      <c r="C578" s="2" t="s">
        <v>3748</v>
      </c>
      <c r="D578" s="2" t="s">
        <v>3749</v>
      </c>
      <c r="E578" s="2" t="s">
        <v>3750</v>
      </c>
      <c r="F578" s="2" t="s">
        <v>31</v>
      </c>
      <c r="G578" s="2" t="s">
        <v>19</v>
      </c>
      <c r="H578" s="2">
        <v>27705</v>
      </c>
      <c r="I578" t="s">
        <v>6191</v>
      </c>
    </row>
    <row r="579" spans="1:9" x14ac:dyDescent="0.35">
      <c r="A579" s="2" t="s">
        <v>3752</v>
      </c>
      <c r="B579" s="2" t="s">
        <v>3753</v>
      </c>
      <c r="C579" s="2" t="s">
        <v>3754</v>
      </c>
      <c r="D579" s="2"/>
      <c r="E579" s="2" t="s">
        <v>3755</v>
      </c>
      <c r="F579" s="2" t="s">
        <v>180</v>
      </c>
      <c r="G579" s="2" t="s">
        <v>28</v>
      </c>
      <c r="H579" s="2" t="s">
        <v>192</v>
      </c>
      <c r="I579" t="s">
        <v>6191</v>
      </c>
    </row>
    <row r="580" spans="1:9" x14ac:dyDescent="0.35">
      <c r="A580" s="2" t="s">
        <v>3757</v>
      </c>
      <c r="B580" s="2" t="s">
        <v>3758</v>
      </c>
      <c r="C580" s="2" t="s">
        <v>3759</v>
      </c>
      <c r="D580" s="2" t="s">
        <v>3760</v>
      </c>
      <c r="E580" s="2" t="s">
        <v>3761</v>
      </c>
      <c r="F580" s="2" t="s">
        <v>414</v>
      </c>
      <c r="G580" s="2" t="s">
        <v>318</v>
      </c>
      <c r="H580" s="2" t="s">
        <v>415</v>
      </c>
      <c r="I580" t="s">
        <v>6191</v>
      </c>
    </row>
    <row r="581" spans="1:9" x14ac:dyDescent="0.35">
      <c r="A581" s="2" t="s">
        <v>3762</v>
      </c>
      <c r="B581" s="2" t="s">
        <v>3763</v>
      </c>
      <c r="C581" s="2" t="s">
        <v>3764</v>
      </c>
      <c r="D581" s="2" t="s">
        <v>3765</v>
      </c>
      <c r="E581" s="2" t="s">
        <v>3766</v>
      </c>
      <c r="F581" s="2" t="s">
        <v>3664</v>
      </c>
      <c r="G581" s="2" t="s">
        <v>318</v>
      </c>
      <c r="H581" s="2" t="s">
        <v>398</v>
      </c>
      <c r="I581" t="s">
        <v>6191</v>
      </c>
    </row>
    <row r="582" spans="1:9" x14ac:dyDescent="0.35">
      <c r="A582" s="2" t="s">
        <v>3768</v>
      </c>
      <c r="B582" s="2" t="s">
        <v>3769</v>
      </c>
      <c r="C582" s="2" t="s">
        <v>3770</v>
      </c>
      <c r="D582" s="2" t="s">
        <v>3771</v>
      </c>
      <c r="E582" s="2" t="s">
        <v>3772</v>
      </c>
      <c r="F582" s="2" t="s">
        <v>146</v>
      </c>
      <c r="G582" s="2" t="s">
        <v>19</v>
      </c>
      <c r="H582" s="2">
        <v>90605</v>
      </c>
      <c r="I582" t="s">
        <v>6190</v>
      </c>
    </row>
    <row r="583" spans="1:9" x14ac:dyDescent="0.35">
      <c r="A583" s="2" t="s">
        <v>3774</v>
      </c>
      <c r="B583" s="2" t="s">
        <v>3775</v>
      </c>
      <c r="C583" s="2" t="s">
        <v>3776</v>
      </c>
      <c r="D583" s="2"/>
      <c r="E583" s="2" t="s">
        <v>3777</v>
      </c>
      <c r="F583" s="2" t="s">
        <v>144</v>
      </c>
      <c r="G583" s="2" t="s">
        <v>28</v>
      </c>
      <c r="H583" s="2" t="s">
        <v>145</v>
      </c>
      <c r="I583" t="s">
        <v>6190</v>
      </c>
    </row>
    <row r="584" spans="1:9" x14ac:dyDescent="0.35">
      <c r="A584" s="2" t="s">
        <v>3779</v>
      </c>
      <c r="B584" s="2" t="s">
        <v>3780</v>
      </c>
      <c r="C584" s="2" t="s">
        <v>3781</v>
      </c>
      <c r="D584" s="2" t="s">
        <v>3782</v>
      </c>
      <c r="E584" s="2" t="s">
        <v>3783</v>
      </c>
      <c r="F584" s="2" t="s">
        <v>38</v>
      </c>
      <c r="G584" s="2" t="s">
        <v>19</v>
      </c>
      <c r="H584" s="2">
        <v>23237</v>
      </c>
      <c r="I584" t="s">
        <v>6191</v>
      </c>
    </row>
    <row r="585" spans="1:9" x14ac:dyDescent="0.35">
      <c r="A585" s="2" t="s">
        <v>3785</v>
      </c>
      <c r="B585" s="2" t="s">
        <v>3786</v>
      </c>
      <c r="C585" s="2" t="s">
        <v>3787</v>
      </c>
      <c r="D585" s="2" t="s">
        <v>3788</v>
      </c>
      <c r="E585" s="2" t="s">
        <v>3789</v>
      </c>
      <c r="F585" s="2" t="s">
        <v>34</v>
      </c>
      <c r="G585" s="2" t="s">
        <v>19</v>
      </c>
      <c r="H585" s="2">
        <v>20167</v>
      </c>
      <c r="I585" t="s">
        <v>6190</v>
      </c>
    </row>
    <row r="586" spans="1:9" x14ac:dyDescent="0.35">
      <c r="A586" s="2" t="s">
        <v>3791</v>
      </c>
      <c r="B586" s="2" t="s">
        <v>3792</v>
      </c>
      <c r="C586" s="2" t="s">
        <v>3793</v>
      </c>
      <c r="D586" s="2" t="s">
        <v>3794</v>
      </c>
      <c r="E586" s="2" t="s">
        <v>3795</v>
      </c>
      <c r="F586" s="2" t="s">
        <v>352</v>
      </c>
      <c r="G586" s="2" t="s">
        <v>19</v>
      </c>
      <c r="H586" s="2">
        <v>89706</v>
      </c>
      <c r="I586" t="s">
        <v>6191</v>
      </c>
    </row>
    <row r="587" spans="1:9" x14ac:dyDescent="0.35">
      <c r="A587" s="2" t="s">
        <v>3797</v>
      </c>
      <c r="B587" s="2" t="s">
        <v>3798</v>
      </c>
      <c r="C587" s="2" t="s">
        <v>3799</v>
      </c>
      <c r="D587" s="2" t="s">
        <v>3800</v>
      </c>
      <c r="E587" s="2" t="s">
        <v>3801</v>
      </c>
      <c r="F587" s="2" t="s">
        <v>360</v>
      </c>
      <c r="G587" s="2" t="s">
        <v>318</v>
      </c>
      <c r="H587" s="2" t="s">
        <v>361</v>
      </c>
      <c r="I587" t="s">
        <v>6190</v>
      </c>
    </row>
    <row r="588" spans="1:9" x14ac:dyDescent="0.35">
      <c r="A588" s="2" t="s">
        <v>3803</v>
      </c>
      <c r="B588" s="2" t="s">
        <v>3804</v>
      </c>
      <c r="C588" s="2"/>
      <c r="D588" s="2" t="s">
        <v>3805</v>
      </c>
      <c r="E588" s="2" t="s">
        <v>3806</v>
      </c>
      <c r="F588" s="2" t="s">
        <v>173</v>
      </c>
      <c r="G588" s="2" t="s">
        <v>19</v>
      </c>
      <c r="H588" s="2">
        <v>55123</v>
      </c>
      <c r="I588" t="s">
        <v>6191</v>
      </c>
    </row>
    <row r="589" spans="1:9" x14ac:dyDescent="0.35">
      <c r="A589" s="2" t="s">
        <v>3808</v>
      </c>
      <c r="B589" s="2" t="s">
        <v>3809</v>
      </c>
      <c r="C589" s="2" t="s">
        <v>3810</v>
      </c>
      <c r="D589" s="2"/>
      <c r="E589" s="2" t="s">
        <v>3811</v>
      </c>
      <c r="F589" s="2" t="s">
        <v>223</v>
      </c>
      <c r="G589" s="2" t="s">
        <v>19</v>
      </c>
      <c r="H589" s="2">
        <v>35895</v>
      </c>
      <c r="I589" t="s">
        <v>6190</v>
      </c>
    </row>
    <row r="590" spans="1:9" x14ac:dyDescent="0.35">
      <c r="A590" s="2" t="s">
        <v>3813</v>
      </c>
      <c r="B590" s="2" t="s">
        <v>3814</v>
      </c>
      <c r="C590" s="2" t="s">
        <v>3815</v>
      </c>
      <c r="D590" s="2" t="s">
        <v>3816</v>
      </c>
      <c r="E590" s="2" t="s">
        <v>3817</v>
      </c>
      <c r="F590" s="2" t="s">
        <v>50</v>
      </c>
      <c r="G590" s="2" t="s">
        <v>19</v>
      </c>
      <c r="H590" s="2">
        <v>88553</v>
      </c>
      <c r="I590" t="s">
        <v>6190</v>
      </c>
    </row>
    <row r="591" spans="1:9" x14ac:dyDescent="0.35">
      <c r="A591" s="2" t="s">
        <v>3819</v>
      </c>
      <c r="B591" s="2" t="s">
        <v>3820</v>
      </c>
      <c r="C591" s="2" t="s">
        <v>3821</v>
      </c>
      <c r="D591" s="2"/>
      <c r="E591" s="2" t="s">
        <v>3822</v>
      </c>
      <c r="F591" s="2" t="s">
        <v>62</v>
      </c>
      <c r="G591" s="2" t="s">
        <v>19</v>
      </c>
      <c r="H591" s="2">
        <v>30033</v>
      </c>
      <c r="I591" t="s">
        <v>6191</v>
      </c>
    </row>
    <row r="592" spans="1:9" x14ac:dyDescent="0.35">
      <c r="A592" s="2" t="s">
        <v>3824</v>
      </c>
      <c r="B592" s="2" t="s">
        <v>3825</v>
      </c>
      <c r="C592" s="2" t="s">
        <v>3826</v>
      </c>
      <c r="D592" s="2" t="s">
        <v>3827</v>
      </c>
      <c r="E592" s="2" t="s">
        <v>3828</v>
      </c>
      <c r="F592" s="2" t="s">
        <v>161</v>
      </c>
      <c r="G592" s="2" t="s">
        <v>19</v>
      </c>
      <c r="H592" s="2">
        <v>92668</v>
      </c>
      <c r="I592" t="s">
        <v>6190</v>
      </c>
    </row>
    <row r="593" spans="1:9" x14ac:dyDescent="0.35">
      <c r="A593" s="2" t="s">
        <v>3830</v>
      </c>
      <c r="B593" s="2" t="s">
        <v>3831</v>
      </c>
      <c r="C593" s="2" t="s">
        <v>3832</v>
      </c>
      <c r="D593" s="2"/>
      <c r="E593" s="2" t="s">
        <v>3833</v>
      </c>
      <c r="F593" s="2" t="s">
        <v>25</v>
      </c>
      <c r="G593" s="2" t="s">
        <v>19</v>
      </c>
      <c r="H593" s="2">
        <v>92648</v>
      </c>
      <c r="I593" t="s">
        <v>6190</v>
      </c>
    </row>
    <row r="594" spans="1:9" x14ac:dyDescent="0.35">
      <c r="A594" s="2" t="s">
        <v>3835</v>
      </c>
      <c r="B594" s="2" t="s">
        <v>3836</v>
      </c>
      <c r="C594" s="2"/>
      <c r="D594" s="2" t="s">
        <v>3837</v>
      </c>
      <c r="E594" s="2" t="s">
        <v>3838</v>
      </c>
      <c r="F594" s="2" t="s">
        <v>45</v>
      </c>
      <c r="G594" s="2" t="s">
        <v>19</v>
      </c>
      <c r="H594" s="2">
        <v>53285</v>
      </c>
      <c r="I594" t="s">
        <v>6191</v>
      </c>
    </row>
    <row r="595" spans="1:9" x14ac:dyDescent="0.35">
      <c r="A595" s="2" t="s">
        <v>3840</v>
      </c>
      <c r="B595" s="2" t="s">
        <v>3841</v>
      </c>
      <c r="C595" s="2" t="s">
        <v>3842</v>
      </c>
      <c r="D595" s="2"/>
      <c r="E595" s="2" t="s">
        <v>3843</v>
      </c>
      <c r="F595" s="2" t="s">
        <v>81</v>
      </c>
      <c r="G595" s="2" t="s">
        <v>28</v>
      </c>
      <c r="H595" s="2" t="s">
        <v>258</v>
      </c>
      <c r="I595" t="s">
        <v>6190</v>
      </c>
    </row>
    <row r="596" spans="1:9" x14ac:dyDescent="0.35">
      <c r="A596" s="2" t="s">
        <v>3845</v>
      </c>
      <c r="B596" s="2" t="s">
        <v>3846</v>
      </c>
      <c r="C596" s="2" t="s">
        <v>3847</v>
      </c>
      <c r="D596" s="2" t="s">
        <v>3848</v>
      </c>
      <c r="E596" s="2" t="s">
        <v>3849</v>
      </c>
      <c r="F596" s="2" t="s">
        <v>65</v>
      </c>
      <c r="G596" s="2" t="s">
        <v>19</v>
      </c>
      <c r="H596" s="2">
        <v>37416</v>
      </c>
      <c r="I596" t="s">
        <v>6191</v>
      </c>
    </row>
    <row r="597" spans="1:9" x14ac:dyDescent="0.35">
      <c r="A597" s="2" t="s">
        <v>3851</v>
      </c>
      <c r="B597" s="2" t="s">
        <v>3852</v>
      </c>
      <c r="C597" s="2"/>
      <c r="D597" s="2"/>
      <c r="E597" s="2" t="s">
        <v>3853</v>
      </c>
      <c r="F597" s="2" t="s">
        <v>307</v>
      </c>
      <c r="G597" s="2" t="s">
        <v>28</v>
      </c>
      <c r="H597" s="2" t="s">
        <v>308</v>
      </c>
      <c r="I597" t="s">
        <v>6191</v>
      </c>
    </row>
    <row r="598" spans="1:9" x14ac:dyDescent="0.35">
      <c r="A598" s="2" t="s">
        <v>3855</v>
      </c>
      <c r="B598" s="2" t="s">
        <v>3856</v>
      </c>
      <c r="C598" s="2" t="s">
        <v>3857</v>
      </c>
      <c r="D598" s="2" t="s">
        <v>3858</v>
      </c>
      <c r="E598" s="2" t="s">
        <v>3859</v>
      </c>
      <c r="F598" s="2" t="s">
        <v>39</v>
      </c>
      <c r="G598" s="2" t="s">
        <v>19</v>
      </c>
      <c r="H598" s="2">
        <v>43268</v>
      </c>
      <c r="I598" t="s">
        <v>6191</v>
      </c>
    </row>
    <row r="599" spans="1:9" x14ac:dyDescent="0.35">
      <c r="A599" s="2" t="s">
        <v>3861</v>
      </c>
      <c r="B599" s="2" t="s">
        <v>3862</v>
      </c>
      <c r="C599" s="2" t="s">
        <v>3863</v>
      </c>
      <c r="D599" s="2" t="s">
        <v>3864</v>
      </c>
      <c r="E599" s="2" t="s">
        <v>3865</v>
      </c>
      <c r="F599" s="2" t="s">
        <v>87</v>
      </c>
      <c r="G599" s="2" t="s">
        <v>19</v>
      </c>
      <c r="H599" s="2">
        <v>91186</v>
      </c>
      <c r="I599" t="s">
        <v>6190</v>
      </c>
    </row>
    <row r="600" spans="1:9" x14ac:dyDescent="0.35">
      <c r="A600" s="2" t="s">
        <v>3867</v>
      </c>
      <c r="B600" s="2" t="s">
        <v>3868</v>
      </c>
      <c r="C600" s="2" t="s">
        <v>3869</v>
      </c>
      <c r="D600" s="2" t="s">
        <v>3870</v>
      </c>
      <c r="E600" s="2" t="s">
        <v>3871</v>
      </c>
      <c r="F600" s="2" t="s">
        <v>150</v>
      </c>
      <c r="G600" s="2" t="s">
        <v>19</v>
      </c>
      <c r="H600" s="2">
        <v>94159</v>
      </c>
      <c r="I600" t="s">
        <v>6190</v>
      </c>
    </row>
    <row r="601" spans="1:9" x14ac:dyDescent="0.35">
      <c r="A601" s="2" t="s">
        <v>3873</v>
      </c>
      <c r="B601" s="2" t="s">
        <v>3874</v>
      </c>
      <c r="C601" s="2" t="s">
        <v>3875</v>
      </c>
      <c r="D601" s="2"/>
      <c r="E601" s="2" t="s">
        <v>3876</v>
      </c>
      <c r="F601" s="2" t="s">
        <v>175</v>
      </c>
      <c r="G601" s="2" t="s">
        <v>19</v>
      </c>
      <c r="H601" s="2">
        <v>71137</v>
      </c>
      <c r="I601" t="s">
        <v>6190</v>
      </c>
    </row>
    <row r="602" spans="1:9" x14ac:dyDescent="0.35">
      <c r="A602" s="2" t="s">
        <v>3878</v>
      </c>
      <c r="B602" s="2" t="s">
        <v>3879</v>
      </c>
      <c r="C602" s="2" t="s">
        <v>3880</v>
      </c>
      <c r="D602" s="2" t="s">
        <v>3881</v>
      </c>
      <c r="E602" s="2" t="s">
        <v>3882</v>
      </c>
      <c r="F602" s="2" t="s">
        <v>46</v>
      </c>
      <c r="G602" s="2" t="s">
        <v>19</v>
      </c>
      <c r="H602" s="2">
        <v>19141</v>
      </c>
      <c r="I602" t="s">
        <v>6191</v>
      </c>
    </row>
    <row r="603" spans="1:9" x14ac:dyDescent="0.35">
      <c r="A603" s="2" t="s">
        <v>3884</v>
      </c>
      <c r="B603" s="2" t="s">
        <v>3885</v>
      </c>
      <c r="C603" s="2" t="s">
        <v>3886</v>
      </c>
      <c r="D603" s="2" t="s">
        <v>3887</v>
      </c>
      <c r="E603" s="2" t="s">
        <v>3888</v>
      </c>
      <c r="F603" s="2" t="s">
        <v>269</v>
      </c>
      <c r="G603" s="2" t="s">
        <v>19</v>
      </c>
      <c r="H603" s="2">
        <v>41905</v>
      </c>
      <c r="I603" t="s">
        <v>6190</v>
      </c>
    </row>
    <row r="604" spans="1:9" x14ac:dyDescent="0.35">
      <c r="A604" s="2" t="s">
        <v>3890</v>
      </c>
      <c r="B604" s="2" t="s">
        <v>3891</v>
      </c>
      <c r="C604" s="2" t="s">
        <v>3892</v>
      </c>
      <c r="D604" s="2" t="s">
        <v>3893</v>
      </c>
      <c r="E604" s="2" t="s">
        <v>3894</v>
      </c>
      <c r="F604" s="2" t="s">
        <v>260</v>
      </c>
      <c r="G604" s="2" t="s">
        <v>19</v>
      </c>
      <c r="H604" s="2">
        <v>43666</v>
      </c>
      <c r="I604" t="s">
        <v>6190</v>
      </c>
    </row>
    <row r="605" spans="1:9" x14ac:dyDescent="0.35">
      <c r="A605" s="2" t="s">
        <v>3896</v>
      </c>
      <c r="B605" s="2" t="s">
        <v>3897</v>
      </c>
      <c r="C605" s="2" t="s">
        <v>3898</v>
      </c>
      <c r="D605" s="2"/>
      <c r="E605" s="2" t="s">
        <v>3899</v>
      </c>
      <c r="F605" s="2" t="s">
        <v>78</v>
      </c>
      <c r="G605" s="2" t="s">
        <v>19</v>
      </c>
      <c r="H605" s="2">
        <v>80945</v>
      </c>
      <c r="I605" t="s">
        <v>6191</v>
      </c>
    </row>
    <row r="606" spans="1:9" x14ac:dyDescent="0.35">
      <c r="A606" s="2" t="s">
        <v>3901</v>
      </c>
      <c r="B606" s="2" t="s">
        <v>3902</v>
      </c>
      <c r="C606" s="2"/>
      <c r="D606" s="2" t="s">
        <v>3903</v>
      </c>
      <c r="E606" s="2" t="s">
        <v>3904</v>
      </c>
      <c r="F606" s="2" t="s">
        <v>380</v>
      </c>
      <c r="G606" s="2" t="s">
        <v>318</v>
      </c>
      <c r="H606" s="2" t="s">
        <v>381</v>
      </c>
      <c r="I606" t="s">
        <v>6191</v>
      </c>
    </row>
    <row r="607" spans="1:9" x14ac:dyDescent="0.35">
      <c r="A607" s="2" t="s">
        <v>3906</v>
      </c>
      <c r="B607" s="2" t="s">
        <v>3907</v>
      </c>
      <c r="C607" s="2" t="s">
        <v>3908</v>
      </c>
      <c r="D607" s="2" t="s">
        <v>3909</v>
      </c>
      <c r="E607" s="2" t="s">
        <v>3910</v>
      </c>
      <c r="F607" s="2" t="s">
        <v>108</v>
      </c>
      <c r="G607" s="2" t="s">
        <v>19</v>
      </c>
      <c r="H607" s="2">
        <v>15274</v>
      </c>
      <c r="I607" t="s">
        <v>6190</v>
      </c>
    </row>
    <row r="608" spans="1:9" x14ac:dyDescent="0.35">
      <c r="A608" s="2" t="s">
        <v>3912</v>
      </c>
      <c r="B608" s="2" t="s">
        <v>3913</v>
      </c>
      <c r="C608" s="2" t="s">
        <v>3914</v>
      </c>
      <c r="D608" s="2" t="s">
        <v>3915</v>
      </c>
      <c r="E608" s="2" t="s">
        <v>3916</v>
      </c>
      <c r="F608" s="2" t="s">
        <v>29</v>
      </c>
      <c r="G608" s="2" t="s">
        <v>19</v>
      </c>
      <c r="H608" s="2">
        <v>33411</v>
      </c>
      <c r="I608" t="s">
        <v>6191</v>
      </c>
    </row>
    <row r="609" spans="1:9" x14ac:dyDescent="0.35">
      <c r="A609" s="2" t="s">
        <v>3918</v>
      </c>
      <c r="B609" s="2" t="s">
        <v>3919</v>
      </c>
      <c r="C609" s="2" t="s">
        <v>3920</v>
      </c>
      <c r="D609" s="2" t="s">
        <v>3921</v>
      </c>
      <c r="E609" s="2" t="s">
        <v>3922</v>
      </c>
      <c r="F609" s="2" t="s">
        <v>175</v>
      </c>
      <c r="G609" s="2" t="s">
        <v>19</v>
      </c>
      <c r="H609" s="2">
        <v>71115</v>
      </c>
      <c r="I609" t="s">
        <v>6190</v>
      </c>
    </row>
    <row r="610" spans="1:9" x14ac:dyDescent="0.35">
      <c r="A610" s="2" t="s">
        <v>3924</v>
      </c>
      <c r="B610" s="2" t="s">
        <v>3925</v>
      </c>
      <c r="C610" s="2"/>
      <c r="D610" s="2"/>
      <c r="E610" s="2" t="s">
        <v>3926</v>
      </c>
      <c r="F610" s="2" t="s">
        <v>255</v>
      </c>
      <c r="G610" s="2" t="s">
        <v>19</v>
      </c>
      <c r="H610" s="2">
        <v>44105</v>
      </c>
      <c r="I610" t="s">
        <v>6191</v>
      </c>
    </row>
    <row r="611" spans="1:9" x14ac:dyDescent="0.35">
      <c r="A611" s="2" t="s">
        <v>3928</v>
      </c>
      <c r="B611" s="2" t="s">
        <v>3929</v>
      </c>
      <c r="C611" s="2" t="s">
        <v>3930</v>
      </c>
      <c r="D611" s="2" t="s">
        <v>3931</v>
      </c>
      <c r="E611" s="2" t="s">
        <v>3932</v>
      </c>
      <c r="F611" s="2" t="s">
        <v>45</v>
      </c>
      <c r="G611" s="2" t="s">
        <v>19</v>
      </c>
      <c r="H611" s="2">
        <v>53234</v>
      </c>
      <c r="I611" t="s">
        <v>6190</v>
      </c>
    </row>
    <row r="612" spans="1:9" x14ac:dyDescent="0.35">
      <c r="A612" s="2" t="s">
        <v>3934</v>
      </c>
      <c r="B612" s="2" t="s">
        <v>3935</v>
      </c>
      <c r="C612" s="2" t="s">
        <v>3936</v>
      </c>
      <c r="D612" s="2" t="s">
        <v>3937</v>
      </c>
      <c r="E612" s="2" t="s">
        <v>3938</v>
      </c>
      <c r="F612" s="2" t="s">
        <v>271</v>
      </c>
      <c r="G612" s="2" t="s">
        <v>19</v>
      </c>
      <c r="H612" s="2">
        <v>33345</v>
      </c>
      <c r="I612" t="s">
        <v>6191</v>
      </c>
    </row>
    <row r="613" spans="1:9" x14ac:dyDescent="0.35">
      <c r="A613" s="2" t="s">
        <v>3940</v>
      </c>
      <c r="B613" s="2" t="s">
        <v>3941</v>
      </c>
      <c r="C613" s="2" t="s">
        <v>3942</v>
      </c>
      <c r="D613" s="2" t="s">
        <v>3943</v>
      </c>
      <c r="E613" s="2" t="s">
        <v>3944</v>
      </c>
      <c r="F613" s="2" t="s">
        <v>175</v>
      </c>
      <c r="G613" s="2" t="s">
        <v>19</v>
      </c>
      <c r="H613" s="2">
        <v>71105</v>
      </c>
      <c r="I613" t="s">
        <v>6191</v>
      </c>
    </row>
    <row r="614" spans="1:9" x14ac:dyDescent="0.35">
      <c r="A614" s="2" t="s">
        <v>3946</v>
      </c>
      <c r="B614" s="2" t="s">
        <v>3947</v>
      </c>
      <c r="C614" s="2"/>
      <c r="D614" s="2" t="s">
        <v>3948</v>
      </c>
      <c r="E614" s="2" t="s">
        <v>3949</v>
      </c>
      <c r="F614" s="2" t="s">
        <v>289</v>
      </c>
      <c r="G614" s="2" t="s">
        <v>318</v>
      </c>
      <c r="H614" s="2" t="s">
        <v>444</v>
      </c>
      <c r="I614" t="s">
        <v>6191</v>
      </c>
    </row>
    <row r="615" spans="1:9" x14ac:dyDescent="0.35">
      <c r="A615" s="2" t="s">
        <v>3951</v>
      </c>
      <c r="B615" s="2" t="s">
        <v>3952</v>
      </c>
      <c r="C615" s="2"/>
      <c r="D615" s="2" t="s">
        <v>3953</v>
      </c>
      <c r="E615" s="2" t="s">
        <v>3954</v>
      </c>
      <c r="F615" s="2" t="s">
        <v>131</v>
      </c>
      <c r="G615" s="2" t="s">
        <v>19</v>
      </c>
      <c r="H615" s="2">
        <v>94207</v>
      </c>
      <c r="I615" t="s">
        <v>6191</v>
      </c>
    </row>
    <row r="616" spans="1:9" x14ac:dyDescent="0.35">
      <c r="A616" s="2" t="s">
        <v>3956</v>
      </c>
      <c r="B616" s="2" t="s">
        <v>3957</v>
      </c>
      <c r="C616" s="2"/>
      <c r="D616" s="2" t="s">
        <v>3958</v>
      </c>
      <c r="E616" s="2" t="s">
        <v>3959</v>
      </c>
      <c r="F616" s="2" t="s">
        <v>130</v>
      </c>
      <c r="G616" s="2" t="s">
        <v>19</v>
      </c>
      <c r="H616" s="2">
        <v>37240</v>
      </c>
      <c r="I616" t="s">
        <v>6191</v>
      </c>
    </row>
    <row r="617" spans="1:9" x14ac:dyDescent="0.35">
      <c r="A617" s="2" t="s">
        <v>3961</v>
      </c>
      <c r="B617" s="2" t="s">
        <v>3962</v>
      </c>
      <c r="C617" s="2" t="s">
        <v>3963</v>
      </c>
      <c r="D617" s="2" t="s">
        <v>3964</v>
      </c>
      <c r="E617" s="2" t="s">
        <v>3965</v>
      </c>
      <c r="F617" s="2" t="s">
        <v>97</v>
      </c>
      <c r="G617" s="2" t="s">
        <v>19</v>
      </c>
      <c r="H617" s="2">
        <v>58122</v>
      </c>
      <c r="I617" t="s">
        <v>6190</v>
      </c>
    </row>
    <row r="618" spans="1:9" x14ac:dyDescent="0.35">
      <c r="A618" s="2" t="s">
        <v>3967</v>
      </c>
      <c r="B618" s="2" t="s">
        <v>3968</v>
      </c>
      <c r="C618" s="2" t="s">
        <v>3969</v>
      </c>
      <c r="D618" s="2" t="s">
        <v>3970</v>
      </c>
      <c r="E618" s="2" t="s">
        <v>3971</v>
      </c>
      <c r="F618" s="2" t="s">
        <v>54</v>
      </c>
      <c r="G618" s="2" t="s">
        <v>28</v>
      </c>
      <c r="H618" s="2" t="s">
        <v>55</v>
      </c>
      <c r="I618" t="s">
        <v>6191</v>
      </c>
    </row>
    <row r="619" spans="1:9" x14ac:dyDescent="0.35">
      <c r="A619" s="2" t="s">
        <v>3973</v>
      </c>
      <c r="B619" s="2" t="s">
        <v>3974</v>
      </c>
      <c r="C619" s="2" t="s">
        <v>3975</v>
      </c>
      <c r="D619" s="2" t="s">
        <v>3976</v>
      </c>
      <c r="E619" s="2" t="s">
        <v>3977</v>
      </c>
      <c r="F619" s="2" t="s">
        <v>90</v>
      </c>
      <c r="G619" s="2" t="s">
        <v>19</v>
      </c>
      <c r="H619" s="2">
        <v>74184</v>
      </c>
      <c r="I619" t="s">
        <v>6191</v>
      </c>
    </row>
    <row r="620" spans="1:9" x14ac:dyDescent="0.35">
      <c r="A620" s="2" t="s">
        <v>3979</v>
      </c>
      <c r="B620" s="2" t="s">
        <v>3980</v>
      </c>
      <c r="C620" s="2" t="s">
        <v>3981</v>
      </c>
      <c r="D620" s="2" t="s">
        <v>3982</v>
      </c>
      <c r="E620" s="2" t="s">
        <v>3983</v>
      </c>
      <c r="F620" s="2" t="s">
        <v>57</v>
      </c>
      <c r="G620" s="2" t="s">
        <v>19</v>
      </c>
      <c r="H620" s="2">
        <v>10045</v>
      </c>
      <c r="I620" t="s">
        <v>6190</v>
      </c>
    </row>
    <row r="621" spans="1:9" x14ac:dyDescent="0.35">
      <c r="A621" s="2" t="s">
        <v>3985</v>
      </c>
      <c r="B621" s="2" t="s">
        <v>3986</v>
      </c>
      <c r="C621" s="2" t="s">
        <v>3987</v>
      </c>
      <c r="D621" s="2" t="s">
        <v>3988</v>
      </c>
      <c r="E621" s="2" t="s">
        <v>3989</v>
      </c>
      <c r="F621" s="2" t="s">
        <v>53</v>
      </c>
      <c r="G621" s="2" t="s">
        <v>19</v>
      </c>
      <c r="H621" s="2">
        <v>34642</v>
      </c>
      <c r="I621" t="s">
        <v>6190</v>
      </c>
    </row>
    <row r="622" spans="1:9" x14ac:dyDescent="0.35">
      <c r="A622" s="2" t="s">
        <v>3991</v>
      </c>
      <c r="B622" s="2" t="s">
        <v>3992</v>
      </c>
      <c r="C622" s="2" t="s">
        <v>3993</v>
      </c>
      <c r="D622" s="2" t="s">
        <v>3994</v>
      </c>
      <c r="E622" s="2" t="s">
        <v>3995</v>
      </c>
      <c r="F622" s="2" t="s">
        <v>2998</v>
      </c>
      <c r="G622" s="2" t="s">
        <v>318</v>
      </c>
      <c r="H622" s="2" t="s">
        <v>395</v>
      </c>
      <c r="I622" t="s">
        <v>6191</v>
      </c>
    </row>
    <row r="623" spans="1:9" x14ac:dyDescent="0.35">
      <c r="A623" s="2" t="s">
        <v>3997</v>
      </c>
      <c r="B623" s="2" t="s">
        <v>3998</v>
      </c>
      <c r="C623" s="2" t="s">
        <v>3999</v>
      </c>
      <c r="D623" s="2" t="s">
        <v>4000</v>
      </c>
      <c r="E623" s="2" t="s">
        <v>4001</v>
      </c>
      <c r="F623" s="2" t="s">
        <v>189</v>
      </c>
      <c r="G623" s="2" t="s">
        <v>19</v>
      </c>
      <c r="H623" s="2">
        <v>97296</v>
      </c>
      <c r="I623" t="s">
        <v>6191</v>
      </c>
    </row>
    <row r="624" spans="1:9" x14ac:dyDescent="0.35">
      <c r="A624" s="2" t="s">
        <v>4003</v>
      </c>
      <c r="B624" s="2" t="s">
        <v>4004</v>
      </c>
      <c r="C624" s="2" t="s">
        <v>4005</v>
      </c>
      <c r="D624" s="2"/>
      <c r="E624" s="2" t="s">
        <v>4006</v>
      </c>
      <c r="F624" s="2" t="s">
        <v>107</v>
      </c>
      <c r="G624" s="2" t="s">
        <v>19</v>
      </c>
      <c r="H624" s="2">
        <v>89115</v>
      </c>
      <c r="I624" t="s">
        <v>6191</v>
      </c>
    </row>
    <row r="625" spans="1:9" x14ac:dyDescent="0.35">
      <c r="A625" s="2" t="s">
        <v>4008</v>
      </c>
      <c r="B625" s="2" t="s">
        <v>4009</v>
      </c>
      <c r="C625" s="2"/>
      <c r="D625" s="2" t="s">
        <v>4010</v>
      </c>
      <c r="E625" s="2" t="s">
        <v>4011</v>
      </c>
      <c r="F625" s="2" t="s">
        <v>100</v>
      </c>
      <c r="G625" s="2" t="s">
        <v>28</v>
      </c>
      <c r="H625" s="2" t="s">
        <v>101</v>
      </c>
      <c r="I625" t="s">
        <v>6191</v>
      </c>
    </row>
    <row r="626" spans="1:9" x14ac:dyDescent="0.35">
      <c r="A626" s="2" t="s">
        <v>4013</v>
      </c>
      <c r="B626" s="2" t="s">
        <v>4014</v>
      </c>
      <c r="C626" s="2" t="s">
        <v>4015</v>
      </c>
      <c r="D626" s="2"/>
      <c r="E626" s="2" t="s">
        <v>4016</v>
      </c>
      <c r="F626" s="2" t="s">
        <v>339</v>
      </c>
      <c r="G626" s="2" t="s">
        <v>318</v>
      </c>
      <c r="H626" s="2" t="s">
        <v>340</v>
      </c>
      <c r="I626" t="s">
        <v>6190</v>
      </c>
    </row>
    <row r="627" spans="1:9" x14ac:dyDescent="0.35">
      <c r="A627" s="2" t="s">
        <v>4018</v>
      </c>
      <c r="B627" s="2" t="s">
        <v>4019</v>
      </c>
      <c r="C627" s="2" t="s">
        <v>4020</v>
      </c>
      <c r="D627" s="2" t="s">
        <v>4021</v>
      </c>
      <c r="E627" s="2" t="s">
        <v>4022</v>
      </c>
      <c r="F627" s="2" t="s">
        <v>150</v>
      </c>
      <c r="G627" s="2" t="s">
        <v>19</v>
      </c>
      <c r="H627" s="2">
        <v>94159</v>
      </c>
      <c r="I627" t="s">
        <v>6191</v>
      </c>
    </row>
    <row r="628" spans="1:9" x14ac:dyDescent="0.35">
      <c r="A628" s="2" t="s">
        <v>4024</v>
      </c>
      <c r="B628" s="2" t="s">
        <v>4025</v>
      </c>
      <c r="C628" s="2" t="s">
        <v>4026</v>
      </c>
      <c r="D628" s="2" t="s">
        <v>4027</v>
      </c>
      <c r="E628" s="2" t="s">
        <v>4028</v>
      </c>
      <c r="F628" s="2" t="s">
        <v>108</v>
      </c>
      <c r="G628" s="2" t="s">
        <v>19</v>
      </c>
      <c r="H628" s="2">
        <v>15274</v>
      </c>
      <c r="I628" t="s">
        <v>6191</v>
      </c>
    </row>
    <row r="629" spans="1:9" x14ac:dyDescent="0.35">
      <c r="A629" s="2" t="s">
        <v>4030</v>
      </c>
      <c r="B629" s="2" t="s">
        <v>4031</v>
      </c>
      <c r="C629" s="2" t="s">
        <v>4032</v>
      </c>
      <c r="D629" s="2" t="s">
        <v>4033</v>
      </c>
      <c r="E629" s="2" t="s">
        <v>4034</v>
      </c>
      <c r="F629" s="2" t="s">
        <v>63</v>
      </c>
      <c r="G629" s="2" t="s">
        <v>19</v>
      </c>
      <c r="H629" s="2">
        <v>77281</v>
      </c>
      <c r="I629" t="s">
        <v>6190</v>
      </c>
    </row>
    <row r="630" spans="1:9" x14ac:dyDescent="0.35">
      <c r="A630" s="2" t="s">
        <v>4036</v>
      </c>
      <c r="B630" s="2" t="s">
        <v>4037</v>
      </c>
      <c r="C630" s="2" t="s">
        <v>4038</v>
      </c>
      <c r="D630" s="2" t="s">
        <v>4039</v>
      </c>
      <c r="E630" s="2" t="s">
        <v>4040</v>
      </c>
      <c r="F630" s="2" t="s">
        <v>4041</v>
      </c>
      <c r="G630" s="2" t="s">
        <v>318</v>
      </c>
      <c r="H630" s="2" t="s">
        <v>416</v>
      </c>
      <c r="I630" t="s">
        <v>6190</v>
      </c>
    </row>
    <row r="631" spans="1:9" x14ac:dyDescent="0.35">
      <c r="A631" s="2" t="s">
        <v>4042</v>
      </c>
      <c r="B631" s="2" t="s">
        <v>4043</v>
      </c>
      <c r="C631" s="2" t="s">
        <v>4044</v>
      </c>
      <c r="D631" s="2"/>
      <c r="E631" s="2" t="s">
        <v>4045</v>
      </c>
      <c r="F631" s="2" t="s">
        <v>271</v>
      </c>
      <c r="G631" s="2" t="s">
        <v>19</v>
      </c>
      <c r="H631" s="2">
        <v>33345</v>
      </c>
      <c r="I631" t="s">
        <v>6191</v>
      </c>
    </row>
    <row r="632" spans="1:9" x14ac:dyDescent="0.35">
      <c r="A632" s="2" t="s">
        <v>4046</v>
      </c>
      <c r="B632" s="2" t="s">
        <v>4047</v>
      </c>
      <c r="C632" s="2" t="s">
        <v>4048</v>
      </c>
      <c r="D632" s="2" t="s">
        <v>4049</v>
      </c>
      <c r="E632" s="2" t="s">
        <v>4050</v>
      </c>
      <c r="F632" s="2" t="s">
        <v>190</v>
      </c>
      <c r="G632" s="2" t="s">
        <v>19</v>
      </c>
      <c r="H632" s="2">
        <v>76210</v>
      </c>
      <c r="I632" t="s">
        <v>6191</v>
      </c>
    </row>
    <row r="633" spans="1:9" x14ac:dyDescent="0.35">
      <c r="A633" s="2" t="s">
        <v>4051</v>
      </c>
      <c r="B633" s="2" t="s">
        <v>4052</v>
      </c>
      <c r="C633" s="2" t="s">
        <v>4053</v>
      </c>
      <c r="D633" s="2" t="s">
        <v>4054</v>
      </c>
      <c r="E633" s="2" t="s">
        <v>4055</v>
      </c>
      <c r="F633" s="2" t="s">
        <v>488</v>
      </c>
      <c r="G633" s="2" t="s">
        <v>318</v>
      </c>
      <c r="H633" s="2" t="s">
        <v>363</v>
      </c>
      <c r="I633" t="s">
        <v>6190</v>
      </c>
    </row>
    <row r="634" spans="1:9" x14ac:dyDescent="0.35">
      <c r="A634" s="2" t="s">
        <v>4057</v>
      </c>
      <c r="B634" s="2" t="s">
        <v>4058</v>
      </c>
      <c r="C634" s="2" t="s">
        <v>4059</v>
      </c>
      <c r="D634" s="2" t="s">
        <v>4060</v>
      </c>
      <c r="E634" s="2" t="s">
        <v>4061</v>
      </c>
      <c r="F634" s="2" t="s">
        <v>27</v>
      </c>
      <c r="G634" s="2" t="s">
        <v>19</v>
      </c>
      <c r="H634" s="2">
        <v>90005</v>
      </c>
      <c r="I634" t="s">
        <v>6191</v>
      </c>
    </row>
    <row r="635" spans="1:9" x14ac:dyDescent="0.35">
      <c r="A635" s="2" t="s">
        <v>4063</v>
      </c>
      <c r="B635" s="2" t="s">
        <v>4064</v>
      </c>
      <c r="C635" s="2" t="s">
        <v>4065</v>
      </c>
      <c r="D635" s="2" t="s">
        <v>4066</v>
      </c>
      <c r="E635" s="2" t="s">
        <v>4067</v>
      </c>
      <c r="F635" s="2" t="s">
        <v>202</v>
      </c>
      <c r="G635" s="2" t="s">
        <v>19</v>
      </c>
      <c r="H635" s="2">
        <v>18706</v>
      </c>
      <c r="I635" t="s">
        <v>6191</v>
      </c>
    </row>
    <row r="636" spans="1:9" x14ac:dyDescent="0.35">
      <c r="A636" s="2" t="s">
        <v>4069</v>
      </c>
      <c r="B636" s="2" t="s">
        <v>4070</v>
      </c>
      <c r="C636" s="2" t="s">
        <v>4071</v>
      </c>
      <c r="D636" s="2" t="s">
        <v>4072</v>
      </c>
      <c r="E636" s="2" t="s">
        <v>4073</v>
      </c>
      <c r="F636" s="2" t="s">
        <v>190</v>
      </c>
      <c r="G636" s="2" t="s">
        <v>19</v>
      </c>
      <c r="H636" s="2">
        <v>76205</v>
      </c>
      <c r="I636" t="s">
        <v>6191</v>
      </c>
    </row>
    <row r="637" spans="1:9" x14ac:dyDescent="0.35">
      <c r="A637" s="2" t="s">
        <v>4075</v>
      </c>
      <c r="B637" s="2" t="s">
        <v>4076</v>
      </c>
      <c r="C637" s="2" t="s">
        <v>4077</v>
      </c>
      <c r="D637" s="2" t="s">
        <v>4078</v>
      </c>
      <c r="E637" s="2" t="s">
        <v>4079</v>
      </c>
      <c r="F637" s="2" t="s">
        <v>37</v>
      </c>
      <c r="G637" s="2" t="s">
        <v>19</v>
      </c>
      <c r="H637" s="2">
        <v>64082</v>
      </c>
      <c r="I637" t="s">
        <v>6190</v>
      </c>
    </row>
    <row r="638" spans="1:9" x14ac:dyDescent="0.35">
      <c r="A638" s="2" t="s">
        <v>4081</v>
      </c>
      <c r="B638" s="2" t="s">
        <v>4082</v>
      </c>
      <c r="C638" s="2" t="s">
        <v>4083</v>
      </c>
      <c r="D638" s="2" t="s">
        <v>4084</v>
      </c>
      <c r="E638" s="2" t="s">
        <v>4085</v>
      </c>
      <c r="F638" s="2" t="s">
        <v>88</v>
      </c>
      <c r="G638" s="2" t="s">
        <v>19</v>
      </c>
      <c r="H638" s="2">
        <v>72209</v>
      </c>
      <c r="I638" t="s">
        <v>6190</v>
      </c>
    </row>
    <row r="639" spans="1:9" x14ac:dyDescent="0.35">
      <c r="A639" s="2" t="s">
        <v>4087</v>
      </c>
      <c r="B639" s="2" t="s">
        <v>4088</v>
      </c>
      <c r="C639" s="2" t="s">
        <v>4089</v>
      </c>
      <c r="D639" s="2" t="s">
        <v>4090</v>
      </c>
      <c r="E639" s="2" t="s">
        <v>4091</v>
      </c>
      <c r="F639" s="2" t="s">
        <v>4092</v>
      </c>
      <c r="G639" s="2" t="s">
        <v>318</v>
      </c>
      <c r="H639" s="2" t="s">
        <v>324</v>
      </c>
      <c r="I639" t="s">
        <v>6190</v>
      </c>
    </row>
    <row r="640" spans="1:9" x14ac:dyDescent="0.35">
      <c r="A640" s="2" t="s">
        <v>4094</v>
      </c>
      <c r="B640" s="2" t="s">
        <v>4095</v>
      </c>
      <c r="C640" s="2"/>
      <c r="D640" s="2" t="s">
        <v>4096</v>
      </c>
      <c r="E640" s="2" t="s">
        <v>4097</v>
      </c>
      <c r="F640" s="2" t="s">
        <v>3664</v>
      </c>
      <c r="G640" s="2" t="s">
        <v>318</v>
      </c>
      <c r="H640" s="2" t="s">
        <v>398</v>
      </c>
      <c r="I640" t="s">
        <v>6190</v>
      </c>
    </row>
    <row r="641" spans="1:9" x14ac:dyDescent="0.35">
      <c r="A641" s="2" t="s">
        <v>4099</v>
      </c>
      <c r="B641" s="2" t="s">
        <v>4100</v>
      </c>
      <c r="C641" s="2" t="s">
        <v>4101</v>
      </c>
      <c r="D641" s="2" t="s">
        <v>4102</v>
      </c>
      <c r="E641" s="2" t="s">
        <v>4103</v>
      </c>
      <c r="F641" s="2" t="s">
        <v>179</v>
      </c>
      <c r="G641" s="2" t="s">
        <v>19</v>
      </c>
      <c r="H641" s="2">
        <v>16534</v>
      </c>
      <c r="I641" t="s">
        <v>6190</v>
      </c>
    </row>
    <row r="642" spans="1:9" x14ac:dyDescent="0.35">
      <c r="A642" s="2" t="s">
        <v>4105</v>
      </c>
      <c r="B642" s="2" t="s">
        <v>4106</v>
      </c>
      <c r="C642" s="2"/>
      <c r="D642" s="2" t="s">
        <v>4107</v>
      </c>
      <c r="E642" s="2" t="s">
        <v>4108</v>
      </c>
      <c r="F642" s="2" t="s">
        <v>280</v>
      </c>
      <c r="G642" s="2" t="s">
        <v>28</v>
      </c>
      <c r="H642" s="2" t="s">
        <v>310</v>
      </c>
      <c r="I642" t="s">
        <v>6191</v>
      </c>
    </row>
    <row r="643" spans="1:9" x14ac:dyDescent="0.35">
      <c r="A643" s="2" t="s">
        <v>4110</v>
      </c>
      <c r="B643" s="2" t="s">
        <v>4111</v>
      </c>
      <c r="C643" s="2" t="s">
        <v>4112</v>
      </c>
      <c r="D643" s="2" t="s">
        <v>4113</v>
      </c>
      <c r="E643" s="2" t="s">
        <v>4114</v>
      </c>
      <c r="F643" s="2" t="s">
        <v>108</v>
      </c>
      <c r="G643" s="2" t="s">
        <v>19</v>
      </c>
      <c r="H643" s="2">
        <v>15255</v>
      </c>
      <c r="I643" t="s">
        <v>6190</v>
      </c>
    </row>
    <row r="644" spans="1:9" x14ac:dyDescent="0.35">
      <c r="A644" s="2" t="s">
        <v>4116</v>
      </c>
      <c r="B644" s="2" t="s">
        <v>4117</v>
      </c>
      <c r="C644" s="2" t="s">
        <v>4118</v>
      </c>
      <c r="D644" s="2" t="s">
        <v>4119</v>
      </c>
      <c r="E644" s="2" t="s">
        <v>4120</v>
      </c>
      <c r="F644" s="2" t="s">
        <v>4121</v>
      </c>
      <c r="G644" s="2" t="s">
        <v>28</v>
      </c>
      <c r="H644" s="2" t="s">
        <v>4122</v>
      </c>
      <c r="I644" t="s">
        <v>6190</v>
      </c>
    </row>
    <row r="645" spans="1:9" x14ac:dyDescent="0.35">
      <c r="A645" s="2" t="s">
        <v>4124</v>
      </c>
      <c r="B645" s="2" t="s">
        <v>4125</v>
      </c>
      <c r="C645" s="2" t="s">
        <v>4126</v>
      </c>
      <c r="D645" s="2"/>
      <c r="E645" s="2" t="s">
        <v>4127</v>
      </c>
      <c r="F645" s="2" t="s">
        <v>52</v>
      </c>
      <c r="G645" s="2" t="s">
        <v>19</v>
      </c>
      <c r="H645" s="2">
        <v>75260</v>
      </c>
      <c r="I645" t="s">
        <v>6190</v>
      </c>
    </row>
    <row r="646" spans="1:9" x14ac:dyDescent="0.35">
      <c r="A646" s="2" t="s">
        <v>4129</v>
      </c>
      <c r="B646" s="2" t="s">
        <v>4130</v>
      </c>
      <c r="C646" s="2"/>
      <c r="D646" s="2" t="s">
        <v>4131</v>
      </c>
      <c r="E646" s="2" t="s">
        <v>4132</v>
      </c>
      <c r="F646" s="2" t="s">
        <v>92</v>
      </c>
      <c r="G646" s="2" t="s">
        <v>19</v>
      </c>
      <c r="H646" s="2">
        <v>33233</v>
      </c>
      <c r="I646" t="s">
        <v>6191</v>
      </c>
    </row>
    <row r="647" spans="1:9" x14ac:dyDescent="0.35">
      <c r="A647" s="2" t="s">
        <v>4134</v>
      </c>
      <c r="B647" s="2" t="s">
        <v>4135</v>
      </c>
      <c r="C647" s="2" t="s">
        <v>4136</v>
      </c>
      <c r="D647" s="2" t="s">
        <v>4137</v>
      </c>
      <c r="E647" s="2" t="s">
        <v>4138</v>
      </c>
      <c r="F647" s="2" t="s">
        <v>467</v>
      </c>
      <c r="G647" s="2" t="s">
        <v>19</v>
      </c>
      <c r="H647" s="2">
        <v>76905</v>
      </c>
      <c r="I647" t="s">
        <v>6190</v>
      </c>
    </row>
    <row r="648" spans="1:9" x14ac:dyDescent="0.35">
      <c r="A648" s="2" t="s">
        <v>4140</v>
      </c>
      <c r="B648" s="2" t="s">
        <v>4141</v>
      </c>
      <c r="C648" s="2" t="s">
        <v>4142</v>
      </c>
      <c r="D648" s="2" t="s">
        <v>4143</v>
      </c>
      <c r="E648" s="2" t="s">
        <v>4144</v>
      </c>
      <c r="F648" s="2" t="s">
        <v>198</v>
      </c>
      <c r="G648" s="2" t="s">
        <v>19</v>
      </c>
      <c r="H648" s="2">
        <v>12205</v>
      </c>
      <c r="I648" t="s">
        <v>6190</v>
      </c>
    </row>
    <row r="649" spans="1:9" x14ac:dyDescent="0.35">
      <c r="A649" s="2" t="s">
        <v>4146</v>
      </c>
      <c r="B649" s="2" t="s">
        <v>4147</v>
      </c>
      <c r="C649" s="2" t="s">
        <v>4148</v>
      </c>
      <c r="D649" s="2" t="s">
        <v>4149</v>
      </c>
      <c r="E649" s="2" t="s">
        <v>4150</v>
      </c>
      <c r="F649" s="2" t="s">
        <v>279</v>
      </c>
      <c r="G649" s="2" t="s">
        <v>28</v>
      </c>
      <c r="H649" s="2" t="s">
        <v>210</v>
      </c>
      <c r="I649" t="s">
        <v>6190</v>
      </c>
    </row>
    <row r="650" spans="1:9" x14ac:dyDescent="0.35">
      <c r="A650" s="2" t="s">
        <v>4152</v>
      </c>
      <c r="B650" s="2" t="s">
        <v>4153</v>
      </c>
      <c r="C650" s="2" t="s">
        <v>4154</v>
      </c>
      <c r="D650" s="2" t="s">
        <v>4155</v>
      </c>
      <c r="E650" s="2" t="s">
        <v>4156</v>
      </c>
      <c r="F650" s="2" t="s">
        <v>39</v>
      </c>
      <c r="G650" s="2" t="s">
        <v>19</v>
      </c>
      <c r="H650" s="2">
        <v>43240</v>
      </c>
      <c r="I650" t="s">
        <v>6191</v>
      </c>
    </row>
    <row r="651" spans="1:9" x14ac:dyDescent="0.35">
      <c r="A651" s="2" t="s">
        <v>4158</v>
      </c>
      <c r="B651" s="2" t="s">
        <v>4159</v>
      </c>
      <c r="C651" s="2" t="s">
        <v>4160</v>
      </c>
      <c r="D651" s="2" t="s">
        <v>4161</v>
      </c>
      <c r="E651" s="2" t="s">
        <v>4162</v>
      </c>
      <c r="F651" s="2" t="s">
        <v>354</v>
      </c>
      <c r="G651" s="2" t="s">
        <v>28</v>
      </c>
      <c r="H651" s="2" t="s">
        <v>355</v>
      </c>
      <c r="I651" t="s">
        <v>6191</v>
      </c>
    </row>
    <row r="652" spans="1:9" x14ac:dyDescent="0.35">
      <c r="A652" s="2" t="s">
        <v>4164</v>
      </c>
      <c r="B652" s="2" t="s">
        <v>4165</v>
      </c>
      <c r="C652" s="2" t="s">
        <v>4166</v>
      </c>
      <c r="D652" s="2" t="s">
        <v>4167</v>
      </c>
      <c r="E652" s="2" t="s">
        <v>4168</v>
      </c>
      <c r="F652" s="2" t="s">
        <v>153</v>
      </c>
      <c r="G652" s="2" t="s">
        <v>19</v>
      </c>
      <c r="H652" s="2">
        <v>92883</v>
      </c>
      <c r="I652" t="s">
        <v>6190</v>
      </c>
    </row>
    <row r="653" spans="1:9" x14ac:dyDescent="0.35">
      <c r="A653" s="2" t="s">
        <v>4170</v>
      </c>
      <c r="B653" s="2" t="s">
        <v>4171</v>
      </c>
      <c r="C653" s="2"/>
      <c r="D653" s="2" t="s">
        <v>4172</v>
      </c>
      <c r="E653" s="2" t="s">
        <v>4173</v>
      </c>
      <c r="F653" s="2" t="s">
        <v>47</v>
      </c>
      <c r="G653" s="2" t="s">
        <v>19</v>
      </c>
      <c r="H653" s="2">
        <v>20436</v>
      </c>
      <c r="I653" t="s">
        <v>6191</v>
      </c>
    </row>
    <row r="654" spans="1:9" x14ac:dyDescent="0.35">
      <c r="A654" s="2" t="s">
        <v>4175</v>
      </c>
      <c r="B654" s="2" t="s">
        <v>4176</v>
      </c>
      <c r="C654" s="2" t="s">
        <v>4177</v>
      </c>
      <c r="D654" s="2"/>
      <c r="E654" s="2" t="s">
        <v>4178</v>
      </c>
      <c r="F654" s="2" t="s">
        <v>461</v>
      </c>
      <c r="G654" s="2" t="s">
        <v>318</v>
      </c>
      <c r="H654" s="2" t="s">
        <v>330</v>
      </c>
      <c r="I654" t="s">
        <v>6191</v>
      </c>
    </row>
    <row r="655" spans="1:9" x14ac:dyDescent="0.35">
      <c r="A655" s="2" t="s">
        <v>4180</v>
      </c>
      <c r="B655" s="2" t="s">
        <v>4181</v>
      </c>
      <c r="C655" s="2" t="s">
        <v>4182</v>
      </c>
      <c r="D655" s="2" t="s">
        <v>4183</v>
      </c>
      <c r="E655" s="2" t="s">
        <v>4184</v>
      </c>
      <c r="F655" s="2" t="s">
        <v>260</v>
      </c>
      <c r="G655" s="2" t="s">
        <v>19</v>
      </c>
      <c r="H655" s="2">
        <v>43610</v>
      </c>
      <c r="I655" t="s">
        <v>6191</v>
      </c>
    </row>
    <row r="656" spans="1:9" x14ac:dyDescent="0.35">
      <c r="A656" s="2" t="s">
        <v>4186</v>
      </c>
      <c r="B656" s="2" t="s">
        <v>4187</v>
      </c>
      <c r="C656" s="2" t="s">
        <v>4188</v>
      </c>
      <c r="D656" s="2" t="s">
        <v>4189</v>
      </c>
      <c r="E656" s="2" t="s">
        <v>4190</v>
      </c>
      <c r="F656" s="2" t="s">
        <v>47</v>
      </c>
      <c r="G656" s="2" t="s">
        <v>19</v>
      </c>
      <c r="H656" s="2">
        <v>20088</v>
      </c>
      <c r="I656" t="s">
        <v>6191</v>
      </c>
    </row>
    <row r="657" spans="1:9" x14ac:dyDescent="0.35">
      <c r="A657" s="2" t="s">
        <v>4192</v>
      </c>
      <c r="B657" s="2" t="s">
        <v>4193</v>
      </c>
      <c r="C657" s="2" t="s">
        <v>4194</v>
      </c>
      <c r="D657" s="2"/>
      <c r="E657" s="2" t="s">
        <v>4195</v>
      </c>
      <c r="F657" s="2" t="s">
        <v>186</v>
      </c>
      <c r="G657" s="2" t="s">
        <v>19</v>
      </c>
      <c r="H657" s="2">
        <v>52405</v>
      </c>
      <c r="I657" t="s">
        <v>6190</v>
      </c>
    </row>
    <row r="658" spans="1:9" x14ac:dyDescent="0.35">
      <c r="A658" s="2" t="s">
        <v>4197</v>
      </c>
      <c r="B658" s="2" t="s">
        <v>4198</v>
      </c>
      <c r="C658" s="2" t="s">
        <v>4199</v>
      </c>
      <c r="D658" s="2"/>
      <c r="E658" s="2" t="s">
        <v>4200</v>
      </c>
      <c r="F658" s="2" t="s">
        <v>133</v>
      </c>
      <c r="G658" s="2" t="s">
        <v>19</v>
      </c>
      <c r="H658" s="2">
        <v>80045</v>
      </c>
      <c r="I658" t="s">
        <v>6191</v>
      </c>
    </row>
    <row r="659" spans="1:9" x14ac:dyDescent="0.35">
      <c r="A659" s="2" t="s">
        <v>4202</v>
      </c>
      <c r="B659" s="2" t="s">
        <v>4203</v>
      </c>
      <c r="C659" s="2" t="s">
        <v>4204</v>
      </c>
      <c r="D659" s="2" t="s">
        <v>4205</v>
      </c>
      <c r="E659" s="2" t="s">
        <v>4206</v>
      </c>
      <c r="F659" s="2" t="s">
        <v>256</v>
      </c>
      <c r="G659" s="2" t="s">
        <v>19</v>
      </c>
      <c r="H659" s="2">
        <v>94089</v>
      </c>
      <c r="I659" t="s">
        <v>6190</v>
      </c>
    </row>
    <row r="660" spans="1:9" x14ac:dyDescent="0.35">
      <c r="A660" s="2" t="s">
        <v>4208</v>
      </c>
      <c r="B660" s="2" t="s">
        <v>4209</v>
      </c>
      <c r="C660" s="2"/>
      <c r="D660" s="2"/>
      <c r="E660" s="2" t="s">
        <v>4210</v>
      </c>
      <c r="F660" s="2" t="s">
        <v>375</v>
      </c>
      <c r="G660" s="2" t="s">
        <v>318</v>
      </c>
      <c r="H660" s="2" t="s">
        <v>376</v>
      </c>
      <c r="I660" t="s">
        <v>6190</v>
      </c>
    </row>
    <row r="661" spans="1:9" x14ac:dyDescent="0.35">
      <c r="A661" s="2" t="s">
        <v>4212</v>
      </c>
      <c r="B661" s="2" t="s">
        <v>4213</v>
      </c>
      <c r="C661" s="2" t="s">
        <v>4214</v>
      </c>
      <c r="D661" s="2" t="s">
        <v>4215</v>
      </c>
      <c r="E661" s="2" t="s">
        <v>4216</v>
      </c>
      <c r="F661" s="2" t="s">
        <v>397</v>
      </c>
      <c r="G661" s="2" t="s">
        <v>318</v>
      </c>
      <c r="H661" s="2" t="s">
        <v>398</v>
      </c>
      <c r="I661" t="s">
        <v>6190</v>
      </c>
    </row>
    <row r="662" spans="1:9" x14ac:dyDescent="0.35">
      <c r="A662" s="2" t="s">
        <v>4218</v>
      </c>
      <c r="B662" s="2" t="s">
        <v>4219</v>
      </c>
      <c r="C662" s="2" t="s">
        <v>4220</v>
      </c>
      <c r="D662" s="2" t="s">
        <v>4221</v>
      </c>
      <c r="E662" s="2" t="s">
        <v>4222</v>
      </c>
      <c r="F662" s="2" t="s">
        <v>174</v>
      </c>
      <c r="G662" s="2" t="s">
        <v>19</v>
      </c>
      <c r="H662" s="2">
        <v>48930</v>
      </c>
      <c r="I662" t="s">
        <v>6191</v>
      </c>
    </row>
    <row r="663" spans="1:9" x14ac:dyDescent="0.35">
      <c r="A663" s="2" t="s">
        <v>4224</v>
      </c>
      <c r="B663" s="2" t="s">
        <v>4225</v>
      </c>
      <c r="C663" s="2" t="s">
        <v>4226</v>
      </c>
      <c r="D663" s="2" t="s">
        <v>4227</v>
      </c>
      <c r="E663" s="2" t="s">
        <v>4228</v>
      </c>
      <c r="F663" s="2" t="s">
        <v>63</v>
      </c>
      <c r="G663" s="2" t="s">
        <v>19</v>
      </c>
      <c r="H663" s="2">
        <v>77281</v>
      </c>
      <c r="I663" t="s">
        <v>6190</v>
      </c>
    </row>
    <row r="664" spans="1:9" x14ac:dyDescent="0.35">
      <c r="A664" s="2" t="s">
        <v>4230</v>
      </c>
      <c r="B664" s="2" t="s">
        <v>4231</v>
      </c>
      <c r="C664" s="2" t="s">
        <v>4232</v>
      </c>
      <c r="D664" s="2"/>
      <c r="E664" s="2" t="s">
        <v>4233</v>
      </c>
      <c r="F664" s="2" t="s">
        <v>61</v>
      </c>
      <c r="G664" s="2" t="s">
        <v>19</v>
      </c>
      <c r="H664" s="2">
        <v>37131</v>
      </c>
      <c r="I664" t="s">
        <v>6191</v>
      </c>
    </row>
    <row r="665" spans="1:9" x14ac:dyDescent="0.35">
      <c r="A665" s="2" t="s">
        <v>4235</v>
      </c>
      <c r="B665" s="2" t="s">
        <v>4236</v>
      </c>
      <c r="C665" s="2" t="s">
        <v>4237</v>
      </c>
      <c r="D665" s="2"/>
      <c r="E665" s="2" t="s">
        <v>4238</v>
      </c>
      <c r="F665" s="2" t="s">
        <v>48</v>
      </c>
      <c r="G665" s="2" t="s">
        <v>19</v>
      </c>
      <c r="H665" s="2">
        <v>25362</v>
      </c>
      <c r="I665" t="s">
        <v>6191</v>
      </c>
    </row>
    <row r="666" spans="1:9" x14ac:dyDescent="0.35">
      <c r="A666" s="2" t="s">
        <v>4240</v>
      </c>
      <c r="B666" s="2" t="s">
        <v>4241</v>
      </c>
      <c r="C666" s="2" t="s">
        <v>4242</v>
      </c>
      <c r="D666" s="2" t="s">
        <v>4243</v>
      </c>
      <c r="E666" s="2" t="s">
        <v>4244</v>
      </c>
      <c r="F666" s="2" t="s">
        <v>179</v>
      </c>
      <c r="G666" s="2" t="s">
        <v>19</v>
      </c>
      <c r="H666" s="2">
        <v>16534</v>
      </c>
      <c r="I666" t="s">
        <v>6191</v>
      </c>
    </row>
    <row r="667" spans="1:9" x14ac:dyDescent="0.35">
      <c r="A667" s="2" t="s">
        <v>4245</v>
      </c>
      <c r="B667" s="2" t="s">
        <v>4246</v>
      </c>
      <c r="C667" s="2" t="s">
        <v>4247</v>
      </c>
      <c r="D667" s="2" t="s">
        <v>4248</v>
      </c>
      <c r="E667" s="2" t="s">
        <v>4249</v>
      </c>
      <c r="F667" s="2" t="s">
        <v>93</v>
      </c>
      <c r="G667" s="2" t="s">
        <v>19</v>
      </c>
      <c r="H667" s="2">
        <v>39204</v>
      </c>
      <c r="I667" t="s">
        <v>6190</v>
      </c>
    </row>
    <row r="668" spans="1:9" x14ac:dyDescent="0.35">
      <c r="A668" s="2" t="s">
        <v>4251</v>
      </c>
      <c r="B668" s="2" t="s">
        <v>4252</v>
      </c>
      <c r="C668" s="2" t="s">
        <v>4253</v>
      </c>
      <c r="D668" s="2" t="s">
        <v>4254</v>
      </c>
      <c r="E668" s="2" t="s">
        <v>4255</v>
      </c>
      <c r="F668" s="2" t="s">
        <v>297</v>
      </c>
      <c r="G668" s="2" t="s">
        <v>19</v>
      </c>
      <c r="H668" s="2">
        <v>79491</v>
      </c>
      <c r="I668" t="s">
        <v>6191</v>
      </c>
    </row>
    <row r="669" spans="1:9" x14ac:dyDescent="0.35">
      <c r="A669" s="2" t="s">
        <v>4257</v>
      </c>
      <c r="B669" s="2" t="s">
        <v>4258</v>
      </c>
      <c r="C669" s="2" t="s">
        <v>4259</v>
      </c>
      <c r="D669" s="2" t="s">
        <v>4260</v>
      </c>
      <c r="E669" s="2" t="s">
        <v>4261</v>
      </c>
      <c r="F669" s="2" t="s">
        <v>401</v>
      </c>
      <c r="G669" s="2" t="s">
        <v>318</v>
      </c>
      <c r="H669" s="2" t="s">
        <v>402</v>
      </c>
      <c r="I669" t="s">
        <v>6191</v>
      </c>
    </row>
    <row r="670" spans="1:9" x14ac:dyDescent="0.35">
      <c r="A670" s="2" t="s">
        <v>4263</v>
      </c>
      <c r="B670" s="2" t="s">
        <v>4264</v>
      </c>
      <c r="C670" s="2" t="s">
        <v>4265</v>
      </c>
      <c r="D670" s="2" t="s">
        <v>4266</v>
      </c>
      <c r="E670" s="2" t="s">
        <v>4267</v>
      </c>
      <c r="F670" s="2" t="s">
        <v>31</v>
      </c>
      <c r="G670" s="2" t="s">
        <v>19</v>
      </c>
      <c r="H670" s="2">
        <v>27717</v>
      </c>
      <c r="I670" t="s">
        <v>6190</v>
      </c>
    </row>
    <row r="671" spans="1:9" x14ac:dyDescent="0.35">
      <c r="A671" s="2" t="s">
        <v>4269</v>
      </c>
      <c r="B671" s="2" t="s">
        <v>4270</v>
      </c>
      <c r="C671" s="2" t="s">
        <v>4271</v>
      </c>
      <c r="D671" s="2" t="s">
        <v>4272</v>
      </c>
      <c r="E671" s="2" t="s">
        <v>4273</v>
      </c>
      <c r="F671" s="2" t="s">
        <v>275</v>
      </c>
      <c r="G671" s="2" t="s">
        <v>19</v>
      </c>
      <c r="H671" s="2">
        <v>29505</v>
      </c>
      <c r="I671" t="s">
        <v>6191</v>
      </c>
    </row>
    <row r="672" spans="1:9" x14ac:dyDescent="0.35">
      <c r="A672" s="2" t="s">
        <v>4275</v>
      </c>
      <c r="B672" s="2" t="s">
        <v>4276</v>
      </c>
      <c r="C672" s="2" t="s">
        <v>4277</v>
      </c>
      <c r="D672" s="2" t="s">
        <v>4278</v>
      </c>
      <c r="E672" s="2" t="s">
        <v>4279</v>
      </c>
      <c r="F672" s="2" t="s">
        <v>79</v>
      </c>
      <c r="G672" s="2" t="s">
        <v>19</v>
      </c>
      <c r="H672" s="2">
        <v>13205</v>
      </c>
      <c r="I672" t="s">
        <v>6190</v>
      </c>
    </row>
    <row r="673" spans="1:9" x14ac:dyDescent="0.35">
      <c r="A673" s="2" t="s">
        <v>4281</v>
      </c>
      <c r="B673" s="2" t="s">
        <v>4282</v>
      </c>
      <c r="C673" s="2" t="s">
        <v>4283</v>
      </c>
      <c r="D673" s="2" t="s">
        <v>4284</v>
      </c>
      <c r="E673" s="2" t="s">
        <v>4285</v>
      </c>
      <c r="F673" s="2" t="s">
        <v>259</v>
      </c>
      <c r="G673" s="2" t="s">
        <v>19</v>
      </c>
      <c r="H673" s="2">
        <v>30245</v>
      </c>
      <c r="I673" t="s">
        <v>6191</v>
      </c>
    </row>
    <row r="674" spans="1:9" x14ac:dyDescent="0.35">
      <c r="A674" s="2" t="s">
        <v>4287</v>
      </c>
      <c r="B674" s="2" t="s">
        <v>4288</v>
      </c>
      <c r="C674" s="2" t="s">
        <v>4289</v>
      </c>
      <c r="D674" s="2"/>
      <c r="E674" s="2" t="s">
        <v>4290</v>
      </c>
      <c r="F674" s="2" t="s">
        <v>63</v>
      </c>
      <c r="G674" s="2" t="s">
        <v>19</v>
      </c>
      <c r="H674" s="2">
        <v>77070</v>
      </c>
      <c r="I674" t="s">
        <v>6190</v>
      </c>
    </row>
    <row r="675" spans="1:9" x14ac:dyDescent="0.35">
      <c r="A675" s="2" t="s">
        <v>4292</v>
      </c>
      <c r="B675" s="2" t="s">
        <v>4293</v>
      </c>
      <c r="C675" s="2" t="s">
        <v>4294</v>
      </c>
      <c r="D675" s="2" t="s">
        <v>4295</v>
      </c>
      <c r="E675" s="2" t="s">
        <v>4296</v>
      </c>
      <c r="F675" s="2" t="s">
        <v>116</v>
      </c>
      <c r="G675" s="2" t="s">
        <v>19</v>
      </c>
      <c r="H675" s="2">
        <v>66160</v>
      </c>
      <c r="I675" t="s">
        <v>6190</v>
      </c>
    </row>
    <row r="676" spans="1:9" x14ac:dyDescent="0.35">
      <c r="A676" s="2" t="s">
        <v>4298</v>
      </c>
      <c r="B676" s="2" t="s">
        <v>4299</v>
      </c>
      <c r="C676" s="2" t="s">
        <v>4300</v>
      </c>
      <c r="D676" s="2" t="s">
        <v>4301</v>
      </c>
      <c r="E676" s="2" t="s">
        <v>4302</v>
      </c>
      <c r="F676" s="2" t="s">
        <v>396</v>
      </c>
      <c r="G676" s="2" t="s">
        <v>19</v>
      </c>
      <c r="H676" s="2">
        <v>34282</v>
      </c>
      <c r="I676" t="s">
        <v>6190</v>
      </c>
    </row>
    <row r="677" spans="1:9" x14ac:dyDescent="0.35">
      <c r="A677" s="2" t="s">
        <v>4304</v>
      </c>
      <c r="B677" s="2" t="s">
        <v>4305</v>
      </c>
      <c r="C677" s="2"/>
      <c r="D677" s="2" t="s">
        <v>4306</v>
      </c>
      <c r="E677" s="2" t="s">
        <v>4307</v>
      </c>
      <c r="F677" s="2" t="s">
        <v>313</v>
      </c>
      <c r="G677" s="2" t="s">
        <v>19</v>
      </c>
      <c r="H677" s="2">
        <v>18105</v>
      </c>
      <c r="I677" t="s">
        <v>6190</v>
      </c>
    </row>
    <row r="678" spans="1:9" x14ac:dyDescent="0.35">
      <c r="A678" s="2" t="s">
        <v>4309</v>
      </c>
      <c r="B678" s="2" t="s">
        <v>4310</v>
      </c>
      <c r="C678" s="2"/>
      <c r="D678" s="2" t="s">
        <v>4311</v>
      </c>
      <c r="E678" s="2" t="s">
        <v>4312</v>
      </c>
      <c r="F678" s="2" t="s">
        <v>214</v>
      </c>
      <c r="G678" s="2" t="s">
        <v>19</v>
      </c>
      <c r="H678" s="2">
        <v>23663</v>
      </c>
      <c r="I678" t="s">
        <v>6191</v>
      </c>
    </row>
    <row r="679" spans="1:9" x14ac:dyDescent="0.35">
      <c r="A679" s="2" t="s">
        <v>4314</v>
      </c>
      <c r="B679" s="2" t="s">
        <v>4315</v>
      </c>
      <c r="C679" s="2" t="s">
        <v>4316</v>
      </c>
      <c r="D679" s="2" t="s">
        <v>4317</v>
      </c>
      <c r="E679" s="2" t="s">
        <v>4318</v>
      </c>
      <c r="F679" s="2" t="s">
        <v>469</v>
      </c>
      <c r="G679" s="2" t="s">
        <v>318</v>
      </c>
      <c r="H679" s="2" t="s">
        <v>470</v>
      </c>
      <c r="I679" t="s">
        <v>6191</v>
      </c>
    </row>
    <row r="680" spans="1:9" x14ac:dyDescent="0.35">
      <c r="A680" s="2" t="s">
        <v>4320</v>
      </c>
      <c r="B680" s="2" t="s">
        <v>4321</v>
      </c>
      <c r="C680" s="2" t="s">
        <v>4322</v>
      </c>
      <c r="D680" s="2" t="s">
        <v>4323</v>
      </c>
      <c r="E680" s="2" t="s">
        <v>4324</v>
      </c>
      <c r="F680" s="2" t="s">
        <v>191</v>
      </c>
      <c r="G680" s="2" t="s">
        <v>19</v>
      </c>
      <c r="H680" s="2">
        <v>67260</v>
      </c>
      <c r="I680" t="s">
        <v>6190</v>
      </c>
    </row>
    <row r="681" spans="1:9" x14ac:dyDescent="0.35">
      <c r="A681" s="2" t="s">
        <v>4326</v>
      </c>
      <c r="B681" s="2" t="s">
        <v>4327</v>
      </c>
      <c r="C681" s="2" t="s">
        <v>4328</v>
      </c>
      <c r="D681" s="2" t="s">
        <v>4329</v>
      </c>
      <c r="E681" s="2" t="s">
        <v>4330</v>
      </c>
      <c r="F681" s="2" t="s">
        <v>279</v>
      </c>
      <c r="G681" s="2" t="s">
        <v>28</v>
      </c>
      <c r="H681" s="2" t="s">
        <v>210</v>
      </c>
      <c r="I681" t="s">
        <v>6191</v>
      </c>
    </row>
    <row r="682" spans="1:9" x14ac:dyDescent="0.35">
      <c r="A682" s="2" t="s">
        <v>4332</v>
      </c>
      <c r="B682" s="2" t="s">
        <v>4333</v>
      </c>
      <c r="C682" s="2" t="s">
        <v>4334</v>
      </c>
      <c r="D682" s="2"/>
      <c r="E682" s="2" t="s">
        <v>4335</v>
      </c>
      <c r="F682" s="2" t="s">
        <v>170</v>
      </c>
      <c r="G682" s="2" t="s">
        <v>19</v>
      </c>
      <c r="H682" s="2">
        <v>6816</v>
      </c>
      <c r="I682" t="s">
        <v>6191</v>
      </c>
    </row>
    <row r="683" spans="1:9" x14ac:dyDescent="0.35">
      <c r="A683" s="2" t="s">
        <v>4337</v>
      </c>
      <c r="B683" s="2" t="s">
        <v>4338</v>
      </c>
      <c r="C683" s="2" t="s">
        <v>4339</v>
      </c>
      <c r="D683" s="2" t="s">
        <v>4340</v>
      </c>
      <c r="E683" s="2" t="s">
        <v>4341</v>
      </c>
      <c r="F683" s="2" t="s">
        <v>248</v>
      </c>
      <c r="G683" s="2" t="s">
        <v>28</v>
      </c>
      <c r="H683" s="2" t="s">
        <v>249</v>
      </c>
      <c r="I683" t="s">
        <v>6190</v>
      </c>
    </row>
    <row r="684" spans="1:9" x14ac:dyDescent="0.35">
      <c r="A684" s="2" t="s">
        <v>4343</v>
      </c>
      <c r="B684" s="2" t="s">
        <v>4344</v>
      </c>
      <c r="C684" s="2" t="s">
        <v>4345</v>
      </c>
      <c r="D684" s="2" t="s">
        <v>4346</v>
      </c>
      <c r="E684" s="2" t="s">
        <v>4347</v>
      </c>
      <c r="F684" s="2" t="s">
        <v>22</v>
      </c>
      <c r="G684" s="2" t="s">
        <v>19</v>
      </c>
      <c r="H684" s="2">
        <v>32209</v>
      </c>
      <c r="I684" t="s">
        <v>6190</v>
      </c>
    </row>
    <row r="685" spans="1:9" x14ac:dyDescent="0.35">
      <c r="A685" s="2" t="s">
        <v>4349</v>
      </c>
      <c r="B685" s="2" t="s">
        <v>4350</v>
      </c>
      <c r="C685" s="2" t="s">
        <v>4351</v>
      </c>
      <c r="D685" s="2" t="s">
        <v>4352</v>
      </c>
      <c r="E685" s="2" t="s">
        <v>4353</v>
      </c>
      <c r="F685" s="2" t="s">
        <v>63</v>
      </c>
      <c r="G685" s="2" t="s">
        <v>19</v>
      </c>
      <c r="H685" s="2">
        <v>77299</v>
      </c>
      <c r="I685" t="s">
        <v>6191</v>
      </c>
    </row>
    <row r="686" spans="1:9" x14ac:dyDescent="0.35">
      <c r="A686" s="2" t="s">
        <v>4355</v>
      </c>
      <c r="B686" s="2" t="s">
        <v>4356</v>
      </c>
      <c r="C686" s="2"/>
      <c r="D686" s="2" t="s">
        <v>4357</v>
      </c>
      <c r="E686" s="2" t="s">
        <v>4358</v>
      </c>
      <c r="F686" s="2" t="s">
        <v>189</v>
      </c>
      <c r="G686" s="2" t="s">
        <v>19</v>
      </c>
      <c r="H686" s="2">
        <v>97255</v>
      </c>
      <c r="I686" t="s">
        <v>6191</v>
      </c>
    </row>
    <row r="687" spans="1:9" x14ac:dyDescent="0.35">
      <c r="A687" s="2" t="s">
        <v>4360</v>
      </c>
      <c r="B687" s="2" t="s">
        <v>4361</v>
      </c>
      <c r="C687" s="2" t="s">
        <v>4362</v>
      </c>
      <c r="D687" s="2" t="s">
        <v>4363</v>
      </c>
      <c r="E687" s="2" t="s">
        <v>4364</v>
      </c>
      <c r="F687" s="2" t="s">
        <v>87</v>
      </c>
      <c r="G687" s="2" t="s">
        <v>19</v>
      </c>
      <c r="H687" s="2">
        <v>91186</v>
      </c>
      <c r="I687" t="s">
        <v>6190</v>
      </c>
    </row>
    <row r="688" spans="1:9" x14ac:dyDescent="0.35">
      <c r="A688" s="2" t="s">
        <v>4366</v>
      </c>
      <c r="B688" s="2" t="s">
        <v>4367</v>
      </c>
      <c r="C688" s="2" t="s">
        <v>4368</v>
      </c>
      <c r="D688" s="2" t="s">
        <v>4369</v>
      </c>
      <c r="E688" s="2" t="s">
        <v>4370</v>
      </c>
      <c r="F688" s="2" t="s">
        <v>178</v>
      </c>
      <c r="G688" s="2" t="s">
        <v>19</v>
      </c>
      <c r="H688" s="2">
        <v>92725</v>
      </c>
      <c r="I688" t="s">
        <v>6190</v>
      </c>
    </row>
    <row r="689" spans="1:9" x14ac:dyDescent="0.35">
      <c r="A689" s="2" t="s">
        <v>4372</v>
      </c>
      <c r="B689" s="2" t="s">
        <v>4373</v>
      </c>
      <c r="C689" s="2" t="s">
        <v>4374</v>
      </c>
      <c r="D689" s="2" t="s">
        <v>4375</v>
      </c>
      <c r="E689" s="2" t="s">
        <v>4376</v>
      </c>
      <c r="F689" s="2" t="s">
        <v>98</v>
      </c>
      <c r="G689" s="2" t="s">
        <v>19</v>
      </c>
      <c r="H689" s="2">
        <v>95160</v>
      </c>
      <c r="I689" t="s">
        <v>6191</v>
      </c>
    </row>
    <row r="690" spans="1:9" x14ac:dyDescent="0.35">
      <c r="A690" s="2" t="s">
        <v>4378</v>
      </c>
      <c r="B690" s="2" t="s">
        <v>4379</v>
      </c>
      <c r="C690" s="2" t="s">
        <v>4380</v>
      </c>
      <c r="D690" s="2" t="s">
        <v>4381</v>
      </c>
      <c r="E690" s="2" t="s">
        <v>4382</v>
      </c>
      <c r="F690" s="2" t="s">
        <v>333</v>
      </c>
      <c r="G690" s="2" t="s">
        <v>318</v>
      </c>
      <c r="H690" s="2" t="s">
        <v>334</v>
      </c>
      <c r="I690" t="s">
        <v>6191</v>
      </c>
    </row>
    <row r="691" spans="1:9" x14ac:dyDescent="0.35">
      <c r="A691" s="2" t="s">
        <v>4384</v>
      </c>
      <c r="B691" s="2" t="s">
        <v>4385</v>
      </c>
      <c r="C691" s="2" t="s">
        <v>4386</v>
      </c>
      <c r="D691" s="2" t="s">
        <v>4387</v>
      </c>
      <c r="E691" s="2" t="s">
        <v>4388</v>
      </c>
      <c r="F691" s="2" t="s">
        <v>78</v>
      </c>
      <c r="G691" s="2" t="s">
        <v>19</v>
      </c>
      <c r="H691" s="2">
        <v>80935</v>
      </c>
      <c r="I691" t="s">
        <v>6191</v>
      </c>
    </row>
    <row r="692" spans="1:9" x14ac:dyDescent="0.35">
      <c r="A692" s="2" t="s">
        <v>4390</v>
      </c>
      <c r="B692" s="2" t="s">
        <v>4391</v>
      </c>
      <c r="C692" s="2"/>
      <c r="D692" s="2"/>
      <c r="E692" s="2" t="s">
        <v>4392</v>
      </c>
      <c r="F692" s="2" t="s">
        <v>260</v>
      </c>
      <c r="G692" s="2" t="s">
        <v>19</v>
      </c>
      <c r="H692" s="2">
        <v>43605</v>
      </c>
      <c r="I692" t="s">
        <v>6191</v>
      </c>
    </row>
    <row r="693" spans="1:9" x14ac:dyDescent="0.35">
      <c r="A693" s="2" t="s">
        <v>4394</v>
      </c>
      <c r="B693" s="2" t="s">
        <v>4395</v>
      </c>
      <c r="C693" s="2" t="s">
        <v>4396</v>
      </c>
      <c r="D693" s="2" t="s">
        <v>4397</v>
      </c>
      <c r="E693" s="2" t="s">
        <v>4398</v>
      </c>
      <c r="F693" s="2" t="s">
        <v>117</v>
      </c>
      <c r="G693" s="2" t="s">
        <v>19</v>
      </c>
      <c r="H693" s="2">
        <v>33436</v>
      </c>
      <c r="I693" t="s">
        <v>6190</v>
      </c>
    </row>
    <row r="694" spans="1:9" x14ac:dyDescent="0.35">
      <c r="A694" s="2" t="s">
        <v>4400</v>
      </c>
      <c r="B694" s="2" t="s">
        <v>4401</v>
      </c>
      <c r="C694" s="2" t="s">
        <v>4402</v>
      </c>
      <c r="D694" s="2" t="s">
        <v>4403</v>
      </c>
      <c r="E694" s="2" t="s">
        <v>4404</v>
      </c>
      <c r="F694" s="2" t="s">
        <v>51</v>
      </c>
      <c r="G694" s="2" t="s">
        <v>19</v>
      </c>
      <c r="H694" s="2">
        <v>45999</v>
      </c>
      <c r="I694" t="s">
        <v>6191</v>
      </c>
    </row>
    <row r="695" spans="1:9" x14ac:dyDescent="0.35">
      <c r="A695" s="2" t="s">
        <v>4406</v>
      </c>
      <c r="B695" s="2" t="s">
        <v>4407</v>
      </c>
      <c r="C695" s="2" t="s">
        <v>4408</v>
      </c>
      <c r="D695" s="2" t="s">
        <v>4409</v>
      </c>
      <c r="E695" s="2" t="s">
        <v>4410</v>
      </c>
      <c r="F695" s="2" t="s">
        <v>104</v>
      </c>
      <c r="G695" s="2" t="s">
        <v>19</v>
      </c>
      <c r="H695" s="2">
        <v>63121</v>
      </c>
      <c r="I695" t="s">
        <v>6190</v>
      </c>
    </row>
    <row r="696" spans="1:9" x14ac:dyDescent="0.35">
      <c r="A696" s="2" t="s">
        <v>4412</v>
      </c>
      <c r="B696" s="2" t="s">
        <v>4413</v>
      </c>
      <c r="C696" s="2" t="s">
        <v>4414</v>
      </c>
      <c r="D696" s="2" t="s">
        <v>4415</v>
      </c>
      <c r="E696" s="2" t="s">
        <v>4416</v>
      </c>
      <c r="F696" s="2" t="s">
        <v>243</v>
      </c>
      <c r="G696" s="2" t="s">
        <v>19</v>
      </c>
      <c r="H696" s="2">
        <v>10705</v>
      </c>
      <c r="I696" t="s">
        <v>6191</v>
      </c>
    </row>
    <row r="697" spans="1:9" x14ac:dyDescent="0.35">
      <c r="A697" s="2" t="s">
        <v>4418</v>
      </c>
      <c r="B697" s="2" t="s">
        <v>4419</v>
      </c>
      <c r="C697" s="2" t="s">
        <v>4420</v>
      </c>
      <c r="D697" s="2" t="s">
        <v>4421</v>
      </c>
      <c r="E697" s="2" t="s">
        <v>4422</v>
      </c>
      <c r="F697" s="2" t="s">
        <v>20</v>
      </c>
      <c r="G697" s="2" t="s">
        <v>19</v>
      </c>
      <c r="H697" s="2">
        <v>21290</v>
      </c>
      <c r="I697" t="s">
        <v>6190</v>
      </c>
    </row>
    <row r="698" spans="1:9" x14ac:dyDescent="0.35">
      <c r="A698" s="2" t="s">
        <v>4424</v>
      </c>
      <c r="B698" s="2" t="s">
        <v>4425</v>
      </c>
      <c r="C698" s="2" t="s">
        <v>4426</v>
      </c>
      <c r="D698" s="2" t="s">
        <v>4427</v>
      </c>
      <c r="E698" s="2" t="s">
        <v>4428</v>
      </c>
      <c r="F698" s="2" t="s">
        <v>22</v>
      </c>
      <c r="G698" s="2" t="s">
        <v>19</v>
      </c>
      <c r="H698" s="2">
        <v>32230</v>
      </c>
      <c r="I698" t="s">
        <v>6191</v>
      </c>
    </row>
    <row r="699" spans="1:9" x14ac:dyDescent="0.35">
      <c r="A699" s="2" t="s">
        <v>4430</v>
      </c>
      <c r="B699" s="2" t="s">
        <v>4431</v>
      </c>
      <c r="C699" s="2"/>
      <c r="D699" s="2"/>
      <c r="E699" s="2" t="s">
        <v>4432</v>
      </c>
      <c r="F699" s="2" t="s">
        <v>391</v>
      </c>
      <c r="G699" s="2" t="s">
        <v>318</v>
      </c>
      <c r="H699" s="2" t="s">
        <v>392</v>
      </c>
      <c r="I699" t="s">
        <v>6191</v>
      </c>
    </row>
    <row r="700" spans="1:9" x14ac:dyDescent="0.35">
      <c r="A700" s="2" t="s">
        <v>4434</v>
      </c>
      <c r="B700" s="2" t="s">
        <v>4435</v>
      </c>
      <c r="C700" s="2" t="s">
        <v>4436</v>
      </c>
      <c r="D700" s="2" t="s">
        <v>4437</v>
      </c>
      <c r="E700" s="2" t="s">
        <v>4438</v>
      </c>
      <c r="F700" s="2" t="s">
        <v>289</v>
      </c>
      <c r="G700" s="2" t="s">
        <v>318</v>
      </c>
      <c r="H700" s="2" t="s">
        <v>444</v>
      </c>
      <c r="I700" t="s">
        <v>6191</v>
      </c>
    </row>
    <row r="701" spans="1:9" x14ac:dyDescent="0.35">
      <c r="A701" s="2" t="s">
        <v>4440</v>
      </c>
      <c r="B701" s="2" t="s">
        <v>4441</v>
      </c>
      <c r="C701" s="2" t="s">
        <v>4442</v>
      </c>
      <c r="D701" s="2" t="s">
        <v>4443</v>
      </c>
      <c r="E701" s="2" t="s">
        <v>4444</v>
      </c>
      <c r="F701" s="2" t="s">
        <v>92</v>
      </c>
      <c r="G701" s="2" t="s">
        <v>19</v>
      </c>
      <c r="H701" s="2">
        <v>33196</v>
      </c>
      <c r="I701" t="s">
        <v>6190</v>
      </c>
    </row>
    <row r="702" spans="1:9" x14ac:dyDescent="0.35">
      <c r="A702" s="2" t="s">
        <v>4446</v>
      </c>
      <c r="B702" s="2" t="s">
        <v>4447</v>
      </c>
      <c r="C702" s="2" t="s">
        <v>4448</v>
      </c>
      <c r="D702" s="2"/>
      <c r="E702" s="2" t="s">
        <v>4449</v>
      </c>
      <c r="F702" s="2" t="s">
        <v>150</v>
      </c>
      <c r="G702" s="2" t="s">
        <v>19</v>
      </c>
      <c r="H702" s="2">
        <v>94121</v>
      </c>
      <c r="I702" t="s">
        <v>6191</v>
      </c>
    </row>
    <row r="703" spans="1:9" x14ac:dyDescent="0.35">
      <c r="A703" s="2" t="s">
        <v>4451</v>
      </c>
      <c r="B703" s="2" t="s">
        <v>4452</v>
      </c>
      <c r="C703" s="2" t="s">
        <v>4453</v>
      </c>
      <c r="D703" s="2" t="s">
        <v>4454</v>
      </c>
      <c r="E703" s="2" t="s">
        <v>4455</v>
      </c>
      <c r="F703" s="2" t="s">
        <v>390</v>
      </c>
      <c r="G703" s="2" t="s">
        <v>318</v>
      </c>
      <c r="H703" s="2" t="s">
        <v>348</v>
      </c>
      <c r="I703" t="s">
        <v>6190</v>
      </c>
    </row>
    <row r="704" spans="1:9" x14ac:dyDescent="0.35">
      <c r="A704" s="2" t="s">
        <v>4457</v>
      </c>
      <c r="B704" s="2" t="s">
        <v>4458</v>
      </c>
      <c r="C704" s="2" t="s">
        <v>4459</v>
      </c>
      <c r="D704" s="2"/>
      <c r="E704" s="2" t="s">
        <v>4460</v>
      </c>
      <c r="F704" s="2" t="s">
        <v>211</v>
      </c>
      <c r="G704" s="2" t="s">
        <v>19</v>
      </c>
      <c r="H704" s="2">
        <v>33982</v>
      </c>
      <c r="I704" t="s">
        <v>6190</v>
      </c>
    </row>
    <row r="705" spans="1:9" x14ac:dyDescent="0.35">
      <c r="A705" s="2" t="s">
        <v>4462</v>
      </c>
      <c r="B705" s="2" t="s">
        <v>4463</v>
      </c>
      <c r="C705" s="2"/>
      <c r="D705" s="2" t="s">
        <v>4464</v>
      </c>
      <c r="E705" s="2" t="s">
        <v>4465</v>
      </c>
      <c r="F705" s="2" t="s">
        <v>1282</v>
      </c>
      <c r="G705" s="2" t="s">
        <v>318</v>
      </c>
      <c r="H705" s="2" t="s">
        <v>444</v>
      </c>
      <c r="I705" t="s">
        <v>6190</v>
      </c>
    </row>
    <row r="706" spans="1:9" x14ac:dyDescent="0.35">
      <c r="A706" s="2" t="s">
        <v>4467</v>
      </c>
      <c r="B706" s="2" t="s">
        <v>4468</v>
      </c>
      <c r="C706" s="2"/>
      <c r="D706" s="2" t="s">
        <v>4469</v>
      </c>
      <c r="E706" s="2" t="s">
        <v>4470</v>
      </c>
      <c r="F706" s="2" t="s">
        <v>57</v>
      </c>
      <c r="G706" s="2" t="s">
        <v>19</v>
      </c>
      <c r="H706" s="2">
        <v>10125</v>
      </c>
      <c r="I706" t="s">
        <v>6190</v>
      </c>
    </row>
    <row r="707" spans="1:9" x14ac:dyDescent="0.35">
      <c r="A707" s="2" t="s">
        <v>4472</v>
      </c>
      <c r="B707" s="2" t="s">
        <v>4473</v>
      </c>
      <c r="C707" s="2" t="s">
        <v>4474</v>
      </c>
      <c r="D707" s="2" t="s">
        <v>4475</v>
      </c>
      <c r="E707" s="2" t="s">
        <v>4476</v>
      </c>
      <c r="F707" s="2" t="s">
        <v>295</v>
      </c>
      <c r="G707" s="2" t="s">
        <v>19</v>
      </c>
      <c r="H707" s="2">
        <v>29305</v>
      </c>
      <c r="I707" t="s">
        <v>6191</v>
      </c>
    </row>
    <row r="708" spans="1:9" x14ac:dyDescent="0.35">
      <c r="A708" s="2" t="s">
        <v>4478</v>
      </c>
      <c r="B708" s="2" t="s">
        <v>4479</v>
      </c>
      <c r="C708" s="2" t="s">
        <v>4480</v>
      </c>
      <c r="D708" s="2" t="s">
        <v>4481</v>
      </c>
      <c r="E708" s="2" t="s">
        <v>4482</v>
      </c>
      <c r="F708" s="2" t="s">
        <v>208</v>
      </c>
      <c r="G708" s="2" t="s">
        <v>19</v>
      </c>
      <c r="H708" s="2">
        <v>93305</v>
      </c>
      <c r="I708" t="s">
        <v>6191</v>
      </c>
    </row>
    <row r="709" spans="1:9" x14ac:dyDescent="0.35">
      <c r="A709" s="2" t="s">
        <v>4484</v>
      </c>
      <c r="B709" s="2" t="s">
        <v>4485</v>
      </c>
      <c r="C709" s="2"/>
      <c r="D709" s="2" t="s">
        <v>4486</v>
      </c>
      <c r="E709" s="2" t="s">
        <v>4487</v>
      </c>
      <c r="F709" s="2" t="s">
        <v>382</v>
      </c>
      <c r="G709" s="2" t="s">
        <v>318</v>
      </c>
      <c r="H709" s="2" t="s">
        <v>383</v>
      </c>
      <c r="I709" t="s">
        <v>6191</v>
      </c>
    </row>
    <row r="710" spans="1:9" x14ac:dyDescent="0.35">
      <c r="A710" s="2" t="s">
        <v>4489</v>
      </c>
      <c r="B710" s="2" t="s">
        <v>4490</v>
      </c>
      <c r="C710" s="2" t="s">
        <v>4491</v>
      </c>
      <c r="D710" s="2" t="s">
        <v>4492</v>
      </c>
      <c r="E710" s="2" t="s">
        <v>4493</v>
      </c>
      <c r="F710" s="2" t="s">
        <v>104</v>
      </c>
      <c r="G710" s="2" t="s">
        <v>19</v>
      </c>
      <c r="H710" s="2">
        <v>63169</v>
      </c>
      <c r="I710" t="s">
        <v>6190</v>
      </c>
    </row>
    <row r="711" spans="1:9" x14ac:dyDescent="0.35">
      <c r="A711" s="2" t="s">
        <v>4495</v>
      </c>
      <c r="B711" s="2" t="s">
        <v>4496</v>
      </c>
      <c r="C711" s="2"/>
      <c r="D711" s="2" t="s">
        <v>4497</v>
      </c>
      <c r="E711" s="2" t="s">
        <v>4498</v>
      </c>
      <c r="F711" s="2" t="s">
        <v>66</v>
      </c>
      <c r="G711" s="2" t="s">
        <v>19</v>
      </c>
      <c r="H711" s="2">
        <v>46896</v>
      </c>
      <c r="I711" t="s">
        <v>6190</v>
      </c>
    </row>
    <row r="712" spans="1:9" x14ac:dyDescent="0.35">
      <c r="A712" s="2" t="s">
        <v>4500</v>
      </c>
      <c r="B712" s="2" t="s">
        <v>4501</v>
      </c>
      <c r="C712" s="2" t="s">
        <v>4502</v>
      </c>
      <c r="D712" s="2" t="s">
        <v>4503</v>
      </c>
      <c r="E712" s="2" t="s">
        <v>4504</v>
      </c>
      <c r="F712" s="2" t="s">
        <v>200</v>
      </c>
      <c r="G712" s="2" t="s">
        <v>19</v>
      </c>
      <c r="H712" s="2">
        <v>55564</v>
      </c>
      <c r="I712" t="s">
        <v>6191</v>
      </c>
    </row>
    <row r="713" spans="1:9" x14ac:dyDescent="0.35">
      <c r="A713" s="2" t="s">
        <v>4506</v>
      </c>
      <c r="B713" s="2" t="s">
        <v>4507</v>
      </c>
      <c r="C713" s="2" t="s">
        <v>4508</v>
      </c>
      <c r="D713" s="2" t="s">
        <v>4509</v>
      </c>
      <c r="E713" s="2" t="s">
        <v>4510</v>
      </c>
      <c r="F713" s="2" t="s">
        <v>4511</v>
      </c>
      <c r="G713" s="2" t="s">
        <v>19</v>
      </c>
      <c r="H713" s="2">
        <v>72905</v>
      </c>
      <c r="I713" t="s">
        <v>6191</v>
      </c>
    </row>
    <row r="714" spans="1:9" x14ac:dyDescent="0.35">
      <c r="A714" s="2" t="s">
        <v>4513</v>
      </c>
      <c r="B714" s="2" t="s">
        <v>4514</v>
      </c>
      <c r="C714" s="2"/>
      <c r="D714" s="2"/>
      <c r="E714" s="2" t="s">
        <v>4515</v>
      </c>
      <c r="F714" s="2" t="s">
        <v>286</v>
      </c>
      <c r="G714" s="2" t="s">
        <v>28</v>
      </c>
      <c r="H714" s="2" t="s">
        <v>287</v>
      </c>
      <c r="I714" t="s">
        <v>6191</v>
      </c>
    </row>
    <row r="715" spans="1:9" x14ac:dyDescent="0.35">
      <c r="A715" s="2" t="s">
        <v>4517</v>
      </c>
      <c r="B715" s="2" t="s">
        <v>4518</v>
      </c>
      <c r="C715" s="2" t="s">
        <v>4519</v>
      </c>
      <c r="D715" s="2" t="s">
        <v>4520</v>
      </c>
      <c r="E715" s="2" t="s">
        <v>4521</v>
      </c>
      <c r="F715" s="2" t="s">
        <v>291</v>
      </c>
      <c r="G715" s="2" t="s">
        <v>19</v>
      </c>
      <c r="H715" s="2">
        <v>95210</v>
      </c>
      <c r="I715" t="s">
        <v>6191</v>
      </c>
    </row>
    <row r="716" spans="1:9" x14ac:dyDescent="0.35">
      <c r="A716" s="2" t="s">
        <v>4523</v>
      </c>
      <c r="B716" s="2" t="s">
        <v>4524</v>
      </c>
      <c r="C716" s="2" t="s">
        <v>4525</v>
      </c>
      <c r="D716" s="2" t="s">
        <v>4526</v>
      </c>
      <c r="E716" s="2" t="s">
        <v>4527</v>
      </c>
      <c r="F716" s="2" t="s">
        <v>436</v>
      </c>
      <c r="G716" s="2" t="s">
        <v>318</v>
      </c>
      <c r="H716" s="2" t="s">
        <v>410</v>
      </c>
      <c r="I716" t="s">
        <v>6190</v>
      </c>
    </row>
    <row r="717" spans="1:9" x14ac:dyDescent="0.35">
      <c r="A717" s="2" t="s">
        <v>4529</v>
      </c>
      <c r="B717" s="2" t="s">
        <v>4530</v>
      </c>
      <c r="C717" s="2" t="s">
        <v>4531</v>
      </c>
      <c r="D717" s="2"/>
      <c r="E717" s="2" t="s">
        <v>4532</v>
      </c>
      <c r="F717" s="2" t="s">
        <v>137</v>
      </c>
      <c r="G717" s="2" t="s">
        <v>19</v>
      </c>
      <c r="H717" s="2">
        <v>33686</v>
      </c>
      <c r="I717" t="s">
        <v>6191</v>
      </c>
    </row>
    <row r="718" spans="1:9" x14ac:dyDescent="0.35">
      <c r="A718" s="2" t="s">
        <v>4534</v>
      </c>
      <c r="B718" s="2" t="s">
        <v>4535</v>
      </c>
      <c r="C718" s="2" t="s">
        <v>4536</v>
      </c>
      <c r="D718" s="2" t="s">
        <v>4537</v>
      </c>
      <c r="E718" s="2" t="s">
        <v>4538</v>
      </c>
      <c r="F718" s="2" t="s">
        <v>1447</v>
      </c>
      <c r="G718" s="2" t="s">
        <v>318</v>
      </c>
      <c r="H718" s="2" t="s">
        <v>460</v>
      </c>
      <c r="I718" t="s">
        <v>6191</v>
      </c>
    </row>
    <row r="719" spans="1:9" x14ac:dyDescent="0.35">
      <c r="A719" s="2" t="s">
        <v>4540</v>
      </c>
      <c r="B719" s="2" t="s">
        <v>4541</v>
      </c>
      <c r="C719" s="2" t="s">
        <v>4542</v>
      </c>
      <c r="D719" s="2" t="s">
        <v>4543</v>
      </c>
      <c r="E719" s="2" t="s">
        <v>4544</v>
      </c>
      <c r="F719" s="2" t="s">
        <v>46</v>
      </c>
      <c r="G719" s="2" t="s">
        <v>19</v>
      </c>
      <c r="H719" s="2">
        <v>19104</v>
      </c>
      <c r="I719" t="s">
        <v>6191</v>
      </c>
    </row>
    <row r="720" spans="1:9" x14ac:dyDescent="0.35">
      <c r="A720" s="2" t="s">
        <v>4546</v>
      </c>
      <c r="B720" s="2" t="s">
        <v>4547</v>
      </c>
      <c r="C720" s="2" t="s">
        <v>4548</v>
      </c>
      <c r="D720" s="2" t="s">
        <v>4549</v>
      </c>
      <c r="E720" s="2" t="s">
        <v>4550</v>
      </c>
      <c r="F720" s="2" t="s">
        <v>467</v>
      </c>
      <c r="G720" s="2" t="s">
        <v>19</v>
      </c>
      <c r="H720" s="2">
        <v>76905</v>
      </c>
      <c r="I720" t="s">
        <v>6191</v>
      </c>
    </row>
    <row r="721" spans="1:9" x14ac:dyDescent="0.35">
      <c r="A721" s="2" t="s">
        <v>4552</v>
      </c>
      <c r="B721" s="2" t="s">
        <v>4553</v>
      </c>
      <c r="C721" s="2" t="s">
        <v>4554</v>
      </c>
      <c r="D721" s="2" t="s">
        <v>4555</v>
      </c>
      <c r="E721" s="2" t="s">
        <v>4556</v>
      </c>
      <c r="F721" s="2" t="s">
        <v>27</v>
      </c>
      <c r="G721" s="2" t="s">
        <v>19</v>
      </c>
      <c r="H721" s="2">
        <v>90035</v>
      </c>
      <c r="I721" t="s">
        <v>6190</v>
      </c>
    </row>
    <row r="722" spans="1:9" x14ac:dyDescent="0.35">
      <c r="A722" s="2" t="s">
        <v>4558</v>
      </c>
      <c r="B722" s="2" t="s">
        <v>4559</v>
      </c>
      <c r="C722" s="2" t="s">
        <v>4560</v>
      </c>
      <c r="D722" s="2" t="s">
        <v>4561</v>
      </c>
      <c r="E722" s="2" t="s">
        <v>4562</v>
      </c>
      <c r="F722" s="2" t="s">
        <v>174</v>
      </c>
      <c r="G722" s="2" t="s">
        <v>19</v>
      </c>
      <c r="H722" s="2">
        <v>48912</v>
      </c>
      <c r="I722" t="s">
        <v>6190</v>
      </c>
    </row>
    <row r="723" spans="1:9" x14ac:dyDescent="0.35">
      <c r="A723" s="2" t="s">
        <v>4564</v>
      </c>
      <c r="B723" s="2" t="s">
        <v>4565</v>
      </c>
      <c r="C723" s="2" t="s">
        <v>4566</v>
      </c>
      <c r="D723" s="2" t="s">
        <v>4567</v>
      </c>
      <c r="E723" s="2" t="s">
        <v>4568</v>
      </c>
      <c r="F723" s="2" t="s">
        <v>209</v>
      </c>
      <c r="G723" s="2" t="s">
        <v>19</v>
      </c>
      <c r="H723" s="2">
        <v>34615</v>
      </c>
      <c r="I723" t="s">
        <v>6190</v>
      </c>
    </row>
    <row r="724" spans="1:9" x14ac:dyDescent="0.35">
      <c r="A724" s="2" t="s">
        <v>4570</v>
      </c>
      <c r="B724" s="2" t="s">
        <v>4571</v>
      </c>
      <c r="C724" s="2"/>
      <c r="D724" s="2" t="s">
        <v>4572</v>
      </c>
      <c r="E724" s="2" t="s">
        <v>4573</v>
      </c>
      <c r="F724" s="2" t="s">
        <v>146</v>
      </c>
      <c r="G724" s="2" t="s">
        <v>19</v>
      </c>
      <c r="H724" s="2">
        <v>90605</v>
      </c>
      <c r="I724" t="s">
        <v>6191</v>
      </c>
    </row>
    <row r="725" spans="1:9" x14ac:dyDescent="0.35">
      <c r="A725" s="2" t="s">
        <v>4575</v>
      </c>
      <c r="B725" s="2" t="s">
        <v>4576</v>
      </c>
      <c r="C725" s="2" t="s">
        <v>4577</v>
      </c>
      <c r="D725" s="2" t="s">
        <v>4578</v>
      </c>
      <c r="E725" s="2" t="s">
        <v>4579</v>
      </c>
      <c r="F725" s="2" t="s">
        <v>30</v>
      </c>
      <c r="G725" s="2" t="s">
        <v>19</v>
      </c>
      <c r="H725" s="2">
        <v>93773</v>
      </c>
      <c r="I725" t="s">
        <v>6191</v>
      </c>
    </row>
    <row r="726" spans="1:9" x14ac:dyDescent="0.35">
      <c r="A726" s="2" t="s">
        <v>4581</v>
      </c>
      <c r="B726" s="2" t="s">
        <v>4582</v>
      </c>
      <c r="C726" s="2"/>
      <c r="D726" s="2" t="s">
        <v>4583</v>
      </c>
      <c r="E726" s="2" t="s">
        <v>4584</v>
      </c>
      <c r="F726" s="2" t="s">
        <v>57</v>
      </c>
      <c r="G726" s="2" t="s">
        <v>19</v>
      </c>
      <c r="H726" s="2">
        <v>10155</v>
      </c>
      <c r="I726" t="s">
        <v>6190</v>
      </c>
    </row>
    <row r="727" spans="1:9" x14ac:dyDescent="0.35">
      <c r="A727" s="2" t="s">
        <v>4586</v>
      </c>
      <c r="B727" s="2" t="s">
        <v>4587</v>
      </c>
      <c r="C727" s="2" t="s">
        <v>4588</v>
      </c>
      <c r="D727" s="2" t="s">
        <v>4589</v>
      </c>
      <c r="E727" s="2" t="s">
        <v>4590</v>
      </c>
      <c r="F727" s="2" t="s">
        <v>78</v>
      </c>
      <c r="G727" s="2" t="s">
        <v>19</v>
      </c>
      <c r="H727" s="2">
        <v>80935</v>
      </c>
      <c r="I727" t="s">
        <v>6191</v>
      </c>
    </row>
    <row r="728" spans="1:9" x14ac:dyDescent="0.35">
      <c r="A728" s="2" t="s">
        <v>4592</v>
      </c>
      <c r="B728" s="2" t="s">
        <v>4593</v>
      </c>
      <c r="C728" s="2"/>
      <c r="D728" s="2" t="s">
        <v>4594</v>
      </c>
      <c r="E728" s="2" t="s">
        <v>4595</v>
      </c>
      <c r="F728" s="2" t="s">
        <v>277</v>
      </c>
      <c r="G728" s="2" t="s">
        <v>19</v>
      </c>
      <c r="H728" s="2">
        <v>90831</v>
      </c>
      <c r="I728" t="s">
        <v>6191</v>
      </c>
    </row>
    <row r="729" spans="1:9" x14ac:dyDescent="0.35">
      <c r="A729" s="2" t="s">
        <v>4597</v>
      </c>
      <c r="B729" s="2" t="s">
        <v>4598</v>
      </c>
      <c r="C729" s="2" t="s">
        <v>4599</v>
      </c>
      <c r="D729" s="2" t="s">
        <v>4600</v>
      </c>
      <c r="E729" s="2" t="s">
        <v>4601</v>
      </c>
      <c r="F729" s="2" t="s">
        <v>331</v>
      </c>
      <c r="G729" s="2" t="s">
        <v>318</v>
      </c>
      <c r="H729" s="2" t="s">
        <v>332</v>
      </c>
      <c r="I729" t="s">
        <v>6190</v>
      </c>
    </row>
    <row r="730" spans="1:9" x14ac:dyDescent="0.35">
      <c r="A730" s="2" t="s">
        <v>4603</v>
      </c>
      <c r="B730" s="2" t="s">
        <v>4604</v>
      </c>
      <c r="C730" s="2" t="s">
        <v>4605</v>
      </c>
      <c r="D730" s="2" t="s">
        <v>4606</v>
      </c>
      <c r="E730" s="2" t="s">
        <v>4607</v>
      </c>
      <c r="F730" s="2" t="s">
        <v>122</v>
      </c>
      <c r="G730" s="2" t="s">
        <v>19</v>
      </c>
      <c r="H730" s="2">
        <v>89510</v>
      </c>
      <c r="I730" t="s">
        <v>6190</v>
      </c>
    </row>
    <row r="731" spans="1:9" x14ac:dyDescent="0.35">
      <c r="A731" s="2" t="s">
        <v>4609</v>
      </c>
      <c r="B731" s="2" t="s">
        <v>4610</v>
      </c>
      <c r="C731" s="2" t="s">
        <v>4611</v>
      </c>
      <c r="D731" s="2" t="s">
        <v>4612</v>
      </c>
      <c r="E731" s="2" t="s">
        <v>4613</v>
      </c>
      <c r="F731" s="2" t="s">
        <v>81</v>
      </c>
      <c r="G731" s="2" t="s">
        <v>28</v>
      </c>
      <c r="H731" s="2" t="s">
        <v>258</v>
      </c>
      <c r="I731" t="s">
        <v>6191</v>
      </c>
    </row>
    <row r="732" spans="1:9" x14ac:dyDescent="0.35">
      <c r="A732" s="2" t="s">
        <v>4615</v>
      </c>
      <c r="B732" s="2" t="s">
        <v>4616</v>
      </c>
      <c r="C732" s="2" t="s">
        <v>4617</v>
      </c>
      <c r="D732" s="2" t="s">
        <v>4618</v>
      </c>
      <c r="E732" s="2" t="s">
        <v>4619</v>
      </c>
      <c r="F732" s="2" t="s">
        <v>107</v>
      </c>
      <c r="G732" s="2" t="s">
        <v>19</v>
      </c>
      <c r="H732" s="2">
        <v>89155</v>
      </c>
      <c r="I732" t="s">
        <v>6191</v>
      </c>
    </row>
    <row r="733" spans="1:9" x14ac:dyDescent="0.35">
      <c r="A733" s="2" t="s">
        <v>4621</v>
      </c>
      <c r="B733" s="2" t="s">
        <v>4622</v>
      </c>
      <c r="C733" s="2"/>
      <c r="D733" s="2" t="s">
        <v>4623</v>
      </c>
      <c r="E733" s="2" t="s">
        <v>4624</v>
      </c>
      <c r="F733" s="2" t="s">
        <v>168</v>
      </c>
      <c r="G733" s="2" t="s">
        <v>19</v>
      </c>
      <c r="H733" s="2">
        <v>19805</v>
      </c>
      <c r="I733" t="s">
        <v>6190</v>
      </c>
    </row>
    <row r="734" spans="1:9" x14ac:dyDescent="0.35">
      <c r="A734" s="2" t="s">
        <v>4626</v>
      </c>
      <c r="B734" s="2" t="s">
        <v>4627</v>
      </c>
      <c r="C734" s="2" t="s">
        <v>4628</v>
      </c>
      <c r="D734" s="2" t="s">
        <v>4629</v>
      </c>
      <c r="E734" s="2" t="s">
        <v>4630</v>
      </c>
      <c r="F734" s="2" t="s">
        <v>122</v>
      </c>
      <c r="G734" s="2" t="s">
        <v>19</v>
      </c>
      <c r="H734" s="2">
        <v>89550</v>
      </c>
      <c r="I734" t="s">
        <v>6191</v>
      </c>
    </row>
    <row r="735" spans="1:9" x14ac:dyDescent="0.35">
      <c r="A735" s="2" t="s">
        <v>4632</v>
      </c>
      <c r="B735" s="2" t="s">
        <v>4633</v>
      </c>
      <c r="C735" s="2" t="s">
        <v>4634</v>
      </c>
      <c r="D735" s="2" t="s">
        <v>4635</v>
      </c>
      <c r="E735" s="2" t="s">
        <v>4636</v>
      </c>
      <c r="F735" s="2" t="s">
        <v>142</v>
      </c>
      <c r="G735" s="2" t="s">
        <v>19</v>
      </c>
      <c r="H735" s="2">
        <v>35487</v>
      </c>
      <c r="I735" t="s">
        <v>6190</v>
      </c>
    </row>
    <row r="736" spans="1:9" x14ac:dyDescent="0.35">
      <c r="A736" s="2" t="s">
        <v>4638</v>
      </c>
      <c r="B736" s="2" t="s">
        <v>4639</v>
      </c>
      <c r="C736" s="2"/>
      <c r="D736" s="2" t="s">
        <v>4640</v>
      </c>
      <c r="E736" s="2" t="s">
        <v>4641</v>
      </c>
      <c r="F736" s="2" t="s">
        <v>206</v>
      </c>
      <c r="G736" s="2" t="s">
        <v>19</v>
      </c>
      <c r="H736" s="2">
        <v>92645</v>
      </c>
      <c r="I736" t="s">
        <v>6191</v>
      </c>
    </row>
    <row r="737" spans="1:9" x14ac:dyDescent="0.35">
      <c r="A737" s="2" t="s">
        <v>4643</v>
      </c>
      <c r="B737" s="2" t="s">
        <v>4644</v>
      </c>
      <c r="C737" s="2" t="s">
        <v>4645</v>
      </c>
      <c r="D737" s="2"/>
      <c r="E737" s="2" t="s">
        <v>4646</v>
      </c>
      <c r="F737" s="2" t="s">
        <v>67</v>
      </c>
      <c r="G737" s="2" t="s">
        <v>19</v>
      </c>
      <c r="H737" s="2">
        <v>66225</v>
      </c>
      <c r="I737" t="s">
        <v>6191</v>
      </c>
    </row>
    <row r="738" spans="1:9" x14ac:dyDescent="0.35">
      <c r="A738" s="2" t="s">
        <v>4648</v>
      </c>
      <c r="B738" s="2" t="s">
        <v>4649</v>
      </c>
      <c r="C738" s="2" t="s">
        <v>4650</v>
      </c>
      <c r="D738" s="2" t="s">
        <v>4651</v>
      </c>
      <c r="E738" s="2" t="s">
        <v>4652</v>
      </c>
      <c r="F738" s="2" t="s">
        <v>1282</v>
      </c>
      <c r="G738" s="2" t="s">
        <v>318</v>
      </c>
      <c r="H738" s="2" t="s">
        <v>444</v>
      </c>
      <c r="I738" t="s">
        <v>6190</v>
      </c>
    </row>
    <row r="739" spans="1:9" x14ac:dyDescent="0.35">
      <c r="A739" s="2" t="s">
        <v>4654</v>
      </c>
      <c r="B739" s="2" t="s">
        <v>4655</v>
      </c>
      <c r="C739" s="2" t="s">
        <v>4656</v>
      </c>
      <c r="D739" s="2" t="s">
        <v>4657</v>
      </c>
      <c r="E739" s="2" t="s">
        <v>4658</v>
      </c>
      <c r="F739" s="2" t="s">
        <v>51</v>
      </c>
      <c r="G739" s="2" t="s">
        <v>19</v>
      </c>
      <c r="H739" s="2">
        <v>45228</v>
      </c>
      <c r="I739" t="s">
        <v>6191</v>
      </c>
    </row>
    <row r="740" spans="1:9" x14ac:dyDescent="0.35">
      <c r="A740" s="2" t="s">
        <v>4660</v>
      </c>
      <c r="B740" s="2" t="s">
        <v>4661</v>
      </c>
      <c r="C740" s="2" t="s">
        <v>4662</v>
      </c>
      <c r="D740" s="2" t="s">
        <v>4663</v>
      </c>
      <c r="E740" s="2" t="s">
        <v>4664</v>
      </c>
      <c r="F740" s="2" t="s">
        <v>264</v>
      </c>
      <c r="G740" s="2" t="s">
        <v>28</v>
      </c>
      <c r="H740" s="2" t="s">
        <v>265</v>
      </c>
      <c r="I740" t="s">
        <v>6191</v>
      </c>
    </row>
    <row r="741" spans="1:9" x14ac:dyDescent="0.35">
      <c r="A741" s="2" t="s">
        <v>4666</v>
      </c>
      <c r="B741" s="2" t="s">
        <v>4667</v>
      </c>
      <c r="C741" s="2"/>
      <c r="D741" s="2" t="s">
        <v>4668</v>
      </c>
      <c r="E741" s="2" t="s">
        <v>4669</v>
      </c>
      <c r="F741" s="2" t="s">
        <v>189</v>
      </c>
      <c r="G741" s="2" t="s">
        <v>19</v>
      </c>
      <c r="H741" s="2">
        <v>97296</v>
      </c>
      <c r="I741" t="s">
        <v>6190</v>
      </c>
    </row>
    <row r="742" spans="1:9" x14ac:dyDescent="0.35">
      <c r="A742" s="2" t="s">
        <v>4671</v>
      </c>
      <c r="B742" s="2" t="s">
        <v>4672</v>
      </c>
      <c r="C742" s="2" t="s">
        <v>4673</v>
      </c>
      <c r="D742" s="2" t="s">
        <v>4674</v>
      </c>
      <c r="E742" s="2" t="s">
        <v>4675</v>
      </c>
      <c r="F742" s="2" t="s">
        <v>382</v>
      </c>
      <c r="G742" s="2" t="s">
        <v>318</v>
      </c>
      <c r="H742" s="2" t="s">
        <v>383</v>
      </c>
      <c r="I742" t="s">
        <v>6191</v>
      </c>
    </row>
    <row r="743" spans="1:9" x14ac:dyDescent="0.35">
      <c r="A743" s="2" t="s">
        <v>4677</v>
      </c>
      <c r="B743" s="2" t="s">
        <v>4678</v>
      </c>
      <c r="C743" s="2" t="s">
        <v>4679</v>
      </c>
      <c r="D743" s="2" t="s">
        <v>4680</v>
      </c>
      <c r="E743" s="2" t="s">
        <v>4681</v>
      </c>
      <c r="F743" s="2" t="s">
        <v>256</v>
      </c>
      <c r="G743" s="2" t="s">
        <v>19</v>
      </c>
      <c r="H743" s="2">
        <v>94089</v>
      </c>
      <c r="I743" t="s">
        <v>6191</v>
      </c>
    </row>
    <row r="744" spans="1:9" x14ac:dyDescent="0.35">
      <c r="A744" s="2" t="s">
        <v>4683</v>
      </c>
      <c r="B744" s="2" t="s">
        <v>4684</v>
      </c>
      <c r="C744" s="2" t="s">
        <v>4685</v>
      </c>
      <c r="D744" s="2" t="s">
        <v>4686</v>
      </c>
      <c r="E744" s="2" t="s">
        <v>4687</v>
      </c>
      <c r="F744" s="2" t="s">
        <v>23</v>
      </c>
      <c r="G744" s="2" t="s">
        <v>19</v>
      </c>
      <c r="H744" s="2">
        <v>38188</v>
      </c>
      <c r="I744" t="s">
        <v>6191</v>
      </c>
    </row>
    <row r="745" spans="1:9" x14ac:dyDescent="0.35">
      <c r="A745" s="2" t="s">
        <v>4689</v>
      </c>
      <c r="B745" s="2" t="s">
        <v>4690</v>
      </c>
      <c r="C745" s="2" t="s">
        <v>4691</v>
      </c>
      <c r="D745" s="2" t="s">
        <v>4692</v>
      </c>
      <c r="E745" s="2" t="s">
        <v>4693</v>
      </c>
      <c r="F745" s="2" t="s">
        <v>80</v>
      </c>
      <c r="G745" s="2" t="s">
        <v>19</v>
      </c>
      <c r="H745" s="2">
        <v>32868</v>
      </c>
      <c r="I745" t="s">
        <v>6191</v>
      </c>
    </row>
    <row r="746" spans="1:9" x14ac:dyDescent="0.35">
      <c r="A746" s="2" t="s">
        <v>4695</v>
      </c>
      <c r="B746" s="2" t="s">
        <v>4696</v>
      </c>
      <c r="C746" s="2"/>
      <c r="D746" s="2" t="s">
        <v>4697</v>
      </c>
      <c r="E746" s="2" t="s">
        <v>4698</v>
      </c>
      <c r="F746" s="2" t="s">
        <v>41</v>
      </c>
      <c r="G746" s="2" t="s">
        <v>19</v>
      </c>
      <c r="H746" s="2">
        <v>48232</v>
      </c>
      <c r="I746" t="s">
        <v>6190</v>
      </c>
    </row>
    <row r="747" spans="1:9" x14ac:dyDescent="0.35">
      <c r="A747" s="2" t="s">
        <v>4700</v>
      </c>
      <c r="B747" s="2" t="s">
        <v>4701</v>
      </c>
      <c r="C747" s="2" t="s">
        <v>4702</v>
      </c>
      <c r="D747" s="2" t="s">
        <v>4703</v>
      </c>
      <c r="E747" s="2" t="s">
        <v>4704</v>
      </c>
      <c r="F747" s="2" t="s">
        <v>483</v>
      </c>
      <c r="G747" s="2" t="s">
        <v>318</v>
      </c>
      <c r="H747" s="2" t="s">
        <v>484</v>
      </c>
      <c r="I747" t="s">
        <v>6191</v>
      </c>
    </row>
    <row r="748" spans="1:9" x14ac:dyDescent="0.35">
      <c r="A748" s="2" t="s">
        <v>4706</v>
      </c>
      <c r="B748" s="2" t="s">
        <v>4707</v>
      </c>
      <c r="C748" s="2" t="s">
        <v>4708</v>
      </c>
      <c r="D748" s="2" t="s">
        <v>4709</v>
      </c>
      <c r="E748" s="2" t="s">
        <v>4710</v>
      </c>
      <c r="F748" s="2" t="s">
        <v>459</v>
      </c>
      <c r="G748" s="2" t="s">
        <v>318</v>
      </c>
      <c r="H748" s="2" t="s">
        <v>460</v>
      </c>
      <c r="I748" t="s">
        <v>6191</v>
      </c>
    </row>
    <row r="749" spans="1:9" x14ac:dyDescent="0.35">
      <c r="A749" s="2" t="s">
        <v>4712</v>
      </c>
      <c r="B749" s="2" t="s">
        <v>4713</v>
      </c>
      <c r="C749" s="2" t="s">
        <v>4714</v>
      </c>
      <c r="D749" s="2" t="s">
        <v>4715</v>
      </c>
      <c r="E749" s="2" t="s">
        <v>4716</v>
      </c>
      <c r="F749" s="2" t="s">
        <v>430</v>
      </c>
      <c r="G749" s="2" t="s">
        <v>318</v>
      </c>
      <c r="H749" s="2" t="s">
        <v>431</v>
      </c>
      <c r="I749" t="s">
        <v>6190</v>
      </c>
    </row>
    <row r="750" spans="1:9" x14ac:dyDescent="0.35">
      <c r="A750" s="2" t="s">
        <v>4718</v>
      </c>
      <c r="B750" s="2" t="s">
        <v>4719</v>
      </c>
      <c r="C750" s="2" t="s">
        <v>4720</v>
      </c>
      <c r="D750" s="2" t="s">
        <v>4721</v>
      </c>
      <c r="E750" s="2" t="s">
        <v>4722</v>
      </c>
      <c r="F750" s="2" t="s">
        <v>38</v>
      </c>
      <c r="G750" s="2" t="s">
        <v>19</v>
      </c>
      <c r="H750" s="2">
        <v>23203</v>
      </c>
      <c r="I750" t="s">
        <v>6191</v>
      </c>
    </row>
    <row r="751" spans="1:9" x14ac:dyDescent="0.35">
      <c r="A751" s="2" t="s">
        <v>4724</v>
      </c>
      <c r="B751" s="2" t="s">
        <v>4725</v>
      </c>
      <c r="C751" s="2" t="s">
        <v>4726</v>
      </c>
      <c r="D751" s="2" t="s">
        <v>4727</v>
      </c>
      <c r="E751" s="2" t="s">
        <v>4728</v>
      </c>
      <c r="F751" s="2" t="s">
        <v>4729</v>
      </c>
      <c r="G751" s="2" t="s">
        <v>318</v>
      </c>
      <c r="H751" s="2" t="s">
        <v>410</v>
      </c>
      <c r="I751" t="s">
        <v>6190</v>
      </c>
    </row>
    <row r="752" spans="1:9" x14ac:dyDescent="0.35">
      <c r="A752" s="2" t="s">
        <v>4731</v>
      </c>
      <c r="B752" s="2" t="s">
        <v>4732</v>
      </c>
      <c r="C752" s="2"/>
      <c r="D752" s="2" t="s">
        <v>4733</v>
      </c>
      <c r="E752" s="2" t="s">
        <v>4734</v>
      </c>
      <c r="F752" s="2" t="s">
        <v>106</v>
      </c>
      <c r="G752" s="2" t="s">
        <v>19</v>
      </c>
      <c r="H752" s="2">
        <v>76178</v>
      </c>
      <c r="I752" t="s">
        <v>6190</v>
      </c>
    </row>
    <row r="753" spans="1:9" x14ac:dyDescent="0.35">
      <c r="A753" s="2" t="s">
        <v>4736</v>
      </c>
      <c r="B753" s="2" t="s">
        <v>4737</v>
      </c>
      <c r="C753" s="2" t="s">
        <v>4738</v>
      </c>
      <c r="D753" s="2" t="s">
        <v>4739</v>
      </c>
      <c r="E753" s="2" t="s">
        <v>4740</v>
      </c>
      <c r="F753" s="2" t="s">
        <v>139</v>
      </c>
      <c r="G753" s="2" t="s">
        <v>19</v>
      </c>
      <c r="H753" s="2">
        <v>11254</v>
      </c>
      <c r="I753" t="s">
        <v>6191</v>
      </c>
    </row>
    <row r="754" spans="1:9" x14ac:dyDescent="0.35">
      <c r="A754" s="2" t="s">
        <v>4742</v>
      </c>
      <c r="B754" s="2" t="s">
        <v>4743</v>
      </c>
      <c r="C754" s="2" t="s">
        <v>4744</v>
      </c>
      <c r="D754" s="2" t="s">
        <v>4745</v>
      </c>
      <c r="E754" s="2" t="s">
        <v>4746</v>
      </c>
      <c r="F754" s="2" t="s">
        <v>106</v>
      </c>
      <c r="G754" s="2" t="s">
        <v>19</v>
      </c>
      <c r="H754" s="2">
        <v>76198</v>
      </c>
      <c r="I754" t="s">
        <v>6190</v>
      </c>
    </row>
    <row r="755" spans="1:9" x14ac:dyDescent="0.35">
      <c r="A755" s="2" t="s">
        <v>4748</v>
      </c>
      <c r="B755" s="2" t="s">
        <v>4749</v>
      </c>
      <c r="C755" s="2" t="s">
        <v>4750</v>
      </c>
      <c r="D755" s="2" t="s">
        <v>4751</v>
      </c>
      <c r="E755" s="2" t="s">
        <v>4752</v>
      </c>
      <c r="F755" s="2" t="s">
        <v>184</v>
      </c>
      <c r="G755" s="2" t="s">
        <v>19</v>
      </c>
      <c r="H755" s="2">
        <v>85053</v>
      </c>
      <c r="I755" t="s">
        <v>6191</v>
      </c>
    </row>
    <row r="756" spans="1:9" x14ac:dyDescent="0.35">
      <c r="A756" s="2" t="s">
        <v>4754</v>
      </c>
      <c r="B756" s="2" t="s">
        <v>4755</v>
      </c>
      <c r="C756" s="2" t="s">
        <v>4756</v>
      </c>
      <c r="D756" s="2"/>
      <c r="E756" s="2" t="s">
        <v>4757</v>
      </c>
      <c r="F756" s="2" t="s">
        <v>47</v>
      </c>
      <c r="G756" s="2" t="s">
        <v>19</v>
      </c>
      <c r="H756" s="2">
        <v>20470</v>
      </c>
      <c r="I756" t="s">
        <v>6191</v>
      </c>
    </row>
    <row r="757" spans="1:9" x14ac:dyDescent="0.35">
      <c r="A757" s="2" t="s">
        <v>4759</v>
      </c>
      <c r="B757" s="2" t="s">
        <v>4760</v>
      </c>
      <c r="C757" s="2" t="s">
        <v>4761</v>
      </c>
      <c r="D757" s="2" t="s">
        <v>4762</v>
      </c>
      <c r="E757" s="2" t="s">
        <v>4763</v>
      </c>
      <c r="F757" s="2" t="s">
        <v>52</v>
      </c>
      <c r="G757" s="2" t="s">
        <v>19</v>
      </c>
      <c r="H757" s="2">
        <v>75287</v>
      </c>
      <c r="I757" t="s">
        <v>6191</v>
      </c>
    </row>
    <row r="758" spans="1:9" x14ac:dyDescent="0.35">
      <c r="A758" s="2" t="s">
        <v>4765</v>
      </c>
      <c r="B758" s="2" t="s">
        <v>4766</v>
      </c>
      <c r="C758" s="2" t="s">
        <v>4767</v>
      </c>
      <c r="D758" s="2" t="s">
        <v>4768</v>
      </c>
      <c r="E758" s="2" t="s">
        <v>4769</v>
      </c>
      <c r="F758" s="2" t="s">
        <v>171</v>
      </c>
      <c r="G758" s="2" t="s">
        <v>19</v>
      </c>
      <c r="H758" s="2">
        <v>28805</v>
      </c>
      <c r="I758" t="s">
        <v>6190</v>
      </c>
    </row>
    <row r="759" spans="1:9" x14ac:dyDescent="0.35">
      <c r="A759" s="2" t="s">
        <v>4771</v>
      </c>
      <c r="B759" s="2" t="s">
        <v>4772</v>
      </c>
      <c r="C759" s="2" t="s">
        <v>4773</v>
      </c>
      <c r="D759" s="2" t="s">
        <v>4774</v>
      </c>
      <c r="E759" s="2" t="s">
        <v>4775</v>
      </c>
      <c r="F759" s="2" t="s">
        <v>252</v>
      </c>
      <c r="G759" s="2" t="s">
        <v>19</v>
      </c>
      <c r="H759" s="2">
        <v>59112</v>
      </c>
      <c r="I759" t="s">
        <v>6190</v>
      </c>
    </row>
    <row r="760" spans="1:9" x14ac:dyDescent="0.35">
      <c r="A760" s="2" t="s">
        <v>4777</v>
      </c>
      <c r="B760" s="2" t="s">
        <v>4778</v>
      </c>
      <c r="C760" s="2" t="s">
        <v>4779</v>
      </c>
      <c r="D760" s="2"/>
      <c r="E760" s="2" t="s">
        <v>4780</v>
      </c>
      <c r="F760" s="2" t="s">
        <v>104</v>
      </c>
      <c r="G760" s="2" t="s">
        <v>19</v>
      </c>
      <c r="H760" s="2">
        <v>63126</v>
      </c>
      <c r="I760" t="s">
        <v>6191</v>
      </c>
    </row>
    <row r="761" spans="1:9" x14ac:dyDescent="0.35">
      <c r="A761" s="2" t="s">
        <v>4782</v>
      </c>
      <c r="B761" s="2" t="s">
        <v>4783</v>
      </c>
      <c r="C761" s="2" t="s">
        <v>4784</v>
      </c>
      <c r="D761" s="2" t="s">
        <v>4785</v>
      </c>
      <c r="E761" s="2" t="s">
        <v>4786</v>
      </c>
      <c r="F761" s="2" t="s">
        <v>155</v>
      </c>
      <c r="G761" s="2" t="s">
        <v>19</v>
      </c>
      <c r="H761" s="2">
        <v>64054</v>
      </c>
      <c r="I761" t="s">
        <v>6190</v>
      </c>
    </row>
    <row r="762" spans="1:9" x14ac:dyDescent="0.35">
      <c r="A762" s="2" t="s">
        <v>4788</v>
      </c>
      <c r="B762" s="2" t="s">
        <v>4789</v>
      </c>
      <c r="C762" s="2" t="s">
        <v>4790</v>
      </c>
      <c r="D762" s="2"/>
      <c r="E762" s="2" t="s">
        <v>4791</v>
      </c>
      <c r="F762" s="2" t="s">
        <v>82</v>
      </c>
      <c r="G762" s="2" t="s">
        <v>19</v>
      </c>
      <c r="H762" s="2">
        <v>27404</v>
      </c>
      <c r="I762" t="s">
        <v>6191</v>
      </c>
    </row>
    <row r="763" spans="1:9" x14ac:dyDescent="0.35">
      <c r="A763" s="2" t="s">
        <v>4793</v>
      </c>
      <c r="B763" s="2" t="s">
        <v>4794</v>
      </c>
      <c r="C763" s="2" t="s">
        <v>4795</v>
      </c>
      <c r="D763" s="2"/>
      <c r="E763" s="2" t="s">
        <v>4796</v>
      </c>
      <c r="F763" s="2" t="s">
        <v>99</v>
      </c>
      <c r="G763" s="2" t="s">
        <v>19</v>
      </c>
      <c r="H763" s="2">
        <v>71213</v>
      </c>
      <c r="I763" t="s">
        <v>6190</v>
      </c>
    </row>
    <row r="764" spans="1:9" x14ac:dyDescent="0.35">
      <c r="A764" s="2" t="s">
        <v>4798</v>
      </c>
      <c r="B764" s="2" t="s">
        <v>4799</v>
      </c>
      <c r="C764" s="2" t="s">
        <v>4800</v>
      </c>
      <c r="D764" s="2" t="s">
        <v>4801</v>
      </c>
      <c r="E764" s="2" t="s">
        <v>4802</v>
      </c>
      <c r="F764" s="2" t="s">
        <v>159</v>
      </c>
      <c r="G764" s="2" t="s">
        <v>28</v>
      </c>
      <c r="H764" s="2" t="s">
        <v>160</v>
      </c>
      <c r="I764" t="s">
        <v>6191</v>
      </c>
    </row>
    <row r="765" spans="1:9" x14ac:dyDescent="0.35">
      <c r="A765" s="2" t="s">
        <v>4804</v>
      </c>
      <c r="B765" s="2" t="s">
        <v>4805</v>
      </c>
      <c r="C765" s="2"/>
      <c r="D765" s="2" t="s">
        <v>4806</v>
      </c>
      <c r="E765" s="2" t="s">
        <v>4807</v>
      </c>
      <c r="F765" s="2" t="s">
        <v>106</v>
      </c>
      <c r="G765" s="2" t="s">
        <v>19</v>
      </c>
      <c r="H765" s="2">
        <v>76129</v>
      </c>
      <c r="I765" t="s">
        <v>6191</v>
      </c>
    </row>
    <row r="766" spans="1:9" x14ac:dyDescent="0.35">
      <c r="A766" s="2" t="s">
        <v>4809</v>
      </c>
      <c r="B766" s="2" t="s">
        <v>4810</v>
      </c>
      <c r="C766" s="2" t="s">
        <v>4811</v>
      </c>
      <c r="D766" s="2" t="s">
        <v>4812</v>
      </c>
      <c r="E766" s="2" t="s">
        <v>4813</v>
      </c>
      <c r="F766" s="2" t="s">
        <v>97</v>
      </c>
      <c r="G766" s="2" t="s">
        <v>19</v>
      </c>
      <c r="H766" s="2">
        <v>58122</v>
      </c>
      <c r="I766" t="s">
        <v>6190</v>
      </c>
    </row>
    <row r="767" spans="1:9" x14ac:dyDescent="0.35">
      <c r="A767" s="2" t="s">
        <v>4815</v>
      </c>
      <c r="B767" s="2" t="s">
        <v>4816</v>
      </c>
      <c r="C767" s="2" t="s">
        <v>4817</v>
      </c>
      <c r="D767" s="2" t="s">
        <v>4818</v>
      </c>
      <c r="E767" s="2" t="s">
        <v>4819</v>
      </c>
      <c r="F767" s="2" t="s">
        <v>115</v>
      </c>
      <c r="G767" s="2" t="s">
        <v>19</v>
      </c>
      <c r="H767" s="2">
        <v>75044</v>
      </c>
      <c r="I767" t="s">
        <v>6190</v>
      </c>
    </row>
    <row r="768" spans="1:9" x14ac:dyDescent="0.35">
      <c r="A768" s="2" t="s">
        <v>4820</v>
      </c>
      <c r="B768" s="2" t="s">
        <v>4821</v>
      </c>
      <c r="C768" s="2" t="s">
        <v>4822</v>
      </c>
      <c r="D768" s="2" t="s">
        <v>4823</v>
      </c>
      <c r="E768" s="2" t="s">
        <v>4824</v>
      </c>
      <c r="F768" s="2" t="s">
        <v>39</v>
      </c>
      <c r="G768" s="2" t="s">
        <v>19</v>
      </c>
      <c r="H768" s="2">
        <v>43231</v>
      </c>
      <c r="I768" t="s">
        <v>6191</v>
      </c>
    </row>
    <row r="769" spans="1:9" x14ac:dyDescent="0.35">
      <c r="A769" s="2" t="s">
        <v>4826</v>
      </c>
      <c r="B769" s="2" t="s">
        <v>4827</v>
      </c>
      <c r="C769" s="2" t="s">
        <v>4828</v>
      </c>
      <c r="D769" s="2" t="s">
        <v>4829</v>
      </c>
      <c r="E769" s="2" t="s">
        <v>4830</v>
      </c>
      <c r="F769" s="2" t="s">
        <v>123</v>
      </c>
      <c r="G769" s="2" t="s">
        <v>19</v>
      </c>
      <c r="H769" s="2">
        <v>78737</v>
      </c>
      <c r="I769" t="s">
        <v>6191</v>
      </c>
    </row>
    <row r="770" spans="1:9" x14ac:dyDescent="0.35">
      <c r="A770" s="2" t="s">
        <v>4832</v>
      </c>
      <c r="B770" s="2" t="s">
        <v>4833</v>
      </c>
      <c r="C770" s="2"/>
      <c r="D770" s="2" t="s">
        <v>4834</v>
      </c>
      <c r="E770" s="2" t="s">
        <v>4835</v>
      </c>
      <c r="F770" s="2" t="s">
        <v>187</v>
      </c>
      <c r="G770" s="2" t="s">
        <v>19</v>
      </c>
      <c r="H770" s="2">
        <v>36104</v>
      </c>
      <c r="I770" t="s">
        <v>6190</v>
      </c>
    </row>
    <row r="771" spans="1:9" x14ac:dyDescent="0.35">
      <c r="A771" s="2" t="s">
        <v>4837</v>
      </c>
      <c r="B771" s="2" t="s">
        <v>4838</v>
      </c>
      <c r="C771" s="2" t="s">
        <v>4839</v>
      </c>
      <c r="D771" s="2" t="s">
        <v>4840</v>
      </c>
      <c r="E771" s="2" t="s">
        <v>4841</v>
      </c>
      <c r="F771" s="2" t="s">
        <v>144</v>
      </c>
      <c r="G771" s="2" t="s">
        <v>28</v>
      </c>
      <c r="H771" s="2" t="s">
        <v>215</v>
      </c>
      <c r="I771" t="s">
        <v>6191</v>
      </c>
    </row>
    <row r="772" spans="1:9" x14ac:dyDescent="0.35">
      <c r="A772" s="2" t="s">
        <v>4843</v>
      </c>
      <c r="B772" s="2" t="s">
        <v>4844</v>
      </c>
      <c r="C772" s="2" t="s">
        <v>4845</v>
      </c>
      <c r="D772" s="2"/>
      <c r="E772" s="2" t="s">
        <v>4846</v>
      </c>
      <c r="F772" s="2" t="s">
        <v>83</v>
      </c>
      <c r="G772" s="2" t="s">
        <v>19</v>
      </c>
      <c r="H772" s="2">
        <v>22156</v>
      </c>
      <c r="I772" t="s">
        <v>6191</v>
      </c>
    </row>
    <row r="773" spans="1:9" x14ac:dyDescent="0.35">
      <c r="A773" s="2" t="s">
        <v>4848</v>
      </c>
      <c r="B773" s="2" t="s">
        <v>4849</v>
      </c>
      <c r="C773" s="2" t="s">
        <v>4850</v>
      </c>
      <c r="D773" s="2" t="s">
        <v>4851</v>
      </c>
      <c r="E773" s="2" t="s">
        <v>4852</v>
      </c>
      <c r="F773" s="2" t="s">
        <v>204</v>
      </c>
      <c r="G773" s="2" t="s">
        <v>19</v>
      </c>
      <c r="H773" s="2">
        <v>80126</v>
      </c>
      <c r="I773" t="s">
        <v>6191</v>
      </c>
    </row>
    <row r="774" spans="1:9" x14ac:dyDescent="0.35">
      <c r="A774" s="2" t="s">
        <v>4854</v>
      </c>
      <c r="B774" s="2" t="s">
        <v>4855</v>
      </c>
      <c r="C774" s="2"/>
      <c r="D774" s="2" t="s">
        <v>4856</v>
      </c>
      <c r="E774" s="2" t="s">
        <v>4857</v>
      </c>
      <c r="F774" s="2" t="s">
        <v>20</v>
      </c>
      <c r="G774" s="2" t="s">
        <v>19</v>
      </c>
      <c r="H774" s="2">
        <v>21275</v>
      </c>
      <c r="I774" t="s">
        <v>6191</v>
      </c>
    </row>
    <row r="775" spans="1:9" x14ac:dyDescent="0.35">
      <c r="A775" s="2" t="s">
        <v>4859</v>
      </c>
      <c r="B775" s="2" t="s">
        <v>4860</v>
      </c>
      <c r="C775" s="2" t="s">
        <v>4861</v>
      </c>
      <c r="D775" s="2" t="s">
        <v>4862</v>
      </c>
      <c r="E775" s="2" t="s">
        <v>4863</v>
      </c>
      <c r="F775" s="2" t="s">
        <v>482</v>
      </c>
      <c r="G775" s="2" t="s">
        <v>318</v>
      </c>
      <c r="H775" s="2" t="s">
        <v>359</v>
      </c>
      <c r="I775" t="s">
        <v>6191</v>
      </c>
    </row>
    <row r="776" spans="1:9" x14ac:dyDescent="0.35">
      <c r="A776" s="2" t="s">
        <v>4865</v>
      </c>
      <c r="B776" s="2" t="s">
        <v>4866</v>
      </c>
      <c r="C776" s="2"/>
      <c r="D776" s="2" t="s">
        <v>4867</v>
      </c>
      <c r="E776" s="2" t="s">
        <v>4868</v>
      </c>
      <c r="F776" s="2" t="s">
        <v>271</v>
      </c>
      <c r="G776" s="2" t="s">
        <v>19</v>
      </c>
      <c r="H776" s="2">
        <v>33345</v>
      </c>
      <c r="I776" t="s">
        <v>6190</v>
      </c>
    </row>
    <row r="777" spans="1:9" x14ac:dyDescent="0.35">
      <c r="A777" s="2" t="s">
        <v>4870</v>
      </c>
      <c r="B777" s="2" t="s">
        <v>4871</v>
      </c>
      <c r="C777" s="2" t="s">
        <v>4872</v>
      </c>
      <c r="D777" s="2" t="s">
        <v>4873</v>
      </c>
      <c r="E777" s="2" t="s">
        <v>4874</v>
      </c>
      <c r="F777" s="2" t="s">
        <v>58</v>
      </c>
      <c r="G777" s="2" t="s">
        <v>19</v>
      </c>
      <c r="H777" s="2">
        <v>92191</v>
      </c>
      <c r="I777" t="s">
        <v>6190</v>
      </c>
    </row>
    <row r="778" spans="1:9" x14ac:dyDescent="0.35">
      <c r="A778" s="2" t="s">
        <v>4876</v>
      </c>
      <c r="B778" s="2" t="s">
        <v>4877</v>
      </c>
      <c r="C778" s="2" t="s">
        <v>4878</v>
      </c>
      <c r="D778" s="2" t="s">
        <v>4879</v>
      </c>
      <c r="E778" s="2" t="s">
        <v>4880</v>
      </c>
      <c r="F778" s="2" t="s">
        <v>52</v>
      </c>
      <c r="G778" s="2" t="s">
        <v>19</v>
      </c>
      <c r="H778" s="2">
        <v>75216</v>
      </c>
      <c r="I778" t="s">
        <v>6191</v>
      </c>
    </row>
    <row r="779" spans="1:9" x14ac:dyDescent="0.35">
      <c r="A779" s="2" t="s">
        <v>4882</v>
      </c>
      <c r="B779" s="2" t="s">
        <v>4883</v>
      </c>
      <c r="C779" s="2" t="s">
        <v>4884</v>
      </c>
      <c r="D779" s="2"/>
      <c r="E779" s="2" t="s">
        <v>4885</v>
      </c>
      <c r="F779" s="2" t="s">
        <v>316</v>
      </c>
      <c r="G779" s="2" t="s">
        <v>19</v>
      </c>
      <c r="H779" s="2">
        <v>60435</v>
      </c>
      <c r="I779" t="s">
        <v>6191</v>
      </c>
    </row>
    <row r="780" spans="1:9" x14ac:dyDescent="0.35">
      <c r="A780" s="2" t="s">
        <v>4887</v>
      </c>
      <c r="B780" s="2" t="s">
        <v>4888</v>
      </c>
      <c r="C780" s="2" t="s">
        <v>4889</v>
      </c>
      <c r="D780" s="2" t="s">
        <v>4890</v>
      </c>
      <c r="E780" s="2" t="s">
        <v>4891</v>
      </c>
      <c r="F780" s="2" t="s">
        <v>183</v>
      </c>
      <c r="G780" s="2" t="s">
        <v>19</v>
      </c>
      <c r="H780" s="2">
        <v>49510</v>
      </c>
      <c r="I780" t="s">
        <v>6190</v>
      </c>
    </row>
    <row r="781" spans="1:9" x14ac:dyDescent="0.35">
      <c r="A781" s="2" t="s">
        <v>4893</v>
      </c>
      <c r="B781" s="2" t="s">
        <v>4894</v>
      </c>
      <c r="C781" s="2" t="s">
        <v>4895</v>
      </c>
      <c r="D781" s="2" t="s">
        <v>4896</v>
      </c>
      <c r="E781" s="2" t="s">
        <v>4897</v>
      </c>
      <c r="F781" s="2" t="s">
        <v>209</v>
      </c>
      <c r="G781" s="2" t="s">
        <v>19</v>
      </c>
      <c r="H781" s="2">
        <v>34620</v>
      </c>
      <c r="I781" t="s">
        <v>6190</v>
      </c>
    </row>
    <row r="782" spans="1:9" x14ac:dyDescent="0.35">
      <c r="A782" s="2" t="s">
        <v>4899</v>
      </c>
      <c r="B782" s="2" t="s">
        <v>4900</v>
      </c>
      <c r="C782" s="2"/>
      <c r="D782" s="2" t="s">
        <v>4901</v>
      </c>
      <c r="E782" s="2" t="s">
        <v>4902</v>
      </c>
      <c r="F782" s="2" t="s">
        <v>33</v>
      </c>
      <c r="G782" s="2" t="s">
        <v>19</v>
      </c>
      <c r="H782" s="2">
        <v>55441</v>
      </c>
      <c r="I782" t="s">
        <v>6191</v>
      </c>
    </row>
    <row r="783" spans="1:9" x14ac:dyDescent="0.35">
      <c r="A783" s="2" t="s">
        <v>4904</v>
      </c>
      <c r="B783" s="2" t="s">
        <v>4905</v>
      </c>
      <c r="C783" s="2" t="s">
        <v>4906</v>
      </c>
      <c r="D783" s="2" t="s">
        <v>4907</v>
      </c>
      <c r="E783" s="2" t="s">
        <v>4908</v>
      </c>
      <c r="F783" s="2" t="s">
        <v>259</v>
      </c>
      <c r="G783" s="2" t="s">
        <v>19</v>
      </c>
      <c r="H783" s="2">
        <v>30045</v>
      </c>
      <c r="I783" t="s">
        <v>6191</v>
      </c>
    </row>
    <row r="784" spans="1:9" x14ac:dyDescent="0.35">
      <c r="A784" s="2" t="s">
        <v>4910</v>
      </c>
      <c r="B784" s="2" t="s">
        <v>4911</v>
      </c>
      <c r="C784" s="2" t="s">
        <v>4912</v>
      </c>
      <c r="D784" s="2" t="s">
        <v>4913</v>
      </c>
      <c r="E784" s="2" t="s">
        <v>4914</v>
      </c>
      <c r="F784" s="2" t="s">
        <v>480</v>
      </c>
      <c r="G784" s="2" t="s">
        <v>318</v>
      </c>
      <c r="H784" s="2" t="s">
        <v>341</v>
      </c>
      <c r="I784" t="s">
        <v>6191</v>
      </c>
    </row>
    <row r="785" spans="1:9" x14ac:dyDescent="0.35">
      <c r="A785" s="2" t="s">
        <v>4916</v>
      </c>
      <c r="B785" s="2" t="s">
        <v>4917</v>
      </c>
      <c r="C785" s="2" t="s">
        <v>4918</v>
      </c>
      <c r="D785" s="2" t="s">
        <v>4919</v>
      </c>
      <c r="E785" s="2" t="s">
        <v>4920</v>
      </c>
      <c r="F785" s="2" t="s">
        <v>137</v>
      </c>
      <c r="G785" s="2" t="s">
        <v>19</v>
      </c>
      <c r="H785" s="2">
        <v>33673</v>
      </c>
      <c r="I785" t="s">
        <v>6190</v>
      </c>
    </row>
    <row r="786" spans="1:9" x14ac:dyDescent="0.35">
      <c r="A786" s="2" t="s">
        <v>4922</v>
      </c>
      <c r="B786" s="2" t="s">
        <v>4923</v>
      </c>
      <c r="C786" s="2" t="s">
        <v>4924</v>
      </c>
      <c r="D786" s="2"/>
      <c r="E786" s="2" t="s">
        <v>4925</v>
      </c>
      <c r="F786" s="2" t="s">
        <v>130</v>
      </c>
      <c r="G786" s="2" t="s">
        <v>19</v>
      </c>
      <c r="H786" s="2">
        <v>37240</v>
      </c>
      <c r="I786" t="s">
        <v>6191</v>
      </c>
    </row>
    <row r="787" spans="1:9" x14ac:dyDescent="0.35">
      <c r="A787" s="2" t="s">
        <v>4927</v>
      </c>
      <c r="B787" s="2" t="s">
        <v>4928</v>
      </c>
      <c r="C787" s="2" t="s">
        <v>4929</v>
      </c>
      <c r="D787" s="2" t="s">
        <v>4930</v>
      </c>
      <c r="E787" s="2" t="s">
        <v>4931</v>
      </c>
      <c r="F787" s="2" t="s">
        <v>92</v>
      </c>
      <c r="G787" s="2" t="s">
        <v>19</v>
      </c>
      <c r="H787" s="2">
        <v>33175</v>
      </c>
      <c r="I787" t="s">
        <v>6191</v>
      </c>
    </row>
    <row r="788" spans="1:9" x14ac:dyDescent="0.35">
      <c r="A788" s="2" t="s">
        <v>4933</v>
      </c>
      <c r="B788" s="2" t="s">
        <v>4934</v>
      </c>
      <c r="C788" s="2" t="s">
        <v>4935</v>
      </c>
      <c r="D788" s="2" t="s">
        <v>4936</v>
      </c>
      <c r="E788" s="2" t="s">
        <v>4937</v>
      </c>
      <c r="F788" s="2" t="s">
        <v>203</v>
      </c>
      <c r="G788" s="2" t="s">
        <v>19</v>
      </c>
      <c r="H788" s="2">
        <v>45426</v>
      </c>
      <c r="I788" t="s">
        <v>6190</v>
      </c>
    </row>
    <row r="789" spans="1:9" x14ac:dyDescent="0.35">
      <c r="A789" s="2" t="s">
        <v>4939</v>
      </c>
      <c r="B789" s="2" t="s">
        <v>4940</v>
      </c>
      <c r="C789" s="2"/>
      <c r="D789" s="2" t="s">
        <v>4941</v>
      </c>
      <c r="E789" s="2" t="s">
        <v>4942</v>
      </c>
      <c r="F789" s="2" t="s">
        <v>56</v>
      </c>
      <c r="G789" s="2" t="s">
        <v>19</v>
      </c>
      <c r="H789" s="2">
        <v>60686</v>
      </c>
      <c r="I789" t="s">
        <v>6190</v>
      </c>
    </row>
    <row r="790" spans="1:9" x14ac:dyDescent="0.35">
      <c r="A790" s="2" t="s">
        <v>4944</v>
      </c>
      <c r="B790" s="2" t="s">
        <v>4945</v>
      </c>
      <c r="C790" s="2" t="s">
        <v>4946</v>
      </c>
      <c r="D790" s="2" t="s">
        <v>4947</v>
      </c>
      <c r="E790" s="2" t="s">
        <v>4948</v>
      </c>
      <c r="F790" s="2" t="s">
        <v>405</v>
      </c>
      <c r="G790" s="2" t="s">
        <v>318</v>
      </c>
      <c r="H790" s="2" t="s">
        <v>406</v>
      </c>
      <c r="I790" t="s">
        <v>6190</v>
      </c>
    </row>
    <row r="791" spans="1:9" x14ac:dyDescent="0.35">
      <c r="A791" s="2" t="s">
        <v>4950</v>
      </c>
      <c r="B791" s="2" t="s">
        <v>4951</v>
      </c>
      <c r="C791" s="2" t="s">
        <v>4952</v>
      </c>
      <c r="D791" s="2" t="s">
        <v>4953</v>
      </c>
      <c r="E791" s="2" t="s">
        <v>4954</v>
      </c>
      <c r="F791" s="2" t="s">
        <v>38</v>
      </c>
      <c r="G791" s="2" t="s">
        <v>19</v>
      </c>
      <c r="H791" s="2">
        <v>94807</v>
      </c>
      <c r="I791" t="s">
        <v>6191</v>
      </c>
    </row>
    <row r="792" spans="1:9" x14ac:dyDescent="0.35">
      <c r="A792" s="2" t="s">
        <v>4956</v>
      </c>
      <c r="B792" s="2" t="s">
        <v>4957</v>
      </c>
      <c r="C792" s="2" t="s">
        <v>4958</v>
      </c>
      <c r="D792" s="2" t="s">
        <v>4959</v>
      </c>
      <c r="E792" s="2" t="s">
        <v>4960</v>
      </c>
      <c r="F792" s="2" t="s">
        <v>76</v>
      </c>
      <c r="G792" s="2" t="s">
        <v>19</v>
      </c>
      <c r="H792" s="2">
        <v>98506</v>
      </c>
      <c r="I792" t="s">
        <v>6191</v>
      </c>
    </row>
    <row r="793" spans="1:9" x14ac:dyDescent="0.35">
      <c r="A793" s="2" t="s">
        <v>4962</v>
      </c>
      <c r="B793" s="2" t="s">
        <v>4963</v>
      </c>
      <c r="C793" s="2" t="s">
        <v>4964</v>
      </c>
      <c r="D793" s="2" t="s">
        <v>4965</v>
      </c>
      <c r="E793" s="2" t="s">
        <v>4966</v>
      </c>
      <c r="F793" s="2" t="s">
        <v>59</v>
      </c>
      <c r="G793" s="2" t="s">
        <v>19</v>
      </c>
      <c r="H793" s="2">
        <v>76011</v>
      </c>
      <c r="I793" t="s">
        <v>6190</v>
      </c>
    </row>
    <row r="794" spans="1:9" x14ac:dyDescent="0.35">
      <c r="A794" s="2" t="s">
        <v>4968</v>
      </c>
      <c r="B794" s="2" t="s">
        <v>4969</v>
      </c>
      <c r="C794" s="2" t="s">
        <v>4970</v>
      </c>
      <c r="D794" s="2" t="s">
        <v>4971</v>
      </c>
      <c r="E794" s="2" t="s">
        <v>4972</v>
      </c>
      <c r="F794" s="2" t="s">
        <v>357</v>
      </c>
      <c r="G794" s="2" t="s">
        <v>28</v>
      </c>
      <c r="H794" s="2" t="s">
        <v>358</v>
      </c>
      <c r="I794" t="s">
        <v>6190</v>
      </c>
    </row>
    <row r="795" spans="1:9" x14ac:dyDescent="0.35">
      <c r="A795" s="2" t="s">
        <v>4974</v>
      </c>
      <c r="B795" s="2" t="s">
        <v>4975</v>
      </c>
      <c r="C795" s="2" t="s">
        <v>4976</v>
      </c>
      <c r="D795" s="2" t="s">
        <v>4977</v>
      </c>
      <c r="E795" s="2" t="s">
        <v>4978</v>
      </c>
      <c r="F795" s="2" t="s">
        <v>24</v>
      </c>
      <c r="G795" s="2" t="s">
        <v>19</v>
      </c>
      <c r="H795" s="2">
        <v>24009</v>
      </c>
      <c r="I795" t="s">
        <v>6191</v>
      </c>
    </row>
    <row r="796" spans="1:9" x14ac:dyDescent="0.35">
      <c r="A796" s="2" t="s">
        <v>4980</v>
      </c>
      <c r="B796" s="2" t="s">
        <v>4981</v>
      </c>
      <c r="C796" s="2" t="s">
        <v>4982</v>
      </c>
      <c r="D796" s="2" t="s">
        <v>4983</v>
      </c>
      <c r="E796" s="2" t="s">
        <v>4984</v>
      </c>
      <c r="F796" s="2" t="s">
        <v>278</v>
      </c>
      <c r="G796" s="2" t="s">
        <v>19</v>
      </c>
      <c r="H796" s="2">
        <v>11044</v>
      </c>
      <c r="I796" t="s">
        <v>6191</v>
      </c>
    </row>
    <row r="797" spans="1:9" x14ac:dyDescent="0.35">
      <c r="A797" s="2" t="s">
        <v>4986</v>
      </c>
      <c r="B797" s="2" t="s">
        <v>4987</v>
      </c>
      <c r="C797" s="2" t="s">
        <v>4988</v>
      </c>
      <c r="D797" s="2" t="s">
        <v>4989</v>
      </c>
      <c r="E797" s="2" t="s">
        <v>4990</v>
      </c>
      <c r="F797" s="2" t="s">
        <v>282</v>
      </c>
      <c r="G797" s="2" t="s">
        <v>19</v>
      </c>
      <c r="H797" s="2">
        <v>92825</v>
      </c>
      <c r="I797" t="s">
        <v>6191</v>
      </c>
    </row>
    <row r="798" spans="1:9" x14ac:dyDescent="0.35">
      <c r="A798" s="2" t="s">
        <v>4992</v>
      </c>
      <c r="B798" s="2" t="s">
        <v>4993</v>
      </c>
      <c r="C798" s="2"/>
      <c r="D798" s="2" t="s">
        <v>4994</v>
      </c>
      <c r="E798" s="2" t="s">
        <v>4995</v>
      </c>
      <c r="F798" s="2" t="s">
        <v>43</v>
      </c>
      <c r="G798" s="2" t="s">
        <v>19</v>
      </c>
      <c r="H798" s="2">
        <v>40596</v>
      </c>
      <c r="I798" t="s">
        <v>6191</v>
      </c>
    </row>
    <row r="799" spans="1:9" x14ac:dyDescent="0.35">
      <c r="A799" s="2" t="s">
        <v>4997</v>
      </c>
      <c r="B799" s="2" t="s">
        <v>4998</v>
      </c>
      <c r="C799" s="2" t="s">
        <v>4999</v>
      </c>
      <c r="D799" s="2" t="s">
        <v>5000</v>
      </c>
      <c r="E799" s="2" t="s">
        <v>5001</v>
      </c>
      <c r="F799" s="2" t="s">
        <v>137</v>
      </c>
      <c r="G799" s="2" t="s">
        <v>19</v>
      </c>
      <c r="H799" s="2">
        <v>33673</v>
      </c>
      <c r="I799" t="s">
        <v>6191</v>
      </c>
    </row>
    <row r="800" spans="1:9" x14ac:dyDescent="0.35">
      <c r="A800" s="2" t="s">
        <v>5003</v>
      </c>
      <c r="B800" s="2" t="s">
        <v>5004</v>
      </c>
      <c r="C800" s="2" t="s">
        <v>5005</v>
      </c>
      <c r="D800" s="2" t="s">
        <v>5006</v>
      </c>
      <c r="E800" s="2" t="s">
        <v>5007</v>
      </c>
      <c r="F800" s="2" t="s">
        <v>98</v>
      </c>
      <c r="G800" s="2" t="s">
        <v>19</v>
      </c>
      <c r="H800" s="2">
        <v>95138</v>
      </c>
      <c r="I800" t="s">
        <v>6190</v>
      </c>
    </row>
    <row r="801" spans="1:9" x14ac:dyDescent="0.35">
      <c r="A801" s="2" t="s">
        <v>5009</v>
      </c>
      <c r="B801" s="2" t="s">
        <v>5010</v>
      </c>
      <c r="C801" s="2"/>
      <c r="D801" s="2"/>
      <c r="E801" s="2" t="s">
        <v>5011</v>
      </c>
      <c r="F801" s="2" t="s">
        <v>47</v>
      </c>
      <c r="G801" s="2" t="s">
        <v>19</v>
      </c>
      <c r="H801" s="2">
        <v>20470</v>
      </c>
      <c r="I801" t="s">
        <v>6190</v>
      </c>
    </row>
    <row r="802" spans="1:9" x14ac:dyDescent="0.35">
      <c r="A802" s="2" t="s">
        <v>5013</v>
      </c>
      <c r="B802" s="2" t="s">
        <v>5014</v>
      </c>
      <c r="C802" s="2" t="s">
        <v>5015</v>
      </c>
      <c r="D802" s="2" t="s">
        <v>5016</v>
      </c>
      <c r="E802" s="2" t="s">
        <v>5017</v>
      </c>
      <c r="F802" s="2" t="s">
        <v>3664</v>
      </c>
      <c r="G802" s="2" t="s">
        <v>318</v>
      </c>
      <c r="H802" s="2" t="s">
        <v>398</v>
      </c>
      <c r="I802" t="s">
        <v>6191</v>
      </c>
    </row>
    <row r="803" spans="1:9" x14ac:dyDescent="0.35">
      <c r="A803" s="2" t="s">
        <v>5019</v>
      </c>
      <c r="B803" s="2" t="s">
        <v>5020</v>
      </c>
      <c r="C803" s="2" t="s">
        <v>5021</v>
      </c>
      <c r="D803" s="2" t="s">
        <v>5022</v>
      </c>
      <c r="E803" s="2" t="s">
        <v>5023</v>
      </c>
      <c r="F803" s="2" t="s">
        <v>76</v>
      </c>
      <c r="G803" s="2" t="s">
        <v>19</v>
      </c>
      <c r="H803" s="2">
        <v>98506</v>
      </c>
      <c r="I803" t="s">
        <v>6190</v>
      </c>
    </row>
    <row r="804" spans="1:9" x14ac:dyDescent="0.35">
      <c r="A804" s="2" t="s">
        <v>5025</v>
      </c>
      <c r="B804" s="2" t="s">
        <v>5026</v>
      </c>
      <c r="C804" s="2" t="s">
        <v>5027</v>
      </c>
      <c r="D804" s="2" t="s">
        <v>5028</v>
      </c>
      <c r="E804" s="2" t="s">
        <v>5029</v>
      </c>
      <c r="F804" s="2" t="s">
        <v>458</v>
      </c>
      <c r="G804" s="2" t="s">
        <v>19</v>
      </c>
      <c r="H804" s="2">
        <v>75185</v>
      </c>
      <c r="I804" t="s">
        <v>6191</v>
      </c>
    </row>
    <row r="805" spans="1:9" x14ac:dyDescent="0.35">
      <c r="A805" s="2" t="s">
        <v>5031</v>
      </c>
      <c r="B805" s="2" t="s">
        <v>5032</v>
      </c>
      <c r="C805" s="2" t="s">
        <v>5033</v>
      </c>
      <c r="D805" s="2"/>
      <c r="E805" s="2" t="s">
        <v>5034</v>
      </c>
      <c r="F805" s="2" t="s">
        <v>131</v>
      </c>
      <c r="G805" s="2" t="s">
        <v>19</v>
      </c>
      <c r="H805" s="2">
        <v>94207</v>
      </c>
      <c r="I805" t="s">
        <v>6191</v>
      </c>
    </row>
    <row r="806" spans="1:9" x14ac:dyDescent="0.35">
      <c r="A806" s="2" t="s">
        <v>5036</v>
      </c>
      <c r="B806" s="2" t="s">
        <v>5037</v>
      </c>
      <c r="C806" s="2"/>
      <c r="D806" s="2" t="s">
        <v>5038</v>
      </c>
      <c r="E806" s="2" t="s">
        <v>5039</v>
      </c>
      <c r="F806" s="2" t="s">
        <v>280</v>
      </c>
      <c r="G806" s="2" t="s">
        <v>28</v>
      </c>
      <c r="H806" s="2" t="s">
        <v>310</v>
      </c>
      <c r="I806" t="s">
        <v>6191</v>
      </c>
    </row>
    <row r="807" spans="1:9" x14ac:dyDescent="0.35">
      <c r="A807" s="2" t="s">
        <v>5041</v>
      </c>
      <c r="B807" s="2" t="s">
        <v>5042</v>
      </c>
      <c r="C807" s="2"/>
      <c r="D807" s="2" t="s">
        <v>5043</v>
      </c>
      <c r="E807" s="2" t="s">
        <v>5044</v>
      </c>
      <c r="F807" s="2" t="s">
        <v>5045</v>
      </c>
      <c r="G807" s="2" t="s">
        <v>19</v>
      </c>
      <c r="H807" s="2">
        <v>55590</v>
      </c>
      <c r="I807" t="s">
        <v>6191</v>
      </c>
    </row>
    <row r="808" spans="1:9" x14ac:dyDescent="0.35">
      <c r="A808" s="2" t="s">
        <v>5047</v>
      </c>
      <c r="B808" s="2" t="s">
        <v>5048</v>
      </c>
      <c r="C808" s="2"/>
      <c r="D808" s="2"/>
      <c r="E808" s="2" t="s">
        <v>5049</v>
      </c>
      <c r="F808" s="2" t="s">
        <v>248</v>
      </c>
      <c r="G808" s="2" t="s">
        <v>28</v>
      </c>
      <c r="H808" s="2" t="s">
        <v>249</v>
      </c>
      <c r="I808" t="s">
        <v>6190</v>
      </c>
    </row>
    <row r="809" spans="1:9" x14ac:dyDescent="0.35">
      <c r="A809" s="2" t="s">
        <v>5051</v>
      </c>
      <c r="B809" s="2" t="s">
        <v>5052</v>
      </c>
      <c r="C809" s="2" t="s">
        <v>5053</v>
      </c>
      <c r="D809" s="2" t="s">
        <v>5054</v>
      </c>
      <c r="E809" s="2" t="s">
        <v>5055</v>
      </c>
      <c r="F809" s="2" t="s">
        <v>373</v>
      </c>
      <c r="G809" s="2" t="s">
        <v>318</v>
      </c>
      <c r="H809" s="2" t="s">
        <v>374</v>
      </c>
      <c r="I809" t="s">
        <v>6191</v>
      </c>
    </row>
    <row r="810" spans="1:9" x14ac:dyDescent="0.35">
      <c r="A810" s="2" t="s">
        <v>5057</v>
      </c>
      <c r="B810" s="2" t="s">
        <v>5058</v>
      </c>
      <c r="C810" s="2" t="s">
        <v>5059</v>
      </c>
      <c r="D810" s="2" t="s">
        <v>5060</v>
      </c>
      <c r="E810" s="2" t="s">
        <v>5061</v>
      </c>
      <c r="F810" s="2" t="s">
        <v>132</v>
      </c>
      <c r="G810" s="2" t="s">
        <v>19</v>
      </c>
      <c r="H810" s="2">
        <v>11499</v>
      </c>
      <c r="I810" t="s">
        <v>6190</v>
      </c>
    </row>
    <row r="811" spans="1:9" x14ac:dyDescent="0.35">
      <c r="A811" s="2" t="s">
        <v>5063</v>
      </c>
      <c r="B811" s="2" t="s">
        <v>5064</v>
      </c>
      <c r="C811" s="2"/>
      <c r="D811" s="2" t="s">
        <v>5065</v>
      </c>
      <c r="E811" s="2" t="s">
        <v>5066</v>
      </c>
      <c r="F811" s="2" t="s">
        <v>50</v>
      </c>
      <c r="G811" s="2" t="s">
        <v>19</v>
      </c>
      <c r="H811" s="2">
        <v>79934</v>
      </c>
      <c r="I811" t="s">
        <v>6190</v>
      </c>
    </row>
    <row r="812" spans="1:9" x14ac:dyDescent="0.35">
      <c r="A812" s="2" t="s">
        <v>5068</v>
      </c>
      <c r="B812" s="2" t="s">
        <v>5069</v>
      </c>
      <c r="C812" s="2" t="s">
        <v>5070</v>
      </c>
      <c r="D812" s="2" t="s">
        <v>5071</v>
      </c>
      <c r="E812" s="2" t="s">
        <v>5072</v>
      </c>
      <c r="F812" s="2" t="s">
        <v>309</v>
      </c>
      <c r="G812" s="2" t="s">
        <v>19</v>
      </c>
      <c r="H812" s="2">
        <v>34643</v>
      </c>
      <c r="I812" t="s">
        <v>6191</v>
      </c>
    </row>
    <row r="813" spans="1:9" x14ac:dyDescent="0.35">
      <c r="A813" s="2" t="s">
        <v>5074</v>
      </c>
      <c r="B813" s="2" t="s">
        <v>5075</v>
      </c>
      <c r="C813" s="2" t="s">
        <v>5076</v>
      </c>
      <c r="D813" s="2" t="s">
        <v>5077</v>
      </c>
      <c r="E813" s="2" t="s">
        <v>5078</v>
      </c>
      <c r="F813" s="2" t="s">
        <v>421</v>
      </c>
      <c r="G813" s="2" t="s">
        <v>318</v>
      </c>
      <c r="H813" s="2" t="s">
        <v>348</v>
      </c>
      <c r="I813" t="s">
        <v>6190</v>
      </c>
    </row>
    <row r="814" spans="1:9" x14ac:dyDescent="0.35">
      <c r="A814" s="2" t="s">
        <v>5079</v>
      </c>
      <c r="B814" s="2" t="s">
        <v>5080</v>
      </c>
      <c r="C814" s="2" t="s">
        <v>5081</v>
      </c>
      <c r="D814" s="2" t="s">
        <v>5082</v>
      </c>
      <c r="E814" s="2" t="s">
        <v>5083</v>
      </c>
      <c r="F814" s="2" t="s">
        <v>224</v>
      </c>
      <c r="G814" s="2" t="s">
        <v>28</v>
      </c>
      <c r="H814" s="2" t="s">
        <v>225</v>
      </c>
      <c r="I814" t="s">
        <v>6190</v>
      </c>
    </row>
    <row r="815" spans="1:9" x14ac:dyDescent="0.35">
      <c r="A815" s="2" t="s">
        <v>5085</v>
      </c>
      <c r="B815" s="2" t="s">
        <v>5086</v>
      </c>
      <c r="C815" s="2" t="s">
        <v>5087</v>
      </c>
      <c r="D815" s="2" t="s">
        <v>5088</v>
      </c>
      <c r="E815" s="2" t="s">
        <v>5089</v>
      </c>
      <c r="F815" s="2" t="s">
        <v>77</v>
      </c>
      <c r="G815" s="2" t="s">
        <v>19</v>
      </c>
      <c r="H815" s="2">
        <v>73179</v>
      </c>
      <c r="I815" t="s">
        <v>6190</v>
      </c>
    </row>
    <row r="816" spans="1:9" x14ac:dyDescent="0.35">
      <c r="A816" s="2" t="s">
        <v>5091</v>
      </c>
      <c r="B816" s="2" t="s">
        <v>5092</v>
      </c>
      <c r="C816" s="2" t="s">
        <v>5093</v>
      </c>
      <c r="D816" s="2" t="s">
        <v>5094</v>
      </c>
      <c r="E816" s="2" t="s">
        <v>5095</v>
      </c>
      <c r="F816" s="2" t="s">
        <v>47</v>
      </c>
      <c r="G816" s="2" t="s">
        <v>19</v>
      </c>
      <c r="H816" s="2">
        <v>20051</v>
      </c>
      <c r="I816" t="s">
        <v>6191</v>
      </c>
    </row>
    <row r="817" spans="1:9" x14ac:dyDescent="0.35">
      <c r="A817" s="2" t="s">
        <v>5097</v>
      </c>
      <c r="B817" s="2" t="s">
        <v>5098</v>
      </c>
      <c r="C817" s="2" t="s">
        <v>5099</v>
      </c>
      <c r="D817" s="2" t="s">
        <v>5100</v>
      </c>
      <c r="E817" s="2" t="s">
        <v>5101</v>
      </c>
      <c r="F817" s="2" t="s">
        <v>84</v>
      </c>
      <c r="G817" s="2" t="s">
        <v>19</v>
      </c>
      <c r="H817" s="2">
        <v>30351</v>
      </c>
      <c r="I817" t="s">
        <v>6191</v>
      </c>
    </row>
    <row r="818" spans="1:9" x14ac:dyDescent="0.35">
      <c r="A818" s="2" t="s">
        <v>5103</v>
      </c>
      <c r="B818" s="2" t="s">
        <v>5104</v>
      </c>
      <c r="C818" s="2" t="s">
        <v>5105</v>
      </c>
      <c r="D818" s="2" t="s">
        <v>5106</v>
      </c>
      <c r="E818" s="2" t="s">
        <v>298</v>
      </c>
      <c r="F818" s="2" t="s">
        <v>1419</v>
      </c>
      <c r="G818" s="2" t="s">
        <v>318</v>
      </c>
      <c r="H818" s="2" t="s">
        <v>370</v>
      </c>
      <c r="I818" t="s">
        <v>6191</v>
      </c>
    </row>
    <row r="819" spans="1:9" x14ac:dyDescent="0.35">
      <c r="A819" s="2" t="s">
        <v>5108</v>
      </c>
      <c r="B819" s="2" t="s">
        <v>5109</v>
      </c>
      <c r="C819" s="2" t="s">
        <v>5110</v>
      </c>
      <c r="D819" s="2"/>
      <c r="E819" s="2" t="s">
        <v>5111</v>
      </c>
      <c r="F819" s="2" t="s">
        <v>120</v>
      </c>
      <c r="G819" s="2" t="s">
        <v>19</v>
      </c>
      <c r="H819" s="2">
        <v>14276</v>
      </c>
      <c r="I819" t="s">
        <v>6191</v>
      </c>
    </row>
    <row r="820" spans="1:9" x14ac:dyDescent="0.35">
      <c r="A820" s="2" t="s">
        <v>5113</v>
      </c>
      <c r="B820" s="2" t="s">
        <v>5114</v>
      </c>
      <c r="C820" s="2"/>
      <c r="D820" s="2" t="s">
        <v>5115</v>
      </c>
      <c r="E820" s="2" t="s">
        <v>5116</v>
      </c>
      <c r="F820" s="2" t="s">
        <v>63</v>
      </c>
      <c r="G820" s="2" t="s">
        <v>19</v>
      </c>
      <c r="H820" s="2">
        <v>77260</v>
      </c>
      <c r="I820" t="s">
        <v>6191</v>
      </c>
    </row>
    <row r="821" spans="1:9" x14ac:dyDescent="0.35">
      <c r="A821" s="2" t="s">
        <v>5118</v>
      </c>
      <c r="B821" s="2" t="s">
        <v>5119</v>
      </c>
      <c r="C821" s="2" t="s">
        <v>5120</v>
      </c>
      <c r="D821" s="2" t="s">
        <v>5121</v>
      </c>
      <c r="E821" s="2" t="s">
        <v>5122</v>
      </c>
      <c r="F821" s="2" t="s">
        <v>47</v>
      </c>
      <c r="G821" s="2" t="s">
        <v>19</v>
      </c>
      <c r="H821" s="2">
        <v>20470</v>
      </c>
      <c r="I821" t="s">
        <v>6190</v>
      </c>
    </row>
    <row r="822" spans="1:9" x14ac:dyDescent="0.35">
      <c r="A822" s="2" t="s">
        <v>5124</v>
      </c>
      <c r="B822" s="2" t="s">
        <v>5125</v>
      </c>
      <c r="C822" s="2" t="s">
        <v>5126</v>
      </c>
      <c r="D822" s="2" t="s">
        <v>5127</v>
      </c>
      <c r="E822" s="2" t="s">
        <v>5128</v>
      </c>
      <c r="F822" s="2" t="s">
        <v>123</v>
      </c>
      <c r="G822" s="2" t="s">
        <v>19</v>
      </c>
      <c r="H822" s="2">
        <v>78764</v>
      </c>
      <c r="I822" t="s">
        <v>6190</v>
      </c>
    </row>
    <row r="823" spans="1:9" x14ac:dyDescent="0.35">
      <c r="A823" s="2" t="s">
        <v>5130</v>
      </c>
      <c r="B823" s="2" t="s">
        <v>5131</v>
      </c>
      <c r="C823" s="2" t="s">
        <v>5132</v>
      </c>
      <c r="D823" s="2" t="s">
        <v>5133</v>
      </c>
      <c r="E823" s="2" t="s">
        <v>5134</v>
      </c>
      <c r="F823" s="2" t="s">
        <v>188</v>
      </c>
      <c r="G823" s="2" t="s">
        <v>19</v>
      </c>
      <c r="H823" s="2">
        <v>85205</v>
      </c>
      <c r="I823" t="s">
        <v>6191</v>
      </c>
    </row>
    <row r="824" spans="1:9" x14ac:dyDescent="0.35">
      <c r="A824" s="2" t="s">
        <v>5136</v>
      </c>
      <c r="B824" s="2" t="s">
        <v>5137</v>
      </c>
      <c r="C824" s="2" t="s">
        <v>5138</v>
      </c>
      <c r="D824" s="2" t="s">
        <v>5139</v>
      </c>
      <c r="E824" s="2" t="s">
        <v>5140</v>
      </c>
      <c r="F824" s="2" t="s">
        <v>129</v>
      </c>
      <c r="G824" s="2" t="s">
        <v>19</v>
      </c>
      <c r="H824" s="2">
        <v>31416</v>
      </c>
      <c r="I824" t="s">
        <v>6191</v>
      </c>
    </row>
    <row r="825" spans="1:9" x14ac:dyDescent="0.35">
      <c r="A825" s="2" t="s">
        <v>5142</v>
      </c>
      <c r="B825" s="2" t="s">
        <v>5143</v>
      </c>
      <c r="C825" s="2" t="s">
        <v>5144</v>
      </c>
      <c r="D825" s="2" t="s">
        <v>5145</v>
      </c>
      <c r="E825" s="2" t="s">
        <v>5146</v>
      </c>
      <c r="F825" s="2" t="s">
        <v>74</v>
      </c>
      <c r="G825" s="2" t="s">
        <v>19</v>
      </c>
      <c r="H825" s="2">
        <v>87140</v>
      </c>
      <c r="I825" t="s">
        <v>6190</v>
      </c>
    </row>
    <row r="826" spans="1:9" x14ac:dyDescent="0.35">
      <c r="A826" s="2" t="s">
        <v>5148</v>
      </c>
      <c r="B826" s="2" t="s">
        <v>5149</v>
      </c>
      <c r="C826" s="2" t="s">
        <v>5150</v>
      </c>
      <c r="D826" s="2"/>
      <c r="E826" s="2" t="s">
        <v>5151</v>
      </c>
      <c r="F826" s="2" t="s">
        <v>35</v>
      </c>
      <c r="G826" s="2" t="s">
        <v>19</v>
      </c>
      <c r="H826" s="2">
        <v>28299</v>
      </c>
      <c r="I826" t="s">
        <v>6190</v>
      </c>
    </row>
    <row r="827" spans="1:9" x14ac:dyDescent="0.35">
      <c r="A827" s="2" t="s">
        <v>5153</v>
      </c>
      <c r="B827" s="2" t="s">
        <v>5154</v>
      </c>
      <c r="C827" s="2" t="s">
        <v>5155</v>
      </c>
      <c r="D827" s="2" t="s">
        <v>5156</v>
      </c>
      <c r="E827" s="2" t="s">
        <v>5157</v>
      </c>
      <c r="F827" s="2" t="s">
        <v>58</v>
      </c>
      <c r="G827" s="2" t="s">
        <v>19</v>
      </c>
      <c r="H827" s="2">
        <v>92191</v>
      </c>
      <c r="I827" t="s">
        <v>6190</v>
      </c>
    </row>
    <row r="828" spans="1:9" x14ac:dyDescent="0.35">
      <c r="A828" s="2" t="s">
        <v>5159</v>
      </c>
      <c r="B828" s="2" t="s">
        <v>5160</v>
      </c>
      <c r="C828" s="2" t="s">
        <v>5161</v>
      </c>
      <c r="D828" s="2" t="s">
        <v>5162</v>
      </c>
      <c r="E828" s="2" t="s">
        <v>5163</v>
      </c>
      <c r="F828" s="2" t="s">
        <v>250</v>
      </c>
      <c r="G828" s="2" t="s">
        <v>19</v>
      </c>
      <c r="H828" s="2">
        <v>32575</v>
      </c>
      <c r="I828" t="s">
        <v>6190</v>
      </c>
    </row>
    <row r="829" spans="1:9" x14ac:dyDescent="0.35">
      <c r="A829" s="2" t="s">
        <v>5165</v>
      </c>
      <c r="B829" s="2" t="s">
        <v>5166</v>
      </c>
      <c r="C829" s="2" t="s">
        <v>5167</v>
      </c>
      <c r="D829" s="2" t="s">
        <v>5168</v>
      </c>
      <c r="E829" s="2" t="s">
        <v>5169</v>
      </c>
      <c r="F829" s="2" t="s">
        <v>47</v>
      </c>
      <c r="G829" s="2" t="s">
        <v>19</v>
      </c>
      <c r="H829" s="2">
        <v>20470</v>
      </c>
      <c r="I829" t="s">
        <v>6191</v>
      </c>
    </row>
    <row r="830" spans="1:9" x14ac:dyDescent="0.35">
      <c r="A830" s="2" t="s">
        <v>5171</v>
      </c>
      <c r="B830" s="2" t="s">
        <v>5172</v>
      </c>
      <c r="C830" s="2" t="s">
        <v>5173</v>
      </c>
      <c r="D830" s="2" t="s">
        <v>5174</v>
      </c>
      <c r="E830" s="2" t="s">
        <v>5175</v>
      </c>
      <c r="F830" s="2" t="s">
        <v>263</v>
      </c>
      <c r="G830" s="2" t="s">
        <v>19</v>
      </c>
      <c r="H830" s="2">
        <v>34985</v>
      </c>
      <c r="I830" t="s">
        <v>6190</v>
      </c>
    </row>
    <row r="831" spans="1:9" x14ac:dyDescent="0.35">
      <c r="A831" s="2" t="s">
        <v>5177</v>
      </c>
      <c r="B831" s="2" t="s">
        <v>5178</v>
      </c>
      <c r="C831" s="2" t="s">
        <v>5179</v>
      </c>
      <c r="D831" s="2" t="s">
        <v>5180</v>
      </c>
      <c r="E831" s="2" t="s">
        <v>5181</v>
      </c>
      <c r="F831" s="2" t="s">
        <v>26</v>
      </c>
      <c r="G831" s="2" t="s">
        <v>19</v>
      </c>
      <c r="H831" s="2">
        <v>25705</v>
      </c>
      <c r="I831" t="s">
        <v>6191</v>
      </c>
    </row>
    <row r="832" spans="1:9" x14ac:dyDescent="0.35">
      <c r="A832" s="2" t="s">
        <v>5183</v>
      </c>
      <c r="B832" s="2" t="s">
        <v>5184</v>
      </c>
      <c r="C832" s="2" t="s">
        <v>5185</v>
      </c>
      <c r="D832" s="2" t="s">
        <v>5186</v>
      </c>
      <c r="E832" s="2" t="s">
        <v>5187</v>
      </c>
      <c r="F832" s="2" t="s">
        <v>46</v>
      </c>
      <c r="G832" s="2" t="s">
        <v>19</v>
      </c>
      <c r="H832" s="2">
        <v>19172</v>
      </c>
      <c r="I832" t="s">
        <v>6191</v>
      </c>
    </row>
    <row r="833" spans="1:9" x14ac:dyDescent="0.35">
      <c r="A833" s="2" t="s">
        <v>5188</v>
      </c>
      <c r="B833" s="2" t="s">
        <v>5189</v>
      </c>
      <c r="C833" s="2" t="s">
        <v>5190</v>
      </c>
      <c r="D833" s="2" t="s">
        <v>5191</v>
      </c>
      <c r="E833" s="2" t="s">
        <v>5192</v>
      </c>
      <c r="F833" s="2" t="s">
        <v>77</v>
      </c>
      <c r="G833" s="2" t="s">
        <v>19</v>
      </c>
      <c r="H833" s="2">
        <v>73167</v>
      </c>
      <c r="I833" t="s">
        <v>6190</v>
      </c>
    </row>
    <row r="834" spans="1:9" x14ac:dyDescent="0.35">
      <c r="A834" s="2" t="s">
        <v>5194</v>
      </c>
      <c r="B834" s="2" t="s">
        <v>5195</v>
      </c>
      <c r="C834" s="2" t="s">
        <v>5196</v>
      </c>
      <c r="D834" s="2" t="s">
        <v>5197</v>
      </c>
      <c r="E834" s="2" t="s">
        <v>5198</v>
      </c>
      <c r="F834" s="2" t="s">
        <v>267</v>
      </c>
      <c r="G834" s="2" t="s">
        <v>19</v>
      </c>
      <c r="H834" s="2">
        <v>34114</v>
      </c>
      <c r="I834" t="s">
        <v>6191</v>
      </c>
    </row>
    <row r="835" spans="1:9" x14ac:dyDescent="0.35">
      <c r="A835" s="2" t="s">
        <v>5200</v>
      </c>
      <c r="B835" s="2" t="s">
        <v>5201</v>
      </c>
      <c r="C835" s="2" t="s">
        <v>5202</v>
      </c>
      <c r="D835" s="2" t="s">
        <v>5203</v>
      </c>
      <c r="E835" s="2" t="s">
        <v>5204</v>
      </c>
      <c r="F835" s="2" t="s">
        <v>106</v>
      </c>
      <c r="G835" s="2" t="s">
        <v>19</v>
      </c>
      <c r="H835" s="2">
        <v>76105</v>
      </c>
      <c r="I835" t="s">
        <v>6190</v>
      </c>
    </row>
    <row r="836" spans="1:9" x14ac:dyDescent="0.35">
      <c r="A836" s="2" t="s">
        <v>5206</v>
      </c>
      <c r="B836" s="2" t="s">
        <v>5207</v>
      </c>
      <c r="C836" s="2" t="s">
        <v>5208</v>
      </c>
      <c r="D836" s="2" t="s">
        <v>5209</v>
      </c>
      <c r="E836" s="2" t="s">
        <v>5210</v>
      </c>
      <c r="F836" s="2" t="s">
        <v>127</v>
      </c>
      <c r="G836" s="2" t="s">
        <v>19</v>
      </c>
      <c r="H836" s="2">
        <v>68117</v>
      </c>
      <c r="I836" t="s">
        <v>6191</v>
      </c>
    </row>
    <row r="837" spans="1:9" x14ac:dyDescent="0.35">
      <c r="A837" s="2" t="s">
        <v>5212</v>
      </c>
      <c r="B837" s="2" t="s">
        <v>5213</v>
      </c>
      <c r="C837" s="2" t="s">
        <v>5214</v>
      </c>
      <c r="D837" s="2"/>
      <c r="E837" s="2" t="s">
        <v>5215</v>
      </c>
      <c r="F837" s="2" t="s">
        <v>126</v>
      </c>
      <c r="G837" s="2" t="s">
        <v>19</v>
      </c>
      <c r="H837" s="2">
        <v>85732</v>
      </c>
      <c r="I837" t="s">
        <v>6190</v>
      </c>
    </row>
    <row r="838" spans="1:9" x14ac:dyDescent="0.35">
      <c r="A838" s="2" t="s">
        <v>5217</v>
      </c>
      <c r="B838" s="2" t="s">
        <v>5218</v>
      </c>
      <c r="C838" s="2" t="s">
        <v>5219</v>
      </c>
      <c r="D838" s="2" t="s">
        <v>5220</v>
      </c>
      <c r="E838" s="2" t="s">
        <v>5221</v>
      </c>
      <c r="F838" s="2" t="s">
        <v>351</v>
      </c>
      <c r="G838" s="2" t="s">
        <v>19</v>
      </c>
      <c r="H838" s="2">
        <v>89436</v>
      </c>
      <c r="I838" t="s">
        <v>6191</v>
      </c>
    </row>
    <row r="839" spans="1:9" x14ac:dyDescent="0.35">
      <c r="A839" s="2" t="s">
        <v>5223</v>
      </c>
      <c r="B839" s="2" t="s">
        <v>5224</v>
      </c>
      <c r="C839" s="2" t="s">
        <v>5225</v>
      </c>
      <c r="D839" s="2" t="s">
        <v>5226</v>
      </c>
      <c r="E839" s="2" t="s">
        <v>5227</v>
      </c>
      <c r="F839" s="2" t="s">
        <v>80</v>
      </c>
      <c r="G839" s="2" t="s">
        <v>19</v>
      </c>
      <c r="H839" s="2">
        <v>32835</v>
      </c>
      <c r="I839" t="s">
        <v>6190</v>
      </c>
    </row>
    <row r="840" spans="1:9" x14ac:dyDescent="0.35">
      <c r="A840" s="2" t="s">
        <v>5229</v>
      </c>
      <c r="B840" s="2" t="s">
        <v>5230</v>
      </c>
      <c r="C840" s="2" t="s">
        <v>5231</v>
      </c>
      <c r="D840" s="2" t="s">
        <v>5232</v>
      </c>
      <c r="E840" s="2" t="s">
        <v>5233</v>
      </c>
      <c r="F840" s="2" t="s">
        <v>47</v>
      </c>
      <c r="G840" s="2" t="s">
        <v>19</v>
      </c>
      <c r="H840" s="2">
        <v>20067</v>
      </c>
      <c r="I840" t="s">
        <v>6191</v>
      </c>
    </row>
    <row r="841" spans="1:9" x14ac:dyDescent="0.35">
      <c r="A841" s="2" t="s">
        <v>5235</v>
      </c>
      <c r="B841" s="2" t="s">
        <v>5236</v>
      </c>
      <c r="C841" s="2" t="s">
        <v>5237</v>
      </c>
      <c r="D841" s="2" t="s">
        <v>5238</v>
      </c>
      <c r="E841" s="2" t="s">
        <v>5239</v>
      </c>
      <c r="F841" s="2" t="s">
        <v>207</v>
      </c>
      <c r="G841" s="2" t="s">
        <v>19</v>
      </c>
      <c r="H841" s="2">
        <v>93907</v>
      </c>
      <c r="I841" t="s">
        <v>6191</v>
      </c>
    </row>
    <row r="842" spans="1:9" x14ac:dyDescent="0.35">
      <c r="A842" s="2" t="s">
        <v>5241</v>
      </c>
      <c r="B842" s="2" t="s">
        <v>5242</v>
      </c>
      <c r="C842" s="2" t="s">
        <v>5243</v>
      </c>
      <c r="D842" s="2" t="s">
        <v>5244</v>
      </c>
      <c r="E842" s="2" t="s">
        <v>5245</v>
      </c>
      <c r="F842" s="2" t="s">
        <v>271</v>
      </c>
      <c r="G842" s="2" t="s">
        <v>19</v>
      </c>
      <c r="H842" s="2">
        <v>33345</v>
      </c>
      <c r="I842" t="s">
        <v>6190</v>
      </c>
    </row>
    <row r="843" spans="1:9" x14ac:dyDescent="0.35">
      <c r="A843" s="2" t="s">
        <v>5247</v>
      </c>
      <c r="B843" s="2" t="s">
        <v>5248</v>
      </c>
      <c r="C843" s="2" t="s">
        <v>5249</v>
      </c>
      <c r="D843" s="2"/>
      <c r="E843" s="2" t="s">
        <v>5250</v>
      </c>
      <c r="F843" s="2" t="s">
        <v>50</v>
      </c>
      <c r="G843" s="2" t="s">
        <v>19</v>
      </c>
      <c r="H843" s="2">
        <v>88553</v>
      </c>
      <c r="I843" t="s">
        <v>6191</v>
      </c>
    </row>
    <row r="844" spans="1:9" x14ac:dyDescent="0.35">
      <c r="A844" s="2" t="s">
        <v>5252</v>
      </c>
      <c r="B844" s="2" t="s">
        <v>5253</v>
      </c>
      <c r="C844" s="2" t="s">
        <v>5254</v>
      </c>
      <c r="D844" s="2"/>
      <c r="E844" s="2" t="s">
        <v>5255</v>
      </c>
      <c r="F844" s="2" t="s">
        <v>446</v>
      </c>
      <c r="G844" s="2" t="s">
        <v>19</v>
      </c>
      <c r="H844" s="2">
        <v>91210</v>
      </c>
      <c r="I844" t="s">
        <v>6190</v>
      </c>
    </row>
    <row r="845" spans="1:9" x14ac:dyDescent="0.35">
      <c r="A845" s="2" t="s">
        <v>5257</v>
      </c>
      <c r="B845" s="2" t="s">
        <v>5258</v>
      </c>
      <c r="C845" s="2" t="s">
        <v>5259</v>
      </c>
      <c r="D845" s="2" t="s">
        <v>5260</v>
      </c>
      <c r="E845" s="2" t="s">
        <v>5261</v>
      </c>
      <c r="F845" s="2" t="s">
        <v>164</v>
      </c>
      <c r="G845" s="2" t="s">
        <v>19</v>
      </c>
      <c r="H845" s="2">
        <v>22313</v>
      </c>
      <c r="I845" t="s">
        <v>6190</v>
      </c>
    </row>
    <row r="846" spans="1:9" x14ac:dyDescent="0.35">
      <c r="A846" s="2" t="s">
        <v>5263</v>
      </c>
      <c r="B846" s="2" t="s">
        <v>5264</v>
      </c>
      <c r="C846" s="2" t="s">
        <v>5265</v>
      </c>
      <c r="D846" s="2" t="s">
        <v>5266</v>
      </c>
      <c r="E846" s="2" t="s">
        <v>5267</v>
      </c>
      <c r="F846" s="2" t="s">
        <v>20</v>
      </c>
      <c r="G846" s="2" t="s">
        <v>19</v>
      </c>
      <c r="H846" s="2">
        <v>21290</v>
      </c>
      <c r="I846" t="s">
        <v>6190</v>
      </c>
    </row>
    <row r="847" spans="1:9" x14ac:dyDescent="0.35">
      <c r="A847" s="2" t="s">
        <v>5269</v>
      </c>
      <c r="B847" s="2" t="s">
        <v>5270</v>
      </c>
      <c r="C847" s="2" t="s">
        <v>5271</v>
      </c>
      <c r="D847" s="2"/>
      <c r="E847" s="2" t="s">
        <v>5272</v>
      </c>
      <c r="F847" s="2" t="s">
        <v>95</v>
      </c>
      <c r="G847" s="2" t="s">
        <v>19</v>
      </c>
      <c r="H847" s="2">
        <v>47732</v>
      </c>
      <c r="I847" t="s">
        <v>6191</v>
      </c>
    </row>
    <row r="848" spans="1:9" x14ac:dyDescent="0.35">
      <c r="A848" s="2" t="s">
        <v>5274</v>
      </c>
      <c r="B848" s="2" t="s">
        <v>5275</v>
      </c>
      <c r="C848" s="2"/>
      <c r="D848" s="2" t="s">
        <v>5276</v>
      </c>
      <c r="E848" s="2" t="s">
        <v>5277</v>
      </c>
      <c r="F848" s="2" t="s">
        <v>259</v>
      </c>
      <c r="G848" s="2" t="s">
        <v>19</v>
      </c>
      <c r="H848" s="2">
        <v>30045</v>
      </c>
      <c r="I848" t="s">
        <v>6190</v>
      </c>
    </row>
    <row r="849" spans="1:9" x14ac:dyDescent="0.35">
      <c r="A849" s="2" t="s">
        <v>5279</v>
      </c>
      <c r="B849" s="2" t="s">
        <v>5280</v>
      </c>
      <c r="C849" s="2" t="s">
        <v>5281</v>
      </c>
      <c r="D849" s="2"/>
      <c r="E849" s="2" t="s">
        <v>5282</v>
      </c>
      <c r="F849" s="2" t="s">
        <v>119</v>
      </c>
      <c r="G849" s="2" t="s">
        <v>19</v>
      </c>
      <c r="H849" s="2">
        <v>36670</v>
      </c>
      <c r="I849" t="s">
        <v>6190</v>
      </c>
    </row>
    <row r="850" spans="1:9" x14ac:dyDescent="0.35">
      <c r="A850" s="2" t="s">
        <v>5284</v>
      </c>
      <c r="B850" s="2" t="s">
        <v>5285</v>
      </c>
      <c r="C850" s="2"/>
      <c r="D850" s="2" t="s">
        <v>5286</v>
      </c>
      <c r="E850" s="2" t="s">
        <v>5287</v>
      </c>
      <c r="F850" s="2" t="s">
        <v>212</v>
      </c>
      <c r="G850" s="2" t="s">
        <v>19</v>
      </c>
      <c r="H850" s="2">
        <v>79705</v>
      </c>
      <c r="I850" t="s">
        <v>6191</v>
      </c>
    </row>
    <row r="851" spans="1:9" x14ac:dyDescent="0.35">
      <c r="A851" s="2" t="s">
        <v>5289</v>
      </c>
      <c r="B851" s="2" t="s">
        <v>5290</v>
      </c>
      <c r="C851" s="2" t="s">
        <v>5291</v>
      </c>
      <c r="D851" s="2" t="s">
        <v>5292</v>
      </c>
      <c r="E851" s="2" t="s">
        <v>5293</v>
      </c>
      <c r="F851" s="2" t="s">
        <v>136</v>
      </c>
      <c r="G851" s="2" t="s">
        <v>19</v>
      </c>
      <c r="H851" s="2">
        <v>33023</v>
      </c>
      <c r="I851" t="s">
        <v>6190</v>
      </c>
    </row>
    <row r="852" spans="1:9" x14ac:dyDescent="0.35">
      <c r="A852" s="2" t="s">
        <v>5294</v>
      </c>
      <c r="B852" s="2" t="s">
        <v>5295</v>
      </c>
      <c r="C852" s="2" t="s">
        <v>5296</v>
      </c>
      <c r="D852" s="2" t="s">
        <v>5297</v>
      </c>
      <c r="E852" s="2" t="s">
        <v>5298</v>
      </c>
      <c r="F852" s="2" t="s">
        <v>148</v>
      </c>
      <c r="G852" s="2" t="s">
        <v>19</v>
      </c>
      <c r="H852" s="2">
        <v>66611</v>
      </c>
      <c r="I852" t="s">
        <v>6190</v>
      </c>
    </row>
    <row r="853" spans="1:9" x14ac:dyDescent="0.35">
      <c r="A853" s="2" t="s">
        <v>5300</v>
      </c>
      <c r="B853" s="2" t="s">
        <v>5301</v>
      </c>
      <c r="C853" s="2" t="s">
        <v>5302</v>
      </c>
      <c r="D853" s="2" t="s">
        <v>5303</v>
      </c>
      <c r="E853" s="2" t="s">
        <v>5304</v>
      </c>
      <c r="F853" s="2" t="s">
        <v>237</v>
      </c>
      <c r="G853" s="2" t="s">
        <v>19</v>
      </c>
      <c r="H853" s="2">
        <v>95973</v>
      </c>
      <c r="I853" t="s">
        <v>6190</v>
      </c>
    </row>
    <row r="854" spans="1:9" x14ac:dyDescent="0.35">
      <c r="A854" s="2" t="s">
        <v>5306</v>
      </c>
      <c r="B854" s="2" t="s">
        <v>5307</v>
      </c>
      <c r="C854" s="2" t="s">
        <v>5308</v>
      </c>
      <c r="D854" s="2"/>
      <c r="E854" s="2" t="s">
        <v>5309</v>
      </c>
      <c r="F854" s="2" t="s">
        <v>123</v>
      </c>
      <c r="G854" s="2" t="s">
        <v>19</v>
      </c>
      <c r="H854" s="2">
        <v>78737</v>
      </c>
      <c r="I854" t="s">
        <v>6190</v>
      </c>
    </row>
    <row r="855" spans="1:9" x14ac:dyDescent="0.35">
      <c r="A855" s="2" t="s">
        <v>5311</v>
      </c>
      <c r="B855" s="2" t="s">
        <v>5312</v>
      </c>
      <c r="C855" s="2" t="s">
        <v>5313</v>
      </c>
      <c r="D855" s="2"/>
      <c r="E855" s="2" t="s">
        <v>5314</v>
      </c>
      <c r="F855" s="2" t="s">
        <v>50</v>
      </c>
      <c r="G855" s="2" t="s">
        <v>19</v>
      </c>
      <c r="H855" s="2">
        <v>88546</v>
      </c>
      <c r="I855" t="s">
        <v>6191</v>
      </c>
    </row>
    <row r="856" spans="1:9" x14ac:dyDescent="0.35">
      <c r="A856" s="2" t="s">
        <v>5316</v>
      </c>
      <c r="B856" s="2" t="s">
        <v>5317</v>
      </c>
      <c r="C856" s="2" t="s">
        <v>5318</v>
      </c>
      <c r="D856" s="2" t="s">
        <v>5319</v>
      </c>
      <c r="E856" s="2" t="s">
        <v>5320</v>
      </c>
      <c r="F856" s="2" t="s">
        <v>48</v>
      </c>
      <c r="G856" s="2" t="s">
        <v>19</v>
      </c>
      <c r="H856" s="2">
        <v>25326</v>
      </c>
      <c r="I856" t="s">
        <v>6190</v>
      </c>
    </row>
    <row r="857" spans="1:9" x14ac:dyDescent="0.35">
      <c r="A857" s="2" t="s">
        <v>5322</v>
      </c>
      <c r="B857" s="2" t="s">
        <v>5323</v>
      </c>
      <c r="C857" s="2" t="s">
        <v>5324</v>
      </c>
      <c r="D857" s="2" t="s">
        <v>5325</v>
      </c>
      <c r="E857" s="2" t="s">
        <v>5326</v>
      </c>
      <c r="F857" s="2" t="s">
        <v>313</v>
      </c>
      <c r="G857" s="2" t="s">
        <v>19</v>
      </c>
      <c r="H857" s="2">
        <v>18105</v>
      </c>
      <c r="I857" t="s">
        <v>6191</v>
      </c>
    </row>
    <row r="858" spans="1:9" x14ac:dyDescent="0.35">
      <c r="A858" s="2" t="s">
        <v>5328</v>
      </c>
      <c r="B858" s="2" t="s">
        <v>5329</v>
      </c>
      <c r="C858" s="2" t="s">
        <v>5330</v>
      </c>
      <c r="D858" s="2" t="s">
        <v>5331</v>
      </c>
      <c r="E858" s="2" t="s">
        <v>5332</v>
      </c>
      <c r="F858" s="2" t="s">
        <v>180</v>
      </c>
      <c r="G858" s="2" t="s">
        <v>28</v>
      </c>
      <c r="H858" s="2" t="s">
        <v>314</v>
      </c>
      <c r="I858" t="s">
        <v>6190</v>
      </c>
    </row>
    <row r="859" spans="1:9" x14ac:dyDescent="0.35">
      <c r="A859" s="2" t="s">
        <v>5334</v>
      </c>
      <c r="B859" s="2" t="s">
        <v>5335</v>
      </c>
      <c r="C859" s="2" t="s">
        <v>5336</v>
      </c>
      <c r="D859" s="2" t="s">
        <v>5337</v>
      </c>
      <c r="E859" s="2" t="s">
        <v>5338</v>
      </c>
      <c r="F859" s="2" t="s">
        <v>309</v>
      </c>
      <c r="G859" s="2" t="s">
        <v>19</v>
      </c>
      <c r="H859" s="2">
        <v>34643</v>
      </c>
      <c r="I859" t="s">
        <v>6191</v>
      </c>
    </row>
    <row r="860" spans="1:9" x14ac:dyDescent="0.35">
      <c r="A860" s="2" t="s">
        <v>5340</v>
      </c>
      <c r="B860" s="2" t="s">
        <v>5341</v>
      </c>
      <c r="C860" s="2" t="s">
        <v>5342</v>
      </c>
      <c r="D860" s="2" t="s">
        <v>5343</v>
      </c>
      <c r="E860" s="2" t="s">
        <v>5344</v>
      </c>
      <c r="F860" s="2" t="s">
        <v>97</v>
      </c>
      <c r="G860" s="2" t="s">
        <v>19</v>
      </c>
      <c r="H860" s="2">
        <v>58122</v>
      </c>
      <c r="I860" t="s">
        <v>6191</v>
      </c>
    </row>
    <row r="861" spans="1:9" x14ac:dyDescent="0.35">
      <c r="A861" s="2" t="s">
        <v>5346</v>
      </c>
      <c r="B861" s="2" t="s">
        <v>5347</v>
      </c>
      <c r="C861" s="2" t="s">
        <v>5348</v>
      </c>
      <c r="D861" s="2" t="s">
        <v>5349</v>
      </c>
      <c r="E861" s="2" t="s">
        <v>5350</v>
      </c>
      <c r="F861" s="2" t="s">
        <v>4511</v>
      </c>
      <c r="G861" s="2" t="s">
        <v>19</v>
      </c>
      <c r="H861" s="2">
        <v>72905</v>
      </c>
      <c r="I861" t="s">
        <v>6191</v>
      </c>
    </row>
    <row r="862" spans="1:9" x14ac:dyDescent="0.35">
      <c r="A862" s="2" t="s">
        <v>5352</v>
      </c>
      <c r="B862" s="2" t="s">
        <v>5353</v>
      </c>
      <c r="C862" s="2"/>
      <c r="D862" s="2" t="s">
        <v>5354</v>
      </c>
      <c r="E862" s="2" t="s">
        <v>5355</v>
      </c>
      <c r="F862" s="2" t="s">
        <v>319</v>
      </c>
      <c r="G862" s="2" t="s">
        <v>19</v>
      </c>
      <c r="H862" s="2">
        <v>33811</v>
      </c>
      <c r="I862" t="s">
        <v>6191</v>
      </c>
    </row>
    <row r="863" spans="1:9" x14ac:dyDescent="0.35">
      <c r="A863" s="2" t="s">
        <v>5357</v>
      </c>
      <c r="B863" s="2" t="s">
        <v>5358</v>
      </c>
      <c r="C863" s="2" t="s">
        <v>5359</v>
      </c>
      <c r="D863" s="2" t="s">
        <v>5360</v>
      </c>
      <c r="E863" s="2" t="s">
        <v>5361</v>
      </c>
      <c r="F863" s="2" t="s">
        <v>49</v>
      </c>
      <c r="G863" s="2" t="s">
        <v>19</v>
      </c>
      <c r="H863" s="2">
        <v>37924</v>
      </c>
      <c r="I863" t="s">
        <v>6190</v>
      </c>
    </row>
    <row r="864" spans="1:9" x14ac:dyDescent="0.35">
      <c r="A864" s="2" t="s">
        <v>5363</v>
      </c>
      <c r="B864" s="2" t="s">
        <v>5364</v>
      </c>
      <c r="C864" s="2" t="s">
        <v>5365</v>
      </c>
      <c r="D864" s="2" t="s">
        <v>5366</v>
      </c>
      <c r="E864" s="2" t="s">
        <v>5367</v>
      </c>
      <c r="F864" s="2" t="s">
        <v>27</v>
      </c>
      <c r="G864" s="2" t="s">
        <v>19</v>
      </c>
      <c r="H864" s="2">
        <v>90030</v>
      </c>
      <c r="I864" t="s">
        <v>6190</v>
      </c>
    </row>
    <row r="865" spans="1:9" x14ac:dyDescent="0.35">
      <c r="A865" s="2" t="s">
        <v>5369</v>
      </c>
      <c r="B865" s="2" t="s">
        <v>5370</v>
      </c>
      <c r="C865" s="2" t="s">
        <v>5371</v>
      </c>
      <c r="D865" s="2" t="s">
        <v>5372</v>
      </c>
      <c r="E865" s="2" t="s">
        <v>5373</v>
      </c>
      <c r="F865" s="2" t="s">
        <v>92</v>
      </c>
      <c r="G865" s="2" t="s">
        <v>19</v>
      </c>
      <c r="H865" s="2">
        <v>33169</v>
      </c>
      <c r="I865" t="s">
        <v>6190</v>
      </c>
    </row>
    <row r="866" spans="1:9" x14ac:dyDescent="0.35">
      <c r="A866" s="2" t="s">
        <v>5375</v>
      </c>
      <c r="B866" s="2" t="s">
        <v>5376</v>
      </c>
      <c r="C866" s="2" t="s">
        <v>5377</v>
      </c>
      <c r="D866" s="2" t="s">
        <v>5378</v>
      </c>
      <c r="E866" s="2" t="s">
        <v>5379</v>
      </c>
      <c r="F866" s="2" t="s">
        <v>483</v>
      </c>
      <c r="G866" s="2" t="s">
        <v>318</v>
      </c>
      <c r="H866" s="2" t="s">
        <v>484</v>
      </c>
      <c r="I866" t="s">
        <v>6191</v>
      </c>
    </row>
    <row r="867" spans="1:9" x14ac:dyDescent="0.35">
      <c r="A867" s="2" t="s">
        <v>5381</v>
      </c>
      <c r="B867" s="2" t="s">
        <v>5382</v>
      </c>
      <c r="C867" s="2"/>
      <c r="D867" s="2" t="s">
        <v>5383</v>
      </c>
      <c r="E867" s="2" t="s">
        <v>5384</v>
      </c>
      <c r="F867" s="2" t="s">
        <v>56</v>
      </c>
      <c r="G867" s="2" t="s">
        <v>19</v>
      </c>
      <c r="H867" s="2">
        <v>60604</v>
      </c>
      <c r="I867" t="s">
        <v>6190</v>
      </c>
    </row>
    <row r="868" spans="1:9" x14ac:dyDescent="0.35">
      <c r="A868" s="2" t="s">
        <v>5386</v>
      </c>
      <c r="B868" s="2" t="s">
        <v>5387</v>
      </c>
      <c r="C868" s="2" t="s">
        <v>5388</v>
      </c>
      <c r="D868" s="2" t="s">
        <v>5389</v>
      </c>
      <c r="E868" s="2" t="s">
        <v>5390</v>
      </c>
      <c r="F868" s="2" t="s">
        <v>445</v>
      </c>
      <c r="G868" s="2" t="s">
        <v>318</v>
      </c>
      <c r="H868" s="2" t="s">
        <v>388</v>
      </c>
      <c r="I868" t="s">
        <v>6191</v>
      </c>
    </row>
    <row r="869" spans="1:9" x14ac:dyDescent="0.35">
      <c r="A869" s="2" t="s">
        <v>5392</v>
      </c>
      <c r="B869" s="2" t="s">
        <v>5393</v>
      </c>
      <c r="C869" s="2" t="s">
        <v>5394</v>
      </c>
      <c r="D869" s="2"/>
      <c r="E869" s="2" t="s">
        <v>5395</v>
      </c>
      <c r="F869" s="2" t="s">
        <v>478</v>
      </c>
      <c r="G869" s="2" t="s">
        <v>318</v>
      </c>
      <c r="H869" s="2" t="s">
        <v>479</v>
      </c>
      <c r="I869" t="s">
        <v>6190</v>
      </c>
    </row>
    <row r="870" spans="1:9" x14ac:dyDescent="0.35">
      <c r="A870" s="2" t="s">
        <v>5397</v>
      </c>
      <c r="B870" s="2" t="s">
        <v>5398</v>
      </c>
      <c r="C870" s="2" t="s">
        <v>5399</v>
      </c>
      <c r="D870" s="2" t="s">
        <v>5400</v>
      </c>
      <c r="E870" s="2" t="s">
        <v>5401</v>
      </c>
      <c r="F870" s="2" t="s">
        <v>121</v>
      </c>
      <c r="G870" s="2" t="s">
        <v>19</v>
      </c>
      <c r="H870" s="2">
        <v>33064</v>
      </c>
      <c r="I870" t="s">
        <v>6190</v>
      </c>
    </row>
    <row r="871" spans="1:9" x14ac:dyDescent="0.35">
      <c r="A871" s="2" t="s">
        <v>5403</v>
      </c>
      <c r="B871" s="2" t="s">
        <v>5404</v>
      </c>
      <c r="C871" s="2"/>
      <c r="D871" s="2" t="s">
        <v>5405</v>
      </c>
      <c r="E871" s="2" t="s">
        <v>5406</v>
      </c>
      <c r="F871" s="2" t="s">
        <v>131</v>
      </c>
      <c r="G871" s="2" t="s">
        <v>19</v>
      </c>
      <c r="H871" s="2">
        <v>94297</v>
      </c>
      <c r="I871" t="s">
        <v>6190</v>
      </c>
    </row>
    <row r="872" spans="1:9" x14ac:dyDescent="0.35">
      <c r="A872" s="2" t="s">
        <v>5408</v>
      </c>
      <c r="B872" s="2" t="s">
        <v>5409</v>
      </c>
      <c r="C872" s="2" t="s">
        <v>5410</v>
      </c>
      <c r="D872" s="2" t="s">
        <v>5411</v>
      </c>
      <c r="E872" s="2" t="s">
        <v>5412</v>
      </c>
      <c r="F872" s="2" t="s">
        <v>347</v>
      </c>
      <c r="G872" s="2" t="s">
        <v>318</v>
      </c>
      <c r="H872" s="2" t="s">
        <v>348</v>
      </c>
      <c r="I872" t="s">
        <v>6190</v>
      </c>
    </row>
    <row r="873" spans="1:9" x14ac:dyDescent="0.35">
      <c r="A873" s="2" t="s">
        <v>5414</v>
      </c>
      <c r="B873" s="2" t="s">
        <v>5415</v>
      </c>
      <c r="C873" s="2" t="s">
        <v>5416</v>
      </c>
      <c r="D873" s="2" t="s">
        <v>5417</v>
      </c>
      <c r="E873" s="2" t="s">
        <v>5418</v>
      </c>
      <c r="F873" s="2" t="s">
        <v>5419</v>
      </c>
      <c r="G873" s="2" t="s">
        <v>28</v>
      </c>
      <c r="H873" s="2" t="s">
        <v>5420</v>
      </c>
      <c r="I873" t="s">
        <v>6190</v>
      </c>
    </row>
    <row r="874" spans="1:9" x14ac:dyDescent="0.35">
      <c r="A874" s="2" t="s">
        <v>5422</v>
      </c>
      <c r="B874" s="2" t="s">
        <v>5423</v>
      </c>
      <c r="C874" s="2" t="s">
        <v>5424</v>
      </c>
      <c r="D874" s="2" t="s">
        <v>5425</v>
      </c>
      <c r="E874" s="2" t="s">
        <v>5426</v>
      </c>
      <c r="F874" s="2" t="s">
        <v>171</v>
      </c>
      <c r="G874" s="2" t="s">
        <v>19</v>
      </c>
      <c r="H874" s="2">
        <v>28805</v>
      </c>
      <c r="I874" t="s">
        <v>6191</v>
      </c>
    </row>
    <row r="875" spans="1:9" x14ac:dyDescent="0.35">
      <c r="A875" s="2" t="s">
        <v>5428</v>
      </c>
      <c r="B875" s="2" t="s">
        <v>5429</v>
      </c>
      <c r="C875" s="2" t="s">
        <v>5430</v>
      </c>
      <c r="D875" s="2" t="s">
        <v>5431</v>
      </c>
      <c r="E875" s="2" t="s">
        <v>5432</v>
      </c>
      <c r="F875" s="2" t="s">
        <v>48</v>
      </c>
      <c r="G875" s="2" t="s">
        <v>19</v>
      </c>
      <c r="H875" s="2">
        <v>25362</v>
      </c>
      <c r="I875" t="s">
        <v>6190</v>
      </c>
    </row>
    <row r="876" spans="1:9" x14ac:dyDescent="0.35">
      <c r="A876" s="2" t="s">
        <v>5434</v>
      </c>
      <c r="B876" s="2" t="s">
        <v>5435</v>
      </c>
      <c r="C876" s="2" t="s">
        <v>5436</v>
      </c>
      <c r="D876" s="2" t="s">
        <v>5437</v>
      </c>
      <c r="E876" s="2" t="s">
        <v>5438</v>
      </c>
      <c r="F876" s="2" t="s">
        <v>63</v>
      </c>
      <c r="G876" s="2" t="s">
        <v>19</v>
      </c>
      <c r="H876" s="2">
        <v>77281</v>
      </c>
      <c r="I876" t="s">
        <v>6191</v>
      </c>
    </row>
    <row r="877" spans="1:9" x14ac:dyDescent="0.35">
      <c r="A877" s="2" t="s">
        <v>5440</v>
      </c>
      <c r="B877" s="2" t="s">
        <v>5441</v>
      </c>
      <c r="C877" s="2" t="s">
        <v>5442</v>
      </c>
      <c r="D877" s="2" t="s">
        <v>5443</v>
      </c>
      <c r="E877" s="2" t="s">
        <v>5444</v>
      </c>
      <c r="F877" s="2" t="s">
        <v>384</v>
      </c>
      <c r="G877" s="2" t="s">
        <v>318</v>
      </c>
      <c r="H877" s="2" t="s">
        <v>369</v>
      </c>
      <c r="I877" t="s">
        <v>6191</v>
      </c>
    </row>
    <row r="878" spans="1:9" x14ac:dyDescent="0.35">
      <c r="A878" s="2" t="s">
        <v>5445</v>
      </c>
      <c r="B878" s="2" t="s">
        <v>5446</v>
      </c>
      <c r="C878" s="2" t="s">
        <v>5447</v>
      </c>
      <c r="D878" s="2" t="s">
        <v>5448</v>
      </c>
      <c r="E878" s="2" t="s">
        <v>5449</v>
      </c>
      <c r="F878" s="2" t="s">
        <v>47</v>
      </c>
      <c r="G878" s="2" t="s">
        <v>19</v>
      </c>
      <c r="H878" s="2">
        <v>20575</v>
      </c>
      <c r="I878" t="s">
        <v>6190</v>
      </c>
    </row>
    <row r="879" spans="1:9" x14ac:dyDescent="0.35">
      <c r="A879" s="2" t="s">
        <v>5451</v>
      </c>
      <c r="B879" s="2" t="s">
        <v>5452</v>
      </c>
      <c r="C879" s="2" t="s">
        <v>5453</v>
      </c>
      <c r="D879" s="2" t="s">
        <v>5454</v>
      </c>
      <c r="E879" s="2" t="s">
        <v>5455</v>
      </c>
      <c r="F879" s="2" t="s">
        <v>199</v>
      </c>
      <c r="G879" s="2" t="s">
        <v>19</v>
      </c>
      <c r="H879" s="2">
        <v>7195</v>
      </c>
      <c r="I879" t="s">
        <v>6191</v>
      </c>
    </row>
    <row r="880" spans="1:9" x14ac:dyDescent="0.35">
      <c r="A880" s="2" t="s">
        <v>5457</v>
      </c>
      <c r="B880" s="2" t="s">
        <v>5458</v>
      </c>
      <c r="C880" s="2"/>
      <c r="D880" s="2" t="s">
        <v>5459</v>
      </c>
      <c r="E880" s="2" t="s">
        <v>5460</v>
      </c>
      <c r="F880" s="2" t="s">
        <v>105</v>
      </c>
      <c r="G880" s="2" t="s">
        <v>19</v>
      </c>
      <c r="H880" s="2">
        <v>98195</v>
      </c>
      <c r="I880" t="s">
        <v>6190</v>
      </c>
    </row>
    <row r="881" spans="1:9" x14ac:dyDescent="0.35">
      <c r="A881" s="2" t="s">
        <v>5462</v>
      </c>
      <c r="B881" s="2" t="s">
        <v>5463</v>
      </c>
      <c r="C881" s="2"/>
      <c r="D881" s="2" t="s">
        <v>5464</v>
      </c>
      <c r="E881" s="2" t="s">
        <v>5465</v>
      </c>
      <c r="F881" s="2" t="s">
        <v>157</v>
      </c>
      <c r="G881" s="2" t="s">
        <v>19</v>
      </c>
      <c r="H881" s="2">
        <v>80150</v>
      </c>
      <c r="I881" t="s">
        <v>6191</v>
      </c>
    </row>
    <row r="882" spans="1:9" x14ac:dyDescent="0.35">
      <c r="A882" s="2" t="s">
        <v>5467</v>
      </c>
      <c r="B882" s="2" t="s">
        <v>5468</v>
      </c>
      <c r="C882" s="2" t="s">
        <v>5469</v>
      </c>
      <c r="D882" s="2" t="s">
        <v>5470</v>
      </c>
      <c r="E882" s="2" t="s">
        <v>5471</v>
      </c>
      <c r="F882" s="2" t="s">
        <v>156</v>
      </c>
      <c r="G882" s="2" t="s">
        <v>19</v>
      </c>
      <c r="H882" s="2">
        <v>61105</v>
      </c>
      <c r="I882" t="s">
        <v>6191</v>
      </c>
    </row>
    <row r="883" spans="1:9" x14ac:dyDescent="0.35">
      <c r="A883" s="2" t="s">
        <v>5473</v>
      </c>
      <c r="B883" s="2" t="s">
        <v>5474</v>
      </c>
      <c r="C883" s="2"/>
      <c r="D883" s="2" t="s">
        <v>5475</v>
      </c>
      <c r="E883" s="2" t="s">
        <v>5476</v>
      </c>
      <c r="F883" s="2" t="s">
        <v>252</v>
      </c>
      <c r="G883" s="2" t="s">
        <v>19</v>
      </c>
      <c r="H883" s="2">
        <v>59112</v>
      </c>
      <c r="I883" t="s">
        <v>6190</v>
      </c>
    </row>
    <row r="884" spans="1:9" x14ac:dyDescent="0.35">
      <c r="A884" s="2" t="s">
        <v>5478</v>
      </c>
      <c r="B884" s="2" t="s">
        <v>5479</v>
      </c>
      <c r="C884" s="2" t="s">
        <v>5480</v>
      </c>
      <c r="D884" s="2" t="s">
        <v>5481</v>
      </c>
      <c r="E884" s="2" t="s">
        <v>5482</v>
      </c>
      <c r="F884" s="2" t="s">
        <v>84</v>
      </c>
      <c r="G884" s="2" t="s">
        <v>19</v>
      </c>
      <c r="H884" s="2">
        <v>31165</v>
      </c>
      <c r="I884" t="s">
        <v>6191</v>
      </c>
    </row>
    <row r="885" spans="1:9" x14ac:dyDescent="0.35">
      <c r="A885" s="2" t="s">
        <v>5484</v>
      </c>
      <c r="B885" s="2" t="s">
        <v>5485</v>
      </c>
      <c r="C885" s="2" t="s">
        <v>5486</v>
      </c>
      <c r="D885" s="2" t="s">
        <v>5487</v>
      </c>
      <c r="E885" s="2" t="s">
        <v>5488</v>
      </c>
      <c r="F885" s="2" t="s">
        <v>90</v>
      </c>
      <c r="G885" s="2" t="s">
        <v>19</v>
      </c>
      <c r="H885" s="2">
        <v>74108</v>
      </c>
      <c r="I885" t="s">
        <v>6190</v>
      </c>
    </row>
    <row r="886" spans="1:9" x14ac:dyDescent="0.35">
      <c r="A886" s="2" t="s">
        <v>5490</v>
      </c>
      <c r="B886" s="2" t="s">
        <v>5491</v>
      </c>
      <c r="C886" s="2" t="s">
        <v>5492</v>
      </c>
      <c r="D886" s="2" t="s">
        <v>5493</v>
      </c>
      <c r="E886" s="2" t="s">
        <v>5494</v>
      </c>
      <c r="F886" s="2" t="s">
        <v>30</v>
      </c>
      <c r="G886" s="2" t="s">
        <v>19</v>
      </c>
      <c r="H886" s="2">
        <v>93704</v>
      </c>
      <c r="I886" t="s">
        <v>6190</v>
      </c>
    </row>
    <row r="887" spans="1:9" x14ac:dyDescent="0.35">
      <c r="A887" s="2" t="s">
        <v>5496</v>
      </c>
      <c r="B887" s="2" t="s">
        <v>5497</v>
      </c>
      <c r="C887" s="2" t="s">
        <v>5498</v>
      </c>
      <c r="D887" s="2" t="s">
        <v>5499</v>
      </c>
      <c r="E887" s="2" t="s">
        <v>5500</v>
      </c>
      <c r="F887" s="2" t="s">
        <v>464</v>
      </c>
      <c r="G887" s="2" t="s">
        <v>318</v>
      </c>
      <c r="H887" s="2" t="s">
        <v>321</v>
      </c>
      <c r="I887" t="s">
        <v>6191</v>
      </c>
    </row>
    <row r="888" spans="1:9" x14ac:dyDescent="0.35">
      <c r="A888" s="2" t="s">
        <v>5502</v>
      </c>
      <c r="B888" s="2" t="s">
        <v>5503</v>
      </c>
      <c r="C888" s="2" t="s">
        <v>5504</v>
      </c>
      <c r="D888" s="2" t="s">
        <v>5505</v>
      </c>
      <c r="E888" s="2" t="s">
        <v>5506</v>
      </c>
      <c r="F888" s="2" t="s">
        <v>150</v>
      </c>
      <c r="G888" s="2" t="s">
        <v>19</v>
      </c>
      <c r="H888" s="2">
        <v>94154</v>
      </c>
      <c r="I888" t="s">
        <v>6191</v>
      </c>
    </row>
    <row r="889" spans="1:9" x14ac:dyDescent="0.35">
      <c r="A889" s="2" t="s">
        <v>5508</v>
      </c>
      <c r="B889" s="2" t="s">
        <v>5509</v>
      </c>
      <c r="C889" s="2" t="s">
        <v>5510</v>
      </c>
      <c r="D889" s="2" t="s">
        <v>5511</v>
      </c>
      <c r="E889" s="2" t="s">
        <v>5512</v>
      </c>
      <c r="F889" s="2" t="s">
        <v>119</v>
      </c>
      <c r="G889" s="2" t="s">
        <v>19</v>
      </c>
      <c r="H889" s="2">
        <v>36689</v>
      </c>
      <c r="I889" t="s">
        <v>6191</v>
      </c>
    </row>
    <row r="890" spans="1:9" x14ac:dyDescent="0.35">
      <c r="A890" s="2" t="s">
        <v>5514</v>
      </c>
      <c r="B890" s="2" t="s">
        <v>5515</v>
      </c>
      <c r="C890" s="2" t="s">
        <v>5516</v>
      </c>
      <c r="D890" s="2" t="s">
        <v>5517</v>
      </c>
      <c r="E890" s="2" t="s">
        <v>5518</v>
      </c>
      <c r="F890" s="2" t="s">
        <v>150</v>
      </c>
      <c r="G890" s="2" t="s">
        <v>19</v>
      </c>
      <c r="H890" s="2">
        <v>94110</v>
      </c>
      <c r="I890" t="s">
        <v>6190</v>
      </c>
    </row>
    <row r="891" spans="1:9" x14ac:dyDescent="0.35">
      <c r="A891" s="2" t="s">
        <v>5520</v>
      </c>
      <c r="B891" s="2" t="s">
        <v>5521</v>
      </c>
      <c r="C891" s="2" t="s">
        <v>5522</v>
      </c>
      <c r="D891" s="2" t="s">
        <v>5523</v>
      </c>
      <c r="E891" s="2" t="s">
        <v>5524</v>
      </c>
      <c r="F891" s="2" t="s">
        <v>132</v>
      </c>
      <c r="G891" s="2" t="s">
        <v>19</v>
      </c>
      <c r="H891" s="2">
        <v>11470</v>
      </c>
      <c r="I891" t="s">
        <v>6190</v>
      </c>
    </row>
    <row r="892" spans="1:9" x14ac:dyDescent="0.35">
      <c r="A892" s="2" t="s">
        <v>5526</v>
      </c>
      <c r="B892" s="2" t="s">
        <v>5527</v>
      </c>
      <c r="C892" s="2" t="s">
        <v>5528</v>
      </c>
      <c r="D892" s="2" t="s">
        <v>5529</v>
      </c>
      <c r="E892" s="2" t="s">
        <v>5530</v>
      </c>
      <c r="F892" s="2" t="s">
        <v>42</v>
      </c>
      <c r="G892" s="2" t="s">
        <v>19</v>
      </c>
      <c r="H892" s="2">
        <v>80243</v>
      </c>
      <c r="I892" t="s">
        <v>6190</v>
      </c>
    </row>
    <row r="893" spans="1:9" x14ac:dyDescent="0.35">
      <c r="A893" s="2" t="s">
        <v>5532</v>
      </c>
      <c r="B893" s="2" t="s">
        <v>5533</v>
      </c>
      <c r="C893" s="2" t="s">
        <v>5534</v>
      </c>
      <c r="D893" s="2" t="s">
        <v>5535</v>
      </c>
      <c r="E893" s="2" t="s">
        <v>5536</v>
      </c>
      <c r="F893" s="2" t="s">
        <v>58</v>
      </c>
      <c r="G893" s="2" t="s">
        <v>19</v>
      </c>
      <c r="H893" s="2">
        <v>92165</v>
      </c>
      <c r="I893" t="s">
        <v>6190</v>
      </c>
    </row>
    <row r="894" spans="1:9" x14ac:dyDescent="0.35">
      <c r="A894" s="2" t="s">
        <v>5538</v>
      </c>
      <c r="B894" s="2" t="s">
        <v>5539</v>
      </c>
      <c r="C894" s="2" t="s">
        <v>5540</v>
      </c>
      <c r="D894" s="2" t="s">
        <v>5541</v>
      </c>
      <c r="E894" s="2" t="s">
        <v>5542</v>
      </c>
      <c r="F894" s="2" t="s">
        <v>305</v>
      </c>
      <c r="G894" s="2" t="s">
        <v>28</v>
      </c>
      <c r="H894" s="2" t="s">
        <v>306</v>
      </c>
      <c r="I894" t="s">
        <v>6191</v>
      </c>
    </row>
    <row r="895" spans="1:9" x14ac:dyDescent="0.35">
      <c r="A895" s="2" t="s">
        <v>5544</v>
      </c>
      <c r="B895" s="2" t="s">
        <v>5545</v>
      </c>
      <c r="C895" s="2" t="s">
        <v>5546</v>
      </c>
      <c r="D895" s="2"/>
      <c r="E895" s="2" t="s">
        <v>5547</v>
      </c>
      <c r="F895" s="2" t="s">
        <v>108</v>
      </c>
      <c r="G895" s="2" t="s">
        <v>19</v>
      </c>
      <c r="H895" s="2">
        <v>15250</v>
      </c>
      <c r="I895" t="s">
        <v>6190</v>
      </c>
    </row>
    <row r="896" spans="1:9" x14ac:dyDescent="0.35">
      <c r="A896" s="2" t="s">
        <v>5549</v>
      </c>
      <c r="B896" s="2" t="s">
        <v>5550</v>
      </c>
      <c r="C896" s="2"/>
      <c r="D896" s="2" t="s">
        <v>5551</v>
      </c>
      <c r="E896" s="2" t="s">
        <v>5552</v>
      </c>
      <c r="F896" s="2" t="s">
        <v>481</v>
      </c>
      <c r="G896" s="2" t="s">
        <v>318</v>
      </c>
      <c r="H896" s="2" t="s">
        <v>361</v>
      </c>
      <c r="I896" t="s">
        <v>6190</v>
      </c>
    </row>
    <row r="897" spans="1:9" x14ac:dyDescent="0.35">
      <c r="A897" s="2" t="s">
        <v>5554</v>
      </c>
      <c r="B897" s="2" t="s">
        <v>5555</v>
      </c>
      <c r="C897" s="2"/>
      <c r="D897" s="2" t="s">
        <v>5556</v>
      </c>
      <c r="E897" s="2" t="s">
        <v>5557</v>
      </c>
      <c r="F897" s="2" t="s">
        <v>57</v>
      </c>
      <c r="G897" s="2" t="s">
        <v>19</v>
      </c>
      <c r="H897" s="2">
        <v>10004</v>
      </c>
      <c r="I897" t="s">
        <v>6191</v>
      </c>
    </row>
    <row r="898" spans="1:9" x14ac:dyDescent="0.35">
      <c r="A898" s="2" t="s">
        <v>5559</v>
      </c>
      <c r="B898" s="2" t="s">
        <v>5560</v>
      </c>
      <c r="C898" s="2" t="s">
        <v>5561</v>
      </c>
      <c r="D898" s="2" t="s">
        <v>5562</v>
      </c>
      <c r="E898" s="2" t="s">
        <v>5563</v>
      </c>
      <c r="F898" s="2" t="s">
        <v>105</v>
      </c>
      <c r="G898" s="2" t="s">
        <v>19</v>
      </c>
      <c r="H898" s="2">
        <v>98148</v>
      </c>
      <c r="I898" t="s">
        <v>6190</v>
      </c>
    </row>
    <row r="899" spans="1:9" x14ac:dyDescent="0.35">
      <c r="A899" s="2" t="s">
        <v>5565</v>
      </c>
      <c r="B899" s="2" t="s">
        <v>5566</v>
      </c>
      <c r="C899" s="2" t="s">
        <v>5567</v>
      </c>
      <c r="D899" s="2" t="s">
        <v>5568</v>
      </c>
      <c r="E899" s="2" t="s">
        <v>5569</v>
      </c>
      <c r="F899" s="2" t="s">
        <v>144</v>
      </c>
      <c r="G899" s="2" t="s">
        <v>28</v>
      </c>
      <c r="H899" s="2" t="s">
        <v>145</v>
      </c>
      <c r="I899" t="s">
        <v>6191</v>
      </c>
    </row>
    <row r="900" spans="1:9" x14ac:dyDescent="0.35">
      <c r="A900" s="2" t="s">
        <v>5571</v>
      </c>
      <c r="B900" s="2" t="s">
        <v>5572</v>
      </c>
      <c r="C900" s="2"/>
      <c r="D900" s="2" t="s">
        <v>5573</v>
      </c>
      <c r="E900" s="2" t="s">
        <v>5574</v>
      </c>
      <c r="F900" s="2" t="s">
        <v>276</v>
      </c>
      <c r="G900" s="2" t="s">
        <v>19</v>
      </c>
      <c r="H900" s="2">
        <v>49018</v>
      </c>
      <c r="I900" t="s">
        <v>6191</v>
      </c>
    </row>
    <row r="901" spans="1:9" x14ac:dyDescent="0.35">
      <c r="A901" s="2" t="s">
        <v>5576</v>
      </c>
      <c r="B901" s="2" t="s">
        <v>5577</v>
      </c>
      <c r="C901" s="2" t="s">
        <v>5578</v>
      </c>
      <c r="D901" s="2"/>
      <c r="E901" s="2" t="s">
        <v>5579</v>
      </c>
      <c r="F901" s="2" t="s">
        <v>437</v>
      </c>
      <c r="G901" s="2" t="s">
        <v>318</v>
      </c>
      <c r="H901" s="2" t="s">
        <v>438</v>
      </c>
      <c r="I901" t="s">
        <v>6190</v>
      </c>
    </row>
    <row r="902" spans="1:9" x14ac:dyDescent="0.35">
      <c r="A902" s="2" t="s">
        <v>5581</v>
      </c>
      <c r="B902" s="2" t="s">
        <v>5582</v>
      </c>
      <c r="C902" s="2"/>
      <c r="D902" s="2" t="s">
        <v>5583</v>
      </c>
      <c r="E902" s="2" t="s">
        <v>5584</v>
      </c>
      <c r="F902" s="2" t="s">
        <v>409</v>
      </c>
      <c r="G902" s="2" t="s">
        <v>318</v>
      </c>
      <c r="H902" s="2" t="s">
        <v>410</v>
      </c>
      <c r="I902" t="s">
        <v>6191</v>
      </c>
    </row>
    <row r="903" spans="1:9" x14ac:dyDescent="0.35">
      <c r="A903" s="2" t="s">
        <v>5586</v>
      </c>
      <c r="B903" s="2" t="s">
        <v>5587</v>
      </c>
      <c r="C903" s="2" t="s">
        <v>5588</v>
      </c>
      <c r="D903" s="2" t="s">
        <v>5589</v>
      </c>
      <c r="E903" s="2" t="s">
        <v>5590</v>
      </c>
      <c r="F903" s="2" t="s">
        <v>63</v>
      </c>
      <c r="G903" s="2" t="s">
        <v>19</v>
      </c>
      <c r="H903" s="2">
        <v>77070</v>
      </c>
      <c r="I903" t="s">
        <v>6190</v>
      </c>
    </row>
    <row r="904" spans="1:9" x14ac:dyDescent="0.35">
      <c r="A904" s="2" t="s">
        <v>5592</v>
      </c>
      <c r="B904" s="2" t="s">
        <v>5593</v>
      </c>
      <c r="C904" s="2" t="s">
        <v>5594</v>
      </c>
      <c r="D904" s="2" t="s">
        <v>5595</v>
      </c>
      <c r="E904" s="2" t="s">
        <v>5596</v>
      </c>
      <c r="F904" s="2" t="s">
        <v>51</v>
      </c>
      <c r="G904" s="2" t="s">
        <v>19</v>
      </c>
      <c r="H904" s="2">
        <v>45249</v>
      </c>
      <c r="I904" t="s">
        <v>6191</v>
      </c>
    </row>
    <row r="905" spans="1:9" x14ac:dyDescent="0.35">
      <c r="A905" s="2" t="s">
        <v>5598</v>
      </c>
      <c r="B905" s="2" t="s">
        <v>5599</v>
      </c>
      <c r="C905" s="2" t="s">
        <v>5600</v>
      </c>
      <c r="D905" s="2" t="s">
        <v>5601</v>
      </c>
      <c r="E905" s="2" t="s">
        <v>5602</v>
      </c>
      <c r="F905" s="2" t="s">
        <v>30</v>
      </c>
      <c r="G905" s="2" t="s">
        <v>19</v>
      </c>
      <c r="H905" s="2">
        <v>93704</v>
      </c>
      <c r="I905" t="s">
        <v>6191</v>
      </c>
    </row>
    <row r="906" spans="1:9" x14ac:dyDescent="0.35">
      <c r="A906" s="2" t="s">
        <v>5604</v>
      </c>
      <c r="B906" s="2" t="s">
        <v>5605</v>
      </c>
      <c r="C906" s="2" t="s">
        <v>5606</v>
      </c>
      <c r="D906" s="2" t="s">
        <v>5607</v>
      </c>
      <c r="E906" s="2" t="s">
        <v>5608</v>
      </c>
      <c r="F906" s="2" t="s">
        <v>173</v>
      </c>
      <c r="G906" s="2" t="s">
        <v>19</v>
      </c>
      <c r="H906" s="2">
        <v>55123</v>
      </c>
      <c r="I906" t="s">
        <v>6191</v>
      </c>
    </row>
    <row r="907" spans="1:9" x14ac:dyDescent="0.35">
      <c r="A907" s="2" t="s">
        <v>5610</v>
      </c>
      <c r="B907" s="2" t="s">
        <v>5611</v>
      </c>
      <c r="C907" s="2"/>
      <c r="D907" s="2" t="s">
        <v>5612</v>
      </c>
      <c r="E907" s="2" t="s">
        <v>5613</v>
      </c>
      <c r="F907" s="2" t="s">
        <v>50</v>
      </c>
      <c r="G907" s="2" t="s">
        <v>19</v>
      </c>
      <c r="H907" s="2">
        <v>88519</v>
      </c>
      <c r="I907" t="s">
        <v>6190</v>
      </c>
    </row>
    <row r="908" spans="1:9" x14ac:dyDescent="0.35">
      <c r="A908" s="2" t="s">
        <v>5615</v>
      </c>
      <c r="B908" s="2" t="s">
        <v>5616</v>
      </c>
      <c r="C908" s="2" t="s">
        <v>5617</v>
      </c>
      <c r="D908" s="2" t="s">
        <v>5618</v>
      </c>
      <c r="E908" s="2" t="s">
        <v>5619</v>
      </c>
      <c r="F908" s="2" t="s">
        <v>169</v>
      </c>
      <c r="G908" s="2" t="s">
        <v>19</v>
      </c>
      <c r="H908" s="2">
        <v>50981</v>
      </c>
      <c r="I908" t="s">
        <v>6190</v>
      </c>
    </row>
    <row r="909" spans="1:9" x14ac:dyDescent="0.35">
      <c r="A909" s="2" t="s">
        <v>5621</v>
      </c>
      <c r="B909" s="2" t="s">
        <v>5622</v>
      </c>
      <c r="C909" s="2" t="s">
        <v>5623</v>
      </c>
      <c r="D909" s="2" t="s">
        <v>5624</v>
      </c>
      <c r="E909" s="2" t="s">
        <v>5625</v>
      </c>
      <c r="F909" s="2" t="s">
        <v>189</v>
      </c>
      <c r="G909" s="2" t="s">
        <v>19</v>
      </c>
      <c r="H909" s="2">
        <v>97240</v>
      </c>
      <c r="I909" t="s">
        <v>6191</v>
      </c>
    </row>
    <row r="910" spans="1:9" x14ac:dyDescent="0.35">
      <c r="A910" s="2" t="s">
        <v>5627</v>
      </c>
      <c r="B910" s="2" t="s">
        <v>5628</v>
      </c>
      <c r="C910" s="2" t="s">
        <v>5629</v>
      </c>
      <c r="D910" s="2" t="s">
        <v>5630</v>
      </c>
      <c r="E910" s="2" t="s">
        <v>5631</v>
      </c>
      <c r="F910" s="2" t="s">
        <v>63</v>
      </c>
      <c r="G910" s="2" t="s">
        <v>19</v>
      </c>
      <c r="H910" s="2">
        <v>77070</v>
      </c>
      <c r="I910" t="s">
        <v>6191</v>
      </c>
    </row>
    <row r="911" spans="1:9" x14ac:dyDescent="0.35">
      <c r="A911" s="2" t="s">
        <v>5633</v>
      </c>
      <c r="B911" s="2" t="s">
        <v>5634</v>
      </c>
      <c r="C911" s="2"/>
      <c r="D911" s="2" t="s">
        <v>5635</v>
      </c>
      <c r="E911" s="2" t="s">
        <v>5636</v>
      </c>
      <c r="F911" s="2" t="s">
        <v>31</v>
      </c>
      <c r="G911" s="2" t="s">
        <v>19</v>
      </c>
      <c r="H911" s="2">
        <v>27705</v>
      </c>
      <c r="I911" t="s">
        <v>6191</v>
      </c>
    </row>
    <row r="912" spans="1:9" x14ac:dyDescent="0.35">
      <c r="A912" s="2" t="s">
        <v>5638</v>
      </c>
      <c r="B912" s="2" t="s">
        <v>5639</v>
      </c>
      <c r="C912" s="2" t="s">
        <v>5640</v>
      </c>
      <c r="D912" s="2" t="s">
        <v>5641</v>
      </c>
      <c r="E912" s="2" t="s">
        <v>5642</v>
      </c>
      <c r="F912" s="2" t="s">
        <v>241</v>
      </c>
      <c r="G912" s="2" t="s">
        <v>19</v>
      </c>
      <c r="H912" s="2">
        <v>2298</v>
      </c>
      <c r="I912" t="s">
        <v>6191</v>
      </c>
    </row>
    <row r="913" spans="1:9" x14ac:dyDescent="0.35">
      <c r="A913" s="2" t="s">
        <v>5644</v>
      </c>
      <c r="B913" s="2" t="s">
        <v>5645</v>
      </c>
      <c r="C913" s="2" t="s">
        <v>5646</v>
      </c>
      <c r="D913" s="2" t="s">
        <v>5647</v>
      </c>
      <c r="E913" s="2" t="s">
        <v>5648</v>
      </c>
      <c r="F913" s="2" t="s">
        <v>47</v>
      </c>
      <c r="G913" s="2" t="s">
        <v>19</v>
      </c>
      <c r="H913" s="2">
        <v>20226</v>
      </c>
      <c r="I913" t="s">
        <v>6190</v>
      </c>
    </row>
    <row r="914" spans="1:9" x14ac:dyDescent="0.35">
      <c r="A914" s="2" t="s">
        <v>5650</v>
      </c>
      <c r="B914" s="2" t="s">
        <v>5651</v>
      </c>
      <c r="C914" s="2"/>
      <c r="D914" s="2" t="s">
        <v>5652</v>
      </c>
      <c r="E914" s="2" t="s">
        <v>5653</v>
      </c>
      <c r="F914" s="2" t="s">
        <v>198</v>
      </c>
      <c r="G914" s="2" t="s">
        <v>19</v>
      </c>
      <c r="H914" s="2">
        <v>12205</v>
      </c>
      <c r="I914" t="s">
        <v>6190</v>
      </c>
    </row>
    <row r="915" spans="1:9" x14ac:dyDescent="0.35">
      <c r="A915" s="2" t="s">
        <v>5655</v>
      </c>
      <c r="B915" s="2" t="s">
        <v>5656</v>
      </c>
      <c r="C915" s="2" t="s">
        <v>5657</v>
      </c>
      <c r="D915" s="2" t="s">
        <v>5658</v>
      </c>
      <c r="E915" s="2" t="s">
        <v>5659</v>
      </c>
      <c r="F915" s="2" t="s">
        <v>126</v>
      </c>
      <c r="G915" s="2" t="s">
        <v>19</v>
      </c>
      <c r="H915" s="2">
        <v>85732</v>
      </c>
      <c r="I915" t="s">
        <v>6191</v>
      </c>
    </row>
    <row r="916" spans="1:9" x14ac:dyDescent="0.35">
      <c r="A916" s="2" t="s">
        <v>5661</v>
      </c>
      <c r="B916" s="2" t="s">
        <v>5662</v>
      </c>
      <c r="C916" s="2" t="s">
        <v>5663</v>
      </c>
      <c r="D916" s="2" t="s">
        <v>5664</v>
      </c>
      <c r="E916" s="2" t="s">
        <v>5665</v>
      </c>
      <c r="F916" s="2" t="s">
        <v>187</v>
      </c>
      <c r="G916" s="2" t="s">
        <v>19</v>
      </c>
      <c r="H916" s="2">
        <v>36195</v>
      </c>
      <c r="I916" t="s">
        <v>6191</v>
      </c>
    </row>
    <row r="917" spans="1:9" x14ac:dyDescent="0.35">
      <c r="A917" s="2" t="s">
        <v>5667</v>
      </c>
      <c r="B917" s="2" t="s">
        <v>5668</v>
      </c>
      <c r="C917" s="2" t="s">
        <v>5669</v>
      </c>
      <c r="D917" s="2" t="s">
        <v>5670</v>
      </c>
      <c r="E917" s="2" t="s">
        <v>5671</v>
      </c>
      <c r="F917" s="2" t="s">
        <v>205</v>
      </c>
      <c r="G917" s="2" t="s">
        <v>19</v>
      </c>
      <c r="H917" s="2">
        <v>99709</v>
      </c>
      <c r="I917" t="s">
        <v>6190</v>
      </c>
    </row>
    <row r="918" spans="1:9" x14ac:dyDescent="0.35">
      <c r="A918" s="2" t="s">
        <v>5673</v>
      </c>
      <c r="B918" s="2" t="s">
        <v>5674</v>
      </c>
      <c r="C918" s="2"/>
      <c r="D918" s="2"/>
      <c r="E918" s="2" t="s">
        <v>5675</v>
      </c>
      <c r="F918" s="2" t="s">
        <v>2998</v>
      </c>
      <c r="G918" s="2" t="s">
        <v>318</v>
      </c>
      <c r="H918" s="2" t="s">
        <v>395</v>
      </c>
      <c r="I918" t="s">
        <v>6190</v>
      </c>
    </row>
    <row r="919" spans="1:9" x14ac:dyDescent="0.35">
      <c r="A919" s="2" t="s">
        <v>5677</v>
      </c>
      <c r="B919" s="2" t="s">
        <v>5678</v>
      </c>
      <c r="C919" s="2" t="s">
        <v>5679</v>
      </c>
      <c r="D919" s="2" t="s">
        <v>5680</v>
      </c>
      <c r="E919" s="2" t="s">
        <v>5681</v>
      </c>
      <c r="F919" s="2" t="s">
        <v>220</v>
      </c>
      <c r="G919" s="2" t="s">
        <v>28</v>
      </c>
      <c r="H919" s="2" t="s">
        <v>221</v>
      </c>
      <c r="I919" t="s">
        <v>6191</v>
      </c>
    </row>
    <row r="920" spans="1:9" x14ac:dyDescent="0.35">
      <c r="A920" s="2" t="s">
        <v>5682</v>
      </c>
      <c r="B920" s="2" t="s">
        <v>5683</v>
      </c>
      <c r="C920" s="2" t="s">
        <v>5684</v>
      </c>
      <c r="D920" s="2" t="s">
        <v>5685</v>
      </c>
      <c r="E920" s="2" t="s">
        <v>5686</v>
      </c>
      <c r="F920" s="2" t="s">
        <v>209</v>
      </c>
      <c r="G920" s="2" t="s">
        <v>19</v>
      </c>
      <c r="H920" s="2">
        <v>34615</v>
      </c>
      <c r="I920" t="s">
        <v>6191</v>
      </c>
    </row>
    <row r="921" spans="1:9" x14ac:dyDescent="0.35">
      <c r="A921" s="2" t="s">
        <v>5688</v>
      </c>
      <c r="B921" s="2" t="s">
        <v>5689</v>
      </c>
      <c r="C921" s="2" t="s">
        <v>5690</v>
      </c>
      <c r="D921" s="2" t="s">
        <v>5691</v>
      </c>
      <c r="E921" s="2" t="s">
        <v>5692</v>
      </c>
      <c r="F921" s="2" t="s">
        <v>43</v>
      </c>
      <c r="G921" s="2" t="s">
        <v>19</v>
      </c>
      <c r="H921" s="2">
        <v>40515</v>
      </c>
      <c r="I921" t="s">
        <v>6190</v>
      </c>
    </row>
    <row r="922" spans="1:9" x14ac:dyDescent="0.35">
      <c r="A922" s="2" t="s">
        <v>5694</v>
      </c>
      <c r="B922" s="2" t="s">
        <v>5695</v>
      </c>
      <c r="C922" s="2" t="s">
        <v>5696</v>
      </c>
      <c r="D922" s="2" t="s">
        <v>5697</v>
      </c>
      <c r="E922" s="2" t="s">
        <v>5698</v>
      </c>
      <c r="F922" s="2" t="s">
        <v>183</v>
      </c>
      <c r="G922" s="2" t="s">
        <v>19</v>
      </c>
      <c r="H922" s="2">
        <v>49560</v>
      </c>
      <c r="I922" t="s">
        <v>6191</v>
      </c>
    </row>
    <row r="923" spans="1:9" x14ac:dyDescent="0.35">
      <c r="A923" s="2" t="s">
        <v>5700</v>
      </c>
      <c r="B923" s="2" t="s">
        <v>5701</v>
      </c>
      <c r="C923" s="2" t="s">
        <v>5702</v>
      </c>
      <c r="D923" s="2" t="s">
        <v>5703</v>
      </c>
      <c r="E923" s="2" t="s">
        <v>5704</v>
      </c>
      <c r="F923" s="2" t="s">
        <v>169</v>
      </c>
      <c r="G923" s="2" t="s">
        <v>19</v>
      </c>
      <c r="H923" s="2">
        <v>50369</v>
      </c>
      <c r="I923" t="s">
        <v>6191</v>
      </c>
    </row>
    <row r="924" spans="1:9" x14ac:dyDescent="0.35">
      <c r="A924" s="2" t="s">
        <v>5706</v>
      </c>
      <c r="B924" s="2" t="s">
        <v>5707</v>
      </c>
      <c r="C924" s="2"/>
      <c r="D924" s="2"/>
      <c r="E924" s="2" t="s">
        <v>5708</v>
      </c>
      <c r="F924" s="2" t="s">
        <v>168</v>
      </c>
      <c r="G924" s="2" t="s">
        <v>19</v>
      </c>
      <c r="H924" s="2">
        <v>19810</v>
      </c>
      <c r="I924" t="s">
        <v>6190</v>
      </c>
    </row>
    <row r="925" spans="1:9" x14ac:dyDescent="0.35">
      <c r="A925" s="2" t="s">
        <v>5710</v>
      </c>
      <c r="B925" s="2" t="s">
        <v>5711</v>
      </c>
      <c r="C925" s="2" t="s">
        <v>5712</v>
      </c>
      <c r="D925" s="2" t="s">
        <v>5713</v>
      </c>
      <c r="E925" s="2" t="s">
        <v>5714</v>
      </c>
      <c r="F925" s="2" t="s">
        <v>123</v>
      </c>
      <c r="G925" s="2" t="s">
        <v>19</v>
      </c>
      <c r="H925" s="2">
        <v>78726</v>
      </c>
      <c r="I925" t="s">
        <v>6191</v>
      </c>
    </row>
    <row r="926" spans="1:9" x14ac:dyDescent="0.35">
      <c r="A926" s="2" t="s">
        <v>5716</v>
      </c>
      <c r="B926" s="2" t="s">
        <v>5717</v>
      </c>
      <c r="C926" s="2" t="s">
        <v>5718</v>
      </c>
      <c r="D926" s="2"/>
      <c r="E926" s="2" t="s">
        <v>5719</v>
      </c>
      <c r="F926" s="2" t="s">
        <v>80</v>
      </c>
      <c r="G926" s="2" t="s">
        <v>19</v>
      </c>
      <c r="H926" s="2">
        <v>32835</v>
      </c>
      <c r="I926" t="s">
        <v>6191</v>
      </c>
    </row>
    <row r="927" spans="1:9" x14ac:dyDescent="0.35">
      <c r="A927" s="2" t="s">
        <v>5721</v>
      </c>
      <c r="B927" s="2" t="s">
        <v>5722</v>
      </c>
      <c r="C927" s="2"/>
      <c r="D927" s="2" t="s">
        <v>5723</v>
      </c>
      <c r="E927" s="2" t="s">
        <v>5724</v>
      </c>
      <c r="F927" s="2" t="s">
        <v>87</v>
      </c>
      <c r="G927" s="2" t="s">
        <v>19</v>
      </c>
      <c r="H927" s="2">
        <v>91199</v>
      </c>
      <c r="I927" t="s">
        <v>6190</v>
      </c>
    </row>
    <row r="928" spans="1:9" x14ac:dyDescent="0.35">
      <c r="A928" s="2" t="s">
        <v>5726</v>
      </c>
      <c r="B928" s="2" t="s">
        <v>5727</v>
      </c>
      <c r="C928" s="2" t="s">
        <v>5728</v>
      </c>
      <c r="D928" s="2" t="s">
        <v>5729</v>
      </c>
      <c r="E928" s="2" t="s">
        <v>5730</v>
      </c>
      <c r="F928" s="2" t="s">
        <v>47</v>
      </c>
      <c r="G928" s="2" t="s">
        <v>19</v>
      </c>
      <c r="H928" s="2">
        <v>20238</v>
      </c>
      <c r="I928" t="s">
        <v>6190</v>
      </c>
    </row>
    <row r="929" spans="1:9" x14ac:dyDescent="0.35">
      <c r="A929" s="2" t="s">
        <v>5732</v>
      </c>
      <c r="B929" s="2" t="s">
        <v>5733</v>
      </c>
      <c r="C929" s="2" t="s">
        <v>5734</v>
      </c>
      <c r="D929" s="2" t="s">
        <v>5735</v>
      </c>
      <c r="E929" s="2" t="s">
        <v>5736</v>
      </c>
      <c r="F929" s="2" t="s">
        <v>189</v>
      </c>
      <c r="G929" s="2" t="s">
        <v>19</v>
      </c>
      <c r="H929" s="2">
        <v>97271</v>
      </c>
      <c r="I929" t="s">
        <v>6191</v>
      </c>
    </row>
    <row r="930" spans="1:9" x14ac:dyDescent="0.35">
      <c r="A930" s="2" t="s">
        <v>5738</v>
      </c>
      <c r="B930" s="2" t="s">
        <v>5739</v>
      </c>
      <c r="C930" s="2" t="s">
        <v>5740</v>
      </c>
      <c r="D930" s="2"/>
      <c r="E930" s="2" t="s">
        <v>5741</v>
      </c>
      <c r="F930" s="2" t="s">
        <v>57</v>
      </c>
      <c r="G930" s="2" t="s">
        <v>19</v>
      </c>
      <c r="H930" s="2">
        <v>10004</v>
      </c>
      <c r="I930" t="s">
        <v>6190</v>
      </c>
    </row>
    <row r="931" spans="1:9" x14ac:dyDescent="0.35">
      <c r="A931" s="2" t="s">
        <v>5743</v>
      </c>
      <c r="B931" s="2" t="s">
        <v>5744</v>
      </c>
      <c r="C931" s="2" t="s">
        <v>5745</v>
      </c>
      <c r="D931" s="2" t="s">
        <v>5746</v>
      </c>
      <c r="E931" s="2" t="s">
        <v>5747</v>
      </c>
      <c r="F931" s="2" t="s">
        <v>47</v>
      </c>
      <c r="G931" s="2" t="s">
        <v>19</v>
      </c>
      <c r="H931" s="2">
        <v>20404</v>
      </c>
      <c r="I931" t="s">
        <v>6190</v>
      </c>
    </row>
    <row r="932" spans="1:9" x14ac:dyDescent="0.35">
      <c r="A932" s="2" t="s">
        <v>5749</v>
      </c>
      <c r="B932" s="2" t="s">
        <v>5750</v>
      </c>
      <c r="C932" s="2" t="s">
        <v>5751</v>
      </c>
      <c r="D932" s="2"/>
      <c r="E932" s="2" t="s">
        <v>5752</v>
      </c>
      <c r="F932" s="2" t="s">
        <v>47</v>
      </c>
      <c r="G932" s="2" t="s">
        <v>19</v>
      </c>
      <c r="H932" s="2">
        <v>20067</v>
      </c>
      <c r="I932" t="s">
        <v>6190</v>
      </c>
    </row>
    <row r="933" spans="1:9" x14ac:dyDescent="0.35">
      <c r="A933" s="2" t="s">
        <v>5754</v>
      </c>
      <c r="B933" s="2" t="s">
        <v>5755</v>
      </c>
      <c r="C933" s="2"/>
      <c r="D933" s="2"/>
      <c r="E933" s="2" t="s">
        <v>5756</v>
      </c>
      <c r="F933" s="2" t="s">
        <v>313</v>
      </c>
      <c r="G933" s="2" t="s">
        <v>19</v>
      </c>
      <c r="H933" s="2">
        <v>18105</v>
      </c>
      <c r="I933" t="s">
        <v>6190</v>
      </c>
    </row>
    <row r="934" spans="1:9" x14ac:dyDescent="0.35">
      <c r="A934" s="2" t="s">
        <v>5758</v>
      </c>
      <c r="B934" s="2" t="s">
        <v>5759</v>
      </c>
      <c r="C934" s="2" t="s">
        <v>5760</v>
      </c>
      <c r="D934" s="2" t="s">
        <v>5761</v>
      </c>
      <c r="E934" s="2" t="s">
        <v>5762</v>
      </c>
      <c r="F934" s="2" t="s">
        <v>92</v>
      </c>
      <c r="G934" s="2" t="s">
        <v>19</v>
      </c>
      <c r="H934" s="2">
        <v>33169</v>
      </c>
      <c r="I934" t="s">
        <v>6191</v>
      </c>
    </row>
    <row r="935" spans="1:9" x14ac:dyDescent="0.35">
      <c r="A935" s="2" t="s">
        <v>5764</v>
      </c>
      <c r="B935" s="2" t="s">
        <v>5765</v>
      </c>
      <c r="C935" s="2"/>
      <c r="D935" s="2" t="s">
        <v>5766</v>
      </c>
      <c r="E935" s="2" t="s">
        <v>5767</v>
      </c>
      <c r="F935" s="2" t="s">
        <v>77</v>
      </c>
      <c r="G935" s="2" t="s">
        <v>19</v>
      </c>
      <c r="H935" s="2">
        <v>73129</v>
      </c>
      <c r="I935" t="s">
        <v>6190</v>
      </c>
    </row>
    <row r="936" spans="1:9" x14ac:dyDescent="0.35">
      <c r="A936" s="2" t="s">
        <v>5769</v>
      </c>
      <c r="B936" s="2" t="s">
        <v>5770</v>
      </c>
      <c r="C936" s="2" t="s">
        <v>5771</v>
      </c>
      <c r="D936" s="2" t="s">
        <v>5772</v>
      </c>
      <c r="E936" s="2" t="s">
        <v>5773</v>
      </c>
      <c r="F936" s="2" t="s">
        <v>156</v>
      </c>
      <c r="G936" s="2" t="s">
        <v>19</v>
      </c>
      <c r="H936" s="2">
        <v>61105</v>
      </c>
      <c r="I936" t="s">
        <v>6191</v>
      </c>
    </row>
    <row r="937" spans="1:9" x14ac:dyDescent="0.35">
      <c r="A937" s="2" t="s">
        <v>5775</v>
      </c>
      <c r="B937" s="2" t="s">
        <v>5776</v>
      </c>
      <c r="C937" s="2" t="s">
        <v>5777</v>
      </c>
      <c r="D937" s="2" t="s">
        <v>5778</v>
      </c>
      <c r="E937" s="2" t="s">
        <v>5779</v>
      </c>
      <c r="F937" s="2" t="s">
        <v>187</v>
      </c>
      <c r="G937" s="2" t="s">
        <v>19</v>
      </c>
      <c r="H937" s="2">
        <v>36177</v>
      </c>
      <c r="I937" t="s">
        <v>6190</v>
      </c>
    </row>
    <row r="938" spans="1:9" x14ac:dyDescent="0.35">
      <c r="A938" s="2" t="s">
        <v>5781</v>
      </c>
      <c r="B938" s="2" t="s">
        <v>5782</v>
      </c>
      <c r="C938" s="2" t="s">
        <v>5783</v>
      </c>
      <c r="D938" s="2" t="s">
        <v>5784</v>
      </c>
      <c r="E938" s="2" t="s">
        <v>5785</v>
      </c>
      <c r="F938" s="2" t="s">
        <v>87</v>
      </c>
      <c r="G938" s="2" t="s">
        <v>19</v>
      </c>
      <c r="H938" s="2">
        <v>91117</v>
      </c>
      <c r="I938" t="s">
        <v>6190</v>
      </c>
    </row>
    <row r="939" spans="1:9" x14ac:dyDescent="0.35">
      <c r="A939" s="2" t="s">
        <v>5786</v>
      </c>
      <c r="B939" s="2" t="s">
        <v>5787</v>
      </c>
      <c r="C939" s="2" t="s">
        <v>5788</v>
      </c>
      <c r="D939" s="2" t="s">
        <v>5789</v>
      </c>
      <c r="E939" s="2" t="s">
        <v>5790</v>
      </c>
      <c r="F939" s="2" t="s">
        <v>56</v>
      </c>
      <c r="G939" s="2" t="s">
        <v>19</v>
      </c>
      <c r="H939" s="2">
        <v>60624</v>
      </c>
      <c r="I939" t="s">
        <v>6191</v>
      </c>
    </row>
    <row r="940" spans="1:9" x14ac:dyDescent="0.35">
      <c r="A940" s="2" t="s">
        <v>5792</v>
      </c>
      <c r="B940" s="2" t="s">
        <v>5793</v>
      </c>
      <c r="C940" s="2" t="s">
        <v>5794</v>
      </c>
      <c r="D940" s="2" t="s">
        <v>5795</v>
      </c>
      <c r="E940" s="2" t="s">
        <v>5796</v>
      </c>
      <c r="F940" s="2" t="s">
        <v>63</v>
      </c>
      <c r="G940" s="2" t="s">
        <v>19</v>
      </c>
      <c r="H940" s="2">
        <v>77293</v>
      </c>
      <c r="I940" t="s">
        <v>6190</v>
      </c>
    </row>
    <row r="941" spans="1:9" x14ac:dyDescent="0.35">
      <c r="A941" s="2" t="s">
        <v>5798</v>
      </c>
      <c r="B941" s="2" t="s">
        <v>5799</v>
      </c>
      <c r="C941" s="2" t="s">
        <v>5800</v>
      </c>
      <c r="D941" s="2" t="s">
        <v>5801</v>
      </c>
      <c r="E941" s="2" t="s">
        <v>5802</v>
      </c>
      <c r="F941" s="2" t="s">
        <v>227</v>
      </c>
      <c r="G941" s="2" t="s">
        <v>19</v>
      </c>
      <c r="H941" s="2">
        <v>49444</v>
      </c>
      <c r="I941" t="s">
        <v>6191</v>
      </c>
    </row>
    <row r="942" spans="1:9" x14ac:dyDescent="0.35">
      <c r="A942" s="2" t="s">
        <v>5804</v>
      </c>
      <c r="B942" s="2" t="s">
        <v>5805</v>
      </c>
      <c r="C942" s="2" t="s">
        <v>5806</v>
      </c>
      <c r="D942" s="2" t="s">
        <v>5807</v>
      </c>
      <c r="E942" s="2" t="s">
        <v>5808</v>
      </c>
      <c r="F942" s="2" t="s">
        <v>47</v>
      </c>
      <c r="G942" s="2" t="s">
        <v>19</v>
      </c>
      <c r="H942" s="2">
        <v>20380</v>
      </c>
      <c r="I942" t="s">
        <v>6190</v>
      </c>
    </row>
    <row r="943" spans="1:9" x14ac:dyDescent="0.35">
      <c r="A943" s="2" t="s">
        <v>5810</v>
      </c>
      <c r="B943" s="2" t="s">
        <v>5811</v>
      </c>
      <c r="C943" s="2" t="s">
        <v>5812</v>
      </c>
      <c r="D943" s="2" t="s">
        <v>5813</v>
      </c>
      <c r="E943" s="2" t="s">
        <v>5814</v>
      </c>
      <c r="F943" s="2" t="s">
        <v>5815</v>
      </c>
      <c r="G943" s="2" t="s">
        <v>318</v>
      </c>
      <c r="H943" s="2" t="s">
        <v>462</v>
      </c>
      <c r="I943" t="s">
        <v>6190</v>
      </c>
    </row>
    <row r="944" spans="1:9" x14ac:dyDescent="0.35">
      <c r="A944" s="2" t="s">
        <v>5817</v>
      </c>
      <c r="B944" s="2" t="s">
        <v>5818</v>
      </c>
      <c r="C944" s="2" t="s">
        <v>5819</v>
      </c>
      <c r="D944" s="2" t="s">
        <v>5820</v>
      </c>
      <c r="E944" s="2" t="s">
        <v>5821</v>
      </c>
      <c r="F944" s="2" t="s">
        <v>167</v>
      </c>
      <c r="G944" s="2" t="s">
        <v>19</v>
      </c>
      <c r="H944" s="2">
        <v>31205</v>
      </c>
      <c r="I944" t="s">
        <v>6191</v>
      </c>
    </row>
    <row r="945" spans="1:9" x14ac:dyDescent="0.35">
      <c r="A945" s="2" t="s">
        <v>5823</v>
      </c>
      <c r="B945" s="2" t="s">
        <v>5824</v>
      </c>
      <c r="C945" s="2" t="s">
        <v>5825</v>
      </c>
      <c r="D945" s="2" t="s">
        <v>5826</v>
      </c>
      <c r="E945" s="2" t="s">
        <v>5827</v>
      </c>
      <c r="F945" s="2" t="s">
        <v>175</v>
      </c>
      <c r="G945" s="2" t="s">
        <v>19</v>
      </c>
      <c r="H945" s="2">
        <v>71105</v>
      </c>
      <c r="I945" t="s">
        <v>6191</v>
      </c>
    </row>
    <row r="946" spans="1:9" x14ac:dyDescent="0.35">
      <c r="A946" s="2" t="s">
        <v>5829</v>
      </c>
      <c r="B946" s="2" t="s">
        <v>5830</v>
      </c>
      <c r="C946" s="2" t="s">
        <v>5831</v>
      </c>
      <c r="D946" s="2" t="s">
        <v>5832</v>
      </c>
      <c r="E946" s="2" t="s">
        <v>5833</v>
      </c>
      <c r="F946" s="2" t="s">
        <v>134</v>
      </c>
      <c r="G946" s="2" t="s">
        <v>19</v>
      </c>
      <c r="H946" s="2">
        <v>98405</v>
      </c>
      <c r="I946" t="s">
        <v>6191</v>
      </c>
    </row>
    <row r="947" spans="1:9" x14ac:dyDescent="0.35">
      <c r="A947" s="2" t="s">
        <v>5835</v>
      </c>
      <c r="B947" s="2" t="s">
        <v>5836</v>
      </c>
      <c r="C947" s="2"/>
      <c r="D947" s="2" t="s">
        <v>5837</v>
      </c>
      <c r="E947" s="2" t="s">
        <v>5838</v>
      </c>
      <c r="F947" s="2" t="s">
        <v>50</v>
      </c>
      <c r="G947" s="2" t="s">
        <v>19</v>
      </c>
      <c r="H947" s="2">
        <v>79934</v>
      </c>
      <c r="I947" t="s">
        <v>6191</v>
      </c>
    </row>
    <row r="948" spans="1:9" x14ac:dyDescent="0.35">
      <c r="A948" s="2" t="s">
        <v>5840</v>
      </c>
      <c r="B948" s="2" t="s">
        <v>5841</v>
      </c>
      <c r="C948" s="2"/>
      <c r="D948" s="2" t="s">
        <v>5842</v>
      </c>
      <c r="E948" s="2" t="s">
        <v>5843</v>
      </c>
      <c r="F948" s="2" t="s">
        <v>144</v>
      </c>
      <c r="G948" s="2" t="s">
        <v>19</v>
      </c>
      <c r="H948" s="2">
        <v>35263</v>
      </c>
      <c r="I948" t="s">
        <v>6191</v>
      </c>
    </row>
    <row r="949" spans="1:9" x14ac:dyDescent="0.35">
      <c r="A949" s="2" t="s">
        <v>5845</v>
      </c>
      <c r="B949" s="2" t="s">
        <v>5846</v>
      </c>
      <c r="C949" s="2" t="s">
        <v>5847</v>
      </c>
      <c r="D949" s="2"/>
      <c r="E949" s="2" t="s">
        <v>5848</v>
      </c>
      <c r="F949" s="2" t="s">
        <v>320</v>
      </c>
      <c r="G949" s="2" t="s">
        <v>318</v>
      </c>
      <c r="H949" s="2" t="s">
        <v>321</v>
      </c>
      <c r="I949" t="s">
        <v>6191</v>
      </c>
    </row>
    <row r="950" spans="1:9" x14ac:dyDescent="0.35">
      <c r="A950" s="2" t="s">
        <v>5850</v>
      </c>
      <c r="B950" s="2" t="s">
        <v>5851</v>
      </c>
      <c r="C950" s="2" t="s">
        <v>5852</v>
      </c>
      <c r="D950" s="2" t="s">
        <v>5853</v>
      </c>
      <c r="E950" s="2" t="s">
        <v>5854</v>
      </c>
      <c r="F950" s="2" t="s">
        <v>180</v>
      </c>
      <c r="G950" s="2" t="s">
        <v>28</v>
      </c>
      <c r="H950" s="2" t="s">
        <v>262</v>
      </c>
      <c r="I950" t="s">
        <v>6190</v>
      </c>
    </row>
    <row r="951" spans="1:9" x14ac:dyDescent="0.35">
      <c r="A951" s="2" t="s">
        <v>5856</v>
      </c>
      <c r="B951" s="2" t="s">
        <v>5857</v>
      </c>
      <c r="C951" s="2" t="s">
        <v>5858</v>
      </c>
      <c r="D951" s="2" t="s">
        <v>5859</v>
      </c>
      <c r="E951" s="2" t="s">
        <v>5860</v>
      </c>
      <c r="F951" s="2" t="s">
        <v>489</v>
      </c>
      <c r="G951" s="2" t="s">
        <v>318</v>
      </c>
      <c r="H951" s="2" t="s">
        <v>448</v>
      </c>
      <c r="I951" t="s">
        <v>6191</v>
      </c>
    </row>
    <row r="952" spans="1:9" x14ac:dyDescent="0.35">
      <c r="A952" s="2" t="s">
        <v>5862</v>
      </c>
      <c r="B952" s="2" t="s">
        <v>5863</v>
      </c>
      <c r="C952" s="2"/>
      <c r="D952" s="2" t="s">
        <v>5864</v>
      </c>
      <c r="E952" s="2" t="s">
        <v>5865</v>
      </c>
      <c r="F952" s="2" t="s">
        <v>168</v>
      </c>
      <c r="G952" s="2" t="s">
        <v>19</v>
      </c>
      <c r="H952" s="2">
        <v>19810</v>
      </c>
      <c r="I952" t="s">
        <v>6190</v>
      </c>
    </row>
    <row r="953" spans="1:9" x14ac:dyDescent="0.35">
      <c r="A953" s="2" t="s">
        <v>5867</v>
      </c>
      <c r="B953" s="2" t="s">
        <v>5868</v>
      </c>
      <c r="C953" s="2" t="s">
        <v>5869</v>
      </c>
      <c r="D953" s="2" t="s">
        <v>5870</v>
      </c>
      <c r="E953" s="2" t="s">
        <v>5871</v>
      </c>
      <c r="F953" s="2" t="s">
        <v>172</v>
      </c>
      <c r="G953" s="2" t="s">
        <v>19</v>
      </c>
      <c r="H953" s="2">
        <v>17121</v>
      </c>
      <c r="I953" t="s">
        <v>6191</v>
      </c>
    </row>
    <row r="954" spans="1:9" x14ac:dyDescent="0.35">
      <c r="A954" s="2" t="s">
        <v>5873</v>
      </c>
      <c r="B954" s="2" t="s">
        <v>5874</v>
      </c>
      <c r="C954" s="2" t="s">
        <v>5875</v>
      </c>
      <c r="D954" s="2" t="s">
        <v>5876</v>
      </c>
      <c r="E954" s="2" t="s">
        <v>5877</v>
      </c>
      <c r="F954" s="2" t="s">
        <v>5815</v>
      </c>
      <c r="G954" s="2" t="s">
        <v>318</v>
      </c>
      <c r="H954" s="2" t="s">
        <v>462</v>
      </c>
      <c r="I954" t="s">
        <v>6190</v>
      </c>
    </row>
    <row r="955" spans="1:9" x14ac:dyDescent="0.35">
      <c r="A955" s="2" t="s">
        <v>5879</v>
      </c>
      <c r="B955" s="2" t="s">
        <v>5880</v>
      </c>
      <c r="C955" s="2" t="s">
        <v>5881</v>
      </c>
      <c r="D955" s="2" t="s">
        <v>5882</v>
      </c>
      <c r="E955" s="2" t="s">
        <v>5883</v>
      </c>
      <c r="F955" s="2" t="s">
        <v>50</v>
      </c>
      <c r="G955" s="2" t="s">
        <v>19</v>
      </c>
      <c r="H955" s="2">
        <v>79940</v>
      </c>
      <c r="I955" t="s">
        <v>6190</v>
      </c>
    </row>
    <row r="956" spans="1:9" x14ac:dyDescent="0.35">
      <c r="A956" s="2" t="s">
        <v>5885</v>
      </c>
      <c r="B956" s="2" t="s">
        <v>5886</v>
      </c>
      <c r="C956" s="2" t="s">
        <v>5887</v>
      </c>
      <c r="D956" s="2" t="s">
        <v>5888</v>
      </c>
      <c r="E956" s="2" t="s">
        <v>5889</v>
      </c>
      <c r="F956" s="2" t="s">
        <v>104</v>
      </c>
      <c r="G956" s="2" t="s">
        <v>19</v>
      </c>
      <c r="H956" s="2">
        <v>63136</v>
      </c>
      <c r="I956" t="s">
        <v>6190</v>
      </c>
    </row>
    <row r="957" spans="1:9" x14ac:dyDescent="0.35">
      <c r="A957" s="2" t="s">
        <v>5891</v>
      </c>
      <c r="B957" s="2" t="s">
        <v>5892</v>
      </c>
      <c r="C957" s="2" t="s">
        <v>5893</v>
      </c>
      <c r="D957" s="2" t="s">
        <v>5894</v>
      </c>
      <c r="E957" s="2" t="s">
        <v>5895</v>
      </c>
      <c r="F957" s="2" t="s">
        <v>4511</v>
      </c>
      <c r="G957" s="2" t="s">
        <v>19</v>
      </c>
      <c r="H957" s="2">
        <v>72905</v>
      </c>
      <c r="I957" t="s">
        <v>6190</v>
      </c>
    </row>
    <row r="958" spans="1:9" x14ac:dyDescent="0.35">
      <c r="A958" s="2" t="s">
        <v>5896</v>
      </c>
      <c r="B958" s="2" t="s">
        <v>5897</v>
      </c>
      <c r="C958" s="2" t="s">
        <v>5898</v>
      </c>
      <c r="D958" s="2" t="s">
        <v>5899</v>
      </c>
      <c r="E958" s="2" t="s">
        <v>5900</v>
      </c>
      <c r="F958" s="2" t="s">
        <v>130</v>
      </c>
      <c r="G958" s="2" t="s">
        <v>19</v>
      </c>
      <c r="H958" s="2">
        <v>37245</v>
      </c>
      <c r="I958" t="s">
        <v>6191</v>
      </c>
    </row>
    <row r="959" spans="1:9" x14ac:dyDescent="0.35">
      <c r="A959" s="2" t="s">
        <v>5901</v>
      </c>
      <c r="B959" s="2" t="s">
        <v>5902</v>
      </c>
      <c r="C959" s="2" t="s">
        <v>5903</v>
      </c>
      <c r="D959" s="2" t="s">
        <v>5904</v>
      </c>
      <c r="E959" s="2" t="s">
        <v>5905</v>
      </c>
      <c r="F959" s="2" t="s">
        <v>47</v>
      </c>
      <c r="G959" s="2" t="s">
        <v>19</v>
      </c>
      <c r="H959" s="2">
        <v>20088</v>
      </c>
      <c r="I959" t="s">
        <v>6190</v>
      </c>
    </row>
    <row r="960" spans="1:9" x14ac:dyDescent="0.35">
      <c r="A960" s="2" t="s">
        <v>5906</v>
      </c>
      <c r="B960" s="2" t="s">
        <v>5907</v>
      </c>
      <c r="C960" s="2" t="s">
        <v>5908</v>
      </c>
      <c r="D960" s="2"/>
      <c r="E960" s="2" t="s">
        <v>5909</v>
      </c>
      <c r="F960" s="2" t="s">
        <v>182</v>
      </c>
      <c r="G960" s="2" t="s">
        <v>19</v>
      </c>
      <c r="H960" s="2">
        <v>90305</v>
      </c>
      <c r="I960" t="s">
        <v>6190</v>
      </c>
    </row>
    <row r="961" spans="1:9" x14ac:dyDescent="0.35">
      <c r="A961" s="2" t="s">
        <v>5911</v>
      </c>
      <c r="B961" s="2" t="s">
        <v>5912</v>
      </c>
      <c r="C961" s="2" t="s">
        <v>5913</v>
      </c>
      <c r="D961" s="2"/>
      <c r="E961" s="2" t="s">
        <v>5914</v>
      </c>
      <c r="F961" s="2" t="s">
        <v>88</v>
      </c>
      <c r="G961" s="2" t="s">
        <v>19</v>
      </c>
      <c r="H961" s="2">
        <v>72215</v>
      </c>
      <c r="I961" t="s">
        <v>6190</v>
      </c>
    </row>
    <row r="962" spans="1:9" x14ac:dyDescent="0.35">
      <c r="A962" s="2" t="s">
        <v>5916</v>
      </c>
      <c r="B962" s="2" t="s">
        <v>5917</v>
      </c>
      <c r="C962" s="2" t="s">
        <v>5918</v>
      </c>
      <c r="D962" s="2" t="s">
        <v>5919</v>
      </c>
      <c r="E962" s="2" t="s">
        <v>5920</v>
      </c>
      <c r="F962" s="2" t="s">
        <v>261</v>
      </c>
      <c r="G962" s="2" t="s">
        <v>19</v>
      </c>
      <c r="H962" s="2">
        <v>21747</v>
      </c>
      <c r="I962" t="s">
        <v>6190</v>
      </c>
    </row>
    <row r="963" spans="1:9" x14ac:dyDescent="0.35">
      <c r="A963" s="2" t="s">
        <v>5922</v>
      </c>
      <c r="B963" s="2" t="s">
        <v>5923</v>
      </c>
      <c r="C963" s="2"/>
      <c r="D963" s="2" t="s">
        <v>5924</v>
      </c>
      <c r="E963" s="2" t="s">
        <v>5925</v>
      </c>
      <c r="F963" s="2" t="s">
        <v>198</v>
      </c>
      <c r="G963" s="2" t="s">
        <v>19</v>
      </c>
      <c r="H963" s="2">
        <v>12205</v>
      </c>
      <c r="I963" t="s">
        <v>6190</v>
      </c>
    </row>
    <row r="964" spans="1:9" x14ac:dyDescent="0.35">
      <c r="A964" s="2" t="s">
        <v>5927</v>
      </c>
      <c r="B964" s="2" t="s">
        <v>5928</v>
      </c>
      <c r="C964" s="2" t="s">
        <v>5929</v>
      </c>
      <c r="D964" s="2" t="s">
        <v>5930</v>
      </c>
      <c r="E964" s="2" t="s">
        <v>5931</v>
      </c>
      <c r="F964" s="2" t="s">
        <v>453</v>
      </c>
      <c r="G964" s="2" t="s">
        <v>318</v>
      </c>
      <c r="H964" s="2" t="s">
        <v>454</v>
      </c>
      <c r="I964" t="s">
        <v>6190</v>
      </c>
    </row>
    <row r="965" spans="1:9" x14ac:dyDescent="0.35">
      <c r="A965" s="2" t="s">
        <v>5933</v>
      </c>
      <c r="B965" s="2" t="s">
        <v>5934</v>
      </c>
      <c r="C965" s="2" t="s">
        <v>5935</v>
      </c>
      <c r="D965" s="2" t="s">
        <v>5936</v>
      </c>
      <c r="E965" s="2" t="s">
        <v>5937</v>
      </c>
      <c r="F965" s="2" t="s">
        <v>43</v>
      </c>
      <c r="G965" s="2" t="s">
        <v>19</v>
      </c>
      <c r="H965" s="2">
        <v>40510</v>
      </c>
      <c r="I965" t="s">
        <v>6190</v>
      </c>
    </row>
    <row r="966" spans="1:9" x14ac:dyDescent="0.35">
      <c r="A966" s="2" t="s">
        <v>5939</v>
      </c>
      <c r="B966" s="2" t="s">
        <v>5940</v>
      </c>
      <c r="C966" s="2" t="s">
        <v>5941</v>
      </c>
      <c r="D966" s="2" t="s">
        <v>5942</v>
      </c>
      <c r="E966" s="2" t="s">
        <v>5943</v>
      </c>
      <c r="F966" s="2" t="s">
        <v>58</v>
      </c>
      <c r="G966" s="2" t="s">
        <v>19</v>
      </c>
      <c r="H966" s="2">
        <v>92165</v>
      </c>
      <c r="I966" t="s">
        <v>6191</v>
      </c>
    </row>
    <row r="967" spans="1:9" x14ac:dyDescent="0.35">
      <c r="A967" s="2" t="s">
        <v>5945</v>
      </c>
      <c r="B967" s="2" t="s">
        <v>5946</v>
      </c>
      <c r="C967" s="2" t="s">
        <v>5947</v>
      </c>
      <c r="D967" s="2"/>
      <c r="E967" s="2" t="s">
        <v>5948</v>
      </c>
      <c r="F967" s="2" t="s">
        <v>27</v>
      </c>
      <c r="G967" s="2" t="s">
        <v>19</v>
      </c>
      <c r="H967" s="2">
        <v>90040</v>
      </c>
      <c r="I967" t="s">
        <v>6190</v>
      </c>
    </row>
    <row r="968" spans="1:9" x14ac:dyDescent="0.35">
      <c r="A968" s="2" t="s">
        <v>5950</v>
      </c>
      <c r="B968" s="2" t="s">
        <v>5951</v>
      </c>
      <c r="C968" s="2" t="s">
        <v>5952</v>
      </c>
      <c r="D968" s="2" t="s">
        <v>5953</v>
      </c>
      <c r="E968" s="2" t="s">
        <v>5954</v>
      </c>
      <c r="F968" s="2" t="s">
        <v>139</v>
      </c>
      <c r="G968" s="2" t="s">
        <v>19</v>
      </c>
      <c r="H968" s="2">
        <v>11210</v>
      </c>
      <c r="I968" t="s">
        <v>6190</v>
      </c>
    </row>
    <row r="969" spans="1:9" x14ac:dyDescent="0.35">
      <c r="A969" s="2" t="s">
        <v>5956</v>
      </c>
      <c r="B969" s="2" t="s">
        <v>5957</v>
      </c>
      <c r="C969" s="2" t="s">
        <v>5958</v>
      </c>
      <c r="D969" s="2" t="s">
        <v>5959</v>
      </c>
      <c r="E969" s="2" t="s">
        <v>5960</v>
      </c>
      <c r="F969" s="2" t="s">
        <v>353</v>
      </c>
      <c r="G969" s="2" t="s">
        <v>318</v>
      </c>
      <c r="H969" s="2" t="s">
        <v>348</v>
      </c>
      <c r="I969" t="s">
        <v>6190</v>
      </c>
    </row>
    <row r="970" spans="1:9" x14ac:dyDescent="0.35">
      <c r="A970" s="2" t="s">
        <v>5962</v>
      </c>
      <c r="B970" s="2" t="s">
        <v>5963</v>
      </c>
      <c r="C970" s="2" t="s">
        <v>5964</v>
      </c>
      <c r="D970" s="2" t="s">
        <v>5965</v>
      </c>
      <c r="E970" s="2" t="s">
        <v>5966</v>
      </c>
      <c r="F970" s="2" t="s">
        <v>293</v>
      </c>
      <c r="G970" s="2" t="s">
        <v>19</v>
      </c>
      <c r="H970" s="2">
        <v>32627</v>
      </c>
      <c r="I970" t="s">
        <v>6191</v>
      </c>
    </row>
    <row r="971" spans="1:9" x14ac:dyDescent="0.35">
      <c r="A971" s="2" t="s">
        <v>5968</v>
      </c>
      <c r="B971" s="2" t="s">
        <v>5969</v>
      </c>
      <c r="C971" s="2" t="s">
        <v>5970</v>
      </c>
      <c r="D971" s="2" t="s">
        <v>5971</v>
      </c>
      <c r="E971" s="2" t="s">
        <v>5972</v>
      </c>
      <c r="F971" s="2" t="s">
        <v>209</v>
      </c>
      <c r="G971" s="2" t="s">
        <v>19</v>
      </c>
      <c r="H971" s="2">
        <v>34620</v>
      </c>
      <c r="I971" t="s">
        <v>6190</v>
      </c>
    </row>
    <row r="972" spans="1:9" x14ac:dyDescent="0.35">
      <c r="A972" s="2" t="s">
        <v>5974</v>
      </c>
      <c r="B972" s="2" t="s">
        <v>5975</v>
      </c>
      <c r="C972" s="2"/>
      <c r="D972" s="2" t="s">
        <v>5976</v>
      </c>
      <c r="E972" s="2" t="s">
        <v>5977</v>
      </c>
      <c r="F972" s="2" t="s">
        <v>240</v>
      </c>
      <c r="G972" s="2" t="s">
        <v>19</v>
      </c>
      <c r="H972" s="2">
        <v>79165</v>
      </c>
      <c r="I972" t="s">
        <v>6191</v>
      </c>
    </row>
    <row r="973" spans="1:9" x14ac:dyDescent="0.35">
      <c r="A973" s="2" t="s">
        <v>5979</v>
      </c>
      <c r="B973" s="2" t="s">
        <v>5980</v>
      </c>
      <c r="C973" s="2" t="s">
        <v>5981</v>
      </c>
      <c r="D973" s="2" t="s">
        <v>5982</v>
      </c>
      <c r="E973" s="2" t="s">
        <v>5983</v>
      </c>
      <c r="F973" s="2" t="s">
        <v>106</v>
      </c>
      <c r="G973" s="2" t="s">
        <v>19</v>
      </c>
      <c r="H973" s="2">
        <v>76121</v>
      </c>
      <c r="I973" t="s">
        <v>6191</v>
      </c>
    </row>
    <row r="974" spans="1:9" x14ac:dyDescent="0.35">
      <c r="A974" s="2" t="s">
        <v>5985</v>
      </c>
      <c r="B974" s="2" t="s">
        <v>5986</v>
      </c>
      <c r="C974" s="2"/>
      <c r="D974" s="2" t="s">
        <v>5987</v>
      </c>
      <c r="E974" s="2" t="s">
        <v>5988</v>
      </c>
      <c r="F974" s="2" t="s">
        <v>331</v>
      </c>
      <c r="G974" s="2" t="s">
        <v>318</v>
      </c>
      <c r="H974" s="2" t="s">
        <v>332</v>
      </c>
      <c r="I974" t="s">
        <v>6190</v>
      </c>
    </row>
    <row r="975" spans="1:9" x14ac:dyDescent="0.35">
      <c r="A975" s="2" t="s">
        <v>5990</v>
      </c>
      <c r="B975" s="2" t="s">
        <v>5991</v>
      </c>
      <c r="C975" s="2" t="s">
        <v>5992</v>
      </c>
      <c r="D975" s="2" t="s">
        <v>5993</v>
      </c>
      <c r="E975" s="2" t="s">
        <v>5994</v>
      </c>
      <c r="F975" s="2" t="s">
        <v>250</v>
      </c>
      <c r="G975" s="2" t="s">
        <v>19</v>
      </c>
      <c r="H975" s="2">
        <v>32575</v>
      </c>
      <c r="I975" t="s">
        <v>6191</v>
      </c>
    </row>
    <row r="976" spans="1:9" x14ac:dyDescent="0.35">
      <c r="A976" s="2" t="s">
        <v>5996</v>
      </c>
      <c r="B976" s="2" t="s">
        <v>5997</v>
      </c>
      <c r="C976" s="2" t="s">
        <v>5998</v>
      </c>
      <c r="D976" s="2" t="s">
        <v>5999</v>
      </c>
      <c r="E976" s="2" t="s">
        <v>6000</v>
      </c>
      <c r="F976" s="2" t="s">
        <v>134</v>
      </c>
      <c r="G976" s="2" t="s">
        <v>19</v>
      </c>
      <c r="H976" s="2">
        <v>98405</v>
      </c>
      <c r="I976" t="s">
        <v>6190</v>
      </c>
    </row>
    <row r="977" spans="1:9" x14ac:dyDescent="0.35">
      <c r="A977" s="2" t="s">
        <v>6002</v>
      </c>
      <c r="B977" s="2" t="s">
        <v>6003</v>
      </c>
      <c r="C977" s="2" t="s">
        <v>6004</v>
      </c>
      <c r="D977" s="2" t="s">
        <v>6005</v>
      </c>
      <c r="E977" s="2" t="s">
        <v>6006</v>
      </c>
      <c r="F977" s="2" t="s">
        <v>485</v>
      </c>
      <c r="G977" s="2" t="s">
        <v>318</v>
      </c>
      <c r="H977" s="2" t="s">
        <v>442</v>
      </c>
      <c r="I977" t="s">
        <v>6190</v>
      </c>
    </row>
    <row r="978" spans="1:9" x14ac:dyDescent="0.35">
      <c r="A978" s="2" t="s">
        <v>6008</v>
      </c>
      <c r="B978" s="2" t="s">
        <v>6009</v>
      </c>
      <c r="C978" s="2" t="s">
        <v>6010</v>
      </c>
      <c r="D978" s="2" t="s">
        <v>6011</v>
      </c>
      <c r="E978" s="2" t="s">
        <v>6012</v>
      </c>
      <c r="F978" s="2" t="s">
        <v>66</v>
      </c>
      <c r="G978" s="2" t="s">
        <v>19</v>
      </c>
      <c r="H978" s="2">
        <v>46896</v>
      </c>
      <c r="I978" t="s">
        <v>6190</v>
      </c>
    </row>
    <row r="979" spans="1:9" x14ac:dyDescent="0.35">
      <c r="A979" s="2" t="s">
        <v>6014</v>
      </c>
      <c r="B979" s="2" t="s">
        <v>6015</v>
      </c>
      <c r="C979" s="2" t="s">
        <v>6016</v>
      </c>
      <c r="D979" s="2" t="s">
        <v>6017</v>
      </c>
      <c r="E979" s="2" t="s">
        <v>6018</v>
      </c>
      <c r="F979" s="2" t="s">
        <v>240</v>
      </c>
      <c r="G979" s="2" t="s">
        <v>19</v>
      </c>
      <c r="H979" s="2">
        <v>79105</v>
      </c>
      <c r="I979" t="s">
        <v>6191</v>
      </c>
    </row>
    <row r="980" spans="1:9" x14ac:dyDescent="0.35">
      <c r="A980" s="2" t="s">
        <v>6020</v>
      </c>
      <c r="B980" s="2" t="s">
        <v>6021</v>
      </c>
      <c r="C980" s="2" t="s">
        <v>6022</v>
      </c>
      <c r="D980" s="2" t="s">
        <v>6023</v>
      </c>
      <c r="E980" s="2" t="s">
        <v>6024</v>
      </c>
      <c r="F980" s="2" t="s">
        <v>47</v>
      </c>
      <c r="G980" s="2" t="s">
        <v>19</v>
      </c>
      <c r="H980" s="2">
        <v>20436</v>
      </c>
      <c r="I980" t="s">
        <v>6190</v>
      </c>
    </row>
    <row r="981" spans="1:9" x14ac:dyDescent="0.35">
      <c r="A981" s="2" t="s">
        <v>6026</v>
      </c>
      <c r="B981" s="2" t="s">
        <v>6027</v>
      </c>
      <c r="C981" s="2"/>
      <c r="D981" s="2" t="s">
        <v>6028</v>
      </c>
      <c r="E981" s="2" t="s">
        <v>6029</v>
      </c>
      <c r="F981" s="2" t="s">
        <v>312</v>
      </c>
      <c r="G981" s="2" t="s">
        <v>19</v>
      </c>
      <c r="H981" s="2">
        <v>20910</v>
      </c>
      <c r="I981" t="s">
        <v>6191</v>
      </c>
    </row>
    <row r="982" spans="1:9" x14ac:dyDescent="0.35">
      <c r="A982" s="2" t="s">
        <v>6031</v>
      </c>
      <c r="B982" s="2" t="s">
        <v>6032</v>
      </c>
      <c r="C982" s="2"/>
      <c r="D982" s="2" t="s">
        <v>6033</v>
      </c>
      <c r="E982" s="2" t="s">
        <v>6034</v>
      </c>
      <c r="F982" s="2" t="s">
        <v>231</v>
      </c>
      <c r="G982" s="2" t="s">
        <v>19</v>
      </c>
      <c r="H982" s="2">
        <v>53726</v>
      </c>
      <c r="I982" t="s">
        <v>6190</v>
      </c>
    </row>
    <row r="983" spans="1:9" x14ac:dyDescent="0.35">
      <c r="A983" s="2" t="s">
        <v>6036</v>
      </c>
      <c r="B983" s="2" t="s">
        <v>6037</v>
      </c>
      <c r="C983" s="2" t="s">
        <v>6038</v>
      </c>
      <c r="D983" s="2" t="s">
        <v>6039</v>
      </c>
      <c r="E983" s="2" t="s">
        <v>6040</v>
      </c>
      <c r="F983" s="2" t="s">
        <v>226</v>
      </c>
      <c r="G983" s="2" t="s">
        <v>19</v>
      </c>
      <c r="H983" s="2">
        <v>77305</v>
      </c>
      <c r="I983" t="s">
        <v>6190</v>
      </c>
    </row>
    <row r="984" spans="1:9" x14ac:dyDescent="0.35">
      <c r="A984" s="2" t="s">
        <v>6042</v>
      </c>
      <c r="B984" s="2" t="s">
        <v>6043</v>
      </c>
      <c r="C984" s="2" t="s">
        <v>6044</v>
      </c>
      <c r="D984" s="2" t="s">
        <v>6045</v>
      </c>
      <c r="E984" s="2" t="s">
        <v>6046</v>
      </c>
      <c r="F984" s="2" t="s">
        <v>190</v>
      </c>
      <c r="G984" s="2" t="s">
        <v>19</v>
      </c>
      <c r="H984" s="2">
        <v>76205</v>
      </c>
      <c r="I984" t="s">
        <v>6190</v>
      </c>
    </row>
    <row r="985" spans="1:9" x14ac:dyDescent="0.35">
      <c r="A985" s="2" t="s">
        <v>6048</v>
      </c>
      <c r="B985" s="2" t="s">
        <v>6049</v>
      </c>
      <c r="C985" s="2" t="s">
        <v>6050</v>
      </c>
      <c r="D985" s="2" t="s">
        <v>6051</v>
      </c>
      <c r="E985" s="2" t="s">
        <v>6052</v>
      </c>
      <c r="F985" s="2" t="s">
        <v>39</v>
      </c>
      <c r="G985" s="2" t="s">
        <v>19</v>
      </c>
      <c r="H985" s="2">
        <v>43231</v>
      </c>
      <c r="I985" t="s">
        <v>6190</v>
      </c>
    </row>
    <row r="986" spans="1:9" x14ac:dyDescent="0.35">
      <c r="A986" s="2" t="s">
        <v>6054</v>
      </c>
      <c r="B986" s="2" t="s">
        <v>6055</v>
      </c>
      <c r="C986" s="2" t="s">
        <v>6056</v>
      </c>
      <c r="D986" s="2"/>
      <c r="E986" s="2" t="s">
        <v>6057</v>
      </c>
      <c r="F986" s="2" t="s">
        <v>407</v>
      </c>
      <c r="G986" s="2" t="s">
        <v>318</v>
      </c>
      <c r="H986" s="2" t="s">
        <v>404</v>
      </c>
      <c r="I986" t="s">
        <v>6190</v>
      </c>
    </row>
    <row r="987" spans="1:9" x14ac:dyDescent="0.35">
      <c r="A987" s="2" t="s">
        <v>6059</v>
      </c>
      <c r="B987" s="2" t="s">
        <v>6060</v>
      </c>
      <c r="C987" s="2" t="s">
        <v>6061</v>
      </c>
      <c r="D987" s="2" t="s">
        <v>6062</v>
      </c>
      <c r="E987" s="2" t="s">
        <v>6063</v>
      </c>
      <c r="F987" s="2" t="s">
        <v>133</v>
      </c>
      <c r="G987" s="2" t="s">
        <v>19</v>
      </c>
      <c r="H987" s="2">
        <v>80045</v>
      </c>
      <c r="I987" t="s">
        <v>6191</v>
      </c>
    </row>
    <row r="988" spans="1:9" x14ac:dyDescent="0.35">
      <c r="A988" s="2" t="s">
        <v>6065</v>
      </c>
      <c r="B988" s="2" t="s">
        <v>6066</v>
      </c>
      <c r="C988" s="2" t="s">
        <v>6067</v>
      </c>
      <c r="D988" s="2" t="s">
        <v>6068</v>
      </c>
      <c r="E988" s="2" t="s">
        <v>6069</v>
      </c>
      <c r="F988" s="2" t="s">
        <v>147</v>
      </c>
      <c r="G988" s="2" t="s">
        <v>19</v>
      </c>
      <c r="H988" s="2">
        <v>32128</v>
      </c>
      <c r="I988" t="s">
        <v>6191</v>
      </c>
    </row>
    <row r="989" spans="1:9" x14ac:dyDescent="0.35">
      <c r="A989" s="2" t="s">
        <v>6071</v>
      </c>
      <c r="B989" s="2" t="s">
        <v>6072</v>
      </c>
      <c r="C989" s="2" t="s">
        <v>6073</v>
      </c>
      <c r="D989" s="2" t="s">
        <v>6074</v>
      </c>
      <c r="E989" s="2" t="s">
        <v>6075</v>
      </c>
      <c r="F989" s="2" t="s">
        <v>251</v>
      </c>
      <c r="G989" s="2" t="s">
        <v>28</v>
      </c>
      <c r="H989" s="2" t="s">
        <v>114</v>
      </c>
      <c r="I989" t="s">
        <v>6190</v>
      </c>
    </row>
    <row r="990" spans="1:9" x14ac:dyDescent="0.35">
      <c r="A990" s="2" t="s">
        <v>6077</v>
      </c>
      <c r="B990" s="2" t="s">
        <v>6078</v>
      </c>
      <c r="C990" s="2"/>
      <c r="D990" s="2" t="s">
        <v>6079</v>
      </c>
      <c r="E990" s="2" t="s">
        <v>6080</v>
      </c>
      <c r="F990" s="2" t="s">
        <v>367</v>
      </c>
      <c r="G990" s="2" t="s">
        <v>28</v>
      </c>
      <c r="H990" s="2" t="s">
        <v>368</v>
      </c>
      <c r="I990" t="s">
        <v>6190</v>
      </c>
    </row>
    <row r="991" spans="1:9" x14ac:dyDescent="0.35">
      <c r="A991" s="2" t="s">
        <v>6082</v>
      </c>
      <c r="B991" s="2" t="s">
        <v>6083</v>
      </c>
      <c r="C991" s="2"/>
      <c r="D991" s="2" t="s">
        <v>6084</v>
      </c>
      <c r="E991" s="2" t="s">
        <v>6085</v>
      </c>
      <c r="F991" s="2" t="s">
        <v>104</v>
      </c>
      <c r="G991" s="2" t="s">
        <v>19</v>
      </c>
      <c r="H991" s="2">
        <v>63131</v>
      </c>
      <c r="I991" t="s">
        <v>6190</v>
      </c>
    </row>
    <row r="992" spans="1:9" x14ac:dyDescent="0.35">
      <c r="A992" s="2" t="s">
        <v>6087</v>
      </c>
      <c r="B992" s="2" t="s">
        <v>6088</v>
      </c>
      <c r="C992" s="2" t="s">
        <v>6089</v>
      </c>
      <c r="D992" s="2" t="s">
        <v>6090</v>
      </c>
      <c r="E992" s="2" t="s">
        <v>6091</v>
      </c>
      <c r="F992" s="2" t="s">
        <v>290</v>
      </c>
      <c r="G992" s="2" t="s">
        <v>19</v>
      </c>
      <c r="H992" s="2">
        <v>92056</v>
      </c>
      <c r="I992" t="s">
        <v>6191</v>
      </c>
    </row>
    <row r="993" spans="1:9" x14ac:dyDescent="0.35">
      <c r="A993" s="2" t="s">
        <v>6092</v>
      </c>
      <c r="B993" s="2" t="s">
        <v>6093</v>
      </c>
      <c r="C993" s="2"/>
      <c r="D993" s="2" t="s">
        <v>6094</v>
      </c>
      <c r="E993" s="2" t="s">
        <v>6095</v>
      </c>
      <c r="F993" s="2" t="s">
        <v>65</v>
      </c>
      <c r="G993" s="2" t="s">
        <v>19</v>
      </c>
      <c r="H993" s="2">
        <v>37416</v>
      </c>
      <c r="I993" t="s">
        <v>6190</v>
      </c>
    </row>
    <row r="994" spans="1:9" x14ac:dyDescent="0.35">
      <c r="A994" s="2" t="s">
        <v>6097</v>
      </c>
      <c r="B994" s="2" t="s">
        <v>6098</v>
      </c>
      <c r="C994" s="2"/>
      <c r="D994" s="2" t="s">
        <v>6099</v>
      </c>
      <c r="E994" s="2" t="s">
        <v>6100</v>
      </c>
      <c r="F994" s="2" t="s">
        <v>488</v>
      </c>
      <c r="G994" s="2" t="s">
        <v>318</v>
      </c>
      <c r="H994" s="2" t="s">
        <v>363</v>
      </c>
      <c r="I994" t="s">
        <v>6191</v>
      </c>
    </row>
    <row r="995" spans="1:9" x14ac:dyDescent="0.35">
      <c r="A995" s="2" t="s">
        <v>6102</v>
      </c>
      <c r="B995" s="2" t="s">
        <v>6103</v>
      </c>
      <c r="C995" s="2"/>
      <c r="D995" s="2" t="s">
        <v>6104</v>
      </c>
      <c r="E995" s="2" t="s">
        <v>6105</v>
      </c>
      <c r="F995" s="2" t="s">
        <v>46</v>
      </c>
      <c r="G995" s="2" t="s">
        <v>19</v>
      </c>
      <c r="H995" s="2">
        <v>19125</v>
      </c>
      <c r="I995" t="s">
        <v>6191</v>
      </c>
    </row>
    <row r="996" spans="1:9" x14ac:dyDescent="0.35">
      <c r="A996" s="2" t="s">
        <v>6107</v>
      </c>
      <c r="B996" s="2" t="s">
        <v>6108</v>
      </c>
      <c r="C996" s="2"/>
      <c r="D996" s="2" t="s">
        <v>6109</v>
      </c>
      <c r="E996" s="2" t="s">
        <v>6110</v>
      </c>
      <c r="F996" s="2" t="s">
        <v>465</v>
      </c>
      <c r="G996" s="2" t="s">
        <v>318</v>
      </c>
      <c r="H996" s="2" t="s">
        <v>383</v>
      </c>
      <c r="I996" t="s">
        <v>6191</v>
      </c>
    </row>
    <row r="997" spans="1:9" x14ac:dyDescent="0.35">
      <c r="A997" s="2" t="s">
        <v>6112</v>
      </c>
      <c r="B997" s="2" t="s">
        <v>6113</v>
      </c>
      <c r="C997" s="2" t="s">
        <v>6114</v>
      </c>
      <c r="D997" s="2" t="s">
        <v>6115</v>
      </c>
      <c r="E997" s="2" t="s">
        <v>6116</v>
      </c>
      <c r="F997" s="2" t="s">
        <v>52</v>
      </c>
      <c r="G997" s="2" t="s">
        <v>19</v>
      </c>
      <c r="H997" s="2">
        <v>75210</v>
      </c>
      <c r="I997" t="s">
        <v>6191</v>
      </c>
    </row>
    <row r="998" spans="1:9" x14ac:dyDescent="0.35">
      <c r="A998" s="2" t="s">
        <v>6118</v>
      </c>
      <c r="B998" s="2" t="s">
        <v>6119</v>
      </c>
      <c r="C998" s="2"/>
      <c r="D998" s="2" t="s">
        <v>6120</v>
      </c>
      <c r="E998" s="2" t="s">
        <v>6121</v>
      </c>
      <c r="F998" s="2" t="s">
        <v>4511</v>
      </c>
      <c r="G998" s="2" t="s">
        <v>19</v>
      </c>
      <c r="H998" s="2">
        <v>72905</v>
      </c>
      <c r="I998" t="s">
        <v>6191</v>
      </c>
    </row>
    <row r="999" spans="1:9" x14ac:dyDescent="0.35">
      <c r="A999" s="2" t="s">
        <v>6123</v>
      </c>
      <c r="B999" s="2" t="s">
        <v>6124</v>
      </c>
      <c r="C999" s="2"/>
      <c r="D999" s="2" t="s">
        <v>6125</v>
      </c>
      <c r="E999" s="2" t="s">
        <v>6126</v>
      </c>
      <c r="F999" s="2" t="s">
        <v>78</v>
      </c>
      <c r="G999" s="2" t="s">
        <v>19</v>
      </c>
      <c r="H999" s="2">
        <v>80920</v>
      </c>
      <c r="I999" t="s">
        <v>6190</v>
      </c>
    </row>
    <row r="1000" spans="1:9" x14ac:dyDescent="0.35">
      <c r="A1000" s="2" t="s">
        <v>6128</v>
      </c>
      <c r="B1000" s="2" t="s">
        <v>6129</v>
      </c>
      <c r="C1000" s="2" t="s">
        <v>6130</v>
      </c>
      <c r="D1000" s="2" t="s">
        <v>6131</v>
      </c>
      <c r="E1000" s="2" t="s">
        <v>6132</v>
      </c>
      <c r="F1000" s="2" t="s">
        <v>146</v>
      </c>
      <c r="G1000" s="2" t="s">
        <v>19</v>
      </c>
      <c r="H1000" s="2">
        <v>90610</v>
      </c>
      <c r="I1000" t="s">
        <v>6191</v>
      </c>
    </row>
    <row r="1001" spans="1:9" x14ac:dyDescent="0.35">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G49" sqref="G49"/>
    </sheetView>
  </sheetViews>
  <sheetFormatPr defaultRowHeight="14.5" x14ac:dyDescent="0.35"/>
  <cols>
    <col min="1" max="1" width="10.1796875" bestFit="1" customWidth="1"/>
    <col min="2" max="2" width="11.7265625" bestFit="1" customWidth="1"/>
    <col min="3" max="3" width="10.54296875" bestFit="1" customWidth="1"/>
    <col min="4" max="4" width="4.54296875" bestFit="1" customWidth="1"/>
    <col min="5" max="5" width="9.54296875" bestFit="1" customWidth="1"/>
    <col min="6" max="6" width="13.453125" bestFit="1" customWidth="1"/>
    <col min="7" max="7" width="8" bestFit="1" customWidth="1"/>
  </cols>
  <sheetData>
    <row r="1" spans="1:7" x14ac:dyDescent="0.35">
      <c r="A1" t="s">
        <v>11</v>
      </c>
      <c r="B1" t="s">
        <v>9</v>
      </c>
      <c r="C1" t="s">
        <v>10</v>
      </c>
      <c r="D1" t="s">
        <v>12</v>
      </c>
      <c r="E1" t="s">
        <v>13</v>
      </c>
      <c r="F1" t="s">
        <v>17</v>
      </c>
      <c r="G1" t="s">
        <v>16</v>
      </c>
    </row>
    <row r="2" spans="1:7" x14ac:dyDescent="0.35">
      <c r="A2" t="s">
        <v>6167</v>
      </c>
      <c r="B2" t="s">
        <v>6193</v>
      </c>
      <c r="C2" t="s">
        <v>6186</v>
      </c>
      <c r="D2" s="1">
        <v>0.2</v>
      </c>
      <c r="E2">
        <v>3.8849999999999998</v>
      </c>
      <c r="F2">
        <v>1.9424999999999999</v>
      </c>
      <c r="G2">
        <v>0.34964999999999996</v>
      </c>
    </row>
    <row r="3" spans="1:7" x14ac:dyDescent="0.35">
      <c r="A3" t="s">
        <v>6180</v>
      </c>
      <c r="B3" t="s">
        <v>6193</v>
      </c>
      <c r="C3" t="s">
        <v>6186</v>
      </c>
      <c r="D3" s="1">
        <v>0.5</v>
      </c>
      <c r="E3">
        <v>7.77</v>
      </c>
      <c r="F3">
        <v>1.5539999999999998</v>
      </c>
      <c r="G3">
        <v>0.69929999999999992</v>
      </c>
    </row>
    <row r="4" spans="1:7" x14ac:dyDescent="0.35">
      <c r="A4" t="s">
        <v>6140</v>
      </c>
      <c r="B4" t="s">
        <v>6193</v>
      </c>
      <c r="C4" t="s">
        <v>6186</v>
      </c>
      <c r="D4" s="1">
        <v>1</v>
      </c>
      <c r="E4">
        <v>12.95</v>
      </c>
      <c r="F4">
        <v>1.2949999999999999</v>
      </c>
      <c r="G4">
        <v>1.1655</v>
      </c>
    </row>
    <row r="5" spans="1:7" x14ac:dyDescent="0.35">
      <c r="A5" t="s">
        <v>6182</v>
      </c>
      <c r="B5" t="s">
        <v>6193</v>
      </c>
      <c r="C5" t="s">
        <v>6186</v>
      </c>
      <c r="D5" s="1">
        <v>2.5</v>
      </c>
      <c r="E5">
        <v>29.784999999999997</v>
      </c>
      <c r="F5">
        <v>1.1913999999999998</v>
      </c>
      <c r="G5">
        <v>2.6806499999999995</v>
      </c>
    </row>
    <row r="6" spans="1:7" x14ac:dyDescent="0.35">
      <c r="A6" t="s">
        <v>6152</v>
      </c>
      <c r="B6" t="s">
        <v>6193</v>
      </c>
      <c r="C6" t="s">
        <v>6188</v>
      </c>
      <c r="D6" s="1">
        <v>0.2</v>
      </c>
      <c r="E6">
        <v>3.375</v>
      </c>
      <c r="F6">
        <v>1.6875</v>
      </c>
      <c r="G6">
        <v>0.30374999999999996</v>
      </c>
    </row>
    <row r="7" spans="1:7" x14ac:dyDescent="0.35">
      <c r="A7" t="s">
        <v>6157</v>
      </c>
      <c r="B7" t="s">
        <v>6193</v>
      </c>
      <c r="C7" t="s">
        <v>6188</v>
      </c>
      <c r="D7" s="1">
        <v>0.5</v>
      </c>
      <c r="E7">
        <v>6.75</v>
      </c>
      <c r="F7">
        <v>1.35</v>
      </c>
      <c r="G7">
        <v>0.60749999999999993</v>
      </c>
    </row>
    <row r="8" spans="1:7" x14ac:dyDescent="0.35">
      <c r="A8" t="s">
        <v>6155</v>
      </c>
      <c r="B8" t="s">
        <v>6193</v>
      </c>
      <c r="C8" t="s">
        <v>6188</v>
      </c>
      <c r="D8" s="1">
        <v>1</v>
      </c>
      <c r="E8">
        <v>11.25</v>
      </c>
      <c r="F8">
        <v>1.125</v>
      </c>
      <c r="G8">
        <v>1.0125</v>
      </c>
    </row>
    <row r="9" spans="1:7" x14ac:dyDescent="0.35">
      <c r="A9" t="s">
        <v>6175</v>
      </c>
      <c r="B9" t="s">
        <v>6193</v>
      </c>
      <c r="C9" t="s">
        <v>6188</v>
      </c>
      <c r="D9" s="1">
        <v>2.5</v>
      </c>
      <c r="E9">
        <v>25.874999999999996</v>
      </c>
      <c r="F9">
        <v>1.0349999999999999</v>
      </c>
      <c r="G9">
        <v>2.3287499999999994</v>
      </c>
    </row>
    <row r="10" spans="1:7" x14ac:dyDescent="0.35">
      <c r="A10" t="s">
        <v>6154</v>
      </c>
      <c r="B10" t="s">
        <v>6193</v>
      </c>
      <c r="C10" t="s">
        <v>6187</v>
      </c>
      <c r="D10" s="1">
        <v>0.2</v>
      </c>
      <c r="E10">
        <v>2.9849999999999999</v>
      </c>
      <c r="F10">
        <v>1.4924999999999999</v>
      </c>
      <c r="G10">
        <v>0.26865</v>
      </c>
    </row>
    <row r="11" spans="1:7" x14ac:dyDescent="0.35">
      <c r="A11" t="s">
        <v>6158</v>
      </c>
      <c r="B11" t="s">
        <v>6193</v>
      </c>
      <c r="C11" t="s">
        <v>6187</v>
      </c>
      <c r="D11" s="1">
        <v>0.5</v>
      </c>
      <c r="E11">
        <v>5.97</v>
      </c>
      <c r="F11">
        <v>1.194</v>
      </c>
      <c r="G11">
        <v>0.5373</v>
      </c>
    </row>
    <row r="12" spans="1:7" x14ac:dyDescent="0.35">
      <c r="A12" t="s">
        <v>6147</v>
      </c>
      <c r="B12" t="s">
        <v>6193</v>
      </c>
      <c r="C12" t="s">
        <v>6187</v>
      </c>
      <c r="D12" s="1">
        <v>1</v>
      </c>
      <c r="E12">
        <v>9.9499999999999993</v>
      </c>
      <c r="F12">
        <v>0.99499999999999988</v>
      </c>
      <c r="G12">
        <v>0.89549999999999985</v>
      </c>
    </row>
    <row r="13" spans="1:7" x14ac:dyDescent="0.35">
      <c r="A13" t="s">
        <v>6168</v>
      </c>
      <c r="B13" t="s">
        <v>6193</v>
      </c>
      <c r="C13" t="s">
        <v>6187</v>
      </c>
      <c r="D13" s="1">
        <v>2.5</v>
      </c>
      <c r="E13">
        <v>22.884999999999998</v>
      </c>
      <c r="F13">
        <v>0.91539999999999988</v>
      </c>
      <c r="G13">
        <v>2.0596499999999995</v>
      </c>
    </row>
    <row r="14" spans="1:7" x14ac:dyDescent="0.35">
      <c r="A14" t="s">
        <v>6178</v>
      </c>
      <c r="B14" t="s">
        <v>6192</v>
      </c>
      <c r="C14" t="s">
        <v>6186</v>
      </c>
      <c r="D14" s="1">
        <v>0.2</v>
      </c>
      <c r="E14">
        <v>3.5849999999999995</v>
      </c>
      <c r="F14">
        <v>1.7924999999999998</v>
      </c>
      <c r="G14">
        <v>0.21509999999999996</v>
      </c>
    </row>
    <row r="15" spans="1:7" x14ac:dyDescent="0.35">
      <c r="A15" t="s">
        <v>6173</v>
      </c>
      <c r="B15" t="s">
        <v>6192</v>
      </c>
      <c r="C15" t="s">
        <v>6186</v>
      </c>
      <c r="D15" s="1">
        <v>0.5</v>
      </c>
      <c r="E15">
        <v>7.169999999999999</v>
      </c>
      <c r="F15">
        <v>1.4339999999999997</v>
      </c>
      <c r="G15">
        <v>0.43019999999999992</v>
      </c>
    </row>
    <row r="16" spans="1:7" x14ac:dyDescent="0.35">
      <c r="A16" t="s">
        <v>6179</v>
      </c>
      <c r="B16" t="s">
        <v>6192</v>
      </c>
      <c r="C16" t="s">
        <v>6186</v>
      </c>
      <c r="D16" s="1">
        <v>1</v>
      </c>
      <c r="E16">
        <v>11.95</v>
      </c>
      <c r="F16">
        <v>1.1949999999999998</v>
      </c>
      <c r="G16">
        <v>0.71699999999999997</v>
      </c>
    </row>
    <row r="17" spans="1:7" x14ac:dyDescent="0.35">
      <c r="A17" t="s">
        <v>6142</v>
      </c>
      <c r="B17" t="s">
        <v>6192</v>
      </c>
      <c r="C17" t="s">
        <v>6186</v>
      </c>
      <c r="D17" s="1">
        <v>2.5</v>
      </c>
      <c r="E17">
        <v>27.484999999999996</v>
      </c>
      <c r="F17">
        <v>1.0993999999999999</v>
      </c>
      <c r="G17">
        <v>1.6490999999999998</v>
      </c>
    </row>
    <row r="18" spans="1:7" x14ac:dyDescent="0.35">
      <c r="A18" t="s">
        <v>6174</v>
      </c>
      <c r="B18" t="s">
        <v>6192</v>
      </c>
      <c r="C18" t="s">
        <v>6188</v>
      </c>
      <c r="D18" s="1">
        <v>0.2</v>
      </c>
      <c r="E18">
        <v>2.9849999999999999</v>
      </c>
      <c r="F18">
        <v>1.4924999999999999</v>
      </c>
      <c r="G18">
        <v>0.17909999999999998</v>
      </c>
    </row>
    <row r="19" spans="1:7" x14ac:dyDescent="0.35">
      <c r="A19" t="s">
        <v>6146</v>
      </c>
      <c r="B19" t="s">
        <v>6192</v>
      </c>
      <c r="C19" t="s">
        <v>6188</v>
      </c>
      <c r="D19" s="1">
        <v>0.5</v>
      </c>
      <c r="E19">
        <v>5.97</v>
      </c>
      <c r="F19">
        <v>1.194</v>
      </c>
      <c r="G19">
        <v>0.35819999999999996</v>
      </c>
    </row>
    <row r="20" spans="1:7" x14ac:dyDescent="0.35">
      <c r="A20" t="s">
        <v>6138</v>
      </c>
      <c r="B20" t="s">
        <v>6192</v>
      </c>
      <c r="C20" t="s">
        <v>6188</v>
      </c>
      <c r="D20" s="1">
        <v>1</v>
      </c>
      <c r="E20">
        <v>9.9499999999999993</v>
      </c>
      <c r="F20">
        <v>0.99499999999999988</v>
      </c>
      <c r="G20">
        <v>0.59699999999999998</v>
      </c>
    </row>
    <row r="21" spans="1:7" x14ac:dyDescent="0.35">
      <c r="A21" t="s">
        <v>6151</v>
      </c>
      <c r="B21" t="s">
        <v>6192</v>
      </c>
      <c r="C21" t="s">
        <v>6188</v>
      </c>
      <c r="D21" s="1">
        <v>2.5</v>
      </c>
      <c r="E21">
        <v>22.884999999999998</v>
      </c>
      <c r="F21">
        <v>0.91539999999999988</v>
      </c>
      <c r="G21">
        <v>1.3730999999999998</v>
      </c>
    </row>
    <row r="22" spans="1:7" x14ac:dyDescent="0.35">
      <c r="A22" t="s">
        <v>6163</v>
      </c>
      <c r="B22" t="s">
        <v>6192</v>
      </c>
      <c r="C22" t="s">
        <v>6187</v>
      </c>
      <c r="D22" s="1">
        <v>0.2</v>
      </c>
      <c r="E22">
        <v>2.6849999999999996</v>
      </c>
      <c r="F22">
        <v>1.3424999999999998</v>
      </c>
      <c r="G22">
        <v>0.16109999999999997</v>
      </c>
    </row>
    <row r="23" spans="1:7" x14ac:dyDescent="0.35">
      <c r="A23" t="s">
        <v>6172</v>
      </c>
      <c r="B23" t="s">
        <v>6192</v>
      </c>
      <c r="C23" t="s">
        <v>6187</v>
      </c>
      <c r="D23" s="1">
        <v>0.5</v>
      </c>
      <c r="E23">
        <v>5.3699999999999992</v>
      </c>
      <c r="F23">
        <v>1.0739999999999998</v>
      </c>
      <c r="G23">
        <v>0.32219999999999993</v>
      </c>
    </row>
    <row r="24" spans="1:7" x14ac:dyDescent="0.35">
      <c r="A24" t="s">
        <v>6177</v>
      </c>
      <c r="B24" t="s">
        <v>6192</v>
      </c>
      <c r="C24" t="s">
        <v>6187</v>
      </c>
      <c r="D24" s="1">
        <v>1</v>
      </c>
      <c r="E24">
        <v>8.9499999999999993</v>
      </c>
      <c r="F24">
        <v>0.89499999999999991</v>
      </c>
      <c r="G24">
        <v>0.53699999999999992</v>
      </c>
    </row>
    <row r="25" spans="1:7" x14ac:dyDescent="0.35">
      <c r="A25" t="s">
        <v>6149</v>
      </c>
      <c r="B25" t="s">
        <v>6192</v>
      </c>
      <c r="C25" t="s">
        <v>6187</v>
      </c>
      <c r="D25" s="1">
        <v>2.5</v>
      </c>
      <c r="E25">
        <v>20.584999999999997</v>
      </c>
      <c r="F25">
        <v>0.82339999999999991</v>
      </c>
      <c r="G25">
        <v>1.2350999999999999</v>
      </c>
    </row>
    <row r="26" spans="1:7" x14ac:dyDescent="0.35">
      <c r="A26" t="s">
        <v>6145</v>
      </c>
      <c r="B26" t="s">
        <v>6195</v>
      </c>
      <c r="C26" t="s">
        <v>6186</v>
      </c>
      <c r="D26" s="1">
        <v>0.2</v>
      </c>
      <c r="E26">
        <v>4.7549999999999999</v>
      </c>
      <c r="F26">
        <v>2.3774999999999999</v>
      </c>
      <c r="G26">
        <v>0.61814999999999998</v>
      </c>
    </row>
    <row r="27" spans="1:7" x14ac:dyDescent="0.35">
      <c r="A27" t="s">
        <v>6161</v>
      </c>
      <c r="B27" t="s">
        <v>6195</v>
      </c>
      <c r="C27" t="s">
        <v>6186</v>
      </c>
      <c r="D27" s="1">
        <v>0.5</v>
      </c>
      <c r="E27">
        <v>9.51</v>
      </c>
      <c r="F27">
        <v>1.9019999999999999</v>
      </c>
      <c r="G27">
        <v>1.2363</v>
      </c>
    </row>
    <row r="28" spans="1:7" x14ac:dyDescent="0.35">
      <c r="A28" t="s">
        <v>6170</v>
      </c>
      <c r="B28" t="s">
        <v>6195</v>
      </c>
      <c r="C28" t="s">
        <v>6186</v>
      </c>
      <c r="D28" s="1">
        <v>1</v>
      </c>
      <c r="E28">
        <v>15.85</v>
      </c>
      <c r="F28">
        <v>1.585</v>
      </c>
      <c r="G28">
        <v>2.0605000000000002</v>
      </c>
    </row>
    <row r="29" spans="1:7" x14ac:dyDescent="0.35">
      <c r="A29" t="s">
        <v>6164</v>
      </c>
      <c r="B29" t="s">
        <v>6195</v>
      </c>
      <c r="C29" t="s">
        <v>6186</v>
      </c>
      <c r="D29" s="1">
        <v>2.5</v>
      </c>
      <c r="E29">
        <v>36.454999999999998</v>
      </c>
      <c r="F29">
        <v>1.4581999999999999</v>
      </c>
      <c r="G29">
        <v>4.7391499999999995</v>
      </c>
    </row>
    <row r="30" spans="1:7" x14ac:dyDescent="0.35">
      <c r="A30" t="s">
        <v>6159</v>
      </c>
      <c r="B30" t="s">
        <v>6195</v>
      </c>
      <c r="C30" t="s">
        <v>6188</v>
      </c>
      <c r="D30" s="1">
        <v>0.2</v>
      </c>
      <c r="E30">
        <v>4.3650000000000002</v>
      </c>
      <c r="F30">
        <v>2.1825000000000001</v>
      </c>
      <c r="G30">
        <v>0.56745000000000001</v>
      </c>
    </row>
    <row r="31" spans="1:7" x14ac:dyDescent="0.35">
      <c r="A31" t="s">
        <v>6160</v>
      </c>
      <c r="B31" t="s">
        <v>6195</v>
      </c>
      <c r="C31" t="s">
        <v>6188</v>
      </c>
      <c r="D31" s="1">
        <v>0.5</v>
      </c>
      <c r="E31">
        <v>8.73</v>
      </c>
      <c r="F31">
        <v>1.746</v>
      </c>
      <c r="G31">
        <v>1.1349</v>
      </c>
    </row>
    <row r="32" spans="1:7" x14ac:dyDescent="0.35">
      <c r="A32" t="s">
        <v>6162</v>
      </c>
      <c r="B32" t="s">
        <v>6195</v>
      </c>
      <c r="C32" t="s">
        <v>6188</v>
      </c>
      <c r="D32" s="1">
        <v>1</v>
      </c>
      <c r="E32">
        <v>14.55</v>
      </c>
      <c r="F32">
        <v>1.4550000000000001</v>
      </c>
      <c r="G32">
        <v>1.8915000000000002</v>
      </c>
    </row>
    <row r="33" spans="1:7" x14ac:dyDescent="0.35">
      <c r="A33" t="s">
        <v>6181</v>
      </c>
      <c r="B33" t="s">
        <v>6195</v>
      </c>
      <c r="C33" t="s">
        <v>6188</v>
      </c>
      <c r="D33" s="1">
        <v>2.5</v>
      </c>
      <c r="E33">
        <v>33.464999999999996</v>
      </c>
      <c r="F33">
        <v>1.3385999999999998</v>
      </c>
      <c r="G33">
        <v>4.3504499999999995</v>
      </c>
    </row>
    <row r="34" spans="1:7" x14ac:dyDescent="0.35">
      <c r="A34" t="s">
        <v>6150</v>
      </c>
      <c r="B34" t="s">
        <v>6195</v>
      </c>
      <c r="C34" t="s">
        <v>6187</v>
      </c>
      <c r="D34" s="1">
        <v>0.2</v>
      </c>
      <c r="E34">
        <v>3.8849999999999998</v>
      </c>
      <c r="F34">
        <v>1.9424999999999999</v>
      </c>
      <c r="G34">
        <v>0.50505</v>
      </c>
    </row>
    <row r="35" spans="1:7" x14ac:dyDescent="0.35">
      <c r="A35" t="s">
        <v>6169</v>
      </c>
      <c r="B35" t="s">
        <v>6195</v>
      </c>
      <c r="C35" t="s">
        <v>6187</v>
      </c>
      <c r="D35" s="1">
        <v>0.5</v>
      </c>
      <c r="E35">
        <v>7.77</v>
      </c>
      <c r="F35">
        <v>1.5539999999999998</v>
      </c>
      <c r="G35">
        <v>1.0101</v>
      </c>
    </row>
    <row r="36" spans="1:7" x14ac:dyDescent="0.35">
      <c r="A36" t="s">
        <v>6143</v>
      </c>
      <c r="B36" t="s">
        <v>6195</v>
      </c>
      <c r="C36" t="s">
        <v>6187</v>
      </c>
      <c r="D36" s="1">
        <v>1</v>
      </c>
      <c r="E36">
        <v>12.95</v>
      </c>
      <c r="F36">
        <v>1.2949999999999999</v>
      </c>
      <c r="G36">
        <v>1.6835</v>
      </c>
    </row>
    <row r="37" spans="1:7" x14ac:dyDescent="0.35">
      <c r="A37" t="s">
        <v>6165</v>
      </c>
      <c r="B37" t="s">
        <v>6195</v>
      </c>
      <c r="C37" t="s">
        <v>6187</v>
      </c>
      <c r="D37" s="1">
        <v>2.5</v>
      </c>
      <c r="E37">
        <v>29.784999999999997</v>
      </c>
      <c r="F37">
        <v>1.1913999999999998</v>
      </c>
      <c r="G37">
        <v>3.8720499999999998</v>
      </c>
    </row>
    <row r="38" spans="1:7" x14ac:dyDescent="0.35">
      <c r="A38" t="s">
        <v>6184</v>
      </c>
      <c r="B38" t="s">
        <v>6194</v>
      </c>
      <c r="C38" t="s">
        <v>6186</v>
      </c>
      <c r="D38" s="1">
        <v>0.2</v>
      </c>
      <c r="E38">
        <v>4.4550000000000001</v>
      </c>
      <c r="F38">
        <v>2.2275</v>
      </c>
      <c r="G38">
        <v>0.49004999999999999</v>
      </c>
    </row>
    <row r="39" spans="1:7" x14ac:dyDescent="0.35">
      <c r="A39" t="s">
        <v>6176</v>
      </c>
      <c r="B39" t="s">
        <v>6194</v>
      </c>
      <c r="C39" t="s">
        <v>6186</v>
      </c>
      <c r="D39" s="1">
        <v>0.5</v>
      </c>
      <c r="E39">
        <v>8.91</v>
      </c>
      <c r="F39">
        <v>1.782</v>
      </c>
      <c r="G39">
        <v>0.98009999999999997</v>
      </c>
    </row>
    <row r="40" spans="1:7" x14ac:dyDescent="0.35">
      <c r="A40" t="s">
        <v>6171</v>
      </c>
      <c r="B40" t="s">
        <v>6194</v>
      </c>
      <c r="C40" t="s">
        <v>6186</v>
      </c>
      <c r="D40" s="1">
        <v>1</v>
      </c>
      <c r="E40">
        <v>14.85</v>
      </c>
      <c r="F40">
        <v>1.4849999999999999</v>
      </c>
      <c r="G40">
        <v>1.6335</v>
      </c>
    </row>
    <row r="41" spans="1:7" x14ac:dyDescent="0.35">
      <c r="A41" t="s">
        <v>6148</v>
      </c>
      <c r="B41" t="s">
        <v>6194</v>
      </c>
      <c r="C41" t="s">
        <v>6186</v>
      </c>
      <c r="D41" s="1">
        <v>2.5</v>
      </c>
      <c r="E41">
        <v>34.154999999999994</v>
      </c>
      <c r="F41">
        <v>1.3661999999999999</v>
      </c>
      <c r="G41">
        <v>3.7570499999999996</v>
      </c>
    </row>
    <row r="42" spans="1:7" x14ac:dyDescent="0.35">
      <c r="A42" t="s">
        <v>6156</v>
      </c>
      <c r="B42" t="s">
        <v>6194</v>
      </c>
      <c r="C42" t="s">
        <v>6188</v>
      </c>
      <c r="D42" s="1">
        <v>0.2</v>
      </c>
      <c r="E42">
        <v>4.125</v>
      </c>
      <c r="F42">
        <v>2.0625</v>
      </c>
      <c r="G42">
        <v>0.45374999999999999</v>
      </c>
    </row>
    <row r="43" spans="1:7" x14ac:dyDescent="0.35">
      <c r="A43" t="s">
        <v>6139</v>
      </c>
      <c r="B43" t="s">
        <v>6194</v>
      </c>
      <c r="C43" t="s">
        <v>6188</v>
      </c>
      <c r="D43" s="1">
        <v>0.5</v>
      </c>
      <c r="E43">
        <v>8.25</v>
      </c>
      <c r="F43">
        <v>1.65</v>
      </c>
      <c r="G43">
        <v>0.90749999999999997</v>
      </c>
    </row>
    <row r="44" spans="1:7" x14ac:dyDescent="0.35">
      <c r="A44" t="s">
        <v>6141</v>
      </c>
      <c r="B44" t="s">
        <v>6194</v>
      </c>
      <c r="C44" t="s">
        <v>6188</v>
      </c>
      <c r="D44" s="1">
        <v>1</v>
      </c>
      <c r="E44">
        <v>13.75</v>
      </c>
      <c r="F44">
        <v>1.375</v>
      </c>
      <c r="G44">
        <v>1.5125</v>
      </c>
    </row>
    <row r="45" spans="1:7" x14ac:dyDescent="0.35">
      <c r="A45" t="s">
        <v>6166</v>
      </c>
      <c r="B45" t="s">
        <v>6194</v>
      </c>
      <c r="C45" t="s">
        <v>6188</v>
      </c>
      <c r="D45" s="1">
        <v>2.5</v>
      </c>
      <c r="E45">
        <v>31.624999999999996</v>
      </c>
      <c r="F45">
        <v>1.2649999999999999</v>
      </c>
      <c r="G45">
        <v>3.4787499999999998</v>
      </c>
    </row>
    <row r="46" spans="1:7" x14ac:dyDescent="0.35">
      <c r="A46" t="s">
        <v>6153</v>
      </c>
      <c r="B46" t="s">
        <v>6194</v>
      </c>
      <c r="C46" t="s">
        <v>6187</v>
      </c>
      <c r="D46" s="1">
        <v>0.2</v>
      </c>
      <c r="E46">
        <v>3.645</v>
      </c>
      <c r="F46">
        <v>1.8225</v>
      </c>
      <c r="G46">
        <v>0.40095000000000003</v>
      </c>
    </row>
    <row r="47" spans="1:7" x14ac:dyDescent="0.35">
      <c r="A47" t="s">
        <v>6144</v>
      </c>
      <c r="B47" t="s">
        <v>6194</v>
      </c>
      <c r="C47" t="s">
        <v>6187</v>
      </c>
      <c r="D47" s="1">
        <v>0.5</v>
      </c>
      <c r="E47">
        <v>7.29</v>
      </c>
      <c r="F47">
        <v>1.458</v>
      </c>
      <c r="G47">
        <v>0.80190000000000006</v>
      </c>
    </row>
    <row r="48" spans="1:7" x14ac:dyDescent="0.35">
      <c r="A48" t="s">
        <v>6183</v>
      </c>
      <c r="B48" t="s">
        <v>6194</v>
      </c>
      <c r="C48" t="s">
        <v>6187</v>
      </c>
      <c r="D48" s="1">
        <v>1</v>
      </c>
      <c r="E48">
        <v>12.15</v>
      </c>
      <c r="F48">
        <v>1.2150000000000001</v>
      </c>
      <c r="G48">
        <v>1.3365</v>
      </c>
    </row>
    <row r="49" spans="1:7" x14ac:dyDescent="0.35">
      <c r="A49" t="s">
        <v>6185</v>
      </c>
      <c r="B49" t="s">
        <v>6194</v>
      </c>
      <c r="C49" t="s">
        <v>6187</v>
      </c>
      <c r="D49" s="1">
        <v>2.5</v>
      </c>
      <c r="E49">
        <v>27.945</v>
      </c>
      <c r="F49">
        <v>1.1177999999999999</v>
      </c>
      <c r="G49">
        <v>3.07395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vt:lpstr>
      <vt:lpstr>Slicer</vt:lpstr>
      <vt:lpstr>Pivot Tables</vt:lpstr>
      <vt:lpstr>orders</vt:lpstr>
      <vt:lpstr>Dashboard</vt:lpstr>
      <vt:lpstr>customers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Ronke</dc:creator>
  <cp:keywords/>
  <dc:description/>
  <cp:lastModifiedBy>Ronke Banjo</cp:lastModifiedBy>
  <cp:revision/>
  <dcterms:created xsi:type="dcterms:W3CDTF">2022-11-26T09:51:45Z</dcterms:created>
  <dcterms:modified xsi:type="dcterms:W3CDTF">2025-02-24T11:36:55Z</dcterms:modified>
  <cp:category/>
  <cp:contentStatus/>
</cp:coreProperties>
</file>