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95B79BC-77E9-4345-91E5-0D57BA871212}" xr6:coauthVersionLast="40" xr6:coauthVersionMax="40" xr10:uidLastSave="{00000000-0000-0000-0000-000000000000}"/>
  <bookViews>
    <workbookView xWindow="0" yWindow="0" windowWidth="17256" windowHeight="5256" activeTab="1" xr2:uid="{00000000-000D-0000-FFFF-FFFF00000000}"/>
  </bookViews>
  <sheets>
    <sheet name="Risk Scoring" sheetId="1" r:id="rId1"/>
    <sheet name="Summary" sheetId="3" r:id="rId2"/>
    <sheet name="Analysis" sheetId="2" state="hidden" r:id="rId3"/>
  </sheets>
  <externalReferences>
    <externalReference r:id="rId4"/>
  </externalReferences>
  <calcPr calcId="191029"/>
  <extLst>
    <ext uri="GoogleSheetsCustomDataVersion2">
      <go:sheetsCustomData xmlns:go="http://customooxmlschemas.google.com/" r:id="rId6" roundtripDataChecksum="HQTuQ1hrf3+foG82BthUCH8MfaKQFGvYg+L4ur4vGKY=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3" i="1"/>
  <c r="S6" i="1" l="1"/>
  <c r="S16" i="1"/>
  <c r="S42" i="1"/>
  <c r="S53" i="1"/>
  <c r="S62" i="1"/>
  <c r="S66" i="1"/>
  <c r="S67" i="1"/>
  <c r="S82" i="1"/>
  <c r="S83" i="1"/>
  <c r="S90" i="1"/>
  <c r="S117" i="1"/>
  <c r="F3" i="1" l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F73" i="1"/>
  <c r="M73" i="1" s="1"/>
  <c r="F74" i="1"/>
  <c r="M74" i="1" s="1"/>
  <c r="F75" i="1"/>
  <c r="M75" i="1" s="1"/>
  <c r="F76" i="1"/>
  <c r="M76" i="1" s="1"/>
  <c r="F77" i="1"/>
  <c r="M77" i="1" s="1"/>
  <c r="F78" i="1"/>
  <c r="M78" i="1" s="1"/>
  <c r="F79" i="1"/>
  <c r="M79" i="1" s="1"/>
  <c r="F80" i="1"/>
  <c r="M80" i="1" s="1"/>
  <c r="F81" i="1"/>
  <c r="M81" i="1" s="1"/>
  <c r="F82" i="1"/>
  <c r="M82" i="1" s="1"/>
  <c r="F83" i="1"/>
  <c r="M83" i="1" s="1"/>
  <c r="F84" i="1"/>
  <c r="M84" i="1" s="1"/>
  <c r="F85" i="1"/>
  <c r="M85" i="1" s="1"/>
  <c r="F86" i="1"/>
  <c r="M86" i="1" s="1"/>
  <c r="F87" i="1"/>
  <c r="M87" i="1" s="1"/>
  <c r="F88" i="1"/>
  <c r="M88" i="1" s="1"/>
  <c r="F89" i="1"/>
  <c r="M89" i="1" s="1"/>
  <c r="F90" i="1"/>
  <c r="M90" i="1" s="1"/>
  <c r="F91" i="1"/>
  <c r="M91" i="1" s="1"/>
  <c r="F92" i="1"/>
  <c r="M92" i="1" s="1"/>
  <c r="F93" i="1"/>
  <c r="M93" i="1" s="1"/>
  <c r="F94" i="1"/>
  <c r="M94" i="1" s="1"/>
  <c r="F95" i="1"/>
  <c r="M95" i="1" s="1"/>
  <c r="F96" i="1"/>
  <c r="M96" i="1" s="1"/>
  <c r="F97" i="1"/>
  <c r="M97" i="1" s="1"/>
  <c r="F98" i="1"/>
  <c r="M98" i="1" s="1"/>
  <c r="F99" i="1"/>
  <c r="M99" i="1" s="1"/>
  <c r="F100" i="1"/>
  <c r="M100" i="1" s="1"/>
  <c r="F101" i="1"/>
  <c r="M101" i="1" s="1"/>
  <c r="F102" i="1"/>
  <c r="M102" i="1" s="1"/>
  <c r="F103" i="1"/>
  <c r="M103" i="1" s="1"/>
  <c r="F104" i="1"/>
  <c r="M104" i="1" s="1"/>
  <c r="F105" i="1"/>
  <c r="M105" i="1" s="1"/>
  <c r="F106" i="1"/>
  <c r="M106" i="1" s="1"/>
  <c r="F107" i="1"/>
  <c r="M107" i="1" s="1"/>
  <c r="F108" i="1"/>
  <c r="M108" i="1" s="1"/>
  <c r="F109" i="1"/>
  <c r="M109" i="1" s="1"/>
  <c r="F110" i="1"/>
  <c r="M110" i="1" s="1"/>
  <c r="F111" i="1"/>
  <c r="M111" i="1" s="1"/>
  <c r="F112" i="1"/>
  <c r="M112" i="1" s="1"/>
  <c r="F113" i="1"/>
  <c r="M113" i="1" s="1"/>
  <c r="F114" i="1"/>
  <c r="M114" i="1" s="1"/>
  <c r="F115" i="1"/>
  <c r="M115" i="1" s="1"/>
  <c r="F116" i="1"/>
  <c r="M116" i="1" s="1"/>
  <c r="F117" i="1"/>
  <c r="M117" i="1" s="1"/>
  <c r="F118" i="1"/>
  <c r="M118" i="1" s="1"/>
  <c r="F119" i="1"/>
  <c r="M119" i="1" s="1"/>
  <c r="F120" i="1"/>
  <c r="M120" i="1" s="1"/>
  <c r="F121" i="1"/>
  <c r="M121" i="1" s="1"/>
  <c r="F122" i="1"/>
  <c r="M122" i="1" s="1"/>
  <c r="L4" i="1" l="1"/>
  <c r="V4" i="1" s="1"/>
  <c r="L5" i="1"/>
  <c r="V5" i="1" s="1"/>
  <c r="L6" i="1"/>
  <c r="V6" i="1" s="1"/>
  <c r="L7" i="1"/>
  <c r="V7" i="1" s="1"/>
  <c r="L8" i="1"/>
  <c r="V8" i="1" s="1"/>
  <c r="L9" i="1"/>
  <c r="V9" i="1" s="1"/>
  <c r="L10" i="1"/>
  <c r="V10" i="1" s="1"/>
  <c r="L11" i="1"/>
  <c r="V11" i="1" s="1"/>
  <c r="L12" i="1"/>
  <c r="V12" i="1" s="1"/>
  <c r="L13" i="1"/>
  <c r="V13" i="1" s="1"/>
  <c r="L14" i="1"/>
  <c r="V14" i="1" s="1"/>
  <c r="L15" i="1"/>
  <c r="V15" i="1" s="1"/>
  <c r="L16" i="1"/>
  <c r="V16" i="1" s="1"/>
  <c r="L17" i="1"/>
  <c r="V17" i="1" s="1"/>
  <c r="L18" i="1"/>
  <c r="V18" i="1" s="1"/>
  <c r="L19" i="1"/>
  <c r="V19" i="1" s="1"/>
  <c r="L20" i="1"/>
  <c r="V20" i="1" s="1"/>
  <c r="L21" i="1"/>
  <c r="V21" i="1" s="1"/>
  <c r="L22" i="1"/>
  <c r="V22" i="1" s="1"/>
  <c r="L23" i="1"/>
  <c r="V23" i="1" s="1"/>
  <c r="L24" i="1"/>
  <c r="V24" i="1" s="1"/>
  <c r="L25" i="1"/>
  <c r="V25" i="1" s="1"/>
  <c r="L26" i="1"/>
  <c r="V26" i="1" s="1"/>
  <c r="L27" i="1"/>
  <c r="V27" i="1" s="1"/>
  <c r="L28" i="1"/>
  <c r="V28" i="1" s="1"/>
  <c r="L29" i="1"/>
  <c r="V29" i="1" s="1"/>
  <c r="L30" i="1"/>
  <c r="V30" i="1" s="1"/>
  <c r="L31" i="1"/>
  <c r="V31" i="1" s="1"/>
  <c r="L32" i="1"/>
  <c r="V32" i="1" s="1"/>
  <c r="L33" i="1"/>
  <c r="V33" i="1" s="1"/>
  <c r="L34" i="1"/>
  <c r="V34" i="1" s="1"/>
  <c r="L35" i="1"/>
  <c r="V35" i="1" s="1"/>
  <c r="L36" i="1"/>
  <c r="V36" i="1" s="1"/>
  <c r="L37" i="1"/>
  <c r="V37" i="1" s="1"/>
  <c r="L38" i="1"/>
  <c r="V38" i="1" s="1"/>
  <c r="L39" i="1"/>
  <c r="V39" i="1" s="1"/>
  <c r="L40" i="1"/>
  <c r="V40" i="1" s="1"/>
  <c r="L41" i="1"/>
  <c r="V41" i="1" s="1"/>
  <c r="L42" i="1"/>
  <c r="V42" i="1" s="1"/>
  <c r="L43" i="1"/>
  <c r="V43" i="1" s="1"/>
  <c r="L44" i="1"/>
  <c r="V44" i="1" s="1"/>
  <c r="L45" i="1"/>
  <c r="V45" i="1" s="1"/>
  <c r="L46" i="1"/>
  <c r="V46" i="1" s="1"/>
  <c r="L47" i="1"/>
  <c r="V47" i="1" s="1"/>
  <c r="L48" i="1"/>
  <c r="V48" i="1" s="1"/>
  <c r="L49" i="1"/>
  <c r="V49" i="1" s="1"/>
  <c r="L50" i="1"/>
  <c r="V50" i="1" s="1"/>
  <c r="L51" i="1"/>
  <c r="V51" i="1" s="1"/>
  <c r="L52" i="1"/>
  <c r="V52" i="1" s="1"/>
  <c r="L53" i="1"/>
  <c r="V53" i="1" s="1"/>
  <c r="L54" i="1"/>
  <c r="V54" i="1" s="1"/>
  <c r="L55" i="1"/>
  <c r="V55" i="1" s="1"/>
  <c r="L56" i="1"/>
  <c r="V56" i="1" s="1"/>
  <c r="L57" i="1"/>
  <c r="V57" i="1" s="1"/>
  <c r="L58" i="1"/>
  <c r="V58" i="1" s="1"/>
  <c r="L59" i="1"/>
  <c r="V59" i="1" s="1"/>
  <c r="L60" i="1"/>
  <c r="V60" i="1" s="1"/>
  <c r="L61" i="1"/>
  <c r="V61" i="1" s="1"/>
  <c r="L62" i="1"/>
  <c r="V62" i="1" s="1"/>
  <c r="L63" i="1"/>
  <c r="V63" i="1" s="1"/>
  <c r="L64" i="1"/>
  <c r="V64" i="1" s="1"/>
  <c r="L65" i="1"/>
  <c r="V65" i="1" s="1"/>
  <c r="L66" i="1"/>
  <c r="V66" i="1" s="1"/>
  <c r="L67" i="1"/>
  <c r="V67" i="1" s="1"/>
  <c r="L68" i="1"/>
  <c r="V68" i="1" s="1"/>
  <c r="L69" i="1"/>
  <c r="V69" i="1" s="1"/>
  <c r="L70" i="1"/>
  <c r="V70" i="1" s="1"/>
  <c r="L71" i="1"/>
  <c r="V71" i="1" s="1"/>
  <c r="L72" i="1"/>
  <c r="V72" i="1" s="1"/>
  <c r="L73" i="1"/>
  <c r="V73" i="1" s="1"/>
  <c r="L74" i="1"/>
  <c r="V74" i="1" s="1"/>
  <c r="L75" i="1"/>
  <c r="V75" i="1" s="1"/>
  <c r="L76" i="1"/>
  <c r="V76" i="1" s="1"/>
  <c r="L77" i="1"/>
  <c r="V77" i="1" s="1"/>
  <c r="L78" i="1"/>
  <c r="V78" i="1" s="1"/>
  <c r="L79" i="1"/>
  <c r="V79" i="1" s="1"/>
  <c r="L80" i="1"/>
  <c r="V80" i="1" s="1"/>
  <c r="L81" i="1"/>
  <c r="V81" i="1" s="1"/>
  <c r="L82" i="1"/>
  <c r="V82" i="1" s="1"/>
  <c r="L83" i="1"/>
  <c r="V83" i="1" s="1"/>
  <c r="L84" i="1"/>
  <c r="V84" i="1" s="1"/>
  <c r="L85" i="1"/>
  <c r="V85" i="1" s="1"/>
  <c r="L86" i="1"/>
  <c r="V86" i="1" s="1"/>
  <c r="L87" i="1"/>
  <c r="V87" i="1" s="1"/>
  <c r="L88" i="1"/>
  <c r="V88" i="1" s="1"/>
  <c r="L89" i="1"/>
  <c r="V89" i="1" s="1"/>
  <c r="L90" i="1"/>
  <c r="V90" i="1" s="1"/>
  <c r="L91" i="1"/>
  <c r="V91" i="1" s="1"/>
  <c r="L92" i="1"/>
  <c r="V92" i="1" s="1"/>
  <c r="L93" i="1"/>
  <c r="V93" i="1" s="1"/>
  <c r="L94" i="1"/>
  <c r="V94" i="1" s="1"/>
  <c r="L95" i="1"/>
  <c r="V95" i="1" s="1"/>
  <c r="L96" i="1"/>
  <c r="V96" i="1" s="1"/>
  <c r="L97" i="1"/>
  <c r="V97" i="1" s="1"/>
  <c r="L98" i="1"/>
  <c r="V98" i="1" s="1"/>
  <c r="L99" i="1"/>
  <c r="V99" i="1" s="1"/>
  <c r="L100" i="1"/>
  <c r="V100" i="1" s="1"/>
  <c r="L101" i="1"/>
  <c r="V101" i="1" s="1"/>
  <c r="L102" i="1"/>
  <c r="V102" i="1" s="1"/>
  <c r="L103" i="1"/>
  <c r="V103" i="1" s="1"/>
  <c r="L104" i="1"/>
  <c r="V104" i="1" s="1"/>
  <c r="L105" i="1"/>
  <c r="V105" i="1" s="1"/>
  <c r="L106" i="1"/>
  <c r="V106" i="1" s="1"/>
  <c r="L107" i="1"/>
  <c r="V107" i="1" s="1"/>
  <c r="L108" i="1"/>
  <c r="V108" i="1" s="1"/>
  <c r="L109" i="1"/>
  <c r="V109" i="1" s="1"/>
  <c r="L110" i="1"/>
  <c r="V110" i="1" s="1"/>
  <c r="L111" i="1"/>
  <c r="V111" i="1" s="1"/>
  <c r="L112" i="1"/>
  <c r="V112" i="1" s="1"/>
  <c r="L113" i="1"/>
  <c r="V113" i="1" s="1"/>
  <c r="L114" i="1"/>
  <c r="V114" i="1" s="1"/>
  <c r="L115" i="1"/>
  <c r="V115" i="1" s="1"/>
  <c r="L116" i="1"/>
  <c r="V116" i="1" s="1"/>
  <c r="L117" i="1"/>
  <c r="V117" i="1" s="1"/>
  <c r="L118" i="1"/>
  <c r="V118" i="1" s="1"/>
  <c r="L119" i="1"/>
  <c r="V119" i="1" s="1"/>
  <c r="L120" i="1"/>
  <c r="V120" i="1" s="1"/>
  <c r="L121" i="1"/>
  <c r="V121" i="1" s="1"/>
  <c r="L122" i="1"/>
  <c r="V122" i="1" s="1"/>
  <c r="L3" i="1"/>
  <c r="V3" i="1" s="1"/>
  <c r="C3" i="1"/>
  <c r="K4" i="1"/>
  <c r="W4" i="1" s="1"/>
  <c r="K5" i="1"/>
  <c r="W5" i="1" s="1"/>
  <c r="K6" i="1"/>
  <c r="W6" i="1" s="1"/>
  <c r="K7" i="1"/>
  <c r="W7" i="1" s="1"/>
  <c r="K8" i="1"/>
  <c r="W8" i="1" s="1"/>
  <c r="K9" i="1"/>
  <c r="W9" i="1" s="1"/>
  <c r="K10" i="1"/>
  <c r="W10" i="1" s="1"/>
  <c r="K11" i="1"/>
  <c r="W11" i="1" s="1"/>
  <c r="K12" i="1"/>
  <c r="W12" i="1" s="1"/>
  <c r="K13" i="1"/>
  <c r="W13" i="1" s="1"/>
  <c r="K14" i="1"/>
  <c r="W14" i="1" s="1"/>
  <c r="K15" i="1"/>
  <c r="W15" i="1" s="1"/>
  <c r="K16" i="1"/>
  <c r="W16" i="1" s="1"/>
  <c r="K17" i="1"/>
  <c r="W17" i="1" s="1"/>
  <c r="K18" i="1"/>
  <c r="W18" i="1" s="1"/>
  <c r="K19" i="1"/>
  <c r="W19" i="1" s="1"/>
  <c r="K20" i="1"/>
  <c r="W20" i="1" s="1"/>
  <c r="K21" i="1"/>
  <c r="W21" i="1" s="1"/>
  <c r="K22" i="1"/>
  <c r="W22" i="1" s="1"/>
  <c r="K23" i="1"/>
  <c r="W23" i="1" s="1"/>
  <c r="K24" i="1"/>
  <c r="W24" i="1" s="1"/>
  <c r="K25" i="1"/>
  <c r="W25" i="1" s="1"/>
  <c r="K26" i="1"/>
  <c r="W26" i="1" s="1"/>
  <c r="K27" i="1"/>
  <c r="W27" i="1" s="1"/>
  <c r="K28" i="1"/>
  <c r="W28" i="1" s="1"/>
  <c r="K29" i="1"/>
  <c r="W29" i="1" s="1"/>
  <c r="K30" i="1"/>
  <c r="W30" i="1" s="1"/>
  <c r="K31" i="1"/>
  <c r="W31" i="1" s="1"/>
  <c r="K32" i="1"/>
  <c r="W32" i="1" s="1"/>
  <c r="K33" i="1"/>
  <c r="W33" i="1" s="1"/>
  <c r="K34" i="1"/>
  <c r="W34" i="1" s="1"/>
  <c r="K35" i="1"/>
  <c r="W35" i="1" s="1"/>
  <c r="K36" i="1"/>
  <c r="W36" i="1" s="1"/>
  <c r="K37" i="1"/>
  <c r="W37" i="1" s="1"/>
  <c r="K38" i="1"/>
  <c r="W38" i="1" s="1"/>
  <c r="K39" i="1"/>
  <c r="W39" i="1" s="1"/>
  <c r="K40" i="1"/>
  <c r="W40" i="1" s="1"/>
  <c r="K41" i="1"/>
  <c r="W41" i="1" s="1"/>
  <c r="K42" i="1"/>
  <c r="W42" i="1" s="1"/>
  <c r="K43" i="1"/>
  <c r="W43" i="1" s="1"/>
  <c r="K44" i="1"/>
  <c r="W44" i="1" s="1"/>
  <c r="K45" i="1"/>
  <c r="W45" i="1" s="1"/>
  <c r="K46" i="1"/>
  <c r="W46" i="1" s="1"/>
  <c r="K47" i="1"/>
  <c r="W47" i="1" s="1"/>
  <c r="K48" i="1"/>
  <c r="W48" i="1" s="1"/>
  <c r="K49" i="1"/>
  <c r="W49" i="1" s="1"/>
  <c r="K50" i="1"/>
  <c r="W50" i="1" s="1"/>
  <c r="K51" i="1"/>
  <c r="W51" i="1" s="1"/>
  <c r="K52" i="1"/>
  <c r="W52" i="1" s="1"/>
  <c r="K53" i="1"/>
  <c r="W53" i="1" s="1"/>
  <c r="K54" i="1"/>
  <c r="W54" i="1" s="1"/>
  <c r="K55" i="1"/>
  <c r="W55" i="1" s="1"/>
  <c r="K56" i="1"/>
  <c r="W56" i="1" s="1"/>
  <c r="K57" i="1"/>
  <c r="W57" i="1" s="1"/>
  <c r="K58" i="1"/>
  <c r="W58" i="1" s="1"/>
  <c r="K59" i="1"/>
  <c r="W59" i="1" s="1"/>
  <c r="K60" i="1"/>
  <c r="W60" i="1" s="1"/>
  <c r="K61" i="1"/>
  <c r="W61" i="1" s="1"/>
  <c r="K62" i="1"/>
  <c r="W62" i="1" s="1"/>
  <c r="K63" i="1"/>
  <c r="W63" i="1" s="1"/>
  <c r="K64" i="1"/>
  <c r="W64" i="1" s="1"/>
  <c r="K65" i="1"/>
  <c r="W65" i="1" s="1"/>
  <c r="K66" i="1"/>
  <c r="W66" i="1" s="1"/>
  <c r="K67" i="1"/>
  <c r="W67" i="1" s="1"/>
  <c r="K68" i="1"/>
  <c r="W68" i="1" s="1"/>
  <c r="K69" i="1"/>
  <c r="W69" i="1" s="1"/>
  <c r="K70" i="1"/>
  <c r="W70" i="1" s="1"/>
  <c r="K71" i="1"/>
  <c r="W71" i="1" s="1"/>
  <c r="K72" i="1"/>
  <c r="W72" i="1" s="1"/>
  <c r="K73" i="1"/>
  <c r="W73" i="1" s="1"/>
  <c r="K74" i="1"/>
  <c r="W74" i="1" s="1"/>
  <c r="K75" i="1"/>
  <c r="W75" i="1" s="1"/>
  <c r="K76" i="1"/>
  <c r="W76" i="1" s="1"/>
  <c r="K77" i="1"/>
  <c r="W77" i="1" s="1"/>
  <c r="K78" i="1"/>
  <c r="W78" i="1" s="1"/>
  <c r="K79" i="1"/>
  <c r="W79" i="1" s="1"/>
  <c r="K80" i="1"/>
  <c r="W80" i="1" s="1"/>
  <c r="K81" i="1"/>
  <c r="W81" i="1" s="1"/>
  <c r="K82" i="1"/>
  <c r="W82" i="1" s="1"/>
  <c r="K83" i="1"/>
  <c r="W83" i="1" s="1"/>
  <c r="K84" i="1"/>
  <c r="W84" i="1" s="1"/>
  <c r="K85" i="1"/>
  <c r="W85" i="1" s="1"/>
  <c r="K86" i="1"/>
  <c r="W86" i="1" s="1"/>
  <c r="K87" i="1"/>
  <c r="W87" i="1" s="1"/>
  <c r="K88" i="1"/>
  <c r="W88" i="1" s="1"/>
  <c r="K89" i="1"/>
  <c r="W89" i="1" s="1"/>
  <c r="K90" i="1"/>
  <c r="W90" i="1" s="1"/>
  <c r="K91" i="1"/>
  <c r="W91" i="1" s="1"/>
  <c r="K92" i="1"/>
  <c r="W92" i="1" s="1"/>
  <c r="K93" i="1"/>
  <c r="W93" i="1" s="1"/>
  <c r="K94" i="1"/>
  <c r="W94" i="1" s="1"/>
  <c r="K95" i="1"/>
  <c r="W95" i="1" s="1"/>
  <c r="K96" i="1"/>
  <c r="W96" i="1" s="1"/>
  <c r="K97" i="1"/>
  <c r="W97" i="1" s="1"/>
  <c r="K98" i="1"/>
  <c r="W98" i="1" s="1"/>
  <c r="K99" i="1"/>
  <c r="W99" i="1" s="1"/>
  <c r="K100" i="1"/>
  <c r="W100" i="1" s="1"/>
  <c r="K101" i="1"/>
  <c r="W101" i="1" s="1"/>
  <c r="K102" i="1"/>
  <c r="W102" i="1" s="1"/>
  <c r="K103" i="1"/>
  <c r="W103" i="1" s="1"/>
  <c r="K104" i="1"/>
  <c r="W104" i="1" s="1"/>
  <c r="K105" i="1"/>
  <c r="W105" i="1" s="1"/>
  <c r="K106" i="1"/>
  <c r="W106" i="1" s="1"/>
  <c r="K107" i="1"/>
  <c r="W107" i="1" s="1"/>
  <c r="K108" i="1"/>
  <c r="W108" i="1" s="1"/>
  <c r="K109" i="1"/>
  <c r="W109" i="1" s="1"/>
  <c r="K110" i="1"/>
  <c r="W110" i="1" s="1"/>
  <c r="K111" i="1"/>
  <c r="W111" i="1" s="1"/>
  <c r="K112" i="1"/>
  <c r="W112" i="1" s="1"/>
  <c r="K113" i="1"/>
  <c r="W113" i="1" s="1"/>
  <c r="K114" i="1"/>
  <c r="W114" i="1" s="1"/>
  <c r="K115" i="1"/>
  <c r="W115" i="1" s="1"/>
  <c r="K116" i="1"/>
  <c r="W116" i="1" s="1"/>
  <c r="K117" i="1"/>
  <c r="W117" i="1" s="1"/>
  <c r="K118" i="1"/>
  <c r="W118" i="1" s="1"/>
  <c r="K119" i="1"/>
  <c r="W119" i="1" s="1"/>
  <c r="K120" i="1"/>
  <c r="W120" i="1" s="1"/>
  <c r="K121" i="1"/>
  <c r="W121" i="1" s="1"/>
  <c r="K122" i="1"/>
  <c r="W122" i="1" s="1"/>
  <c r="K3" i="1"/>
  <c r="W3" i="1" s="1"/>
  <c r="J4" i="1"/>
  <c r="U4" i="1" s="1"/>
  <c r="J5" i="1"/>
  <c r="U5" i="1" s="1"/>
  <c r="J6" i="1"/>
  <c r="U6" i="1" s="1"/>
  <c r="J7" i="1"/>
  <c r="U7" i="1" s="1"/>
  <c r="J8" i="1"/>
  <c r="U8" i="1" s="1"/>
  <c r="J9" i="1"/>
  <c r="U9" i="1" s="1"/>
  <c r="J10" i="1"/>
  <c r="U10" i="1" s="1"/>
  <c r="J11" i="1"/>
  <c r="U11" i="1" s="1"/>
  <c r="J12" i="1"/>
  <c r="U12" i="1" s="1"/>
  <c r="J13" i="1"/>
  <c r="U13" i="1" s="1"/>
  <c r="J14" i="1"/>
  <c r="U14" i="1" s="1"/>
  <c r="J15" i="1"/>
  <c r="U15" i="1" s="1"/>
  <c r="J16" i="1"/>
  <c r="U16" i="1" s="1"/>
  <c r="J17" i="1"/>
  <c r="U17" i="1" s="1"/>
  <c r="J18" i="1"/>
  <c r="U18" i="1" s="1"/>
  <c r="J19" i="1"/>
  <c r="U19" i="1" s="1"/>
  <c r="J20" i="1"/>
  <c r="U20" i="1" s="1"/>
  <c r="J21" i="1"/>
  <c r="U21" i="1" s="1"/>
  <c r="J22" i="1"/>
  <c r="U22" i="1" s="1"/>
  <c r="J23" i="1"/>
  <c r="U23" i="1" s="1"/>
  <c r="J24" i="1"/>
  <c r="U24" i="1" s="1"/>
  <c r="J25" i="1"/>
  <c r="U25" i="1" s="1"/>
  <c r="J26" i="1"/>
  <c r="U26" i="1" s="1"/>
  <c r="J27" i="1"/>
  <c r="U27" i="1" s="1"/>
  <c r="J28" i="1"/>
  <c r="U28" i="1" s="1"/>
  <c r="J29" i="1"/>
  <c r="U29" i="1" s="1"/>
  <c r="J30" i="1"/>
  <c r="U30" i="1" s="1"/>
  <c r="J31" i="1"/>
  <c r="U31" i="1" s="1"/>
  <c r="J32" i="1"/>
  <c r="U32" i="1" s="1"/>
  <c r="J33" i="1"/>
  <c r="U33" i="1" s="1"/>
  <c r="J34" i="1"/>
  <c r="U34" i="1" s="1"/>
  <c r="J35" i="1"/>
  <c r="U35" i="1" s="1"/>
  <c r="J36" i="1"/>
  <c r="U36" i="1" s="1"/>
  <c r="J37" i="1"/>
  <c r="U37" i="1" s="1"/>
  <c r="J38" i="1"/>
  <c r="U38" i="1" s="1"/>
  <c r="J39" i="1"/>
  <c r="U39" i="1" s="1"/>
  <c r="J40" i="1"/>
  <c r="U40" i="1" s="1"/>
  <c r="J41" i="1"/>
  <c r="U41" i="1" s="1"/>
  <c r="J42" i="1"/>
  <c r="U42" i="1" s="1"/>
  <c r="J43" i="1"/>
  <c r="U43" i="1" s="1"/>
  <c r="J44" i="1"/>
  <c r="U44" i="1" s="1"/>
  <c r="J45" i="1"/>
  <c r="U45" i="1" s="1"/>
  <c r="J46" i="1"/>
  <c r="U46" i="1" s="1"/>
  <c r="J47" i="1"/>
  <c r="U47" i="1" s="1"/>
  <c r="J48" i="1"/>
  <c r="U48" i="1" s="1"/>
  <c r="J49" i="1"/>
  <c r="U49" i="1" s="1"/>
  <c r="J50" i="1"/>
  <c r="U50" i="1" s="1"/>
  <c r="J51" i="1"/>
  <c r="U51" i="1" s="1"/>
  <c r="J52" i="1"/>
  <c r="U52" i="1" s="1"/>
  <c r="J53" i="1"/>
  <c r="U53" i="1" s="1"/>
  <c r="J54" i="1"/>
  <c r="U54" i="1" s="1"/>
  <c r="J55" i="1"/>
  <c r="U55" i="1" s="1"/>
  <c r="J56" i="1"/>
  <c r="U56" i="1" s="1"/>
  <c r="J57" i="1"/>
  <c r="U57" i="1" s="1"/>
  <c r="J58" i="1"/>
  <c r="U58" i="1" s="1"/>
  <c r="J59" i="1"/>
  <c r="U59" i="1" s="1"/>
  <c r="J60" i="1"/>
  <c r="U60" i="1" s="1"/>
  <c r="J61" i="1"/>
  <c r="U61" i="1" s="1"/>
  <c r="J62" i="1"/>
  <c r="U62" i="1" s="1"/>
  <c r="J63" i="1"/>
  <c r="U63" i="1" s="1"/>
  <c r="J64" i="1"/>
  <c r="U64" i="1" s="1"/>
  <c r="J65" i="1"/>
  <c r="U65" i="1" s="1"/>
  <c r="J66" i="1"/>
  <c r="U66" i="1" s="1"/>
  <c r="J67" i="1"/>
  <c r="U67" i="1" s="1"/>
  <c r="J68" i="1"/>
  <c r="U68" i="1" s="1"/>
  <c r="J69" i="1"/>
  <c r="U69" i="1" s="1"/>
  <c r="J70" i="1"/>
  <c r="U70" i="1" s="1"/>
  <c r="J71" i="1"/>
  <c r="U71" i="1" s="1"/>
  <c r="J72" i="1"/>
  <c r="U72" i="1" s="1"/>
  <c r="J73" i="1"/>
  <c r="U73" i="1" s="1"/>
  <c r="J74" i="1"/>
  <c r="U74" i="1" s="1"/>
  <c r="J75" i="1"/>
  <c r="U75" i="1" s="1"/>
  <c r="J76" i="1"/>
  <c r="U76" i="1" s="1"/>
  <c r="J77" i="1"/>
  <c r="U77" i="1" s="1"/>
  <c r="J78" i="1"/>
  <c r="U78" i="1" s="1"/>
  <c r="J79" i="1"/>
  <c r="U79" i="1" s="1"/>
  <c r="J80" i="1"/>
  <c r="U80" i="1" s="1"/>
  <c r="J81" i="1"/>
  <c r="U81" i="1" s="1"/>
  <c r="J82" i="1"/>
  <c r="U82" i="1" s="1"/>
  <c r="J83" i="1"/>
  <c r="U83" i="1" s="1"/>
  <c r="J84" i="1"/>
  <c r="U84" i="1" s="1"/>
  <c r="J85" i="1"/>
  <c r="U85" i="1" s="1"/>
  <c r="J86" i="1"/>
  <c r="U86" i="1" s="1"/>
  <c r="J87" i="1"/>
  <c r="U87" i="1" s="1"/>
  <c r="J88" i="1"/>
  <c r="U88" i="1" s="1"/>
  <c r="J89" i="1"/>
  <c r="U89" i="1" s="1"/>
  <c r="J90" i="1"/>
  <c r="U90" i="1" s="1"/>
  <c r="J91" i="1"/>
  <c r="U91" i="1" s="1"/>
  <c r="J92" i="1"/>
  <c r="U92" i="1" s="1"/>
  <c r="J93" i="1"/>
  <c r="U93" i="1" s="1"/>
  <c r="J94" i="1"/>
  <c r="U94" i="1" s="1"/>
  <c r="J95" i="1"/>
  <c r="U95" i="1" s="1"/>
  <c r="J96" i="1"/>
  <c r="U96" i="1" s="1"/>
  <c r="J97" i="1"/>
  <c r="U97" i="1" s="1"/>
  <c r="J98" i="1"/>
  <c r="U98" i="1" s="1"/>
  <c r="J99" i="1"/>
  <c r="U99" i="1" s="1"/>
  <c r="J100" i="1"/>
  <c r="U100" i="1" s="1"/>
  <c r="J101" i="1"/>
  <c r="U101" i="1" s="1"/>
  <c r="J102" i="1"/>
  <c r="U102" i="1" s="1"/>
  <c r="J103" i="1"/>
  <c r="U103" i="1" s="1"/>
  <c r="J104" i="1"/>
  <c r="U104" i="1" s="1"/>
  <c r="J105" i="1"/>
  <c r="U105" i="1" s="1"/>
  <c r="J106" i="1"/>
  <c r="U106" i="1" s="1"/>
  <c r="J107" i="1"/>
  <c r="U107" i="1" s="1"/>
  <c r="J108" i="1"/>
  <c r="U108" i="1" s="1"/>
  <c r="J109" i="1"/>
  <c r="U109" i="1" s="1"/>
  <c r="J110" i="1"/>
  <c r="U110" i="1" s="1"/>
  <c r="J111" i="1"/>
  <c r="U111" i="1" s="1"/>
  <c r="J112" i="1"/>
  <c r="U112" i="1" s="1"/>
  <c r="J113" i="1"/>
  <c r="U113" i="1" s="1"/>
  <c r="J114" i="1"/>
  <c r="U114" i="1" s="1"/>
  <c r="J115" i="1"/>
  <c r="U115" i="1" s="1"/>
  <c r="J116" i="1"/>
  <c r="U116" i="1" s="1"/>
  <c r="J117" i="1"/>
  <c r="U117" i="1" s="1"/>
  <c r="J118" i="1"/>
  <c r="U118" i="1" s="1"/>
  <c r="J119" i="1"/>
  <c r="U119" i="1" s="1"/>
  <c r="J120" i="1"/>
  <c r="U120" i="1" s="1"/>
  <c r="J121" i="1"/>
  <c r="U121" i="1" s="1"/>
  <c r="J122" i="1"/>
  <c r="U122" i="1" s="1"/>
  <c r="J3" i="1"/>
  <c r="U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H4" i="1"/>
  <c r="P4" i="1" s="1"/>
  <c r="H5" i="1"/>
  <c r="P5" i="1" s="1"/>
  <c r="H6" i="1"/>
  <c r="H7" i="1"/>
  <c r="P7" i="1" s="1"/>
  <c r="H8" i="1"/>
  <c r="P8" i="1" s="1"/>
  <c r="H9" i="1"/>
  <c r="P9" i="1" s="1"/>
  <c r="H10" i="1"/>
  <c r="P10" i="1" s="1"/>
  <c r="H11" i="1"/>
  <c r="P11" i="1" s="1"/>
  <c r="H12" i="1"/>
  <c r="P12" i="1" s="1"/>
  <c r="H13" i="1"/>
  <c r="P13" i="1" s="1"/>
  <c r="H14" i="1"/>
  <c r="P14" i="1" s="1"/>
  <c r="H15" i="1"/>
  <c r="P15" i="1" s="1"/>
  <c r="H16" i="1"/>
  <c r="H17" i="1"/>
  <c r="P17" i="1" s="1"/>
  <c r="H18" i="1"/>
  <c r="P18" i="1" s="1"/>
  <c r="H19" i="1"/>
  <c r="P19" i="1" s="1"/>
  <c r="H20" i="1"/>
  <c r="P20" i="1" s="1"/>
  <c r="H21" i="1"/>
  <c r="P21" i="1" s="1"/>
  <c r="H22" i="1"/>
  <c r="P22" i="1" s="1"/>
  <c r="H23" i="1"/>
  <c r="P23" i="1" s="1"/>
  <c r="H24" i="1"/>
  <c r="P24" i="1" s="1"/>
  <c r="H25" i="1"/>
  <c r="P25" i="1" s="1"/>
  <c r="H26" i="1"/>
  <c r="P26" i="1" s="1"/>
  <c r="H27" i="1"/>
  <c r="P27" i="1" s="1"/>
  <c r="H28" i="1"/>
  <c r="P28" i="1" s="1"/>
  <c r="H29" i="1"/>
  <c r="P29" i="1" s="1"/>
  <c r="H30" i="1"/>
  <c r="P30" i="1" s="1"/>
  <c r="H31" i="1"/>
  <c r="P31" i="1" s="1"/>
  <c r="H32" i="1"/>
  <c r="P32" i="1" s="1"/>
  <c r="H33" i="1"/>
  <c r="P33" i="1" s="1"/>
  <c r="H34" i="1"/>
  <c r="P34" i="1" s="1"/>
  <c r="H35" i="1"/>
  <c r="P35" i="1" s="1"/>
  <c r="H36" i="1"/>
  <c r="P36" i="1" s="1"/>
  <c r="H37" i="1"/>
  <c r="P37" i="1" s="1"/>
  <c r="H38" i="1"/>
  <c r="P38" i="1" s="1"/>
  <c r="H39" i="1"/>
  <c r="P39" i="1" s="1"/>
  <c r="H40" i="1"/>
  <c r="P40" i="1" s="1"/>
  <c r="H41" i="1"/>
  <c r="P41" i="1" s="1"/>
  <c r="H42" i="1"/>
  <c r="H43" i="1"/>
  <c r="P43" i="1" s="1"/>
  <c r="H44" i="1"/>
  <c r="P44" i="1" s="1"/>
  <c r="H45" i="1"/>
  <c r="P45" i="1" s="1"/>
  <c r="H46" i="1"/>
  <c r="P46" i="1" s="1"/>
  <c r="H47" i="1"/>
  <c r="P47" i="1" s="1"/>
  <c r="H48" i="1"/>
  <c r="P48" i="1" s="1"/>
  <c r="H49" i="1"/>
  <c r="P49" i="1" s="1"/>
  <c r="H50" i="1"/>
  <c r="P50" i="1" s="1"/>
  <c r="H51" i="1"/>
  <c r="P51" i="1" s="1"/>
  <c r="H52" i="1"/>
  <c r="P52" i="1" s="1"/>
  <c r="H53" i="1"/>
  <c r="H54" i="1"/>
  <c r="P54" i="1" s="1"/>
  <c r="H55" i="1"/>
  <c r="P55" i="1" s="1"/>
  <c r="H56" i="1"/>
  <c r="P56" i="1" s="1"/>
  <c r="H57" i="1"/>
  <c r="P57" i="1" s="1"/>
  <c r="H58" i="1"/>
  <c r="P58" i="1" s="1"/>
  <c r="H59" i="1"/>
  <c r="P59" i="1" s="1"/>
  <c r="H60" i="1"/>
  <c r="P60" i="1" s="1"/>
  <c r="H61" i="1"/>
  <c r="P61" i="1" s="1"/>
  <c r="H62" i="1"/>
  <c r="H63" i="1"/>
  <c r="P63" i="1" s="1"/>
  <c r="H64" i="1"/>
  <c r="P64" i="1" s="1"/>
  <c r="H65" i="1"/>
  <c r="P65" i="1" s="1"/>
  <c r="H66" i="1"/>
  <c r="H67" i="1"/>
  <c r="H68" i="1"/>
  <c r="P68" i="1" s="1"/>
  <c r="H69" i="1"/>
  <c r="P69" i="1" s="1"/>
  <c r="H70" i="1"/>
  <c r="P70" i="1" s="1"/>
  <c r="H71" i="1"/>
  <c r="P71" i="1" s="1"/>
  <c r="H72" i="1"/>
  <c r="P72" i="1" s="1"/>
  <c r="H73" i="1"/>
  <c r="P73" i="1" s="1"/>
  <c r="H74" i="1"/>
  <c r="P74" i="1" s="1"/>
  <c r="H75" i="1"/>
  <c r="P75" i="1" s="1"/>
  <c r="H76" i="1"/>
  <c r="P76" i="1" s="1"/>
  <c r="H77" i="1"/>
  <c r="P77" i="1" s="1"/>
  <c r="H78" i="1"/>
  <c r="P78" i="1" s="1"/>
  <c r="H79" i="1"/>
  <c r="P79" i="1" s="1"/>
  <c r="H80" i="1"/>
  <c r="P80" i="1" s="1"/>
  <c r="H81" i="1"/>
  <c r="P81" i="1" s="1"/>
  <c r="H82" i="1"/>
  <c r="H83" i="1"/>
  <c r="H84" i="1"/>
  <c r="P84" i="1" s="1"/>
  <c r="H85" i="1"/>
  <c r="P85" i="1" s="1"/>
  <c r="H86" i="1"/>
  <c r="P86" i="1" s="1"/>
  <c r="H87" i="1"/>
  <c r="P87" i="1" s="1"/>
  <c r="H88" i="1"/>
  <c r="P88" i="1" s="1"/>
  <c r="H89" i="1"/>
  <c r="P89" i="1" s="1"/>
  <c r="H90" i="1"/>
  <c r="H91" i="1"/>
  <c r="P91" i="1" s="1"/>
  <c r="H92" i="1"/>
  <c r="P92" i="1" s="1"/>
  <c r="H93" i="1"/>
  <c r="P93" i="1" s="1"/>
  <c r="H94" i="1"/>
  <c r="P94" i="1" s="1"/>
  <c r="H95" i="1"/>
  <c r="P95" i="1" s="1"/>
  <c r="H96" i="1"/>
  <c r="P96" i="1" s="1"/>
  <c r="H97" i="1"/>
  <c r="P97" i="1" s="1"/>
  <c r="H98" i="1"/>
  <c r="P98" i="1" s="1"/>
  <c r="H99" i="1"/>
  <c r="P99" i="1" s="1"/>
  <c r="H100" i="1"/>
  <c r="P100" i="1" s="1"/>
  <c r="H101" i="1"/>
  <c r="P101" i="1" s="1"/>
  <c r="H102" i="1"/>
  <c r="P102" i="1" s="1"/>
  <c r="H103" i="1"/>
  <c r="P103" i="1" s="1"/>
  <c r="H104" i="1"/>
  <c r="P104" i="1" s="1"/>
  <c r="H105" i="1"/>
  <c r="P105" i="1" s="1"/>
  <c r="H106" i="1"/>
  <c r="P106" i="1" s="1"/>
  <c r="H107" i="1"/>
  <c r="P107" i="1" s="1"/>
  <c r="H108" i="1"/>
  <c r="P108" i="1" s="1"/>
  <c r="H109" i="1"/>
  <c r="P109" i="1" s="1"/>
  <c r="H110" i="1"/>
  <c r="P110" i="1" s="1"/>
  <c r="H111" i="1"/>
  <c r="P111" i="1" s="1"/>
  <c r="H112" i="1"/>
  <c r="P112" i="1" s="1"/>
  <c r="H113" i="1"/>
  <c r="P113" i="1" s="1"/>
  <c r="H114" i="1"/>
  <c r="P114" i="1" s="1"/>
  <c r="H115" i="1"/>
  <c r="P115" i="1" s="1"/>
  <c r="H116" i="1"/>
  <c r="P116" i="1" s="1"/>
  <c r="H117" i="1"/>
  <c r="H118" i="1"/>
  <c r="P118" i="1" s="1"/>
  <c r="H119" i="1"/>
  <c r="P119" i="1" s="1"/>
  <c r="H120" i="1"/>
  <c r="P120" i="1" s="1"/>
  <c r="H121" i="1"/>
  <c r="P121" i="1" s="1"/>
  <c r="H122" i="1"/>
  <c r="P122" i="1" s="1"/>
  <c r="H3" i="1"/>
  <c r="P3" i="1" s="1"/>
  <c r="S3" i="1" s="1"/>
  <c r="G3" i="1"/>
  <c r="N3" i="1" s="1"/>
  <c r="O3" i="1" s="1"/>
  <c r="R3" i="1" s="1"/>
  <c r="G4" i="1"/>
  <c r="N4" i="1" s="1"/>
  <c r="O4" i="1" s="1"/>
  <c r="R4" i="1" s="1"/>
  <c r="G5" i="1"/>
  <c r="N5" i="1" s="1"/>
  <c r="O5" i="1" s="1"/>
  <c r="R5" i="1" s="1"/>
  <c r="G6" i="1"/>
  <c r="N6" i="1" s="1"/>
  <c r="O6" i="1" s="1"/>
  <c r="R6" i="1" s="1"/>
  <c r="G7" i="1"/>
  <c r="N7" i="1" s="1"/>
  <c r="O7" i="1" s="1"/>
  <c r="R7" i="1" s="1"/>
  <c r="G8" i="1"/>
  <c r="N8" i="1" s="1"/>
  <c r="O8" i="1" s="1"/>
  <c r="R8" i="1" s="1"/>
  <c r="G9" i="1"/>
  <c r="N9" i="1" s="1"/>
  <c r="O9" i="1" s="1"/>
  <c r="R9" i="1" s="1"/>
  <c r="G10" i="1"/>
  <c r="N10" i="1" s="1"/>
  <c r="O10" i="1" s="1"/>
  <c r="R10" i="1" s="1"/>
  <c r="G11" i="1"/>
  <c r="N11" i="1" s="1"/>
  <c r="O11" i="1" s="1"/>
  <c r="R11" i="1" s="1"/>
  <c r="G12" i="1"/>
  <c r="N12" i="1" s="1"/>
  <c r="O12" i="1" s="1"/>
  <c r="R12" i="1" s="1"/>
  <c r="G13" i="1"/>
  <c r="N13" i="1" s="1"/>
  <c r="O13" i="1" s="1"/>
  <c r="R13" i="1" s="1"/>
  <c r="G14" i="1"/>
  <c r="N14" i="1" s="1"/>
  <c r="O14" i="1" s="1"/>
  <c r="R14" i="1" s="1"/>
  <c r="G15" i="1"/>
  <c r="N15" i="1" s="1"/>
  <c r="O15" i="1" s="1"/>
  <c r="R15" i="1" s="1"/>
  <c r="G16" i="1"/>
  <c r="N16" i="1" s="1"/>
  <c r="O16" i="1" s="1"/>
  <c r="R16" i="1" s="1"/>
  <c r="G17" i="1"/>
  <c r="N17" i="1" s="1"/>
  <c r="O17" i="1" s="1"/>
  <c r="R17" i="1" s="1"/>
  <c r="G18" i="1"/>
  <c r="N18" i="1" s="1"/>
  <c r="O18" i="1" s="1"/>
  <c r="R18" i="1" s="1"/>
  <c r="G19" i="1"/>
  <c r="N19" i="1" s="1"/>
  <c r="O19" i="1" s="1"/>
  <c r="R19" i="1" s="1"/>
  <c r="G20" i="1"/>
  <c r="N20" i="1" s="1"/>
  <c r="O20" i="1" s="1"/>
  <c r="R20" i="1" s="1"/>
  <c r="G21" i="1"/>
  <c r="N21" i="1" s="1"/>
  <c r="O21" i="1" s="1"/>
  <c r="R21" i="1" s="1"/>
  <c r="G22" i="1"/>
  <c r="N22" i="1" s="1"/>
  <c r="O22" i="1" s="1"/>
  <c r="R22" i="1" s="1"/>
  <c r="G23" i="1"/>
  <c r="N23" i="1" s="1"/>
  <c r="O23" i="1" s="1"/>
  <c r="R23" i="1" s="1"/>
  <c r="G24" i="1"/>
  <c r="N24" i="1" s="1"/>
  <c r="O24" i="1" s="1"/>
  <c r="R24" i="1" s="1"/>
  <c r="G25" i="1"/>
  <c r="N25" i="1" s="1"/>
  <c r="O25" i="1" s="1"/>
  <c r="R25" i="1" s="1"/>
  <c r="G26" i="1"/>
  <c r="N26" i="1" s="1"/>
  <c r="O26" i="1" s="1"/>
  <c r="R26" i="1" s="1"/>
  <c r="G27" i="1"/>
  <c r="N27" i="1" s="1"/>
  <c r="O27" i="1" s="1"/>
  <c r="R27" i="1" s="1"/>
  <c r="G28" i="1"/>
  <c r="N28" i="1" s="1"/>
  <c r="O28" i="1" s="1"/>
  <c r="R28" i="1" s="1"/>
  <c r="G29" i="1"/>
  <c r="N29" i="1" s="1"/>
  <c r="O29" i="1" s="1"/>
  <c r="R29" i="1" s="1"/>
  <c r="G30" i="1"/>
  <c r="N30" i="1" s="1"/>
  <c r="O30" i="1" s="1"/>
  <c r="R30" i="1" s="1"/>
  <c r="G31" i="1"/>
  <c r="N31" i="1" s="1"/>
  <c r="O31" i="1" s="1"/>
  <c r="R31" i="1" s="1"/>
  <c r="G32" i="1"/>
  <c r="N32" i="1" s="1"/>
  <c r="O32" i="1" s="1"/>
  <c r="R32" i="1" s="1"/>
  <c r="G33" i="1"/>
  <c r="N33" i="1" s="1"/>
  <c r="O33" i="1" s="1"/>
  <c r="R33" i="1" s="1"/>
  <c r="G34" i="1"/>
  <c r="N34" i="1" s="1"/>
  <c r="O34" i="1" s="1"/>
  <c r="R34" i="1" s="1"/>
  <c r="G35" i="1"/>
  <c r="N35" i="1" s="1"/>
  <c r="O35" i="1" s="1"/>
  <c r="R35" i="1" s="1"/>
  <c r="G36" i="1"/>
  <c r="N36" i="1" s="1"/>
  <c r="O36" i="1" s="1"/>
  <c r="R36" i="1" s="1"/>
  <c r="G37" i="1"/>
  <c r="N37" i="1" s="1"/>
  <c r="O37" i="1" s="1"/>
  <c r="R37" i="1" s="1"/>
  <c r="G38" i="1"/>
  <c r="N38" i="1" s="1"/>
  <c r="O38" i="1" s="1"/>
  <c r="R38" i="1" s="1"/>
  <c r="G39" i="1"/>
  <c r="N39" i="1" s="1"/>
  <c r="O39" i="1" s="1"/>
  <c r="R39" i="1" s="1"/>
  <c r="G40" i="1"/>
  <c r="N40" i="1" s="1"/>
  <c r="O40" i="1" s="1"/>
  <c r="R40" i="1" s="1"/>
  <c r="G41" i="1"/>
  <c r="N41" i="1" s="1"/>
  <c r="O41" i="1" s="1"/>
  <c r="R41" i="1" s="1"/>
  <c r="G42" i="1"/>
  <c r="N42" i="1" s="1"/>
  <c r="O42" i="1" s="1"/>
  <c r="R42" i="1" s="1"/>
  <c r="G43" i="1"/>
  <c r="N43" i="1" s="1"/>
  <c r="O43" i="1" s="1"/>
  <c r="R43" i="1" s="1"/>
  <c r="G44" i="1"/>
  <c r="N44" i="1" s="1"/>
  <c r="O44" i="1" s="1"/>
  <c r="R44" i="1" s="1"/>
  <c r="G45" i="1"/>
  <c r="N45" i="1" s="1"/>
  <c r="O45" i="1" s="1"/>
  <c r="R45" i="1" s="1"/>
  <c r="G46" i="1"/>
  <c r="N46" i="1" s="1"/>
  <c r="O46" i="1" s="1"/>
  <c r="R46" i="1" s="1"/>
  <c r="G47" i="1"/>
  <c r="N47" i="1" s="1"/>
  <c r="O47" i="1" s="1"/>
  <c r="R47" i="1" s="1"/>
  <c r="G48" i="1"/>
  <c r="N48" i="1" s="1"/>
  <c r="O48" i="1" s="1"/>
  <c r="R48" i="1" s="1"/>
  <c r="G49" i="1"/>
  <c r="N49" i="1" s="1"/>
  <c r="O49" i="1" s="1"/>
  <c r="R49" i="1" s="1"/>
  <c r="G50" i="1"/>
  <c r="N50" i="1" s="1"/>
  <c r="O50" i="1" s="1"/>
  <c r="R50" i="1" s="1"/>
  <c r="G51" i="1"/>
  <c r="N51" i="1" s="1"/>
  <c r="O51" i="1" s="1"/>
  <c r="R51" i="1" s="1"/>
  <c r="G52" i="1"/>
  <c r="N52" i="1" s="1"/>
  <c r="O52" i="1" s="1"/>
  <c r="R52" i="1" s="1"/>
  <c r="G53" i="1"/>
  <c r="N53" i="1" s="1"/>
  <c r="O53" i="1" s="1"/>
  <c r="R53" i="1" s="1"/>
  <c r="G54" i="1"/>
  <c r="N54" i="1" s="1"/>
  <c r="O54" i="1" s="1"/>
  <c r="R54" i="1" s="1"/>
  <c r="G55" i="1"/>
  <c r="N55" i="1" s="1"/>
  <c r="O55" i="1" s="1"/>
  <c r="R55" i="1" s="1"/>
  <c r="G56" i="1"/>
  <c r="N56" i="1" s="1"/>
  <c r="O56" i="1" s="1"/>
  <c r="R56" i="1" s="1"/>
  <c r="G57" i="1"/>
  <c r="N57" i="1" s="1"/>
  <c r="O57" i="1" s="1"/>
  <c r="R57" i="1" s="1"/>
  <c r="G58" i="1"/>
  <c r="N58" i="1" s="1"/>
  <c r="O58" i="1" s="1"/>
  <c r="R58" i="1" s="1"/>
  <c r="G59" i="1"/>
  <c r="N59" i="1" s="1"/>
  <c r="O59" i="1" s="1"/>
  <c r="R59" i="1" s="1"/>
  <c r="G60" i="1"/>
  <c r="N60" i="1" s="1"/>
  <c r="O60" i="1" s="1"/>
  <c r="R60" i="1" s="1"/>
  <c r="G61" i="1"/>
  <c r="N61" i="1" s="1"/>
  <c r="O61" i="1" s="1"/>
  <c r="R61" i="1" s="1"/>
  <c r="G62" i="1"/>
  <c r="N62" i="1" s="1"/>
  <c r="O62" i="1" s="1"/>
  <c r="R62" i="1" s="1"/>
  <c r="G63" i="1"/>
  <c r="N63" i="1" s="1"/>
  <c r="O63" i="1" s="1"/>
  <c r="R63" i="1" s="1"/>
  <c r="G64" i="1"/>
  <c r="N64" i="1" s="1"/>
  <c r="O64" i="1" s="1"/>
  <c r="R64" i="1" s="1"/>
  <c r="G65" i="1"/>
  <c r="N65" i="1" s="1"/>
  <c r="O65" i="1" s="1"/>
  <c r="R65" i="1" s="1"/>
  <c r="G66" i="1"/>
  <c r="N66" i="1" s="1"/>
  <c r="O66" i="1" s="1"/>
  <c r="R66" i="1" s="1"/>
  <c r="G67" i="1"/>
  <c r="N67" i="1" s="1"/>
  <c r="O67" i="1" s="1"/>
  <c r="R67" i="1" s="1"/>
  <c r="G68" i="1"/>
  <c r="N68" i="1" s="1"/>
  <c r="O68" i="1" s="1"/>
  <c r="R68" i="1" s="1"/>
  <c r="G69" i="1"/>
  <c r="N69" i="1" s="1"/>
  <c r="O69" i="1" s="1"/>
  <c r="R69" i="1" s="1"/>
  <c r="G70" i="1"/>
  <c r="N70" i="1" s="1"/>
  <c r="O70" i="1" s="1"/>
  <c r="R70" i="1" s="1"/>
  <c r="G71" i="1"/>
  <c r="N71" i="1" s="1"/>
  <c r="O71" i="1" s="1"/>
  <c r="R71" i="1" s="1"/>
  <c r="G72" i="1"/>
  <c r="N72" i="1" s="1"/>
  <c r="O72" i="1" s="1"/>
  <c r="R72" i="1" s="1"/>
  <c r="G73" i="1"/>
  <c r="N73" i="1" s="1"/>
  <c r="O73" i="1" s="1"/>
  <c r="R73" i="1" s="1"/>
  <c r="G74" i="1"/>
  <c r="N74" i="1" s="1"/>
  <c r="O74" i="1" s="1"/>
  <c r="R74" i="1" s="1"/>
  <c r="G75" i="1"/>
  <c r="N75" i="1" s="1"/>
  <c r="O75" i="1" s="1"/>
  <c r="R75" i="1" s="1"/>
  <c r="G76" i="1"/>
  <c r="N76" i="1" s="1"/>
  <c r="O76" i="1" s="1"/>
  <c r="R76" i="1" s="1"/>
  <c r="G77" i="1"/>
  <c r="N77" i="1" s="1"/>
  <c r="O77" i="1" s="1"/>
  <c r="R77" i="1" s="1"/>
  <c r="G78" i="1"/>
  <c r="N78" i="1" s="1"/>
  <c r="O78" i="1" s="1"/>
  <c r="R78" i="1" s="1"/>
  <c r="G79" i="1"/>
  <c r="N79" i="1" s="1"/>
  <c r="O79" i="1" s="1"/>
  <c r="R79" i="1" s="1"/>
  <c r="G80" i="1"/>
  <c r="N80" i="1" s="1"/>
  <c r="O80" i="1" s="1"/>
  <c r="R80" i="1" s="1"/>
  <c r="G81" i="1"/>
  <c r="N81" i="1" s="1"/>
  <c r="O81" i="1" s="1"/>
  <c r="R81" i="1" s="1"/>
  <c r="G82" i="1"/>
  <c r="N82" i="1" s="1"/>
  <c r="O82" i="1" s="1"/>
  <c r="R82" i="1" s="1"/>
  <c r="G83" i="1"/>
  <c r="N83" i="1" s="1"/>
  <c r="O83" i="1" s="1"/>
  <c r="R83" i="1" s="1"/>
  <c r="G84" i="1"/>
  <c r="N84" i="1" s="1"/>
  <c r="O84" i="1" s="1"/>
  <c r="R84" i="1" s="1"/>
  <c r="G85" i="1"/>
  <c r="N85" i="1" s="1"/>
  <c r="O85" i="1" s="1"/>
  <c r="R85" i="1" s="1"/>
  <c r="G86" i="1"/>
  <c r="N86" i="1" s="1"/>
  <c r="O86" i="1" s="1"/>
  <c r="R86" i="1" s="1"/>
  <c r="G87" i="1"/>
  <c r="N87" i="1" s="1"/>
  <c r="O87" i="1" s="1"/>
  <c r="R87" i="1" s="1"/>
  <c r="G88" i="1"/>
  <c r="N88" i="1" s="1"/>
  <c r="O88" i="1" s="1"/>
  <c r="R88" i="1" s="1"/>
  <c r="G89" i="1"/>
  <c r="N89" i="1" s="1"/>
  <c r="O89" i="1" s="1"/>
  <c r="R89" i="1" s="1"/>
  <c r="G90" i="1"/>
  <c r="N90" i="1" s="1"/>
  <c r="O90" i="1" s="1"/>
  <c r="R90" i="1" s="1"/>
  <c r="G91" i="1"/>
  <c r="N91" i="1" s="1"/>
  <c r="O91" i="1" s="1"/>
  <c r="R91" i="1" s="1"/>
  <c r="G92" i="1"/>
  <c r="N92" i="1" s="1"/>
  <c r="O92" i="1" s="1"/>
  <c r="R92" i="1" s="1"/>
  <c r="G93" i="1"/>
  <c r="N93" i="1" s="1"/>
  <c r="O93" i="1" s="1"/>
  <c r="R93" i="1" s="1"/>
  <c r="G94" i="1"/>
  <c r="N94" i="1" s="1"/>
  <c r="O94" i="1" s="1"/>
  <c r="R94" i="1" s="1"/>
  <c r="G95" i="1"/>
  <c r="N95" i="1" s="1"/>
  <c r="O95" i="1" s="1"/>
  <c r="R95" i="1" s="1"/>
  <c r="G96" i="1"/>
  <c r="N96" i="1" s="1"/>
  <c r="O96" i="1" s="1"/>
  <c r="R96" i="1" s="1"/>
  <c r="G97" i="1"/>
  <c r="N97" i="1" s="1"/>
  <c r="O97" i="1" s="1"/>
  <c r="R97" i="1" s="1"/>
  <c r="G98" i="1"/>
  <c r="N98" i="1" s="1"/>
  <c r="O98" i="1" s="1"/>
  <c r="R98" i="1" s="1"/>
  <c r="G99" i="1"/>
  <c r="N99" i="1" s="1"/>
  <c r="O99" i="1" s="1"/>
  <c r="R99" i="1" s="1"/>
  <c r="G100" i="1"/>
  <c r="N100" i="1" s="1"/>
  <c r="O100" i="1" s="1"/>
  <c r="R100" i="1" s="1"/>
  <c r="G101" i="1"/>
  <c r="N101" i="1" s="1"/>
  <c r="O101" i="1" s="1"/>
  <c r="R101" i="1" s="1"/>
  <c r="G102" i="1"/>
  <c r="N102" i="1" s="1"/>
  <c r="O102" i="1" s="1"/>
  <c r="R102" i="1" s="1"/>
  <c r="G103" i="1"/>
  <c r="N103" i="1" s="1"/>
  <c r="O103" i="1" s="1"/>
  <c r="R103" i="1" s="1"/>
  <c r="G104" i="1"/>
  <c r="N104" i="1" s="1"/>
  <c r="O104" i="1" s="1"/>
  <c r="R104" i="1" s="1"/>
  <c r="G105" i="1"/>
  <c r="N105" i="1" s="1"/>
  <c r="O105" i="1" s="1"/>
  <c r="R105" i="1" s="1"/>
  <c r="G106" i="1"/>
  <c r="N106" i="1" s="1"/>
  <c r="O106" i="1" s="1"/>
  <c r="R106" i="1" s="1"/>
  <c r="G107" i="1"/>
  <c r="N107" i="1" s="1"/>
  <c r="O107" i="1" s="1"/>
  <c r="R107" i="1" s="1"/>
  <c r="G108" i="1"/>
  <c r="N108" i="1" s="1"/>
  <c r="O108" i="1" s="1"/>
  <c r="R108" i="1" s="1"/>
  <c r="G109" i="1"/>
  <c r="N109" i="1" s="1"/>
  <c r="O109" i="1" s="1"/>
  <c r="R109" i="1" s="1"/>
  <c r="G110" i="1"/>
  <c r="N110" i="1" s="1"/>
  <c r="O110" i="1" s="1"/>
  <c r="R110" i="1" s="1"/>
  <c r="G111" i="1"/>
  <c r="N111" i="1" s="1"/>
  <c r="O111" i="1" s="1"/>
  <c r="R111" i="1" s="1"/>
  <c r="G112" i="1"/>
  <c r="N112" i="1" s="1"/>
  <c r="O112" i="1" s="1"/>
  <c r="R112" i="1" s="1"/>
  <c r="G113" i="1"/>
  <c r="N113" i="1" s="1"/>
  <c r="O113" i="1" s="1"/>
  <c r="R113" i="1" s="1"/>
  <c r="G114" i="1"/>
  <c r="N114" i="1" s="1"/>
  <c r="O114" i="1" s="1"/>
  <c r="R114" i="1" s="1"/>
  <c r="G115" i="1"/>
  <c r="N115" i="1" s="1"/>
  <c r="O115" i="1" s="1"/>
  <c r="R115" i="1" s="1"/>
  <c r="G116" i="1"/>
  <c r="N116" i="1" s="1"/>
  <c r="O116" i="1" s="1"/>
  <c r="R116" i="1" s="1"/>
  <c r="G117" i="1"/>
  <c r="N117" i="1" s="1"/>
  <c r="O117" i="1" s="1"/>
  <c r="R117" i="1" s="1"/>
  <c r="G118" i="1"/>
  <c r="N118" i="1" s="1"/>
  <c r="O118" i="1" s="1"/>
  <c r="R118" i="1" s="1"/>
  <c r="G119" i="1"/>
  <c r="N119" i="1" s="1"/>
  <c r="O119" i="1" s="1"/>
  <c r="R119" i="1" s="1"/>
  <c r="G120" i="1"/>
  <c r="N120" i="1" s="1"/>
  <c r="O120" i="1" s="1"/>
  <c r="R120" i="1" s="1"/>
  <c r="G121" i="1"/>
  <c r="N121" i="1" s="1"/>
  <c r="O121" i="1" s="1"/>
  <c r="R121" i="1" s="1"/>
  <c r="G122" i="1"/>
  <c r="N122" i="1" s="1"/>
  <c r="O122" i="1" s="1"/>
  <c r="R122" i="1" s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S107" i="1" l="1"/>
  <c r="S75" i="1"/>
  <c r="S122" i="1"/>
  <c r="S114" i="1"/>
  <c r="S106" i="1"/>
  <c r="S98" i="1"/>
  <c r="S74" i="1"/>
  <c r="S58" i="1"/>
  <c r="S50" i="1"/>
  <c r="S34" i="1"/>
  <c r="S26" i="1"/>
  <c r="S18" i="1"/>
  <c r="S10" i="1"/>
  <c r="S121" i="1"/>
  <c r="S113" i="1"/>
  <c r="S105" i="1"/>
  <c r="S97" i="1"/>
  <c r="S89" i="1"/>
  <c r="S81" i="1"/>
  <c r="S73" i="1"/>
  <c r="S65" i="1"/>
  <c r="S57" i="1"/>
  <c r="S49" i="1"/>
  <c r="S41" i="1"/>
  <c r="S33" i="1"/>
  <c r="S25" i="1"/>
  <c r="S17" i="1"/>
  <c r="S9" i="1"/>
  <c r="S108" i="1"/>
  <c r="S60" i="1"/>
  <c r="S20" i="1"/>
  <c r="S104" i="1"/>
  <c r="S88" i="1"/>
  <c r="S72" i="1"/>
  <c r="S64" i="1"/>
  <c r="S56" i="1"/>
  <c r="S48" i="1"/>
  <c r="S40" i="1"/>
  <c r="S32" i="1"/>
  <c r="S8" i="1"/>
  <c r="S84" i="1"/>
  <c r="S52" i="1"/>
  <c r="S12" i="1"/>
  <c r="S115" i="1"/>
  <c r="S15" i="1"/>
  <c r="S92" i="1"/>
  <c r="S36" i="1"/>
  <c r="S91" i="1"/>
  <c r="S111" i="1"/>
  <c r="S95" i="1"/>
  <c r="S79" i="1"/>
  <c r="S63" i="1"/>
  <c r="S55" i="1"/>
  <c r="S47" i="1"/>
  <c r="S31" i="1"/>
  <c r="S23" i="1"/>
  <c r="S7" i="1"/>
  <c r="S118" i="1"/>
  <c r="S110" i="1"/>
  <c r="S102" i="1"/>
  <c r="S94" i="1"/>
  <c r="S86" i="1"/>
  <c r="S78" i="1"/>
  <c r="S70" i="1"/>
  <c r="S54" i="1"/>
  <c r="S46" i="1"/>
  <c r="S38" i="1"/>
  <c r="S30" i="1"/>
  <c r="S22" i="1"/>
  <c r="S14" i="1"/>
  <c r="S100" i="1"/>
  <c r="S68" i="1"/>
  <c r="S28" i="1"/>
  <c r="S99" i="1"/>
  <c r="S120" i="1"/>
  <c r="S112" i="1"/>
  <c r="S96" i="1"/>
  <c r="S80" i="1"/>
  <c r="S24" i="1"/>
  <c r="S119" i="1"/>
  <c r="S103" i="1"/>
  <c r="S87" i="1"/>
  <c r="S71" i="1"/>
  <c r="S39" i="1"/>
  <c r="S109" i="1"/>
  <c r="S101" i="1"/>
  <c r="S93" i="1"/>
  <c r="S85" i="1"/>
  <c r="S77" i="1"/>
  <c r="S69" i="1"/>
  <c r="S61" i="1"/>
  <c r="S45" i="1"/>
  <c r="S37" i="1"/>
  <c r="S29" i="1"/>
  <c r="S21" i="1"/>
  <c r="S13" i="1"/>
  <c r="S5" i="1"/>
  <c r="S116" i="1"/>
  <c r="S76" i="1"/>
  <c r="S44" i="1"/>
  <c r="S4" i="1"/>
  <c r="S59" i="1"/>
  <c r="S51" i="1"/>
  <c r="S43" i="1"/>
  <c r="S35" i="1"/>
  <c r="S27" i="1"/>
  <c r="S19" i="1"/>
  <c r="S11" i="1"/>
  <c r="Q122" i="1"/>
  <c r="T122" i="1" s="1"/>
  <c r="Q114" i="1"/>
  <c r="T114" i="1" s="1"/>
  <c r="Q106" i="1"/>
  <c r="T106" i="1" s="1"/>
  <c r="Q98" i="1"/>
  <c r="T98" i="1" s="1"/>
  <c r="Q90" i="1"/>
  <c r="T90" i="1" s="1"/>
  <c r="X90" i="1" s="1"/>
  <c r="Y90" i="1" s="1"/>
  <c r="Q82" i="1"/>
  <c r="T82" i="1" s="1"/>
  <c r="X82" i="1" s="1"/>
  <c r="Y82" i="1" s="1"/>
  <c r="Q74" i="1"/>
  <c r="T74" i="1" s="1"/>
  <c r="Q66" i="1"/>
  <c r="T66" i="1" s="1"/>
  <c r="X66" i="1" s="1"/>
  <c r="Y66" i="1" s="1"/>
  <c r="Q58" i="1"/>
  <c r="T58" i="1" s="1"/>
  <c r="Q50" i="1"/>
  <c r="T50" i="1" s="1"/>
  <c r="Q42" i="1"/>
  <c r="T42" i="1" s="1"/>
  <c r="X42" i="1" s="1"/>
  <c r="Y42" i="1" s="1"/>
  <c r="Q34" i="1"/>
  <c r="T34" i="1" s="1"/>
  <c r="Q26" i="1"/>
  <c r="T26" i="1" s="1"/>
  <c r="Q18" i="1"/>
  <c r="T18" i="1" s="1"/>
  <c r="Q10" i="1"/>
  <c r="T10" i="1" s="1"/>
  <c r="Q121" i="1"/>
  <c r="T121" i="1" s="1"/>
  <c r="Q113" i="1"/>
  <c r="T113" i="1" s="1"/>
  <c r="Q105" i="1"/>
  <c r="T105" i="1" s="1"/>
  <c r="Q97" i="1"/>
  <c r="T97" i="1" s="1"/>
  <c r="Q89" i="1"/>
  <c r="T89" i="1" s="1"/>
  <c r="Q81" i="1"/>
  <c r="T81" i="1" s="1"/>
  <c r="Q73" i="1"/>
  <c r="T73" i="1" s="1"/>
  <c r="Q65" i="1"/>
  <c r="T65" i="1" s="1"/>
  <c r="Q57" i="1"/>
  <c r="T57" i="1" s="1"/>
  <c r="Q49" i="1"/>
  <c r="T49" i="1" s="1"/>
  <c r="Q41" i="1"/>
  <c r="T41" i="1" s="1"/>
  <c r="Q33" i="1"/>
  <c r="T33" i="1" s="1"/>
  <c r="Q25" i="1"/>
  <c r="T25" i="1" s="1"/>
  <c r="Q17" i="1"/>
  <c r="T17" i="1" s="1"/>
  <c r="Q9" i="1"/>
  <c r="T9" i="1" s="1"/>
  <c r="Q120" i="1"/>
  <c r="T120" i="1" s="1"/>
  <c r="Q112" i="1"/>
  <c r="T112" i="1" s="1"/>
  <c r="Q104" i="1"/>
  <c r="T104" i="1" s="1"/>
  <c r="Q96" i="1"/>
  <c r="T96" i="1" s="1"/>
  <c r="Q88" i="1"/>
  <c r="T88" i="1" s="1"/>
  <c r="Q80" i="1"/>
  <c r="T80" i="1" s="1"/>
  <c r="Q72" i="1"/>
  <c r="T72" i="1" s="1"/>
  <c r="Q64" i="1"/>
  <c r="T64" i="1" s="1"/>
  <c r="Q56" i="1"/>
  <c r="T56" i="1" s="1"/>
  <c r="Q48" i="1"/>
  <c r="T48" i="1" s="1"/>
  <c r="Q40" i="1"/>
  <c r="T40" i="1" s="1"/>
  <c r="Q32" i="1"/>
  <c r="T32" i="1" s="1"/>
  <c r="Q24" i="1"/>
  <c r="T24" i="1" s="1"/>
  <c r="Q16" i="1"/>
  <c r="T16" i="1" s="1"/>
  <c r="X16" i="1" s="1"/>
  <c r="Y16" i="1" s="1"/>
  <c r="Q8" i="1"/>
  <c r="T8" i="1" s="1"/>
  <c r="Q119" i="1"/>
  <c r="T119" i="1" s="1"/>
  <c r="Q111" i="1"/>
  <c r="T111" i="1" s="1"/>
  <c r="Q103" i="1"/>
  <c r="T103" i="1" s="1"/>
  <c r="Q95" i="1"/>
  <c r="T95" i="1" s="1"/>
  <c r="Q87" i="1"/>
  <c r="T87" i="1" s="1"/>
  <c r="Q79" i="1"/>
  <c r="T79" i="1" s="1"/>
  <c r="Q71" i="1"/>
  <c r="T71" i="1" s="1"/>
  <c r="Q63" i="1"/>
  <c r="T63" i="1" s="1"/>
  <c r="Q55" i="1"/>
  <c r="T55" i="1" s="1"/>
  <c r="Q47" i="1"/>
  <c r="T47" i="1" s="1"/>
  <c r="Q39" i="1"/>
  <c r="T39" i="1" s="1"/>
  <c r="Q31" i="1"/>
  <c r="T31" i="1" s="1"/>
  <c r="Q23" i="1"/>
  <c r="T23" i="1" s="1"/>
  <c r="Q15" i="1"/>
  <c r="T15" i="1" s="1"/>
  <c r="Q7" i="1"/>
  <c r="T7" i="1" s="1"/>
  <c r="Q118" i="1"/>
  <c r="T118" i="1" s="1"/>
  <c r="Q110" i="1"/>
  <c r="T110" i="1" s="1"/>
  <c r="Q102" i="1"/>
  <c r="T102" i="1" s="1"/>
  <c r="Q94" i="1"/>
  <c r="T94" i="1" s="1"/>
  <c r="Q86" i="1"/>
  <c r="T86" i="1" s="1"/>
  <c r="Q78" i="1"/>
  <c r="T78" i="1" s="1"/>
  <c r="Q70" i="1"/>
  <c r="T70" i="1" s="1"/>
  <c r="Q62" i="1"/>
  <c r="T62" i="1" s="1"/>
  <c r="X62" i="1" s="1"/>
  <c r="Y62" i="1" s="1"/>
  <c r="Q54" i="1"/>
  <c r="T54" i="1" s="1"/>
  <c r="Q46" i="1"/>
  <c r="T46" i="1" s="1"/>
  <c r="Q38" i="1"/>
  <c r="T38" i="1" s="1"/>
  <c r="Q30" i="1"/>
  <c r="T30" i="1" s="1"/>
  <c r="Q22" i="1"/>
  <c r="T22" i="1" s="1"/>
  <c r="Q14" i="1"/>
  <c r="T14" i="1" s="1"/>
  <c r="Q6" i="1"/>
  <c r="T6" i="1" s="1"/>
  <c r="X6" i="1" s="1"/>
  <c r="Y6" i="1" s="1"/>
  <c r="Q117" i="1"/>
  <c r="T117" i="1" s="1"/>
  <c r="X117" i="1" s="1"/>
  <c r="Y117" i="1" s="1"/>
  <c r="Q109" i="1"/>
  <c r="T109" i="1" s="1"/>
  <c r="Q101" i="1"/>
  <c r="T101" i="1" s="1"/>
  <c r="Q93" i="1"/>
  <c r="T93" i="1" s="1"/>
  <c r="Q85" i="1"/>
  <c r="T85" i="1" s="1"/>
  <c r="Q77" i="1"/>
  <c r="T77" i="1" s="1"/>
  <c r="Q69" i="1"/>
  <c r="T69" i="1" s="1"/>
  <c r="Q61" i="1"/>
  <c r="T61" i="1" s="1"/>
  <c r="Q53" i="1"/>
  <c r="T53" i="1" s="1"/>
  <c r="X53" i="1" s="1"/>
  <c r="Y53" i="1" s="1"/>
  <c r="Q45" i="1"/>
  <c r="T45" i="1" s="1"/>
  <c r="Q37" i="1"/>
  <c r="T37" i="1" s="1"/>
  <c r="Q29" i="1"/>
  <c r="T29" i="1" s="1"/>
  <c r="Q21" i="1"/>
  <c r="T21" i="1" s="1"/>
  <c r="Q13" i="1"/>
  <c r="T13" i="1" s="1"/>
  <c r="Q5" i="1"/>
  <c r="T5" i="1" s="1"/>
  <c r="Q116" i="1"/>
  <c r="T116" i="1" s="1"/>
  <c r="Q108" i="1"/>
  <c r="T108" i="1" s="1"/>
  <c r="Q100" i="1"/>
  <c r="T100" i="1" s="1"/>
  <c r="Q92" i="1"/>
  <c r="T92" i="1" s="1"/>
  <c r="Q84" i="1"/>
  <c r="T84" i="1" s="1"/>
  <c r="Q76" i="1"/>
  <c r="T76" i="1" s="1"/>
  <c r="Q68" i="1"/>
  <c r="T68" i="1" s="1"/>
  <c r="Q60" i="1"/>
  <c r="T60" i="1" s="1"/>
  <c r="Q52" i="1"/>
  <c r="T52" i="1" s="1"/>
  <c r="Q44" i="1"/>
  <c r="T44" i="1" s="1"/>
  <c r="Q36" i="1"/>
  <c r="T36" i="1" s="1"/>
  <c r="Q28" i="1"/>
  <c r="T28" i="1" s="1"/>
  <c r="Q20" i="1"/>
  <c r="T20" i="1" s="1"/>
  <c r="Q12" i="1"/>
  <c r="T12" i="1" s="1"/>
  <c r="Q4" i="1"/>
  <c r="T4" i="1" s="1"/>
  <c r="Q3" i="1"/>
  <c r="T3" i="1" s="1"/>
  <c r="X3" i="1" s="1"/>
  <c r="Y3" i="1" s="1"/>
  <c r="Q115" i="1"/>
  <c r="T115" i="1" s="1"/>
  <c r="Q107" i="1"/>
  <c r="T107" i="1" s="1"/>
  <c r="Q99" i="1"/>
  <c r="T99" i="1" s="1"/>
  <c r="Q91" i="1"/>
  <c r="T91" i="1" s="1"/>
  <c r="Q83" i="1"/>
  <c r="T83" i="1" s="1"/>
  <c r="X83" i="1" s="1"/>
  <c r="Y83" i="1" s="1"/>
  <c r="Q75" i="1"/>
  <c r="T75" i="1" s="1"/>
  <c r="Q67" i="1"/>
  <c r="T67" i="1" s="1"/>
  <c r="X67" i="1" s="1"/>
  <c r="Y67" i="1" s="1"/>
  <c r="Q59" i="1"/>
  <c r="T59" i="1" s="1"/>
  <c r="Q51" i="1"/>
  <c r="T51" i="1" s="1"/>
  <c r="Q43" i="1"/>
  <c r="T43" i="1" s="1"/>
  <c r="Q35" i="1"/>
  <c r="T35" i="1" s="1"/>
  <c r="Q27" i="1"/>
  <c r="T27" i="1" s="1"/>
  <c r="Q19" i="1"/>
  <c r="T19" i="1" s="1"/>
  <c r="Q11" i="1"/>
  <c r="T11" i="1" s="1"/>
  <c r="D8" i="2"/>
  <c r="D7" i="2"/>
  <c r="D6" i="2"/>
  <c r="D5" i="2"/>
  <c r="D4" i="2"/>
  <c r="X116" i="1" l="1"/>
  <c r="Y116" i="1" s="1"/>
  <c r="X69" i="1"/>
  <c r="Y69" i="1" s="1"/>
  <c r="X87" i="1"/>
  <c r="Y87" i="1" s="1"/>
  <c r="X99" i="1"/>
  <c r="Y99" i="1" s="1"/>
  <c r="X118" i="1"/>
  <c r="Y118" i="1" s="1"/>
  <c r="X95" i="1"/>
  <c r="Y95" i="1" s="1"/>
  <c r="X52" i="1"/>
  <c r="Y52" i="1" s="1"/>
  <c r="X72" i="1"/>
  <c r="Y72" i="1" s="1"/>
  <c r="X25" i="1"/>
  <c r="Y25" i="1" s="1"/>
  <c r="X89" i="1"/>
  <c r="Y89" i="1" s="1"/>
  <c r="X34" i="1"/>
  <c r="Y34" i="1" s="1"/>
  <c r="X75" i="1"/>
  <c r="Y75" i="1" s="1"/>
  <c r="X5" i="1"/>
  <c r="Y5" i="1" s="1"/>
  <c r="X77" i="1"/>
  <c r="Y77" i="1" s="1"/>
  <c r="X103" i="1"/>
  <c r="Y103" i="1" s="1"/>
  <c r="X7" i="1"/>
  <c r="Y7" i="1" s="1"/>
  <c r="X111" i="1"/>
  <c r="Y111" i="1" s="1"/>
  <c r="X84" i="1"/>
  <c r="Y84" i="1" s="1"/>
  <c r="X88" i="1"/>
  <c r="Y88" i="1" s="1"/>
  <c r="X33" i="1"/>
  <c r="Y33" i="1" s="1"/>
  <c r="X97" i="1"/>
  <c r="Y97" i="1" s="1"/>
  <c r="X50" i="1"/>
  <c r="Y50" i="1" s="1"/>
  <c r="X107" i="1"/>
  <c r="Y107" i="1" s="1"/>
  <c r="X35" i="1"/>
  <c r="Y35" i="1" s="1"/>
  <c r="X28" i="1"/>
  <c r="Y28" i="1" s="1"/>
  <c r="X54" i="1"/>
  <c r="Y54" i="1" s="1"/>
  <c r="X11" i="1"/>
  <c r="Y11" i="1" s="1"/>
  <c r="X44" i="1"/>
  <c r="Y44" i="1" s="1"/>
  <c r="X45" i="1"/>
  <c r="Y45" i="1" s="1"/>
  <c r="X39" i="1"/>
  <c r="Y39" i="1" s="1"/>
  <c r="X112" i="1"/>
  <c r="Y112" i="1" s="1"/>
  <c r="X30" i="1"/>
  <c r="Y30" i="1" s="1"/>
  <c r="X102" i="1"/>
  <c r="Y102" i="1" s="1"/>
  <c r="X63" i="1"/>
  <c r="Y63" i="1" s="1"/>
  <c r="X115" i="1"/>
  <c r="Y115" i="1" s="1"/>
  <c r="X56" i="1"/>
  <c r="Y56" i="1" s="1"/>
  <c r="X9" i="1"/>
  <c r="Y9" i="1" s="1"/>
  <c r="X73" i="1"/>
  <c r="Y73" i="1" s="1"/>
  <c r="X18" i="1"/>
  <c r="Y18" i="1" s="1"/>
  <c r="X114" i="1"/>
  <c r="Y114" i="1" s="1"/>
  <c r="X19" i="1"/>
  <c r="Y19" i="1" s="1"/>
  <c r="X76" i="1"/>
  <c r="Y76" i="1" s="1"/>
  <c r="X61" i="1"/>
  <c r="Y61" i="1" s="1"/>
  <c r="X71" i="1"/>
  <c r="Y71" i="1" s="1"/>
  <c r="X120" i="1"/>
  <c r="Y120" i="1" s="1"/>
  <c r="X38" i="1"/>
  <c r="Y38" i="1" s="1"/>
  <c r="X110" i="1"/>
  <c r="Y110" i="1" s="1"/>
  <c r="X79" i="1"/>
  <c r="Y79" i="1" s="1"/>
  <c r="X12" i="1"/>
  <c r="Y12" i="1" s="1"/>
  <c r="X64" i="1"/>
  <c r="Y64" i="1" s="1"/>
  <c r="X17" i="1"/>
  <c r="Y17" i="1" s="1"/>
  <c r="X81" i="1"/>
  <c r="Y81" i="1" s="1"/>
  <c r="X26" i="1"/>
  <c r="Y26" i="1" s="1"/>
  <c r="X122" i="1"/>
  <c r="Y122" i="1" s="1"/>
  <c r="X43" i="1"/>
  <c r="Y43" i="1" s="1"/>
  <c r="X13" i="1"/>
  <c r="Y13" i="1" s="1"/>
  <c r="X85" i="1"/>
  <c r="Y85" i="1" s="1"/>
  <c r="X119" i="1"/>
  <c r="Y119" i="1" s="1"/>
  <c r="X68" i="1"/>
  <c r="Y68" i="1" s="1"/>
  <c r="X70" i="1"/>
  <c r="Y70" i="1" s="1"/>
  <c r="X23" i="1"/>
  <c r="Y23" i="1" s="1"/>
  <c r="X91" i="1"/>
  <c r="Y91" i="1" s="1"/>
  <c r="X8" i="1"/>
  <c r="Y8" i="1" s="1"/>
  <c r="X104" i="1"/>
  <c r="Y104" i="1" s="1"/>
  <c r="X41" i="1"/>
  <c r="Y41" i="1" s="1"/>
  <c r="X105" i="1"/>
  <c r="Y105" i="1" s="1"/>
  <c r="X58" i="1"/>
  <c r="Y58" i="1" s="1"/>
  <c r="X27" i="1"/>
  <c r="Y27" i="1" s="1"/>
  <c r="X46" i="1"/>
  <c r="Y46" i="1" s="1"/>
  <c r="X51" i="1"/>
  <c r="Y51" i="1" s="1"/>
  <c r="X21" i="1"/>
  <c r="Y21" i="1" s="1"/>
  <c r="X93" i="1"/>
  <c r="Y93" i="1" s="1"/>
  <c r="X24" i="1"/>
  <c r="Y24" i="1" s="1"/>
  <c r="X100" i="1"/>
  <c r="Y100" i="1" s="1"/>
  <c r="X78" i="1"/>
  <c r="Y78" i="1" s="1"/>
  <c r="X31" i="1"/>
  <c r="Y31" i="1" s="1"/>
  <c r="X36" i="1"/>
  <c r="Y36" i="1" s="1"/>
  <c r="X32" i="1"/>
  <c r="Y32" i="1" s="1"/>
  <c r="X20" i="1"/>
  <c r="Y20" i="1" s="1"/>
  <c r="X49" i="1"/>
  <c r="Y49" i="1" s="1"/>
  <c r="X113" i="1"/>
  <c r="Y113" i="1" s="1"/>
  <c r="X74" i="1"/>
  <c r="Y74" i="1" s="1"/>
  <c r="X59" i="1"/>
  <c r="Y59" i="1" s="1"/>
  <c r="X29" i="1"/>
  <c r="Y29" i="1" s="1"/>
  <c r="X101" i="1"/>
  <c r="Y101" i="1" s="1"/>
  <c r="X80" i="1"/>
  <c r="Y80" i="1" s="1"/>
  <c r="X14" i="1"/>
  <c r="Y14" i="1" s="1"/>
  <c r="X86" i="1"/>
  <c r="Y86" i="1" s="1"/>
  <c r="X47" i="1"/>
  <c r="Y47" i="1" s="1"/>
  <c r="X92" i="1"/>
  <c r="Y92" i="1" s="1"/>
  <c r="X40" i="1"/>
  <c r="Y40" i="1" s="1"/>
  <c r="X60" i="1"/>
  <c r="Y60" i="1" s="1"/>
  <c r="X57" i="1"/>
  <c r="Y57" i="1" s="1"/>
  <c r="X121" i="1"/>
  <c r="Y121" i="1" s="1"/>
  <c r="X98" i="1"/>
  <c r="Y98" i="1" s="1"/>
  <c r="X4" i="1"/>
  <c r="Y4" i="1" s="1"/>
  <c r="X37" i="1"/>
  <c r="Y37" i="1" s="1"/>
  <c r="X109" i="1"/>
  <c r="Y109" i="1" s="1"/>
  <c r="X96" i="1"/>
  <c r="Y96" i="1" s="1"/>
  <c r="X22" i="1"/>
  <c r="Y22" i="1" s="1"/>
  <c r="X94" i="1"/>
  <c r="Y94" i="1" s="1"/>
  <c r="X55" i="1"/>
  <c r="Y55" i="1" s="1"/>
  <c r="X15" i="1"/>
  <c r="Y15" i="1" s="1"/>
  <c r="X48" i="1"/>
  <c r="Y48" i="1" s="1"/>
  <c r="X108" i="1"/>
  <c r="Y108" i="1" s="1"/>
  <c r="X65" i="1"/>
  <c r="Y65" i="1" s="1"/>
  <c r="X10" i="1"/>
  <c r="Y10" i="1" s="1"/>
  <c r="X106" i="1"/>
  <c r="Y106" i="1" s="1"/>
  <c r="D4" i="3" l="1"/>
  <c r="D3" i="3"/>
  <c r="B6" i="3"/>
  <c r="D2" i="3"/>
  <c r="D5" i="3"/>
  <c r="D6" i="3"/>
  <c r="B5" i="3"/>
  <c r="C2" i="3"/>
  <c r="C3" i="3"/>
  <c r="C6" i="3"/>
  <c r="B4" i="3"/>
  <c r="C5" i="3"/>
  <c r="C4" i="3"/>
  <c r="B3" i="3"/>
  <c r="B2" i="3"/>
</calcChain>
</file>

<file path=xl/sharedStrings.xml><?xml version="1.0" encoding="utf-8"?>
<sst xmlns="http://schemas.openxmlformats.org/spreadsheetml/2006/main" count="194" uniqueCount="182">
  <si>
    <t>Customer_ID</t>
  </si>
  <si>
    <t>Proper Full Name</t>
  </si>
  <si>
    <t>Gender</t>
  </si>
  <si>
    <t>Age</t>
  </si>
  <si>
    <t>Region</t>
  </si>
  <si>
    <t>Registration_Date</t>
  </si>
  <si>
    <t>Last Purchase Date</t>
  </si>
  <si>
    <t>Total Order</t>
  </si>
  <si>
    <t>Total Spent</t>
  </si>
  <si>
    <t>Support Tickets</t>
  </si>
  <si>
    <t>Latest Rating</t>
  </si>
  <si>
    <t>App Uninstallation Status</t>
  </si>
  <si>
    <t>Active Months</t>
  </si>
  <si>
    <t>Days Since Last Purchase</t>
  </si>
  <si>
    <t>Days Since Last Purchase Tag</t>
  </si>
  <si>
    <t>Average Monthly Order Count</t>
  </si>
  <si>
    <t>Average Order Value (AOV)</t>
  </si>
  <si>
    <t>Recency Score</t>
  </si>
  <si>
    <t>Order Frequency Score</t>
  </si>
  <si>
    <t>Average Order Value (AOV) Score</t>
  </si>
  <si>
    <t>Support Tickets Score</t>
  </si>
  <si>
    <t>App Uninstallation Score</t>
  </si>
  <si>
    <t>Latest Rating Score</t>
  </si>
  <si>
    <t>Churn Risk Score</t>
  </si>
  <si>
    <t>Churn Score Tag</t>
  </si>
  <si>
    <t>C001</t>
  </si>
  <si>
    <t>60-180 Days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</si>
  <si>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</si>
  <si>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</si>
  <si>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</si>
  <si>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</si>
  <si>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</si>
  <si>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</si>
  <si>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</si>
  <si>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</si>
  <si>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</si>
  <si>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</si>
  <si>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</si>
  <si>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C002</t>
  </si>
  <si>
    <t>C003</t>
  </si>
  <si>
    <t>C004</t>
  </si>
  <si>
    <t>C005</t>
  </si>
  <si>
    <t>C044</t>
  </si>
  <si>
    <t>C045</t>
  </si>
  <si>
    <t>C046</t>
  </si>
  <si>
    <t>C116</t>
  </si>
  <si>
    <t>C117</t>
  </si>
  <si>
    <t>C118</t>
  </si>
  <si>
    <t>C006</t>
  </si>
  <si>
    <t>C007</t>
  </si>
  <si>
    <t>C047</t>
  </si>
  <si>
    <t>C048</t>
  </si>
  <si>
    <t>C049</t>
  </si>
  <si>
    <t>C050</t>
  </si>
  <si>
    <t>C051</t>
  </si>
  <si>
    <t>C052</t>
  </si>
  <si>
    <t>C053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</si>
  <si>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</si>
  <si>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</si>
  <si>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</si>
  <si>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</si>
  <si>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</si>
  <si>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</si>
  <si>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</si>
  <si>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</si>
  <si>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</si>
  <si>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</si>
  <si>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</si>
  <si>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</si>
  <si>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</si>
  <si>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</si>
  <si>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</si>
  <si>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</si>
  <si>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</si>
  <si>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</si>
  <si>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</si>
  <si>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</si>
  <si>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</si>
  <si>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</si>
  <si>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</si>
  <si>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</si>
  <si>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</si>
  <si>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</si>
  <si>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</si>
  <si>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</si>
  <si>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</si>
  <si>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</si>
  <si>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</si>
  <si>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</si>
  <si>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</si>
  <si>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</si>
  <si>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</si>
  <si>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</si>
  <si>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</si>
  <si>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</si>
  <si>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</si>
  <si>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</si>
  <si>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</si>
  <si>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</si>
  <si>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</si>
  <si>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</si>
  <si>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</si>
  <si>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</si>
  <si>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</si>
  <si>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</si>
  <si>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</si>
  <si>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</si>
  <si>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</si>
  <si>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</si>
  <si>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</si>
  <si>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</si>
  <si>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</si>
  <si>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</si>
  <si>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</si>
  <si>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</si>
  <si>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</si>
  <si>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</si>
  <si>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</si>
  <si>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</si>
  <si>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</si>
  <si>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</si>
  <si>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</si>
  <si>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</si>
  <si>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</si>
  <si>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</si>
  <si>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</si>
  <si>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</si>
  <si>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</si>
  <si>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</si>
  <si>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</si>
  <si>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</si>
  <si>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</si>
  <si>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</si>
  <si>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</si>
  <si>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</si>
  <si>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</si>
  <si>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</si>
  <si>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</si>
  <si>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</si>
  <si>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</si>
  <si>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</si>
  <si>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</si>
  <si>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</si>
  <si>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</si>
  <si>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C119</t>
  </si>
  <si>
    <t>C120</t>
  </si>
  <si>
    <t>CHURN CATEGORIZATION</t>
  </si>
  <si>
    <t>Latest Purchase</t>
  </si>
  <si>
    <t>Min Days</t>
  </si>
  <si>
    <t>User Count</t>
  </si>
  <si>
    <t>&lt; 15 Days</t>
  </si>
  <si>
    <t>15-30 Days</t>
  </si>
  <si>
    <t>30-60 Days</t>
  </si>
  <si>
    <t>&gt;180 Days</t>
  </si>
  <si>
    <t>Other Scores</t>
  </si>
  <si>
    <t>Days Since Last Order</t>
  </si>
  <si>
    <t>Score</t>
  </si>
  <si>
    <t>Average Monthly Orders</t>
  </si>
  <si>
    <t>Metric</t>
  </si>
  <si>
    <t>Rule (Excel-style)</t>
  </si>
  <si>
    <t>≥ 9</t>
  </si>
  <si>
    <t>AOV</t>
  </si>
  <si>
    <t>=IF(avg_order_value&lt;700, 1, 0)</t>
  </si>
  <si>
    <t>0 or 1</t>
  </si>
  <si>
    <t>5–9</t>
  </si>
  <si>
    <t>=IF(support_tickets&gt;=2, 1, 0)</t>
  </si>
  <si>
    <t>2–5</t>
  </si>
  <si>
    <t>App Uninstalled</t>
  </si>
  <si>
    <t>=IF(app_uninstalled="Yes", 2, 0)</t>
  </si>
  <si>
    <t>0 or 2</t>
  </si>
  <si>
    <t>0–2</t>
  </si>
  <si>
    <t>Rating</t>
  </si>
  <si>
    <t>=IF(rating&lt;3, 1, 0)</t>
  </si>
  <si>
    <t>note</t>
  </si>
  <si>
    <t xml:space="preserve">	Churn Score Tag</t>
  </si>
  <si>
    <t>Customer Count</t>
  </si>
  <si>
    <t>Total Spent Amount</t>
  </si>
  <si>
    <t>Average Age</t>
  </si>
  <si>
    <t>Medium Risk</t>
  </si>
  <si>
    <t>High Risk</t>
  </si>
  <si>
    <t>Very High</t>
  </si>
  <si>
    <t xml:space="preserve"> Low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</si>
</sst>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,\ yyyy"/>
    <numFmt numFmtId="165" formatCode="[$BDT]\ #,##0"/>
    <numFmt numFmtId="166" formatCode="[$BDT]\ #,##0.00"/>
  </numFmts>
  <fonts count="8">
    <font>
      <sz val="11"/>
      <color theme="1"/>
      <name val="Calibri"/>
      <scheme val="minor"/>
    </font>
    <font>
      <sz val="11"/>
      <color theme="1"/>
      <name val="Montserrat"/>
    </font>
    <font>
      <b/>
      <sz val="11"/>
      <color theme="1"/>
      <name val="Montserrat"/>
    </font>
    <font>
      <b/>
      <sz val="11"/>
      <color theme="0"/>
      <name val="Montserrat"/>
    </font>
    <font>
      <sz val="11"/>
      <color theme="0"/>
      <name val="Montserrat"/>
    </font>
    <font>
      <sz val="12"/>
      <color theme="1"/>
      <name val="Times New Roman"/>
      <family val="1"/>
    </font>
    <font>
      <b/>
      <sz val="12"/>
      <color rgb="FF1A1C1E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C00000"/>
        <bgColor rgb="FFC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quotePrefix="1" applyFont="1"/>
    <xf numFmtId="166" fontId="1" fillId="0" borderId="0" xfId="0" applyNumberFormat="1" applyFont="1" applyAlignment="1">
      <alignment horizont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7" fillId="0" borderId="0" xfId="0" applyFont="1" applyAlignment="1"/>
  </cellXfs>
  <cellStyles count="1">
    <cellStyle name="Normal" xfId="0" builtinId="0"/>
  </cellStyles>
  <dxfs count="25"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0" formatCode="General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171" formatCode="&quot;🟢&quot;\ @"/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171" formatCode="&quot;🟢&quot;\ @"/>
    </dxf>
    <dxf>
      <fill>
        <patternFill>
          <bgColor rgb="FF00B050"/>
        </patternFill>
      </fill>
    </dxf>
    <dxf>
      <numFmt numFmtId="171" formatCode="&quot;🟢&quot;\ @"/>
    </dxf>
    <dxf>
      <numFmt numFmtId="171" formatCode="&quot;🟢&quot;\ @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stom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Info"/>
      <sheetName val="Purchase Info"/>
      <sheetName val="App Info"/>
    </sheetNames>
    <sheetDataSet>
      <sheetData sheetId="0">
        <row r="1">
          <cell r="A1" t="str">
            <v>Customer_ID</v>
          </cell>
          <cell r="B1" t="str">
            <v>First Name</v>
          </cell>
          <cell r="C1" t="str">
            <v>Last Name</v>
          </cell>
          <cell r="D1" t="str">
            <v>Gender</v>
          </cell>
          <cell r="E1" t="str">
            <v>Age</v>
          </cell>
          <cell r="F1" t="str">
            <v>Region</v>
          </cell>
          <cell r="G1" t="str">
            <v>Registration_Date</v>
          </cell>
          <cell r="K1" t="str">
            <v>Proper Full Name</v>
          </cell>
        </row>
        <row r="2">
          <cell r="A2" t="str">
            <v>C001</v>
          </cell>
          <cell r="B2" t="str">
            <v xml:space="preserve">    araFat</v>
          </cell>
          <cell r="C2" t="str">
            <v>KHAN</v>
          </cell>
          <cell r="D2" t="str">
            <v>Male</v>
          </cell>
          <cell r="E2">
            <v>28</v>
          </cell>
          <cell r="F2" t="str">
            <v>Dhaka</v>
          </cell>
          <cell r="G2">
            <v>44979</v>
          </cell>
          <cell r="K2" t="str">
            <v>Arafat Khan</v>
          </cell>
        </row>
        <row r="3">
          <cell r="A3" t="str">
            <v>C002</v>
          </cell>
          <cell r="B3" t="str">
            <v>Mim</v>
          </cell>
          <cell r="C3" t="str">
            <v>Akter</v>
          </cell>
          <cell r="D3" t="str">
            <v>Female</v>
          </cell>
          <cell r="E3">
            <v>34</v>
          </cell>
          <cell r="F3" t="str">
            <v>Sylhet</v>
          </cell>
          <cell r="G3">
            <v>45417</v>
          </cell>
          <cell r="K3" t="str">
            <v>Mim Akter</v>
          </cell>
        </row>
        <row r="4">
          <cell r="A4" t="str">
            <v>C003</v>
          </cell>
          <cell r="B4" t="str">
            <v>Ziaur</v>
          </cell>
          <cell r="C4" t="str">
            <v>Rahman</v>
          </cell>
          <cell r="D4" t="str">
            <v>Male</v>
          </cell>
          <cell r="E4">
            <v>22</v>
          </cell>
          <cell r="F4" t="str">
            <v>Chittagong</v>
          </cell>
          <cell r="G4">
            <v>45840</v>
          </cell>
          <cell r="K4" t="str">
            <v>Ziaur Rahman</v>
          </cell>
        </row>
        <row r="5">
          <cell r="A5" t="str">
            <v>C004</v>
          </cell>
          <cell r="B5" t="str">
            <v>Abir</v>
          </cell>
          <cell r="C5" t="str">
            <v>Rahman</v>
          </cell>
          <cell r="D5" t="str">
            <v>Male</v>
          </cell>
          <cell r="E5">
            <v>40</v>
          </cell>
          <cell r="F5" t="str">
            <v>Sylhet</v>
          </cell>
          <cell r="G5">
            <v>45528</v>
          </cell>
          <cell r="K5" t="str">
            <v>Abir Rahman</v>
          </cell>
        </row>
        <row r="6">
          <cell r="A6" t="str">
            <v>C005</v>
          </cell>
          <cell r="B6" t="str">
            <v>Zarif</v>
          </cell>
          <cell r="C6" t="str">
            <v>Jawad</v>
          </cell>
          <cell r="D6" t="str">
            <v>Male</v>
          </cell>
          <cell r="E6">
            <v>40</v>
          </cell>
          <cell r="F6" t="str">
            <v>Dhaka</v>
          </cell>
          <cell r="G6">
            <v>45133</v>
          </cell>
          <cell r="K6" t="str">
            <v>Zarif Jawad</v>
          </cell>
        </row>
        <row r="7">
          <cell r="A7" t="str">
            <v>C006</v>
          </cell>
          <cell r="B7" t="str">
            <v xml:space="preserve">Faiza    </v>
          </cell>
          <cell r="C7" t="str">
            <v xml:space="preserve">   Kamal</v>
          </cell>
          <cell r="D7" t="str">
            <v>Female</v>
          </cell>
          <cell r="E7">
            <v>35</v>
          </cell>
          <cell r="F7" t="str">
            <v>Chittagong</v>
          </cell>
          <cell r="G7">
            <v>44986</v>
          </cell>
          <cell r="K7" t="str">
            <v>Faiza Kamal</v>
          </cell>
        </row>
        <row r="8">
          <cell r="A8" t="str">
            <v>C007</v>
          </cell>
          <cell r="B8" t="str">
            <v>Farhan</v>
          </cell>
          <cell r="C8" t="str">
            <v>Uddin</v>
          </cell>
          <cell r="D8" t="str">
            <v>Male</v>
          </cell>
          <cell r="E8">
            <v>25</v>
          </cell>
          <cell r="F8" t="str">
            <v>Dhaka</v>
          </cell>
          <cell r="G8">
            <v>45264</v>
          </cell>
          <cell r="K8" t="str">
            <v>Farhan Uddin</v>
          </cell>
        </row>
        <row r="9">
          <cell r="A9" t="str">
            <v>C008</v>
          </cell>
          <cell r="B9" t="str">
            <v>Abu</v>
          </cell>
          <cell r="C9" t="str">
            <v>Zafar</v>
          </cell>
          <cell r="D9" t="str">
            <v>Male</v>
          </cell>
          <cell r="E9">
            <v>44</v>
          </cell>
          <cell r="F9" t="str">
            <v>Dhaka</v>
          </cell>
          <cell r="G9">
            <v>45331</v>
          </cell>
          <cell r="K9" t="str">
            <v>Abu Zafar</v>
          </cell>
        </row>
        <row r="10">
          <cell r="A10" t="str">
            <v>C009</v>
          </cell>
          <cell r="B10" t="str">
            <v>Raiad</v>
          </cell>
          <cell r="C10" t="str">
            <v>Rafi</v>
          </cell>
          <cell r="D10" t="str">
            <v>Male</v>
          </cell>
          <cell r="E10">
            <v>29</v>
          </cell>
          <cell r="F10" t="str">
            <v>Chittagong</v>
          </cell>
          <cell r="G10">
            <v>45575</v>
          </cell>
          <cell r="K10" t="str">
            <v>Raiad Rafi</v>
          </cell>
        </row>
        <row r="11">
          <cell r="A11" t="str">
            <v>C010</v>
          </cell>
          <cell r="B11" t="str">
            <v>Shyam</v>
          </cell>
          <cell r="C11" t="str">
            <v>Ahmed</v>
          </cell>
          <cell r="D11" t="str">
            <v>Male</v>
          </cell>
          <cell r="E11">
            <v>41</v>
          </cell>
          <cell r="F11" t="str">
            <v>Dhaka</v>
          </cell>
          <cell r="G11">
            <v>45791</v>
          </cell>
          <cell r="K11" t="str">
            <v>Shyam Ahmed</v>
          </cell>
        </row>
        <row r="12">
          <cell r="A12" t="str">
            <v>C011</v>
          </cell>
          <cell r="B12" t="str">
            <v>Tasnim</v>
          </cell>
          <cell r="C12" t="str">
            <v>Prapti</v>
          </cell>
          <cell r="D12" t="str">
            <v>Female</v>
          </cell>
          <cell r="E12">
            <v>36</v>
          </cell>
          <cell r="F12" t="str">
            <v>Chittagong</v>
          </cell>
          <cell r="G12">
            <v>45259</v>
          </cell>
          <cell r="K12" t="str">
            <v>Tasnim Prapti</v>
          </cell>
        </row>
        <row r="13">
          <cell r="A13" t="str">
            <v>C012</v>
          </cell>
          <cell r="B13" t="str">
            <v>Mahbuba</v>
          </cell>
          <cell r="C13" t="str">
            <v>Murshed</v>
          </cell>
          <cell r="D13" t="str">
            <v>Female</v>
          </cell>
          <cell r="E13">
            <v>30</v>
          </cell>
          <cell r="F13" t="str">
            <v>Dhaka</v>
          </cell>
          <cell r="G13">
            <v>45664</v>
          </cell>
          <cell r="K13" t="str">
            <v>Mahbuba Murshed</v>
          </cell>
        </row>
        <row r="14">
          <cell r="A14" t="str">
            <v>C013</v>
          </cell>
          <cell r="B14" t="str">
            <v>Nafisa</v>
          </cell>
          <cell r="C14" t="str">
            <v>Prova</v>
          </cell>
          <cell r="D14" t="str">
            <v>Female</v>
          </cell>
          <cell r="E14">
            <v>44</v>
          </cell>
          <cell r="F14" t="str">
            <v>Chittagong</v>
          </cell>
          <cell r="G14">
            <v>45694</v>
          </cell>
          <cell r="K14" t="str">
            <v>Nafisa Prova</v>
          </cell>
        </row>
        <row r="15">
          <cell r="A15" t="str">
            <v>C014</v>
          </cell>
          <cell r="B15" t="str">
            <v>Rayeed</v>
          </cell>
          <cell r="C15" t="str">
            <v xml:space="preserve">    RIza     </v>
          </cell>
          <cell r="D15" t="str">
            <v>Male</v>
          </cell>
          <cell r="E15">
            <v>45</v>
          </cell>
          <cell r="F15" t="str">
            <v>Chittagong</v>
          </cell>
          <cell r="G15">
            <v>45514</v>
          </cell>
          <cell r="K15" t="str">
            <v>Rayeed Riza</v>
          </cell>
        </row>
        <row r="16">
          <cell r="A16" t="str">
            <v>C015</v>
          </cell>
          <cell r="B16" t="str">
            <v>Zeeshan</v>
          </cell>
          <cell r="C16" t="str">
            <v>Mahbub</v>
          </cell>
          <cell r="D16" t="str">
            <v>Male</v>
          </cell>
          <cell r="E16">
            <v>27</v>
          </cell>
          <cell r="F16" t="str">
            <v>Dhaka</v>
          </cell>
          <cell r="G16">
            <v>45434</v>
          </cell>
          <cell r="K16" t="str">
            <v>Zeeshan Mahbub</v>
          </cell>
        </row>
        <row r="17">
          <cell r="A17" t="str">
            <v>C016</v>
          </cell>
          <cell r="B17" t="str">
            <v>Rafid</v>
          </cell>
          <cell r="C17" t="str">
            <v>Sadman</v>
          </cell>
          <cell r="D17" t="str">
            <v>Male</v>
          </cell>
          <cell r="E17">
            <v>45</v>
          </cell>
          <cell r="F17" t="str">
            <v>Dhaka</v>
          </cell>
          <cell r="G17">
            <v>44742</v>
          </cell>
          <cell r="K17" t="str">
            <v>Rafid Sadman</v>
          </cell>
        </row>
        <row r="18">
          <cell r="A18" t="str">
            <v>C017</v>
          </cell>
          <cell r="B18" t="str">
            <v>Hossain</v>
          </cell>
          <cell r="C18" t="str">
            <v>Pieas</v>
          </cell>
          <cell r="D18" t="str">
            <v>Male</v>
          </cell>
          <cell r="E18">
            <v>43</v>
          </cell>
          <cell r="F18" t="str">
            <v>Dhaka</v>
          </cell>
          <cell r="G18">
            <v>45388</v>
          </cell>
          <cell r="K18" t="str">
            <v>Hossain Pieas</v>
          </cell>
        </row>
        <row r="19">
          <cell r="A19" t="str">
            <v>C018</v>
          </cell>
          <cell r="B19" t="str">
            <v>Ferdous</v>
          </cell>
          <cell r="C19" t="str">
            <v>Fahim</v>
          </cell>
          <cell r="D19" t="str">
            <v>Male</v>
          </cell>
          <cell r="E19">
            <v>37</v>
          </cell>
          <cell r="F19" t="str">
            <v>Dhaka</v>
          </cell>
          <cell r="G19">
            <v>45524</v>
          </cell>
          <cell r="K19" t="str">
            <v>Ferdous Fahim</v>
          </cell>
        </row>
        <row r="20">
          <cell r="A20" t="str">
            <v>C019</v>
          </cell>
          <cell r="B20" t="str">
            <v>Mashrur</v>
          </cell>
          <cell r="C20" t="str">
            <v>Mahtab</v>
          </cell>
          <cell r="D20" t="str">
            <v>Male</v>
          </cell>
          <cell r="E20">
            <v>30</v>
          </cell>
          <cell r="F20" t="str">
            <v>Dhaka</v>
          </cell>
          <cell r="G20">
            <v>45185</v>
          </cell>
          <cell r="K20" t="str">
            <v>Mashrur Mahtab</v>
          </cell>
        </row>
        <row r="21">
          <cell r="A21" t="str">
            <v>C020</v>
          </cell>
          <cell r="B21" t="str">
            <v>Arif</v>
          </cell>
          <cell r="C21" t="str">
            <v>RaIHan</v>
          </cell>
          <cell r="D21" t="str">
            <v>Male</v>
          </cell>
          <cell r="E21">
            <v>45</v>
          </cell>
          <cell r="F21" t="str">
            <v>Dhaka</v>
          </cell>
          <cell r="G21">
            <v>45241</v>
          </cell>
          <cell r="K21" t="str">
            <v>Arif Raihan</v>
          </cell>
        </row>
        <row r="22">
          <cell r="A22" t="str">
            <v>C021</v>
          </cell>
          <cell r="B22" t="str">
            <v>Arafat</v>
          </cell>
          <cell r="C22" t="str">
            <v>Hossain</v>
          </cell>
          <cell r="D22" t="str">
            <v>Male</v>
          </cell>
          <cell r="E22">
            <v>43</v>
          </cell>
          <cell r="F22" t="str">
            <v>Sylhet</v>
          </cell>
          <cell r="G22">
            <v>44619</v>
          </cell>
          <cell r="K22" t="str">
            <v>Arafat Hossain</v>
          </cell>
        </row>
        <row r="23">
          <cell r="A23" t="str">
            <v>C022</v>
          </cell>
          <cell r="B23" t="str">
            <v>Nusrat</v>
          </cell>
          <cell r="C23" t="str">
            <v>Jahan</v>
          </cell>
          <cell r="D23" t="str">
            <v>Female</v>
          </cell>
          <cell r="E23">
            <v>29</v>
          </cell>
          <cell r="F23" t="str">
            <v>Sylhet</v>
          </cell>
          <cell r="G23">
            <v>44807</v>
          </cell>
          <cell r="K23" t="str">
            <v>Nusrat Jahan</v>
          </cell>
        </row>
        <row r="24">
          <cell r="A24" t="str">
            <v>C023</v>
          </cell>
          <cell r="B24" t="str">
            <v>Imran</v>
          </cell>
          <cell r="C24" t="str">
            <v>Kabir</v>
          </cell>
          <cell r="D24" t="str">
            <v>Male</v>
          </cell>
          <cell r="E24">
            <v>35</v>
          </cell>
          <cell r="F24" t="str">
            <v>Chittagong</v>
          </cell>
          <cell r="G24">
            <v>45321</v>
          </cell>
          <cell r="K24" t="str">
            <v>Imran Kabir</v>
          </cell>
        </row>
        <row r="25">
          <cell r="A25" t="str">
            <v>C024</v>
          </cell>
          <cell r="B25" t="str">
            <v>Moumita</v>
          </cell>
          <cell r="C25" t="str">
            <v>Das</v>
          </cell>
          <cell r="D25" t="str">
            <v>Female</v>
          </cell>
          <cell r="E25">
            <v>25</v>
          </cell>
          <cell r="F25" t="str">
            <v>Sylhet</v>
          </cell>
          <cell r="G25">
            <v>45840</v>
          </cell>
          <cell r="K25" t="str">
            <v>Moumita Das</v>
          </cell>
        </row>
        <row r="26">
          <cell r="A26" t="str">
            <v>C025</v>
          </cell>
          <cell r="B26" t="str">
            <v>Rafiul</v>
          </cell>
          <cell r="C26" t="str">
            <v>Islam</v>
          </cell>
          <cell r="D26" t="str">
            <v>Male</v>
          </cell>
          <cell r="E26">
            <v>40</v>
          </cell>
          <cell r="F26" t="str">
            <v>Dhaka</v>
          </cell>
          <cell r="G26">
            <v>45005</v>
          </cell>
          <cell r="K26" t="str">
            <v>Rafiul Islam</v>
          </cell>
        </row>
        <row r="27">
          <cell r="A27" t="str">
            <v>C026</v>
          </cell>
          <cell r="B27" t="str">
            <v>Rima</v>
          </cell>
          <cell r="C27" t="str">
            <v>Akter</v>
          </cell>
          <cell r="D27" t="str">
            <v>Female</v>
          </cell>
          <cell r="E27">
            <v>29</v>
          </cell>
          <cell r="F27" t="str">
            <v>Sylhet</v>
          </cell>
          <cell r="G27">
            <v>45682</v>
          </cell>
          <cell r="K27" t="str">
            <v>Rima Akter</v>
          </cell>
        </row>
        <row r="28">
          <cell r="A28" t="str">
            <v>C027</v>
          </cell>
          <cell r="B28" t="str">
            <v>Tareq</v>
          </cell>
          <cell r="C28" t="str">
            <v>Rahman</v>
          </cell>
          <cell r="D28" t="str">
            <v>Male</v>
          </cell>
          <cell r="E28">
            <v>37</v>
          </cell>
          <cell r="F28" t="str">
            <v>Chittagong</v>
          </cell>
          <cell r="G28">
            <v>44668</v>
          </cell>
          <cell r="K28" t="str">
            <v>Tareq Rahman</v>
          </cell>
        </row>
        <row r="29">
          <cell r="A29" t="str">
            <v>C028</v>
          </cell>
          <cell r="B29" t="str">
            <v>Sharmin</v>
          </cell>
          <cell r="C29" t="str">
            <v>Sultana</v>
          </cell>
          <cell r="D29" t="str">
            <v>Female</v>
          </cell>
          <cell r="E29">
            <v>25</v>
          </cell>
          <cell r="F29" t="str">
            <v>Chittagong</v>
          </cell>
          <cell r="G29">
            <v>45471</v>
          </cell>
          <cell r="K29" t="str">
            <v>Sharmin Sultana</v>
          </cell>
        </row>
        <row r="30">
          <cell r="A30" t="str">
            <v>C029</v>
          </cell>
          <cell r="B30" t="str">
            <v>Sayeed</v>
          </cell>
          <cell r="C30" t="str">
            <v>Hasan</v>
          </cell>
          <cell r="D30" t="str">
            <v>Male</v>
          </cell>
          <cell r="E30">
            <v>45</v>
          </cell>
          <cell r="F30" t="str">
            <v>Chittagong</v>
          </cell>
          <cell r="G30">
            <v>45512</v>
          </cell>
          <cell r="K30" t="str">
            <v>Sayeed Hasan</v>
          </cell>
        </row>
        <row r="31">
          <cell r="A31" t="str">
            <v>C030</v>
          </cell>
          <cell r="B31" t="str">
            <v>Tonni</v>
          </cell>
          <cell r="C31" t="str">
            <v>Sarker</v>
          </cell>
          <cell r="D31" t="str">
            <v>Female</v>
          </cell>
          <cell r="E31">
            <v>45</v>
          </cell>
          <cell r="F31" t="str">
            <v>Chittagong</v>
          </cell>
          <cell r="G31">
            <v>45717</v>
          </cell>
          <cell r="K31" t="str">
            <v>Tonni Sarker</v>
          </cell>
        </row>
        <row r="32">
          <cell r="A32" t="str">
            <v>C031</v>
          </cell>
          <cell r="B32" t="str">
            <v>Nayeem</v>
          </cell>
          <cell r="C32" t="str">
            <v>Ahmed</v>
          </cell>
          <cell r="D32" t="str">
            <v>Male</v>
          </cell>
          <cell r="E32">
            <v>28</v>
          </cell>
          <cell r="F32" t="str">
            <v>Chittagong</v>
          </cell>
          <cell r="G32">
            <v>45158</v>
          </cell>
          <cell r="K32" t="str">
            <v>Nayeem Ahmed</v>
          </cell>
        </row>
        <row r="33">
          <cell r="A33" t="str">
            <v>C032</v>
          </cell>
          <cell r="B33" t="str">
            <v>Sumaiya</v>
          </cell>
          <cell r="C33" t="str">
            <v>Haque</v>
          </cell>
          <cell r="D33" t="str">
            <v>Female</v>
          </cell>
          <cell r="E33">
            <v>45</v>
          </cell>
          <cell r="F33" t="str">
            <v>Chittagong</v>
          </cell>
          <cell r="G33">
            <v>45111</v>
          </cell>
          <cell r="K33" t="str">
            <v>Sumaiya Haque</v>
          </cell>
        </row>
        <row r="34">
          <cell r="A34" t="str">
            <v>C033</v>
          </cell>
          <cell r="B34" t="str">
            <v>Jubayer</v>
          </cell>
          <cell r="C34" t="str">
            <v>Hossain</v>
          </cell>
          <cell r="D34" t="str">
            <v>Male</v>
          </cell>
          <cell r="E34">
            <v>42</v>
          </cell>
          <cell r="F34" t="str">
            <v>Sylhet</v>
          </cell>
          <cell r="G34">
            <v>44752</v>
          </cell>
          <cell r="K34" t="str">
            <v>Jubayer Hossain</v>
          </cell>
        </row>
        <row r="35">
          <cell r="A35" t="str">
            <v>C034</v>
          </cell>
          <cell r="B35" t="str">
            <v>Nishat</v>
          </cell>
          <cell r="C35" t="str">
            <v>Tamanna</v>
          </cell>
          <cell r="D35" t="str">
            <v>Female</v>
          </cell>
          <cell r="E35">
            <v>37</v>
          </cell>
          <cell r="F35" t="str">
            <v>Chittagong</v>
          </cell>
          <cell r="G35">
            <v>45565</v>
          </cell>
          <cell r="K35" t="str">
            <v>Nishat Tamanna</v>
          </cell>
        </row>
        <row r="36">
          <cell r="A36" t="str">
            <v>C035</v>
          </cell>
          <cell r="B36" t="str">
            <v>Raihan</v>
          </cell>
          <cell r="C36" t="str">
            <v>Mahmud</v>
          </cell>
          <cell r="D36" t="str">
            <v>Male</v>
          </cell>
          <cell r="E36">
            <v>25</v>
          </cell>
          <cell r="F36" t="str">
            <v>Sylhet</v>
          </cell>
          <cell r="G36">
            <v>44587</v>
          </cell>
          <cell r="K36" t="str">
            <v>Raihan Mahmud</v>
          </cell>
        </row>
        <row r="37">
          <cell r="A37" t="str">
            <v>C036</v>
          </cell>
          <cell r="B37" t="str">
            <v>Shanta</v>
          </cell>
          <cell r="C37" t="str">
            <v>Akter</v>
          </cell>
          <cell r="D37" t="str">
            <v>Female</v>
          </cell>
          <cell r="E37">
            <v>39</v>
          </cell>
          <cell r="F37" t="str">
            <v>Chittagong</v>
          </cell>
          <cell r="G37">
            <v>45213</v>
          </cell>
          <cell r="K37" t="str">
            <v>Shanta Akter</v>
          </cell>
        </row>
        <row r="38">
          <cell r="A38" t="str">
            <v>C037</v>
          </cell>
          <cell r="B38" t="str">
            <v>Sabbir</v>
          </cell>
          <cell r="C38" t="str">
            <v>Hossain</v>
          </cell>
          <cell r="D38" t="str">
            <v>Male</v>
          </cell>
          <cell r="E38">
            <v>25</v>
          </cell>
          <cell r="F38" t="str">
            <v>Sylhet</v>
          </cell>
          <cell r="G38">
            <v>44978</v>
          </cell>
          <cell r="K38" t="str">
            <v>Sabbir Hossain</v>
          </cell>
        </row>
        <row r="39">
          <cell r="A39" t="str">
            <v>C038</v>
          </cell>
          <cell r="B39" t="str">
            <v>Swarna</v>
          </cell>
          <cell r="C39" t="str">
            <v>Roy</v>
          </cell>
          <cell r="D39" t="str">
            <v>Female</v>
          </cell>
          <cell r="E39">
            <v>35</v>
          </cell>
          <cell r="F39" t="str">
            <v>Chittagong</v>
          </cell>
          <cell r="G39">
            <v>45458</v>
          </cell>
          <cell r="K39" t="str">
            <v>Swarna Roy</v>
          </cell>
        </row>
        <row r="40">
          <cell r="A40" t="str">
            <v>C039</v>
          </cell>
          <cell r="B40" t="str">
            <v>Mamun</v>
          </cell>
          <cell r="C40" t="str">
            <v>Chowdhury</v>
          </cell>
          <cell r="D40" t="str">
            <v>Male</v>
          </cell>
          <cell r="E40">
            <v>34</v>
          </cell>
          <cell r="F40" t="str">
            <v>Dhaka</v>
          </cell>
          <cell r="G40">
            <v>44902</v>
          </cell>
          <cell r="K40" t="str">
            <v>Mamun Chowdhury</v>
          </cell>
        </row>
        <row r="41">
          <cell r="A41" t="str">
            <v>C040</v>
          </cell>
          <cell r="B41" t="str">
            <v xml:space="preserve">      RIFAT</v>
          </cell>
          <cell r="C41" t="str">
            <v>Jahan</v>
          </cell>
          <cell r="D41" t="str">
            <v>Female</v>
          </cell>
          <cell r="E41">
            <v>30</v>
          </cell>
          <cell r="F41" t="str">
            <v>Dhaka</v>
          </cell>
          <cell r="G41">
            <v>45838</v>
          </cell>
          <cell r="K41" t="str">
            <v>Rifat Jahan</v>
          </cell>
        </row>
        <row r="42">
          <cell r="A42" t="str">
            <v>C041</v>
          </cell>
          <cell r="B42" t="str">
            <v>Zubair</v>
          </cell>
          <cell r="C42" t="str">
            <v>Rahman</v>
          </cell>
          <cell r="D42" t="str">
            <v>Male</v>
          </cell>
          <cell r="E42">
            <v>39</v>
          </cell>
          <cell r="F42" t="str">
            <v>Chittagong</v>
          </cell>
          <cell r="G42">
            <v>45733</v>
          </cell>
          <cell r="K42" t="str">
            <v>Zubair Rahman</v>
          </cell>
        </row>
        <row r="43">
          <cell r="A43" t="str">
            <v>C042</v>
          </cell>
          <cell r="B43" t="str">
            <v>Liza</v>
          </cell>
          <cell r="C43" t="str">
            <v>Khanom</v>
          </cell>
          <cell r="D43" t="str">
            <v>Female</v>
          </cell>
          <cell r="E43">
            <v>29</v>
          </cell>
          <cell r="F43" t="str">
            <v>Chittagong</v>
          </cell>
          <cell r="G43">
            <v>44950</v>
          </cell>
          <cell r="K43" t="str">
            <v>Liza Khanom</v>
          </cell>
        </row>
        <row r="44">
          <cell r="A44" t="str">
            <v>C043</v>
          </cell>
          <cell r="B44" t="str">
            <v>Mahinur</v>
          </cell>
          <cell r="C44" t="str">
            <v>Rahman</v>
          </cell>
          <cell r="D44" t="str">
            <v>Male</v>
          </cell>
          <cell r="E44">
            <v>26</v>
          </cell>
          <cell r="F44" t="str">
            <v>Dhaka</v>
          </cell>
          <cell r="G44">
            <v>45613</v>
          </cell>
          <cell r="K44" t="str">
            <v>Mahinur Rahman</v>
          </cell>
        </row>
        <row r="45">
          <cell r="A45" t="str">
            <v>C044</v>
          </cell>
          <cell r="B45" t="str">
            <v>Tanjila</v>
          </cell>
          <cell r="C45" t="str">
            <v>Yasmin</v>
          </cell>
          <cell r="D45" t="str">
            <v>Female</v>
          </cell>
          <cell r="E45">
            <v>36</v>
          </cell>
          <cell r="F45" t="str">
            <v>Dhaka</v>
          </cell>
          <cell r="G45">
            <v>45601</v>
          </cell>
          <cell r="K45" t="str">
            <v>Tanjila Yasmin</v>
          </cell>
        </row>
        <row r="46">
          <cell r="A46" t="str">
            <v>C045</v>
          </cell>
          <cell r="B46" t="str">
            <v>Ayan</v>
          </cell>
          <cell r="C46" t="str">
            <v>Hasan</v>
          </cell>
          <cell r="D46" t="str">
            <v>Male</v>
          </cell>
          <cell r="E46">
            <v>34</v>
          </cell>
          <cell r="F46" t="str">
            <v>Dhaka</v>
          </cell>
          <cell r="G46">
            <v>45357</v>
          </cell>
          <cell r="K46" t="str">
            <v>Ayan Hasan</v>
          </cell>
        </row>
        <row r="47">
          <cell r="A47" t="str">
            <v>C046</v>
          </cell>
          <cell r="B47" t="str">
            <v>Nusrat</v>
          </cell>
          <cell r="C47" t="str">
            <v>Nahar</v>
          </cell>
          <cell r="D47" t="str">
            <v>Female</v>
          </cell>
          <cell r="E47">
            <v>35</v>
          </cell>
          <cell r="F47" t="str">
            <v>Sylhet</v>
          </cell>
          <cell r="G47">
            <v>44690</v>
          </cell>
          <cell r="K47" t="str">
            <v>Nusrat Nahar</v>
          </cell>
        </row>
        <row r="48">
          <cell r="A48" t="str">
            <v>C047</v>
          </cell>
          <cell r="B48" t="str">
            <v>Samin</v>
          </cell>
          <cell r="C48" t="str">
            <v>Reza</v>
          </cell>
          <cell r="D48" t="str">
            <v>Male</v>
          </cell>
          <cell r="E48">
            <v>33</v>
          </cell>
          <cell r="F48" t="str">
            <v>Dhaka</v>
          </cell>
          <cell r="G48">
            <v>44783</v>
          </cell>
          <cell r="K48" t="str">
            <v>Samin Reza</v>
          </cell>
        </row>
        <row r="49">
          <cell r="A49" t="str">
            <v>C048</v>
          </cell>
          <cell r="B49" t="str">
            <v>Ishrat</v>
          </cell>
          <cell r="C49" t="str">
            <v>Jahan</v>
          </cell>
          <cell r="D49" t="str">
            <v>Female</v>
          </cell>
          <cell r="E49">
            <v>37</v>
          </cell>
          <cell r="F49" t="str">
            <v>Chittagong</v>
          </cell>
          <cell r="G49">
            <v>45253</v>
          </cell>
          <cell r="K49" t="str">
            <v>Ishrat Jahan</v>
          </cell>
        </row>
        <row r="50">
          <cell r="A50" t="str">
            <v>C049</v>
          </cell>
          <cell r="B50" t="str">
            <v>Arif</v>
          </cell>
          <cell r="C50" t="str">
            <v>Mahmud</v>
          </cell>
          <cell r="D50" t="str">
            <v>Male</v>
          </cell>
          <cell r="E50">
            <v>31</v>
          </cell>
          <cell r="F50" t="str">
            <v>Sylhet</v>
          </cell>
          <cell r="G50">
            <v>45013</v>
          </cell>
          <cell r="K50" t="str">
            <v>Arif Mahmud</v>
          </cell>
        </row>
        <row r="51">
          <cell r="A51" t="str">
            <v>C050</v>
          </cell>
          <cell r="B51" t="str">
            <v>Tamanna</v>
          </cell>
          <cell r="C51" t="str">
            <v>Ferdous</v>
          </cell>
          <cell r="D51" t="str">
            <v>Female</v>
          </cell>
          <cell r="E51">
            <v>36</v>
          </cell>
          <cell r="F51" t="str">
            <v>Chittagong</v>
          </cell>
          <cell r="G51">
            <v>44946</v>
          </cell>
          <cell r="K51" t="str">
            <v>Tamanna Ferdous</v>
          </cell>
        </row>
        <row r="52">
          <cell r="A52" t="str">
            <v>C051</v>
          </cell>
          <cell r="B52" t="str">
            <v>Shanto</v>
          </cell>
          <cell r="C52" t="str">
            <v>Islam</v>
          </cell>
          <cell r="D52" t="str">
            <v>Male</v>
          </cell>
          <cell r="E52">
            <v>40</v>
          </cell>
          <cell r="F52" t="str">
            <v>Chittagong</v>
          </cell>
          <cell r="G52">
            <v>45608</v>
          </cell>
          <cell r="K52" t="str">
            <v>Shanto Islam</v>
          </cell>
        </row>
        <row r="53">
          <cell r="A53" t="str">
            <v>C052</v>
          </cell>
          <cell r="B53" t="str">
            <v>Kona</v>
          </cell>
          <cell r="C53" t="str">
            <v>Sultana</v>
          </cell>
          <cell r="D53" t="str">
            <v>Female</v>
          </cell>
          <cell r="E53">
            <v>29</v>
          </cell>
          <cell r="F53" t="str">
            <v>Chittagong</v>
          </cell>
          <cell r="G53">
            <v>45411</v>
          </cell>
          <cell r="K53" t="str">
            <v>Kona Sultana</v>
          </cell>
        </row>
        <row r="54">
          <cell r="A54" t="str">
            <v>C053</v>
          </cell>
          <cell r="B54" t="str">
            <v>Zahin</v>
          </cell>
          <cell r="C54" t="str">
            <v>Alam</v>
          </cell>
          <cell r="D54" t="str">
            <v>Male</v>
          </cell>
          <cell r="E54">
            <v>30</v>
          </cell>
          <cell r="F54" t="str">
            <v>Dhaka</v>
          </cell>
          <cell r="G54">
            <v>44737</v>
          </cell>
          <cell r="K54" t="str">
            <v>Zahin Alam</v>
          </cell>
        </row>
        <row r="55">
          <cell r="A55" t="str">
            <v>C054</v>
          </cell>
          <cell r="B55" t="str">
            <v>Ripa</v>
          </cell>
          <cell r="C55" t="str">
            <v>Khatun</v>
          </cell>
          <cell r="D55" t="str">
            <v>Female</v>
          </cell>
          <cell r="E55">
            <v>26</v>
          </cell>
          <cell r="F55" t="str">
            <v>Sylhet</v>
          </cell>
          <cell r="G55">
            <v>45334</v>
          </cell>
          <cell r="K55" t="str">
            <v>Ripa Khatun</v>
          </cell>
        </row>
        <row r="56">
          <cell r="A56" t="str">
            <v>C055</v>
          </cell>
          <cell r="B56" t="str">
            <v>Nabil</v>
          </cell>
          <cell r="C56" t="str">
            <v>Hossain</v>
          </cell>
          <cell r="D56" t="str">
            <v>Male</v>
          </cell>
          <cell r="E56">
            <v>39</v>
          </cell>
          <cell r="F56" t="str">
            <v>Dhaka</v>
          </cell>
          <cell r="G56">
            <v>44591</v>
          </cell>
          <cell r="K56" t="str">
            <v>Nabil Hossain</v>
          </cell>
        </row>
        <row r="57">
          <cell r="A57" t="str">
            <v>C056</v>
          </cell>
          <cell r="B57" t="str">
            <v>Tania</v>
          </cell>
          <cell r="C57" t="str">
            <v>Akter</v>
          </cell>
          <cell r="D57" t="str">
            <v>Female</v>
          </cell>
          <cell r="E57">
            <v>28</v>
          </cell>
          <cell r="F57" t="str">
            <v>Dhaka</v>
          </cell>
          <cell r="G57">
            <v>45583</v>
          </cell>
          <cell r="K57" t="str">
            <v>Tania Akter</v>
          </cell>
        </row>
        <row r="58">
          <cell r="A58" t="str">
            <v>C057</v>
          </cell>
          <cell r="B58" t="str">
            <v>Hridoy</v>
          </cell>
          <cell r="C58" t="str">
            <v>Ahmed</v>
          </cell>
          <cell r="D58" t="str">
            <v>Male</v>
          </cell>
          <cell r="E58">
            <v>25</v>
          </cell>
          <cell r="F58" t="str">
            <v>Sylhet</v>
          </cell>
          <cell r="G58">
            <v>45083</v>
          </cell>
          <cell r="K58" t="str">
            <v>Hridoy Ahmed</v>
          </cell>
        </row>
        <row r="59">
          <cell r="A59" t="str">
            <v>C058</v>
          </cell>
          <cell r="B59" t="str">
            <v>Neha</v>
          </cell>
          <cell r="C59" t="str">
            <v>Tabassum</v>
          </cell>
          <cell r="D59" t="str">
            <v>Female</v>
          </cell>
          <cell r="E59">
            <v>37</v>
          </cell>
          <cell r="F59" t="str">
            <v>Sylhet</v>
          </cell>
          <cell r="G59">
            <v>44953</v>
          </cell>
          <cell r="K59" t="str">
            <v>Neha Tabassum</v>
          </cell>
        </row>
        <row r="60">
          <cell r="A60" t="str">
            <v>C059</v>
          </cell>
          <cell r="B60" t="str">
            <v>Foysal</v>
          </cell>
          <cell r="C60" t="str">
            <v>Karim</v>
          </cell>
          <cell r="D60" t="str">
            <v>Male</v>
          </cell>
          <cell r="E60">
            <v>25</v>
          </cell>
          <cell r="F60" t="str">
            <v>Dhaka</v>
          </cell>
          <cell r="G60">
            <v>45452</v>
          </cell>
          <cell r="K60" t="str">
            <v>Foysal Karim</v>
          </cell>
        </row>
        <row r="61">
          <cell r="A61" t="str">
            <v>C060</v>
          </cell>
          <cell r="B61" t="str">
            <v>Ruksana</v>
          </cell>
          <cell r="C61" t="str">
            <v>Begum</v>
          </cell>
          <cell r="D61" t="str">
            <v>Female</v>
          </cell>
          <cell r="E61">
            <v>38</v>
          </cell>
          <cell r="F61" t="str">
            <v>Dhaka</v>
          </cell>
          <cell r="G61">
            <v>44569</v>
          </cell>
          <cell r="K61" t="str">
            <v>Ruksana Begum</v>
          </cell>
        </row>
        <row r="62">
          <cell r="A62" t="str">
            <v>C061</v>
          </cell>
          <cell r="B62" t="str">
            <v>Emon</v>
          </cell>
          <cell r="C62" t="str">
            <v>Chowdhury</v>
          </cell>
          <cell r="D62" t="str">
            <v>Male</v>
          </cell>
          <cell r="E62">
            <v>37</v>
          </cell>
          <cell r="F62" t="str">
            <v>Dhaka</v>
          </cell>
          <cell r="G62">
            <v>44918</v>
          </cell>
          <cell r="K62" t="str">
            <v>Emon Chowdhury</v>
          </cell>
        </row>
        <row r="63">
          <cell r="A63" t="str">
            <v>C062</v>
          </cell>
          <cell r="B63" t="str">
            <v>Sathi</v>
          </cell>
          <cell r="C63" t="str">
            <v>Rahman</v>
          </cell>
          <cell r="D63" t="str">
            <v>Female</v>
          </cell>
          <cell r="E63">
            <v>34</v>
          </cell>
          <cell r="F63" t="str">
            <v>Sylhet</v>
          </cell>
          <cell r="G63">
            <v>45840</v>
          </cell>
          <cell r="K63" t="str">
            <v>Sathi Rahman</v>
          </cell>
        </row>
        <row r="64">
          <cell r="A64" t="str">
            <v>C063</v>
          </cell>
          <cell r="B64" t="str">
            <v>Kamrul</v>
          </cell>
          <cell r="C64" t="str">
            <v>Hasan</v>
          </cell>
          <cell r="D64" t="str">
            <v>Male</v>
          </cell>
          <cell r="E64">
            <v>45</v>
          </cell>
          <cell r="F64" t="str">
            <v>Dhaka</v>
          </cell>
          <cell r="G64">
            <v>44939</v>
          </cell>
          <cell r="K64" t="str">
            <v>Kamrul Hasan</v>
          </cell>
        </row>
        <row r="65">
          <cell r="A65" t="str">
            <v>C064</v>
          </cell>
          <cell r="B65" t="str">
            <v>Mehnaz</v>
          </cell>
          <cell r="C65" t="str">
            <v xml:space="preserve">    SultaNA</v>
          </cell>
          <cell r="D65" t="str">
            <v>Female</v>
          </cell>
          <cell r="E65">
            <v>32</v>
          </cell>
          <cell r="F65" t="str">
            <v>Dhaka</v>
          </cell>
          <cell r="G65">
            <v>45409</v>
          </cell>
          <cell r="K65" t="str">
            <v>Mehnaz Sultana</v>
          </cell>
        </row>
        <row r="66">
          <cell r="A66" t="str">
            <v>C065</v>
          </cell>
          <cell r="B66" t="str">
            <v>Nahid</v>
          </cell>
          <cell r="C66" t="str">
            <v>Islam</v>
          </cell>
          <cell r="D66" t="str">
            <v>Male</v>
          </cell>
          <cell r="E66">
            <v>36</v>
          </cell>
          <cell r="F66" t="str">
            <v>Dhaka</v>
          </cell>
          <cell r="G66">
            <v>45336</v>
          </cell>
          <cell r="K66" t="str">
            <v>Nahid Islam</v>
          </cell>
        </row>
        <row r="67">
          <cell r="A67" t="str">
            <v>C066</v>
          </cell>
          <cell r="B67" t="str">
            <v>JANNat</v>
          </cell>
          <cell r="C67" t="str">
            <v>Ara</v>
          </cell>
          <cell r="D67" t="str">
            <v>Female</v>
          </cell>
          <cell r="E67">
            <v>30</v>
          </cell>
          <cell r="F67" t="str">
            <v>Dhaka</v>
          </cell>
          <cell r="G67">
            <v>45368</v>
          </cell>
          <cell r="K67" t="str">
            <v>Jannat Ara</v>
          </cell>
        </row>
        <row r="68">
          <cell r="A68" t="str">
            <v>C067</v>
          </cell>
          <cell r="B68" t="str">
            <v>Faisal</v>
          </cell>
          <cell r="C68" t="str">
            <v>Mahmud</v>
          </cell>
          <cell r="D68" t="str">
            <v>Male</v>
          </cell>
          <cell r="E68">
            <v>45</v>
          </cell>
          <cell r="F68" t="str">
            <v>Chittagong</v>
          </cell>
          <cell r="G68">
            <v>44657</v>
          </cell>
          <cell r="K68" t="str">
            <v>Faisal Mahmud</v>
          </cell>
        </row>
        <row r="69">
          <cell r="A69" t="str">
            <v>C068</v>
          </cell>
          <cell r="B69" t="str">
            <v>Sanjida</v>
          </cell>
          <cell r="C69" t="str">
            <v>Islam</v>
          </cell>
          <cell r="D69" t="str">
            <v>Female</v>
          </cell>
          <cell r="E69">
            <v>45</v>
          </cell>
          <cell r="F69" t="str">
            <v>Dhaka</v>
          </cell>
          <cell r="G69">
            <v>45815</v>
          </cell>
          <cell r="K69" t="str">
            <v>Sanjida Islam</v>
          </cell>
        </row>
        <row r="70">
          <cell r="A70" t="str">
            <v>C069</v>
          </cell>
          <cell r="B70" t="str">
            <v>Mostafa</v>
          </cell>
          <cell r="C70" t="str">
            <v>Kamal</v>
          </cell>
          <cell r="D70" t="str">
            <v>Male</v>
          </cell>
          <cell r="E70">
            <v>37</v>
          </cell>
          <cell r="F70" t="str">
            <v>Chittagong</v>
          </cell>
          <cell r="G70">
            <v>44785</v>
          </cell>
          <cell r="K70" t="str">
            <v>Mostafa Kamal</v>
          </cell>
        </row>
        <row r="71">
          <cell r="A71" t="str">
            <v>C070</v>
          </cell>
          <cell r="B71" t="str">
            <v>Urmi</v>
          </cell>
          <cell r="C71" t="str">
            <v>Khatun</v>
          </cell>
          <cell r="D71" t="str">
            <v>Female</v>
          </cell>
          <cell r="E71">
            <v>40</v>
          </cell>
          <cell r="F71" t="str">
            <v>Chittagong</v>
          </cell>
          <cell r="G71">
            <v>44641</v>
          </cell>
          <cell r="K71" t="str">
            <v>Urmi Khatun</v>
          </cell>
        </row>
        <row r="72">
          <cell r="A72" t="str">
            <v>C071</v>
          </cell>
          <cell r="B72" t="str">
            <v>Moinul</v>
          </cell>
          <cell r="C72" t="str">
            <v>Islam</v>
          </cell>
          <cell r="D72" t="str">
            <v>Male</v>
          </cell>
          <cell r="E72">
            <v>41</v>
          </cell>
          <cell r="F72" t="str">
            <v>Dhaka</v>
          </cell>
          <cell r="G72">
            <v>45840</v>
          </cell>
          <cell r="K72" t="str">
            <v>Moinul Islam</v>
          </cell>
        </row>
        <row r="73">
          <cell r="A73" t="str">
            <v>C072</v>
          </cell>
          <cell r="B73" t="str">
            <v>Nowshin</v>
          </cell>
          <cell r="C73" t="str">
            <v>Nahar</v>
          </cell>
          <cell r="D73" t="str">
            <v>Female</v>
          </cell>
          <cell r="E73">
            <v>41</v>
          </cell>
          <cell r="F73" t="str">
            <v>Chittagong</v>
          </cell>
          <cell r="G73">
            <v>45469</v>
          </cell>
          <cell r="K73" t="str">
            <v>Nowshin Nahar</v>
          </cell>
        </row>
        <row r="74">
          <cell r="A74" t="str">
            <v>C073</v>
          </cell>
          <cell r="B74" t="str">
            <v>Rakibul</v>
          </cell>
          <cell r="C74" t="str">
            <v>Hasan</v>
          </cell>
          <cell r="D74" t="str">
            <v>Male</v>
          </cell>
          <cell r="E74">
            <v>34</v>
          </cell>
          <cell r="F74" t="str">
            <v>Dhaka</v>
          </cell>
          <cell r="G74">
            <v>44622</v>
          </cell>
          <cell r="K74" t="str">
            <v>Rakibul Hasan</v>
          </cell>
        </row>
        <row r="75">
          <cell r="A75" t="str">
            <v>C074</v>
          </cell>
          <cell r="B75" t="str">
            <v>Mou</v>
          </cell>
          <cell r="C75" t="str">
            <v>Sultana</v>
          </cell>
          <cell r="D75" t="str">
            <v>Female</v>
          </cell>
          <cell r="E75">
            <v>36</v>
          </cell>
          <cell r="F75" t="str">
            <v>Dhaka</v>
          </cell>
          <cell r="G75">
            <v>45686</v>
          </cell>
          <cell r="K75" t="str">
            <v>Mou Sultana</v>
          </cell>
        </row>
        <row r="76">
          <cell r="A76" t="str">
            <v>C075</v>
          </cell>
          <cell r="B76" t="str">
            <v>Salman</v>
          </cell>
          <cell r="C76" t="str">
            <v>Rahman</v>
          </cell>
          <cell r="D76" t="str">
            <v>Male</v>
          </cell>
          <cell r="E76">
            <v>40</v>
          </cell>
          <cell r="F76" t="str">
            <v>Sylhet</v>
          </cell>
          <cell r="G76">
            <v>45840</v>
          </cell>
          <cell r="K76" t="str">
            <v>Salman Rahman</v>
          </cell>
        </row>
        <row r="77">
          <cell r="A77" t="str">
            <v>C076</v>
          </cell>
          <cell r="B77" t="str">
            <v>Priya</v>
          </cell>
          <cell r="C77" t="str">
            <v>Rani</v>
          </cell>
          <cell r="D77" t="str">
            <v>Female</v>
          </cell>
          <cell r="E77">
            <v>40</v>
          </cell>
          <cell r="F77" t="str">
            <v>Sylhet</v>
          </cell>
          <cell r="G77">
            <v>45840</v>
          </cell>
          <cell r="K77" t="str">
            <v>Priya Rani</v>
          </cell>
        </row>
        <row r="78">
          <cell r="A78" t="str">
            <v>C077</v>
          </cell>
          <cell r="B78" t="str">
            <v>Jubaer</v>
          </cell>
          <cell r="C78" t="str">
            <v>Ahmed</v>
          </cell>
          <cell r="D78" t="str">
            <v>Male</v>
          </cell>
          <cell r="E78">
            <v>30</v>
          </cell>
          <cell r="F78" t="str">
            <v>Sylhet</v>
          </cell>
          <cell r="G78">
            <v>44615</v>
          </cell>
          <cell r="K78" t="str">
            <v>Jubaer Ahmed</v>
          </cell>
        </row>
        <row r="79">
          <cell r="A79" t="str">
            <v>C078</v>
          </cell>
          <cell r="B79" t="str">
            <v>Marufa</v>
          </cell>
          <cell r="C79" t="str">
            <v>Akter</v>
          </cell>
          <cell r="D79" t="str">
            <v>Female</v>
          </cell>
          <cell r="E79">
            <v>35</v>
          </cell>
          <cell r="F79" t="str">
            <v>Sylhet</v>
          </cell>
          <cell r="G79">
            <v>44751</v>
          </cell>
          <cell r="K79" t="str">
            <v>Marufa Akter</v>
          </cell>
        </row>
        <row r="80">
          <cell r="A80" t="str">
            <v>C079</v>
          </cell>
          <cell r="B80" t="str">
            <v>Minhaz</v>
          </cell>
          <cell r="C80" t="str">
            <v>Hossain</v>
          </cell>
          <cell r="D80" t="str">
            <v>Male</v>
          </cell>
          <cell r="E80">
            <v>31</v>
          </cell>
          <cell r="F80" t="str">
            <v>Chittagong</v>
          </cell>
          <cell r="G80">
            <v>44912</v>
          </cell>
          <cell r="K80" t="str">
            <v>Minhaz Hossain</v>
          </cell>
        </row>
        <row r="81">
          <cell r="A81" t="str">
            <v>C080</v>
          </cell>
          <cell r="B81" t="str">
            <v>Tasnim</v>
          </cell>
          <cell r="C81" t="str">
            <v>Jahan</v>
          </cell>
          <cell r="D81" t="str">
            <v>Female</v>
          </cell>
          <cell r="E81">
            <v>37</v>
          </cell>
          <cell r="F81" t="str">
            <v>Sylhet</v>
          </cell>
          <cell r="G81">
            <v>45615</v>
          </cell>
          <cell r="K81" t="str">
            <v>Tasnim Jahan</v>
          </cell>
        </row>
        <row r="82">
          <cell r="A82" t="str">
            <v>C081</v>
          </cell>
          <cell r="B82" t="str">
            <v>Niaz</v>
          </cell>
          <cell r="C82" t="str">
            <v>Uddin</v>
          </cell>
          <cell r="D82" t="str">
            <v>Male</v>
          </cell>
          <cell r="E82">
            <v>31</v>
          </cell>
          <cell r="F82" t="str">
            <v>Sylhet</v>
          </cell>
          <cell r="G82">
            <v>45809</v>
          </cell>
          <cell r="K82" t="str">
            <v>Niaz Uddin</v>
          </cell>
        </row>
        <row r="83">
          <cell r="A83" t="str">
            <v>C082</v>
          </cell>
          <cell r="B83" t="str">
            <v>Mim</v>
          </cell>
          <cell r="C83" t="str">
            <v>Chowdhury</v>
          </cell>
          <cell r="D83" t="str">
            <v>Female</v>
          </cell>
          <cell r="E83">
            <v>41</v>
          </cell>
          <cell r="F83" t="str">
            <v>Dhaka</v>
          </cell>
          <cell r="G83">
            <v>45154</v>
          </cell>
          <cell r="K83" t="str">
            <v>Mim Chowdhury</v>
          </cell>
        </row>
        <row r="84">
          <cell r="A84" t="str">
            <v>C083</v>
          </cell>
          <cell r="B84" t="str">
            <v>Ahsan</v>
          </cell>
          <cell r="C84" t="str">
            <v>Kabir</v>
          </cell>
          <cell r="D84" t="str">
            <v>Male</v>
          </cell>
          <cell r="E84">
            <v>41</v>
          </cell>
          <cell r="F84" t="str">
            <v>Chittagong</v>
          </cell>
          <cell r="G84">
            <v>45104</v>
          </cell>
          <cell r="K84" t="str">
            <v>Ahsan Kabir</v>
          </cell>
        </row>
        <row r="85">
          <cell r="A85" t="str">
            <v>C084</v>
          </cell>
          <cell r="B85" t="str">
            <v>Samia</v>
          </cell>
          <cell r="C85" t="str">
            <v>Rahman</v>
          </cell>
          <cell r="D85" t="str">
            <v>Female</v>
          </cell>
          <cell r="E85">
            <v>41</v>
          </cell>
          <cell r="F85" t="str">
            <v>Dhaka</v>
          </cell>
          <cell r="G85">
            <v>45342</v>
          </cell>
          <cell r="K85" t="str">
            <v>Samia Rahman</v>
          </cell>
        </row>
        <row r="86">
          <cell r="A86" t="str">
            <v>C085</v>
          </cell>
          <cell r="B86" t="str">
            <v>Zahidul</v>
          </cell>
          <cell r="C86" t="str">
            <v>Islam</v>
          </cell>
          <cell r="D86" t="str">
            <v>Male</v>
          </cell>
          <cell r="E86">
            <v>39</v>
          </cell>
          <cell r="F86" t="str">
            <v>Sylhet</v>
          </cell>
          <cell r="G86">
            <v>45445</v>
          </cell>
          <cell r="K86" t="str">
            <v>Zahidul Islam</v>
          </cell>
        </row>
        <row r="87">
          <cell r="A87" t="str">
            <v>C086</v>
          </cell>
          <cell r="B87" t="str">
            <v>Munni</v>
          </cell>
          <cell r="C87" t="str">
            <v>Akter</v>
          </cell>
          <cell r="D87" t="str">
            <v>Female</v>
          </cell>
          <cell r="E87">
            <v>29</v>
          </cell>
          <cell r="F87" t="str">
            <v>Sylhet</v>
          </cell>
          <cell r="G87">
            <v>44697</v>
          </cell>
          <cell r="K87" t="str">
            <v>Munni Akter</v>
          </cell>
        </row>
        <row r="88">
          <cell r="A88" t="str">
            <v>C087</v>
          </cell>
          <cell r="B88" t="str">
            <v>Shoaib</v>
          </cell>
          <cell r="C88" t="str">
            <v>Hossain</v>
          </cell>
          <cell r="D88" t="str">
            <v>Male</v>
          </cell>
          <cell r="E88">
            <v>41</v>
          </cell>
          <cell r="F88" t="str">
            <v>Dhaka</v>
          </cell>
          <cell r="G88">
            <v>45247</v>
          </cell>
          <cell r="K88" t="str">
            <v>Shoaib Hossain</v>
          </cell>
        </row>
        <row r="89">
          <cell r="A89" t="str">
            <v>C088</v>
          </cell>
          <cell r="B89" t="str">
            <v>Tahmina</v>
          </cell>
          <cell r="C89" t="str">
            <v>Begum</v>
          </cell>
          <cell r="D89" t="str">
            <v>Female</v>
          </cell>
          <cell r="E89">
            <v>40</v>
          </cell>
          <cell r="F89" t="str">
            <v>Dhaka</v>
          </cell>
          <cell r="G89">
            <v>44861</v>
          </cell>
          <cell r="K89" t="str">
            <v>Tahmina Begum</v>
          </cell>
        </row>
        <row r="90">
          <cell r="A90" t="str">
            <v>C089</v>
          </cell>
          <cell r="B90" t="str">
            <v>Ismail</v>
          </cell>
          <cell r="C90" t="str">
            <v>Hossain</v>
          </cell>
          <cell r="D90" t="str">
            <v>Male</v>
          </cell>
          <cell r="E90">
            <v>37</v>
          </cell>
          <cell r="F90" t="str">
            <v>Dhaka</v>
          </cell>
          <cell r="G90">
            <v>45114</v>
          </cell>
          <cell r="K90" t="str">
            <v>Ismail Hossain</v>
          </cell>
        </row>
        <row r="91">
          <cell r="A91" t="str">
            <v>C090</v>
          </cell>
          <cell r="B91" t="str">
            <v>Elma</v>
          </cell>
          <cell r="C91" t="str">
            <v>Sultana</v>
          </cell>
          <cell r="D91" t="str">
            <v>Female</v>
          </cell>
          <cell r="E91">
            <v>36</v>
          </cell>
          <cell r="F91" t="str">
            <v>Chittagong</v>
          </cell>
          <cell r="G91">
            <v>44621</v>
          </cell>
          <cell r="K91" t="str">
            <v>Elma Sultana</v>
          </cell>
        </row>
        <row r="92">
          <cell r="A92" t="str">
            <v>C091</v>
          </cell>
          <cell r="B92" t="str">
            <v>Adnan</v>
          </cell>
          <cell r="C92" t="str">
            <v>Rahman</v>
          </cell>
          <cell r="D92" t="str">
            <v>Male</v>
          </cell>
          <cell r="E92">
            <v>25</v>
          </cell>
          <cell r="F92" t="str">
            <v>Chittagong</v>
          </cell>
          <cell r="G92">
            <v>45840</v>
          </cell>
          <cell r="K92" t="str">
            <v>Adnan Rahman</v>
          </cell>
        </row>
        <row r="93">
          <cell r="A93" t="str">
            <v>C092</v>
          </cell>
          <cell r="B93" t="str">
            <v>Keya</v>
          </cell>
          <cell r="C93" t="str">
            <v>Khatun</v>
          </cell>
          <cell r="D93" t="str">
            <v>Female</v>
          </cell>
          <cell r="E93">
            <v>44</v>
          </cell>
          <cell r="F93" t="str">
            <v>Sylhet</v>
          </cell>
          <cell r="G93">
            <v>45840</v>
          </cell>
          <cell r="K93" t="str">
            <v>Keya Khatun</v>
          </cell>
        </row>
        <row r="94">
          <cell r="A94" t="str">
            <v>C093</v>
          </cell>
          <cell r="B94" t="str">
            <v>Sifat</v>
          </cell>
          <cell r="C94" t="str">
            <v>Karim</v>
          </cell>
          <cell r="D94" t="str">
            <v>Male</v>
          </cell>
          <cell r="E94">
            <v>41</v>
          </cell>
          <cell r="F94" t="str">
            <v>Sylhet</v>
          </cell>
          <cell r="G94">
            <v>44612</v>
          </cell>
          <cell r="K94" t="str">
            <v>Sifat Karim</v>
          </cell>
        </row>
        <row r="95">
          <cell r="A95" t="str">
            <v>C094</v>
          </cell>
          <cell r="B95" t="str">
            <v>Moumita</v>
          </cell>
          <cell r="C95" t="str">
            <v>Haque</v>
          </cell>
          <cell r="D95" t="str">
            <v>Female</v>
          </cell>
          <cell r="E95">
            <v>43</v>
          </cell>
          <cell r="F95" t="str">
            <v>Dhaka</v>
          </cell>
          <cell r="G95">
            <v>45716</v>
          </cell>
          <cell r="K95" t="str">
            <v>Moumita Haque</v>
          </cell>
        </row>
        <row r="96">
          <cell r="A96" t="str">
            <v>C095</v>
          </cell>
          <cell r="B96" t="str">
            <v>Tashrif</v>
          </cell>
          <cell r="C96" t="str">
            <v>Islam</v>
          </cell>
          <cell r="D96" t="str">
            <v>Male</v>
          </cell>
          <cell r="E96">
            <v>32</v>
          </cell>
          <cell r="F96" t="str">
            <v>Dhaka</v>
          </cell>
          <cell r="G96">
            <v>45295</v>
          </cell>
          <cell r="K96" t="str">
            <v>Tashrif Islam</v>
          </cell>
        </row>
        <row r="97">
          <cell r="A97" t="str">
            <v>C096</v>
          </cell>
          <cell r="B97" t="str">
            <v>Sadia</v>
          </cell>
          <cell r="C97" t="str">
            <v>Parvin</v>
          </cell>
          <cell r="D97" t="str">
            <v>Female</v>
          </cell>
          <cell r="E97">
            <v>26</v>
          </cell>
          <cell r="F97" t="str">
            <v>Chittagong</v>
          </cell>
          <cell r="G97">
            <v>44894</v>
          </cell>
          <cell r="K97" t="str">
            <v>Sadia Parvin</v>
          </cell>
        </row>
        <row r="98">
          <cell r="A98" t="str">
            <v>C097</v>
          </cell>
          <cell r="B98" t="str">
            <v>Jahid</v>
          </cell>
          <cell r="C98" t="str">
            <v>Hasan</v>
          </cell>
          <cell r="D98" t="str">
            <v>Male</v>
          </cell>
          <cell r="E98">
            <v>26</v>
          </cell>
          <cell r="F98" t="str">
            <v>Chittagong</v>
          </cell>
          <cell r="G98">
            <v>45390</v>
          </cell>
          <cell r="K98" t="str">
            <v>Jahid Hasan</v>
          </cell>
        </row>
        <row r="99">
          <cell r="A99" t="str">
            <v>C098</v>
          </cell>
          <cell r="B99" t="str">
            <v>Aklima</v>
          </cell>
          <cell r="C99" t="str">
            <v>Khatun</v>
          </cell>
          <cell r="D99" t="str">
            <v>Female</v>
          </cell>
          <cell r="E99">
            <v>29</v>
          </cell>
          <cell r="F99" t="str">
            <v>Chittagong</v>
          </cell>
          <cell r="G99">
            <v>45317</v>
          </cell>
          <cell r="K99" t="str">
            <v>Aklima Khatun</v>
          </cell>
        </row>
        <row r="100">
          <cell r="A100" t="str">
            <v>C099</v>
          </cell>
          <cell r="B100" t="str">
            <v>Mahmudul</v>
          </cell>
          <cell r="C100" t="str">
            <v>Hasan</v>
          </cell>
          <cell r="D100" t="str">
            <v>Male</v>
          </cell>
          <cell r="E100">
            <v>28</v>
          </cell>
          <cell r="F100" t="str">
            <v>Chittagong</v>
          </cell>
          <cell r="G100">
            <v>45840</v>
          </cell>
          <cell r="K100" t="str">
            <v>Mahmudul Hasan</v>
          </cell>
        </row>
        <row r="101">
          <cell r="A101" t="str">
            <v>C100</v>
          </cell>
          <cell r="B101" t="str">
            <v>Rubina</v>
          </cell>
          <cell r="C101" t="str">
            <v>Aktar</v>
          </cell>
          <cell r="D101" t="str">
            <v>Female</v>
          </cell>
          <cell r="E101">
            <v>26</v>
          </cell>
          <cell r="F101" t="str">
            <v>Dhaka</v>
          </cell>
          <cell r="G101">
            <v>44775</v>
          </cell>
          <cell r="K101" t="str">
            <v>Rubina Aktar</v>
          </cell>
        </row>
        <row r="102">
          <cell r="A102" t="str">
            <v>C101</v>
          </cell>
          <cell r="B102" t="str">
            <v>Rayhan</v>
          </cell>
          <cell r="C102" t="str">
            <v>Hossain</v>
          </cell>
          <cell r="D102" t="str">
            <v>Male</v>
          </cell>
          <cell r="E102">
            <v>38</v>
          </cell>
          <cell r="F102" t="str">
            <v>Sylhet</v>
          </cell>
          <cell r="G102">
            <v>45054</v>
          </cell>
          <cell r="K102" t="str">
            <v>Rayhan Hossain</v>
          </cell>
        </row>
        <row r="103">
          <cell r="A103" t="str">
            <v>C102</v>
          </cell>
          <cell r="B103" t="str">
            <v>Sultana</v>
          </cell>
          <cell r="C103" t="str">
            <v>Nasrin</v>
          </cell>
          <cell r="D103" t="str">
            <v>Female</v>
          </cell>
          <cell r="E103">
            <v>45</v>
          </cell>
          <cell r="F103" t="str">
            <v>Sylhet</v>
          </cell>
          <cell r="G103">
            <v>44697</v>
          </cell>
          <cell r="K103" t="str">
            <v>Sultana Nasrin</v>
          </cell>
        </row>
        <row r="104">
          <cell r="A104" t="str">
            <v>C103</v>
          </cell>
          <cell r="B104" t="str">
            <v>Shakil</v>
          </cell>
          <cell r="C104" t="str">
            <v>Ahmed</v>
          </cell>
          <cell r="D104" t="str">
            <v>Male</v>
          </cell>
          <cell r="E104">
            <v>28</v>
          </cell>
          <cell r="F104" t="str">
            <v>Chittagong</v>
          </cell>
          <cell r="G104">
            <v>45513</v>
          </cell>
          <cell r="K104" t="str">
            <v>Shakil Ahmed</v>
          </cell>
        </row>
        <row r="105">
          <cell r="A105" t="str">
            <v>C104</v>
          </cell>
          <cell r="B105" t="str">
            <v>Antora</v>
          </cell>
          <cell r="C105" t="str">
            <v>Das</v>
          </cell>
          <cell r="D105" t="str">
            <v>Female</v>
          </cell>
          <cell r="E105">
            <v>44</v>
          </cell>
          <cell r="F105" t="str">
            <v>Chittagong</v>
          </cell>
          <cell r="G105">
            <v>45364</v>
          </cell>
          <cell r="K105" t="str">
            <v>Antora Das</v>
          </cell>
        </row>
        <row r="106">
          <cell r="A106" t="str">
            <v>C105</v>
          </cell>
          <cell r="B106" t="str">
            <v>Khaled</v>
          </cell>
          <cell r="C106" t="str">
            <v>Mahmud</v>
          </cell>
          <cell r="D106" t="str">
            <v>Male</v>
          </cell>
          <cell r="E106">
            <v>41</v>
          </cell>
          <cell r="F106" t="str">
            <v>Chittagong</v>
          </cell>
          <cell r="G106">
            <v>45100</v>
          </cell>
          <cell r="K106" t="str">
            <v>Khaled Mahmud</v>
          </cell>
        </row>
        <row r="107">
          <cell r="A107" t="str">
            <v>C106</v>
          </cell>
          <cell r="B107" t="str">
            <v>Rukhsar</v>
          </cell>
          <cell r="C107" t="str">
            <v>Rahman</v>
          </cell>
          <cell r="D107" t="str">
            <v>Female</v>
          </cell>
          <cell r="E107">
            <v>39</v>
          </cell>
          <cell r="F107" t="str">
            <v>Sylhet</v>
          </cell>
          <cell r="G107">
            <v>45650</v>
          </cell>
          <cell r="K107" t="str">
            <v>Rukhsar Rahman</v>
          </cell>
        </row>
        <row r="108">
          <cell r="A108" t="str">
            <v>C107</v>
          </cell>
          <cell r="B108" t="str">
            <v>Omar</v>
          </cell>
          <cell r="C108" t="str">
            <v>Faruq</v>
          </cell>
          <cell r="D108" t="str">
            <v>Male</v>
          </cell>
          <cell r="E108">
            <v>25</v>
          </cell>
          <cell r="F108" t="str">
            <v>Dhaka</v>
          </cell>
          <cell r="G108">
            <v>44631</v>
          </cell>
          <cell r="K108" t="str">
            <v>Omar Faruq</v>
          </cell>
        </row>
        <row r="109">
          <cell r="A109" t="str">
            <v>C108</v>
          </cell>
          <cell r="B109" t="str">
            <v>Nafisa</v>
          </cell>
          <cell r="C109" t="str">
            <v>Hossain</v>
          </cell>
          <cell r="D109" t="str">
            <v>Female</v>
          </cell>
          <cell r="E109">
            <v>45</v>
          </cell>
          <cell r="F109" t="str">
            <v>Sylhet</v>
          </cell>
          <cell r="G109">
            <v>45756</v>
          </cell>
          <cell r="K109" t="str">
            <v>Nafisa Hossain</v>
          </cell>
        </row>
        <row r="110">
          <cell r="A110" t="str">
            <v>C109</v>
          </cell>
          <cell r="B110" t="str">
            <v>Nazmul</v>
          </cell>
          <cell r="C110" t="str">
            <v>Arefin</v>
          </cell>
          <cell r="D110" t="str">
            <v>Male</v>
          </cell>
          <cell r="E110">
            <v>39</v>
          </cell>
          <cell r="F110" t="str">
            <v>Dhaka</v>
          </cell>
          <cell r="G110">
            <v>44565</v>
          </cell>
          <cell r="K110" t="str">
            <v>Nazmul Arefin</v>
          </cell>
        </row>
        <row r="111">
          <cell r="A111" t="str">
            <v>C110</v>
          </cell>
          <cell r="B111" t="str">
            <v>Nilufa</v>
          </cell>
          <cell r="C111" t="str">
            <v>Yasmin</v>
          </cell>
          <cell r="D111" t="str">
            <v>Female</v>
          </cell>
          <cell r="E111">
            <v>45</v>
          </cell>
          <cell r="F111" t="str">
            <v>Dhaka</v>
          </cell>
          <cell r="G111">
            <v>45047</v>
          </cell>
          <cell r="K111" t="str">
            <v>Nilufa Yasmin</v>
          </cell>
        </row>
        <row r="112">
          <cell r="A112" t="str">
            <v>C111</v>
          </cell>
          <cell r="B112" t="str">
            <v>Alamin</v>
          </cell>
          <cell r="C112" t="str">
            <v>Hossain</v>
          </cell>
          <cell r="D112" t="str">
            <v>Male</v>
          </cell>
          <cell r="E112">
            <v>29</v>
          </cell>
          <cell r="F112" t="str">
            <v>Sylhet</v>
          </cell>
          <cell r="G112">
            <v>44860</v>
          </cell>
          <cell r="K112" t="str">
            <v>Alamin Hossain</v>
          </cell>
        </row>
        <row r="113">
          <cell r="A113" t="str">
            <v>C112</v>
          </cell>
          <cell r="B113" t="str">
            <v>Farzana</v>
          </cell>
          <cell r="C113" t="str">
            <v>Akhter</v>
          </cell>
          <cell r="D113" t="str">
            <v>Female</v>
          </cell>
          <cell r="E113">
            <v>32</v>
          </cell>
          <cell r="F113" t="str">
            <v>Chittagong</v>
          </cell>
          <cell r="G113">
            <v>45350</v>
          </cell>
          <cell r="K113" t="str">
            <v>Farzana Akhter</v>
          </cell>
        </row>
        <row r="114">
          <cell r="A114" t="str">
            <v>C113</v>
          </cell>
          <cell r="B114" t="str">
            <v>Shahin</v>
          </cell>
          <cell r="C114" t="str">
            <v>Alam</v>
          </cell>
          <cell r="D114" t="str">
            <v>Male</v>
          </cell>
          <cell r="E114">
            <v>33</v>
          </cell>
          <cell r="F114" t="str">
            <v>Chittagong</v>
          </cell>
          <cell r="G114">
            <v>45840</v>
          </cell>
          <cell r="K114" t="str">
            <v>Shahin Alam</v>
          </cell>
        </row>
        <row r="115">
          <cell r="A115" t="str">
            <v>C114</v>
          </cell>
          <cell r="B115" t="str">
            <v>Mahfuza</v>
          </cell>
          <cell r="C115" t="str">
            <v>Khatun</v>
          </cell>
          <cell r="D115" t="str">
            <v>Female</v>
          </cell>
          <cell r="E115">
            <v>26</v>
          </cell>
          <cell r="F115" t="str">
            <v>Sylhet</v>
          </cell>
          <cell r="G115">
            <v>44725</v>
          </cell>
          <cell r="K115" t="str">
            <v>Mahfuza Khatun</v>
          </cell>
        </row>
        <row r="116">
          <cell r="A116" t="str">
            <v>C115</v>
          </cell>
          <cell r="B116" t="str">
            <v>Hasanuzzaman</v>
          </cell>
          <cell r="C116" t="str">
            <v>Roni</v>
          </cell>
          <cell r="D116" t="str">
            <v>Male</v>
          </cell>
          <cell r="E116">
            <v>32</v>
          </cell>
          <cell r="F116" t="str">
            <v>Sylhet</v>
          </cell>
          <cell r="G116">
            <v>45654</v>
          </cell>
          <cell r="K116" t="str">
            <v>Hasanuzzaman Roni</v>
          </cell>
        </row>
        <row r="117">
          <cell r="A117" t="str">
            <v>C116</v>
          </cell>
          <cell r="B117" t="str">
            <v>Shormi</v>
          </cell>
          <cell r="C117" t="str">
            <v>Nahar</v>
          </cell>
          <cell r="D117" t="str">
            <v>Female</v>
          </cell>
          <cell r="E117">
            <v>34</v>
          </cell>
          <cell r="F117" t="str">
            <v>Dhaka</v>
          </cell>
          <cell r="G117">
            <v>44659</v>
          </cell>
          <cell r="K117" t="str">
            <v>Shormi Nahar</v>
          </cell>
        </row>
        <row r="118">
          <cell r="A118" t="str">
            <v>C117</v>
          </cell>
          <cell r="B118" t="str">
            <v>Hossain</v>
          </cell>
          <cell r="C118" t="str">
            <v>Mollah</v>
          </cell>
          <cell r="D118" t="str">
            <v>Male</v>
          </cell>
          <cell r="E118">
            <v>38</v>
          </cell>
          <cell r="F118" t="str">
            <v>Chittagong</v>
          </cell>
          <cell r="G118">
            <v>44915</v>
          </cell>
          <cell r="K118" t="str">
            <v>Hossain Mollah</v>
          </cell>
        </row>
        <row r="119">
          <cell r="A119" t="str">
            <v>C118</v>
          </cell>
          <cell r="B119" t="str">
            <v>Lamiya</v>
          </cell>
          <cell r="C119" t="str">
            <v>Ferdous</v>
          </cell>
          <cell r="D119" t="str">
            <v>Female</v>
          </cell>
          <cell r="E119">
            <v>32</v>
          </cell>
          <cell r="F119" t="str">
            <v>Dhaka</v>
          </cell>
          <cell r="G119">
            <v>44974</v>
          </cell>
          <cell r="K119" t="str">
            <v>Lamiya Ferdous</v>
          </cell>
        </row>
        <row r="120">
          <cell r="A120" t="str">
            <v>C119</v>
          </cell>
          <cell r="B120" t="str">
            <v>Mehedi</v>
          </cell>
          <cell r="C120" t="str">
            <v>Hasan</v>
          </cell>
          <cell r="D120" t="str">
            <v>Male</v>
          </cell>
          <cell r="E120">
            <v>31</v>
          </cell>
          <cell r="F120" t="str">
            <v>Sylhet</v>
          </cell>
          <cell r="G120">
            <v>45728</v>
          </cell>
          <cell r="K120" t="str">
            <v>Mehedi Hasan</v>
          </cell>
        </row>
        <row r="121">
          <cell r="A121" t="str">
            <v>C120</v>
          </cell>
          <cell r="B121" t="str">
            <v>Safa</v>
          </cell>
          <cell r="C121" t="str">
            <v>Sultana</v>
          </cell>
          <cell r="D121" t="str">
            <v>Female</v>
          </cell>
          <cell r="E121">
            <v>27</v>
          </cell>
          <cell r="F121" t="str">
            <v>Sylhet</v>
          </cell>
          <cell r="G121">
            <v>45618</v>
          </cell>
          <cell r="K121" t="str">
            <v>Safa Sultana</v>
          </cell>
        </row>
      </sheetData>
      <sheetData sheetId="1">
        <row r="1">
          <cell r="A1" t="str">
            <v>Customer_ID</v>
          </cell>
          <cell r="B1" t="str">
            <v>Last Purchase Date</v>
          </cell>
          <cell r="C1" t="str">
            <v>Total Order</v>
          </cell>
          <cell r="D1" t="str">
            <v>Total Spent</v>
          </cell>
          <cell r="E1" t="str">
            <v>Support Tickets</v>
          </cell>
          <cell r="F1" t="str">
            <v>Latest Rating</v>
          </cell>
        </row>
        <row r="2">
          <cell r="A2" t="str">
            <v>C001</v>
          </cell>
          <cell r="B2">
            <v>45726</v>
          </cell>
          <cell r="C2">
            <v>36</v>
          </cell>
          <cell r="D2">
            <v>52353</v>
          </cell>
          <cell r="E2">
            <v>7</v>
          </cell>
          <cell r="F2">
            <v>2</v>
          </cell>
        </row>
        <row r="3">
          <cell r="A3" t="str">
            <v>C002</v>
          </cell>
          <cell r="B3">
            <v>45722</v>
          </cell>
          <cell r="C3">
            <v>11</v>
          </cell>
          <cell r="D3">
            <v>20196</v>
          </cell>
          <cell r="E3">
            <v>4</v>
          </cell>
          <cell r="F3">
            <v>1</v>
          </cell>
        </row>
        <row r="4">
          <cell r="A4" t="str">
            <v>C003</v>
          </cell>
          <cell r="B4">
            <v>45841</v>
          </cell>
          <cell r="C4">
            <v>26</v>
          </cell>
          <cell r="D4">
            <v>26520</v>
          </cell>
          <cell r="E4">
            <v>0</v>
          </cell>
          <cell r="F4">
            <v>3</v>
          </cell>
        </row>
        <row r="5">
          <cell r="A5" t="str">
            <v>C004</v>
          </cell>
          <cell r="B5">
            <v>45824</v>
          </cell>
          <cell r="C5">
            <v>2</v>
          </cell>
          <cell r="D5">
            <v>2962</v>
          </cell>
          <cell r="E5">
            <v>6</v>
          </cell>
          <cell r="F5">
            <v>1</v>
          </cell>
        </row>
        <row r="6">
          <cell r="A6" t="str">
            <v>C005</v>
          </cell>
          <cell r="B6">
            <v>45660</v>
          </cell>
          <cell r="C6">
            <v>30</v>
          </cell>
          <cell r="D6">
            <v>31080</v>
          </cell>
          <cell r="E6">
            <v>10</v>
          </cell>
          <cell r="F6">
            <v>2</v>
          </cell>
        </row>
        <row r="7">
          <cell r="A7" t="str">
            <v>C006</v>
          </cell>
          <cell r="B7">
            <v>45788</v>
          </cell>
          <cell r="C7">
            <v>8</v>
          </cell>
          <cell r="D7">
            <v>11744</v>
          </cell>
          <cell r="E7">
            <v>3</v>
          </cell>
          <cell r="F7">
            <v>1</v>
          </cell>
        </row>
        <row r="8">
          <cell r="A8" t="str">
            <v>C007</v>
          </cell>
          <cell r="B8">
            <v>45609</v>
          </cell>
          <cell r="C8">
            <v>9</v>
          </cell>
          <cell r="D8">
            <v>14985</v>
          </cell>
          <cell r="E8">
            <v>0</v>
          </cell>
          <cell r="F8">
            <v>0</v>
          </cell>
        </row>
        <row r="9">
          <cell r="A9" t="str">
            <v>C008</v>
          </cell>
          <cell r="B9">
            <v>45612</v>
          </cell>
          <cell r="C9">
            <v>19</v>
          </cell>
          <cell r="D9">
            <v>35150</v>
          </cell>
          <cell r="E9">
            <v>7</v>
          </cell>
          <cell r="F9">
            <v>3</v>
          </cell>
        </row>
        <row r="10">
          <cell r="A10" t="str">
            <v>C009</v>
          </cell>
          <cell r="B10">
            <v>45650</v>
          </cell>
          <cell r="C10">
            <v>1</v>
          </cell>
          <cell r="D10">
            <v>1006</v>
          </cell>
          <cell r="E10">
            <v>6</v>
          </cell>
          <cell r="F10">
            <v>5</v>
          </cell>
        </row>
        <row r="11">
          <cell r="A11" t="str">
            <v>C010</v>
          </cell>
          <cell r="B11">
            <v>45802</v>
          </cell>
          <cell r="C11">
            <v>14</v>
          </cell>
          <cell r="D11">
            <v>14952</v>
          </cell>
          <cell r="E11">
            <v>4</v>
          </cell>
          <cell r="F11">
            <v>3</v>
          </cell>
        </row>
        <row r="12">
          <cell r="A12" t="str">
            <v>C011</v>
          </cell>
          <cell r="B12">
            <v>45681</v>
          </cell>
          <cell r="C12">
            <v>3</v>
          </cell>
          <cell r="D12">
            <v>2253</v>
          </cell>
          <cell r="E12">
            <v>0</v>
          </cell>
          <cell r="F12">
            <v>4</v>
          </cell>
        </row>
        <row r="13">
          <cell r="A13" t="str">
            <v>C012</v>
          </cell>
          <cell r="B13">
            <v>45733</v>
          </cell>
          <cell r="C13">
            <v>20</v>
          </cell>
          <cell r="D13">
            <v>32060</v>
          </cell>
          <cell r="E13">
            <v>10</v>
          </cell>
          <cell r="F13">
            <v>4</v>
          </cell>
        </row>
        <row r="14">
          <cell r="A14" t="str">
            <v>C013</v>
          </cell>
          <cell r="B14">
            <v>45799</v>
          </cell>
          <cell r="C14">
            <v>16</v>
          </cell>
          <cell r="D14">
            <v>13408</v>
          </cell>
          <cell r="E14">
            <v>8</v>
          </cell>
          <cell r="F14">
            <v>0</v>
          </cell>
        </row>
        <row r="15">
          <cell r="A15" t="str">
            <v>C014</v>
          </cell>
          <cell r="B15">
            <v>45813</v>
          </cell>
          <cell r="C15">
            <v>3</v>
          </cell>
          <cell r="D15">
            <v>3282</v>
          </cell>
          <cell r="E15">
            <v>8</v>
          </cell>
          <cell r="F15">
            <v>3</v>
          </cell>
        </row>
        <row r="16">
          <cell r="A16" t="str">
            <v>C015</v>
          </cell>
          <cell r="B16">
            <v>45755</v>
          </cell>
          <cell r="C16">
            <v>24</v>
          </cell>
          <cell r="D16">
            <v>34776</v>
          </cell>
          <cell r="E16">
            <v>7</v>
          </cell>
          <cell r="F16">
            <v>5</v>
          </cell>
        </row>
        <row r="17">
          <cell r="A17" t="str">
            <v>C016</v>
          </cell>
          <cell r="B17">
            <v>45790</v>
          </cell>
          <cell r="C17">
            <v>27</v>
          </cell>
          <cell r="D17">
            <v>14661</v>
          </cell>
          <cell r="E17">
            <v>3</v>
          </cell>
          <cell r="F17">
            <v>5</v>
          </cell>
        </row>
        <row r="18">
          <cell r="A18" t="str">
            <v>C017</v>
          </cell>
          <cell r="B18">
            <v>45810</v>
          </cell>
          <cell r="C18">
            <v>26</v>
          </cell>
          <cell r="D18">
            <v>29172</v>
          </cell>
          <cell r="E18">
            <v>3</v>
          </cell>
          <cell r="F18">
            <v>1</v>
          </cell>
        </row>
        <row r="19">
          <cell r="A19" t="str">
            <v>C018</v>
          </cell>
          <cell r="B19">
            <v>45807</v>
          </cell>
          <cell r="C19">
            <v>20</v>
          </cell>
          <cell r="D19">
            <v>34820</v>
          </cell>
          <cell r="E19">
            <v>8</v>
          </cell>
          <cell r="F19">
            <v>4</v>
          </cell>
        </row>
        <row r="20">
          <cell r="A20" t="str">
            <v>C019</v>
          </cell>
          <cell r="B20">
            <v>45551</v>
          </cell>
          <cell r="C20">
            <v>16</v>
          </cell>
          <cell r="D20">
            <v>20752</v>
          </cell>
          <cell r="E20">
            <v>5</v>
          </cell>
          <cell r="F20">
            <v>3</v>
          </cell>
        </row>
        <row r="21">
          <cell r="A21" t="str">
            <v>C020</v>
          </cell>
          <cell r="B21">
            <v>45291</v>
          </cell>
          <cell r="C21">
            <v>14</v>
          </cell>
          <cell r="D21">
            <v>21392</v>
          </cell>
          <cell r="E21">
            <v>10</v>
          </cell>
          <cell r="F21">
            <v>2</v>
          </cell>
        </row>
        <row r="22">
          <cell r="A22" t="str">
            <v>C021</v>
          </cell>
          <cell r="B22">
            <v>45638</v>
          </cell>
          <cell r="C22">
            <v>20</v>
          </cell>
          <cell r="D22">
            <v>30180</v>
          </cell>
          <cell r="E22">
            <v>3</v>
          </cell>
          <cell r="F22">
            <v>0</v>
          </cell>
        </row>
        <row r="23">
          <cell r="A23" t="str">
            <v>C022</v>
          </cell>
          <cell r="B23">
            <v>45656</v>
          </cell>
          <cell r="C23">
            <v>17</v>
          </cell>
          <cell r="D23">
            <v>9044</v>
          </cell>
          <cell r="E23">
            <v>9</v>
          </cell>
          <cell r="F23">
            <v>5</v>
          </cell>
        </row>
        <row r="24">
          <cell r="A24" t="str">
            <v>C023</v>
          </cell>
          <cell r="B24">
            <v>45758</v>
          </cell>
          <cell r="C24">
            <v>27</v>
          </cell>
          <cell r="D24">
            <v>38367</v>
          </cell>
          <cell r="E24">
            <v>1</v>
          </cell>
          <cell r="F24">
            <v>0</v>
          </cell>
        </row>
        <row r="25">
          <cell r="A25" t="str">
            <v>C024</v>
          </cell>
          <cell r="B25">
            <v>45841</v>
          </cell>
          <cell r="C25">
            <v>19</v>
          </cell>
          <cell r="D25">
            <v>35473</v>
          </cell>
          <cell r="E25">
            <v>8</v>
          </cell>
          <cell r="F25">
            <v>0</v>
          </cell>
        </row>
        <row r="26">
          <cell r="A26" t="str">
            <v>C025</v>
          </cell>
          <cell r="B26">
            <v>45776</v>
          </cell>
          <cell r="C26">
            <v>30</v>
          </cell>
          <cell r="D26">
            <v>39030</v>
          </cell>
          <cell r="E26">
            <v>3</v>
          </cell>
          <cell r="F26">
            <v>1</v>
          </cell>
        </row>
        <row r="27">
          <cell r="A27" t="str">
            <v>C026</v>
          </cell>
          <cell r="B27">
            <v>45728</v>
          </cell>
          <cell r="C27">
            <v>21</v>
          </cell>
          <cell r="D27">
            <v>37359</v>
          </cell>
          <cell r="E27">
            <v>7</v>
          </cell>
          <cell r="F27">
            <v>5</v>
          </cell>
        </row>
        <row r="28">
          <cell r="A28" t="str">
            <v>C027</v>
          </cell>
          <cell r="B28">
            <v>45317</v>
          </cell>
          <cell r="C28">
            <v>26</v>
          </cell>
          <cell r="D28">
            <v>46306</v>
          </cell>
          <cell r="E28">
            <v>2</v>
          </cell>
          <cell r="F28">
            <v>3</v>
          </cell>
        </row>
        <row r="29">
          <cell r="A29" t="str">
            <v>C028</v>
          </cell>
          <cell r="B29">
            <v>45654</v>
          </cell>
          <cell r="C29">
            <v>29</v>
          </cell>
          <cell r="D29">
            <v>27260</v>
          </cell>
          <cell r="E29">
            <v>7</v>
          </cell>
          <cell r="F29">
            <v>2</v>
          </cell>
        </row>
        <row r="30">
          <cell r="A30" t="str">
            <v>C029</v>
          </cell>
          <cell r="B30">
            <v>45816</v>
          </cell>
          <cell r="C30">
            <v>5</v>
          </cell>
          <cell r="D30">
            <v>8440</v>
          </cell>
          <cell r="E30">
            <v>0</v>
          </cell>
          <cell r="F30">
            <v>2</v>
          </cell>
        </row>
        <row r="31">
          <cell r="A31" t="str">
            <v>C030</v>
          </cell>
          <cell r="B31">
            <v>45728</v>
          </cell>
          <cell r="C31">
            <v>15</v>
          </cell>
          <cell r="D31">
            <v>29985</v>
          </cell>
          <cell r="E31">
            <v>7</v>
          </cell>
          <cell r="F31">
            <v>4</v>
          </cell>
        </row>
        <row r="32">
          <cell r="A32" t="str">
            <v>C031</v>
          </cell>
          <cell r="B32">
            <v>45755</v>
          </cell>
          <cell r="C32">
            <v>27</v>
          </cell>
          <cell r="D32">
            <v>22113</v>
          </cell>
          <cell r="E32">
            <v>5</v>
          </cell>
          <cell r="F32">
            <v>4</v>
          </cell>
        </row>
        <row r="33">
          <cell r="A33" t="str">
            <v>C032</v>
          </cell>
          <cell r="B33">
            <v>45359</v>
          </cell>
          <cell r="C33">
            <v>7</v>
          </cell>
          <cell r="D33">
            <v>9072</v>
          </cell>
          <cell r="E33">
            <v>2</v>
          </cell>
          <cell r="F33">
            <v>4</v>
          </cell>
        </row>
        <row r="34">
          <cell r="A34" t="str">
            <v>C033</v>
          </cell>
          <cell r="B34">
            <v>45139</v>
          </cell>
          <cell r="C34">
            <v>18</v>
          </cell>
          <cell r="D34">
            <v>25308</v>
          </cell>
          <cell r="E34">
            <v>1</v>
          </cell>
          <cell r="F34">
            <v>3</v>
          </cell>
        </row>
        <row r="35">
          <cell r="A35" t="str">
            <v>C034</v>
          </cell>
          <cell r="B35">
            <v>45806</v>
          </cell>
          <cell r="C35">
            <v>26</v>
          </cell>
          <cell r="D35">
            <v>26598</v>
          </cell>
          <cell r="E35">
            <v>10</v>
          </cell>
          <cell r="F35">
            <v>2</v>
          </cell>
        </row>
        <row r="36">
          <cell r="A36" t="str">
            <v>C035</v>
          </cell>
          <cell r="B36">
            <v>45154</v>
          </cell>
          <cell r="C36">
            <v>9</v>
          </cell>
          <cell r="D36">
            <v>7740</v>
          </cell>
          <cell r="E36">
            <v>3</v>
          </cell>
          <cell r="F36">
            <v>3</v>
          </cell>
        </row>
        <row r="37">
          <cell r="A37" t="str">
            <v>C036</v>
          </cell>
          <cell r="B37">
            <v>45812</v>
          </cell>
          <cell r="C37">
            <v>4</v>
          </cell>
          <cell r="D37">
            <v>4888</v>
          </cell>
          <cell r="E37">
            <v>7</v>
          </cell>
          <cell r="F37">
            <v>3</v>
          </cell>
        </row>
        <row r="38">
          <cell r="A38" t="str">
            <v>C037</v>
          </cell>
          <cell r="B38">
            <v>45703</v>
          </cell>
          <cell r="C38">
            <v>23</v>
          </cell>
          <cell r="D38">
            <v>37881</v>
          </cell>
          <cell r="E38">
            <v>3</v>
          </cell>
          <cell r="F38">
            <v>5</v>
          </cell>
        </row>
        <row r="39">
          <cell r="A39" t="str">
            <v>C038</v>
          </cell>
          <cell r="B39">
            <v>45641</v>
          </cell>
          <cell r="C39">
            <v>12</v>
          </cell>
          <cell r="D39">
            <v>20328</v>
          </cell>
          <cell r="E39">
            <v>7</v>
          </cell>
          <cell r="F39">
            <v>1</v>
          </cell>
        </row>
        <row r="40">
          <cell r="A40" t="str">
            <v>C039</v>
          </cell>
          <cell r="B40">
            <v>45110</v>
          </cell>
          <cell r="C40">
            <v>17</v>
          </cell>
          <cell r="D40">
            <v>10795</v>
          </cell>
          <cell r="E40">
            <v>3</v>
          </cell>
          <cell r="F40">
            <v>1</v>
          </cell>
        </row>
        <row r="41">
          <cell r="A41" t="str">
            <v>C040</v>
          </cell>
          <cell r="B41">
            <v>45840</v>
          </cell>
          <cell r="C41">
            <v>2</v>
          </cell>
          <cell r="D41">
            <v>1772</v>
          </cell>
          <cell r="E41">
            <v>9</v>
          </cell>
          <cell r="F41">
            <v>3</v>
          </cell>
        </row>
        <row r="42">
          <cell r="A42" t="str">
            <v>C041</v>
          </cell>
          <cell r="B42">
            <v>45781</v>
          </cell>
          <cell r="C42">
            <v>10</v>
          </cell>
          <cell r="D42">
            <v>11260</v>
          </cell>
          <cell r="E42">
            <v>8</v>
          </cell>
          <cell r="F42">
            <v>0</v>
          </cell>
        </row>
        <row r="43">
          <cell r="A43" t="str">
            <v>C042</v>
          </cell>
          <cell r="B43">
            <v>45185</v>
          </cell>
          <cell r="C43">
            <v>5</v>
          </cell>
          <cell r="D43">
            <v>4295</v>
          </cell>
          <cell r="E43">
            <v>4</v>
          </cell>
          <cell r="F43">
            <v>5</v>
          </cell>
        </row>
        <row r="44">
          <cell r="A44" t="str">
            <v>C043</v>
          </cell>
          <cell r="B44">
            <v>45705</v>
          </cell>
          <cell r="C44">
            <v>20</v>
          </cell>
          <cell r="D44">
            <v>25940</v>
          </cell>
          <cell r="E44">
            <v>7</v>
          </cell>
          <cell r="F44">
            <v>4</v>
          </cell>
        </row>
        <row r="45">
          <cell r="A45" t="str">
            <v>C044</v>
          </cell>
          <cell r="B45">
            <v>45688</v>
          </cell>
          <cell r="C45">
            <v>20</v>
          </cell>
          <cell r="D45">
            <v>17040</v>
          </cell>
          <cell r="E45">
            <v>9</v>
          </cell>
          <cell r="F45">
            <v>0</v>
          </cell>
        </row>
        <row r="46">
          <cell r="A46" t="str">
            <v>C045</v>
          </cell>
          <cell r="B46">
            <v>45789</v>
          </cell>
          <cell r="C46">
            <v>9</v>
          </cell>
          <cell r="D46">
            <v>15093</v>
          </cell>
          <cell r="E46">
            <v>6</v>
          </cell>
          <cell r="F46">
            <v>1</v>
          </cell>
        </row>
        <row r="47">
          <cell r="A47" t="str">
            <v>C046</v>
          </cell>
          <cell r="B47">
            <v>45732</v>
          </cell>
          <cell r="C47">
            <v>9</v>
          </cell>
          <cell r="D47">
            <v>5175</v>
          </cell>
          <cell r="E47">
            <v>4</v>
          </cell>
          <cell r="F47">
            <v>0</v>
          </cell>
        </row>
        <row r="48">
          <cell r="A48" t="str">
            <v>C047</v>
          </cell>
          <cell r="B48">
            <v>45163</v>
          </cell>
          <cell r="C48">
            <v>22</v>
          </cell>
          <cell r="D48">
            <v>43274</v>
          </cell>
          <cell r="E48">
            <v>5</v>
          </cell>
          <cell r="F48">
            <v>5</v>
          </cell>
        </row>
        <row r="49">
          <cell r="A49" t="str">
            <v>C048</v>
          </cell>
          <cell r="B49">
            <v>45688</v>
          </cell>
          <cell r="C49">
            <v>29</v>
          </cell>
          <cell r="D49">
            <v>35409</v>
          </cell>
          <cell r="E49">
            <v>5</v>
          </cell>
          <cell r="F49">
            <v>0</v>
          </cell>
        </row>
        <row r="50">
          <cell r="A50" t="str">
            <v>C049</v>
          </cell>
          <cell r="B50">
            <v>45587</v>
          </cell>
          <cell r="C50">
            <v>22</v>
          </cell>
          <cell r="D50">
            <v>37400</v>
          </cell>
          <cell r="E50">
            <v>9</v>
          </cell>
          <cell r="F50">
            <v>0</v>
          </cell>
        </row>
        <row r="51">
          <cell r="A51" t="str">
            <v>C050</v>
          </cell>
          <cell r="B51">
            <v>45534</v>
          </cell>
          <cell r="C51">
            <v>26</v>
          </cell>
          <cell r="D51">
            <v>38376</v>
          </cell>
          <cell r="E51">
            <v>2</v>
          </cell>
          <cell r="F51">
            <v>1</v>
          </cell>
        </row>
        <row r="52">
          <cell r="A52" t="str">
            <v>C051</v>
          </cell>
          <cell r="B52">
            <v>45750</v>
          </cell>
          <cell r="C52">
            <v>18</v>
          </cell>
          <cell r="D52">
            <v>16524</v>
          </cell>
          <cell r="E52">
            <v>4</v>
          </cell>
          <cell r="F52">
            <v>2</v>
          </cell>
        </row>
        <row r="53">
          <cell r="A53" t="str">
            <v>C052</v>
          </cell>
          <cell r="B53">
            <v>45641</v>
          </cell>
          <cell r="C53">
            <v>17</v>
          </cell>
          <cell r="D53">
            <v>9401</v>
          </cell>
          <cell r="E53">
            <v>2</v>
          </cell>
          <cell r="F53">
            <v>2</v>
          </cell>
        </row>
        <row r="54">
          <cell r="A54" t="str">
            <v>C053</v>
          </cell>
          <cell r="B54">
            <v>45765</v>
          </cell>
          <cell r="C54">
            <v>16</v>
          </cell>
          <cell r="D54">
            <v>18480</v>
          </cell>
          <cell r="E54">
            <v>0</v>
          </cell>
          <cell r="F54">
            <v>4</v>
          </cell>
        </row>
        <row r="55">
          <cell r="A55" t="str">
            <v>C054</v>
          </cell>
          <cell r="B55">
            <v>45779</v>
          </cell>
          <cell r="C55">
            <v>6</v>
          </cell>
          <cell r="D55">
            <v>5712</v>
          </cell>
          <cell r="E55">
            <v>6</v>
          </cell>
          <cell r="F55">
            <v>2</v>
          </cell>
        </row>
        <row r="56">
          <cell r="A56" t="str">
            <v>C055</v>
          </cell>
          <cell r="B56">
            <v>45540</v>
          </cell>
          <cell r="C56">
            <v>20</v>
          </cell>
          <cell r="D56">
            <v>39120</v>
          </cell>
          <cell r="E56">
            <v>5</v>
          </cell>
          <cell r="F56">
            <v>4</v>
          </cell>
        </row>
        <row r="57">
          <cell r="A57" t="str">
            <v>C056</v>
          </cell>
          <cell r="B57">
            <v>45597</v>
          </cell>
          <cell r="C57">
            <v>4</v>
          </cell>
          <cell r="D57">
            <v>3492</v>
          </cell>
          <cell r="E57">
            <v>8</v>
          </cell>
          <cell r="F57">
            <v>3</v>
          </cell>
        </row>
        <row r="58">
          <cell r="A58" t="str">
            <v>C057</v>
          </cell>
          <cell r="B58">
            <v>45797</v>
          </cell>
          <cell r="C58">
            <v>23</v>
          </cell>
          <cell r="D58">
            <v>38111</v>
          </cell>
          <cell r="E58">
            <v>8</v>
          </cell>
          <cell r="F58">
            <v>3</v>
          </cell>
        </row>
        <row r="59">
          <cell r="A59" t="str">
            <v>C058</v>
          </cell>
          <cell r="B59">
            <v>45547</v>
          </cell>
          <cell r="C59">
            <v>25</v>
          </cell>
          <cell r="D59">
            <v>12875</v>
          </cell>
          <cell r="E59">
            <v>8</v>
          </cell>
          <cell r="F59">
            <v>1</v>
          </cell>
        </row>
        <row r="60">
          <cell r="A60" t="str">
            <v>C059</v>
          </cell>
          <cell r="B60">
            <v>45456</v>
          </cell>
          <cell r="C60">
            <v>21</v>
          </cell>
          <cell r="D60">
            <v>41139</v>
          </cell>
          <cell r="E60">
            <v>6</v>
          </cell>
          <cell r="F60">
            <v>4</v>
          </cell>
        </row>
        <row r="61">
          <cell r="A61" t="str">
            <v>C060</v>
          </cell>
          <cell r="B61">
            <v>45518</v>
          </cell>
          <cell r="C61">
            <v>12</v>
          </cell>
          <cell r="D61">
            <v>7104</v>
          </cell>
          <cell r="E61">
            <v>6</v>
          </cell>
          <cell r="F61">
            <v>5</v>
          </cell>
        </row>
        <row r="62">
          <cell r="A62" t="str">
            <v>C061</v>
          </cell>
          <cell r="B62">
            <v>45248</v>
          </cell>
          <cell r="C62">
            <v>21</v>
          </cell>
          <cell r="D62">
            <v>28434</v>
          </cell>
          <cell r="E62">
            <v>6</v>
          </cell>
          <cell r="F62">
            <v>3</v>
          </cell>
        </row>
        <row r="63">
          <cell r="A63" t="str">
            <v>C062</v>
          </cell>
          <cell r="B63">
            <v>45841</v>
          </cell>
          <cell r="C63">
            <v>16</v>
          </cell>
          <cell r="D63">
            <v>14592</v>
          </cell>
          <cell r="E63">
            <v>0</v>
          </cell>
          <cell r="F63">
            <v>1</v>
          </cell>
        </row>
        <row r="64">
          <cell r="A64" t="str">
            <v>C063</v>
          </cell>
          <cell r="B64">
            <v>45405</v>
          </cell>
          <cell r="C64">
            <v>14</v>
          </cell>
          <cell r="D64">
            <v>13860</v>
          </cell>
          <cell r="E64">
            <v>10</v>
          </cell>
          <cell r="F64">
            <v>4</v>
          </cell>
        </row>
        <row r="65">
          <cell r="A65" t="str">
            <v>C064</v>
          </cell>
          <cell r="B65">
            <v>45435</v>
          </cell>
          <cell r="C65">
            <v>8</v>
          </cell>
          <cell r="D65">
            <v>9520</v>
          </cell>
          <cell r="E65">
            <v>9</v>
          </cell>
          <cell r="F65">
            <v>4</v>
          </cell>
        </row>
        <row r="66">
          <cell r="A66" t="str">
            <v>C065</v>
          </cell>
          <cell r="B66">
            <v>45836</v>
          </cell>
          <cell r="C66">
            <v>17</v>
          </cell>
          <cell r="D66">
            <v>33456</v>
          </cell>
          <cell r="E66">
            <v>9</v>
          </cell>
          <cell r="F66">
            <v>5</v>
          </cell>
        </row>
        <row r="67">
          <cell r="A67" t="str">
            <v>C066</v>
          </cell>
          <cell r="B67">
            <v>45836</v>
          </cell>
          <cell r="C67">
            <v>30</v>
          </cell>
          <cell r="D67">
            <v>47640</v>
          </cell>
          <cell r="E67">
            <v>10</v>
          </cell>
          <cell r="F67">
            <v>5</v>
          </cell>
        </row>
        <row r="68">
          <cell r="A68" t="str">
            <v>C067</v>
          </cell>
          <cell r="B68">
            <v>45688</v>
          </cell>
          <cell r="C68">
            <v>4</v>
          </cell>
          <cell r="D68">
            <v>7900</v>
          </cell>
          <cell r="E68">
            <v>5</v>
          </cell>
          <cell r="F68">
            <v>2</v>
          </cell>
        </row>
        <row r="69">
          <cell r="A69" t="str">
            <v>C068</v>
          </cell>
          <cell r="B69">
            <v>45840</v>
          </cell>
          <cell r="C69">
            <v>30</v>
          </cell>
          <cell r="D69">
            <v>16080</v>
          </cell>
          <cell r="E69">
            <v>8</v>
          </cell>
          <cell r="F69">
            <v>4</v>
          </cell>
        </row>
        <row r="70">
          <cell r="A70" t="str">
            <v>C069</v>
          </cell>
          <cell r="B70">
            <v>45497</v>
          </cell>
          <cell r="C70">
            <v>16</v>
          </cell>
          <cell r="D70">
            <v>9360</v>
          </cell>
          <cell r="E70">
            <v>1</v>
          </cell>
          <cell r="F70">
            <v>1</v>
          </cell>
        </row>
        <row r="71">
          <cell r="A71" t="str">
            <v>C070</v>
          </cell>
          <cell r="B71">
            <v>45198</v>
          </cell>
          <cell r="C71">
            <v>13</v>
          </cell>
          <cell r="D71">
            <v>25740</v>
          </cell>
          <cell r="E71">
            <v>7</v>
          </cell>
          <cell r="F71">
            <v>1</v>
          </cell>
        </row>
        <row r="72">
          <cell r="A72" t="str">
            <v>C071</v>
          </cell>
          <cell r="B72">
            <v>45841</v>
          </cell>
          <cell r="C72">
            <v>19</v>
          </cell>
          <cell r="D72">
            <v>15048</v>
          </cell>
          <cell r="E72">
            <v>5</v>
          </cell>
          <cell r="F72">
            <v>5</v>
          </cell>
        </row>
        <row r="73">
          <cell r="A73" t="str">
            <v>C072</v>
          </cell>
          <cell r="B73">
            <v>45644</v>
          </cell>
          <cell r="C73">
            <v>18</v>
          </cell>
          <cell r="D73">
            <v>21294</v>
          </cell>
          <cell r="E73">
            <v>1</v>
          </cell>
          <cell r="F73">
            <v>3</v>
          </cell>
        </row>
        <row r="74">
          <cell r="A74" t="str">
            <v>C073</v>
          </cell>
          <cell r="B74">
            <v>45438</v>
          </cell>
          <cell r="C74">
            <v>26</v>
          </cell>
          <cell r="D74">
            <v>43914</v>
          </cell>
          <cell r="E74">
            <v>0</v>
          </cell>
          <cell r="F74">
            <v>2</v>
          </cell>
        </row>
        <row r="75">
          <cell r="A75" t="str">
            <v>C074</v>
          </cell>
          <cell r="B75">
            <v>45822</v>
          </cell>
          <cell r="C75">
            <v>28</v>
          </cell>
          <cell r="D75">
            <v>31416</v>
          </cell>
          <cell r="E75">
            <v>3</v>
          </cell>
          <cell r="F75">
            <v>3</v>
          </cell>
        </row>
        <row r="76">
          <cell r="A76" t="str">
            <v>C075</v>
          </cell>
          <cell r="B76">
            <v>45842</v>
          </cell>
          <cell r="C76">
            <v>14</v>
          </cell>
          <cell r="D76">
            <v>26726</v>
          </cell>
          <cell r="E76">
            <v>10</v>
          </cell>
          <cell r="F76">
            <v>2</v>
          </cell>
        </row>
        <row r="77">
          <cell r="A77" t="str">
            <v>C076</v>
          </cell>
          <cell r="B77">
            <v>45841</v>
          </cell>
          <cell r="C77">
            <v>23</v>
          </cell>
          <cell r="D77">
            <v>25484</v>
          </cell>
          <cell r="E77">
            <v>5</v>
          </cell>
          <cell r="F77">
            <v>4</v>
          </cell>
        </row>
        <row r="78">
          <cell r="A78" t="str">
            <v>C077</v>
          </cell>
          <cell r="B78">
            <v>45324</v>
          </cell>
          <cell r="C78">
            <v>28</v>
          </cell>
          <cell r="D78">
            <v>40152</v>
          </cell>
          <cell r="E78">
            <v>5</v>
          </cell>
          <cell r="F78">
            <v>1</v>
          </cell>
        </row>
        <row r="79">
          <cell r="A79" t="str">
            <v>C078</v>
          </cell>
          <cell r="B79">
            <v>45333</v>
          </cell>
          <cell r="C79">
            <v>19</v>
          </cell>
          <cell r="D79">
            <v>32946</v>
          </cell>
          <cell r="E79">
            <v>9</v>
          </cell>
          <cell r="F79">
            <v>0</v>
          </cell>
        </row>
        <row r="80">
          <cell r="A80" t="str">
            <v>C079</v>
          </cell>
          <cell r="B80">
            <v>45468</v>
          </cell>
          <cell r="C80">
            <v>10</v>
          </cell>
          <cell r="D80">
            <v>15030</v>
          </cell>
          <cell r="E80">
            <v>10</v>
          </cell>
          <cell r="F80">
            <v>2</v>
          </cell>
        </row>
        <row r="81">
          <cell r="A81" t="str">
            <v>C080</v>
          </cell>
          <cell r="B81">
            <v>45631</v>
          </cell>
          <cell r="C81">
            <v>6</v>
          </cell>
          <cell r="D81">
            <v>3078</v>
          </cell>
          <cell r="E81">
            <v>2</v>
          </cell>
          <cell r="F81">
            <v>3</v>
          </cell>
        </row>
        <row r="82">
          <cell r="A82" t="str">
            <v>C081</v>
          </cell>
          <cell r="B82">
            <v>45830</v>
          </cell>
          <cell r="C82">
            <v>12</v>
          </cell>
          <cell r="D82">
            <v>7536</v>
          </cell>
          <cell r="E82">
            <v>0</v>
          </cell>
          <cell r="F82">
            <v>0</v>
          </cell>
        </row>
        <row r="83">
          <cell r="A83" t="str">
            <v>C082</v>
          </cell>
          <cell r="B83">
            <v>45463</v>
          </cell>
          <cell r="C83">
            <v>7</v>
          </cell>
          <cell r="D83">
            <v>8351</v>
          </cell>
          <cell r="E83">
            <v>10</v>
          </cell>
          <cell r="F83">
            <v>3</v>
          </cell>
        </row>
        <row r="84">
          <cell r="A84" t="str">
            <v>C083</v>
          </cell>
          <cell r="B84">
            <v>45120</v>
          </cell>
          <cell r="C84">
            <v>14</v>
          </cell>
          <cell r="D84">
            <v>24766</v>
          </cell>
          <cell r="E84">
            <v>7</v>
          </cell>
          <cell r="F84">
            <v>1</v>
          </cell>
        </row>
        <row r="85">
          <cell r="A85" t="str">
            <v>C084</v>
          </cell>
          <cell r="B85">
            <v>45449</v>
          </cell>
          <cell r="C85">
            <v>12</v>
          </cell>
          <cell r="D85">
            <v>15288</v>
          </cell>
          <cell r="E85">
            <v>10</v>
          </cell>
          <cell r="F85">
            <v>1</v>
          </cell>
        </row>
        <row r="86">
          <cell r="A86" t="str">
            <v>C085</v>
          </cell>
          <cell r="B86">
            <v>45713</v>
          </cell>
          <cell r="C86">
            <v>17</v>
          </cell>
          <cell r="D86">
            <v>24667</v>
          </cell>
          <cell r="E86">
            <v>4</v>
          </cell>
          <cell r="F86">
            <v>1</v>
          </cell>
        </row>
        <row r="87">
          <cell r="A87" t="str">
            <v>C086</v>
          </cell>
          <cell r="B87">
            <v>45729</v>
          </cell>
          <cell r="C87">
            <v>24</v>
          </cell>
          <cell r="D87">
            <v>16128</v>
          </cell>
          <cell r="E87">
            <v>9</v>
          </cell>
          <cell r="F87">
            <v>5</v>
          </cell>
        </row>
        <row r="88">
          <cell r="A88" t="str">
            <v>C087</v>
          </cell>
          <cell r="B88">
            <v>45465</v>
          </cell>
          <cell r="C88">
            <v>14</v>
          </cell>
          <cell r="D88">
            <v>8302</v>
          </cell>
          <cell r="E88">
            <v>10</v>
          </cell>
          <cell r="F88">
            <v>5</v>
          </cell>
        </row>
        <row r="89">
          <cell r="A89" t="str">
            <v>C088</v>
          </cell>
          <cell r="B89">
            <v>45740</v>
          </cell>
          <cell r="C89">
            <v>12</v>
          </cell>
          <cell r="D89">
            <v>13320</v>
          </cell>
          <cell r="E89">
            <v>8</v>
          </cell>
          <cell r="F89">
            <v>0</v>
          </cell>
        </row>
        <row r="90">
          <cell r="A90" t="str">
            <v>C089</v>
          </cell>
          <cell r="B90">
            <v>45515</v>
          </cell>
          <cell r="C90">
            <v>4</v>
          </cell>
          <cell r="D90">
            <v>3724</v>
          </cell>
          <cell r="E90">
            <v>2</v>
          </cell>
          <cell r="F90">
            <v>2</v>
          </cell>
        </row>
        <row r="91">
          <cell r="A91" t="str">
            <v>C090</v>
          </cell>
          <cell r="B91">
            <v>44929</v>
          </cell>
          <cell r="C91">
            <v>9</v>
          </cell>
          <cell r="D91">
            <v>17640</v>
          </cell>
          <cell r="E91">
            <v>8</v>
          </cell>
          <cell r="F91">
            <v>4</v>
          </cell>
        </row>
        <row r="92">
          <cell r="A92" t="str">
            <v>C091</v>
          </cell>
          <cell r="B92">
            <v>45842</v>
          </cell>
          <cell r="C92">
            <v>21</v>
          </cell>
          <cell r="D92">
            <v>14553</v>
          </cell>
          <cell r="E92">
            <v>8</v>
          </cell>
          <cell r="F92">
            <v>2</v>
          </cell>
        </row>
        <row r="93">
          <cell r="A93" t="str">
            <v>C092</v>
          </cell>
          <cell r="B93">
            <v>45842</v>
          </cell>
          <cell r="C93">
            <v>23</v>
          </cell>
          <cell r="D93">
            <v>18101</v>
          </cell>
          <cell r="E93">
            <v>9</v>
          </cell>
          <cell r="F93">
            <v>5</v>
          </cell>
        </row>
        <row r="94">
          <cell r="A94" t="str">
            <v>C093</v>
          </cell>
          <cell r="B94">
            <v>45673</v>
          </cell>
          <cell r="C94">
            <v>12</v>
          </cell>
          <cell r="D94">
            <v>9144</v>
          </cell>
          <cell r="E94">
            <v>7</v>
          </cell>
          <cell r="F94">
            <v>4</v>
          </cell>
        </row>
        <row r="95">
          <cell r="A95" t="str">
            <v>C094</v>
          </cell>
          <cell r="B95">
            <v>45781</v>
          </cell>
          <cell r="C95">
            <v>10</v>
          </cell>
          <cell r="D95">
            <v>7580</v>
          </cell>
          <cell r="E95">
            <v>6</v>
          </cell>
          <cell r="F95">
            <v>1</v>
          </cell>
        </row>
        <row r="96">
          <cell r="A96" t="str">
            <v>C095</v>
          </cell>
          <cell r="B96">
            <v>45584</v>
          </cell>
          <cell r="C96">
            <v>24</v>
          </cell>
          <cell r="D96">
            <v>24120</v>
          </cell>
          <cell r="E96">
            <v>2</v>
          </cell>
          <cell r="F96">
            <v>3</v>
          </cell>
        </row>
        <row r="97">
          <cell r="A97" t="str">
            <v>C096</v>
          </cell>
          <cell r="B97">
            <v>45612</v>
          </cell>
          <cell r="C97">
            <v>8</v>
          </cell>
          <cell r="D97">
            <v>14248</v>
          </cell>
          <cell r="E97">
            <v>7</v>
          </cell>
          <cell r="F97">
            <v>3</v>
          </cell>
        </row>
        <row r="98">
          <cell r="A98" t="str">
            <v>C097</v>
          </cell>
          <cell r="B98">
            <v>45531</v>
          </cell>
          <cell r="C98">
            <v>4</v>
          </cell>
          <cell r="D98">
            <v>6324</v>
          </cell>
          <cell r="E98">
            <v>6</v>
          </cell>
          <cell r="F98">
            <v>3</v>
          </cell>
        </row>
        <row r="99">
          <cell r="A99" t="str">
            <v>C098</v>
          </cell>
          <cell r="B99">
            <v>45806</v>
          </cell>
          <cell r="C99">
            <v>8</v>
          </cell>
          <cell r="D99">
            <v>4712</v>
          </cell>
          <cell r="E99">
            <v>0</v>
          </cell>
          <cell r="F99">
            <v>4</v>
          </cell>
        </row>
        <row r="100">
          <cell r="A100" t="str">
            <v>C099</v>
          </cell>
          <cell r="B100">
            <v>45842</v>
          </cell>
          <cell r="C100">
            <v>12</v>
          </cell>
          <cell r="D100">
            <v>8208</v>
          </cell>
          <cell r="E100">
            <v>5</v>
          </cell>
          <cell r="F100">
            <v>2</v>
          </cell>
        </row>
        <row r="101">
          <cell r="A101" t="str">
            <v>C100</v>
          </cell>
          <cell r="B101">
            <v>45397</v>
          </cell>
          <cell r="C101">
            <v>4</v>
          </cell>
          <cell r="D101">
            <v>5784</v>
          </cell>
          <cell r="E101">
            <v>5</v>
          </cell>
          <cell r="F101">
            <v>3</v>
          </cell>
        </row>
        <row r="102">
          <cell r="A102" t="str">
            <v>C101</v>
          </cell>
          <cell r="B102">
            <v>45661</v>
          </cell>
          <cell r="C102">
            <v>5</v>
          </cell>
          <cell r="D102">
            <v>8495</v>
          </cell>
          <cell r="E102">
            <v>7</v>
          </cell>
          <cell r="F102">
            <v>4</v>
          </cell>
        </row>
        <row r="103">
          <cell r="A103" t="str">
            <v>C102</v>
          </cell>
          <cell r="B103">
            <v>45164</v>
          </cell>
          <cell r="C103">
            <v>26</v>
          </cell>
          <cell r="D103">
            <v>51454</v>
          </cell>
          <cell r="E103">
            <v>8</v>
          </cell>
          <cell r="F103">
            <v>5</v>
          </cell>
        </row>
        <row r="104">
          <cell r="A104" t="str">
            <v>C103</v>
          </cell>
          <cell r="B104">
            <v>45717</v>
          </cell>
          <cell r="C104">
            <v>10</v>
          </cell>
          <cell r="D104">
            <v>18360</v>
          </cell>
          <cell r="E104">
            <v>0</v>
          </cell>
          <cell r="F104">
            <v>4</v>
          </cell>
        </row>
        <row r="105">
          <cell r="A105" t="str">
            <v>C104</v>
          </cell>
          <cell r="B105">
            <v>45761</v>
          </cell>
          <cell r="C105">
            <v>2</v>
          </cell>
          <cell r="D105">
            <v>2484</v>
          </cell>
          <cell r="E105">
            <v>5</v>
          </cell>
          <cell r="F105">
            <v>3</v>
          </cell>
        </row>
        <row r="106">
          <cell r="A106" t="str">
            <v>C105</v>
          </cell>
          <cell r="B106">
            <v>45636</v>
          </cell>
          <cell r="C106">
            <v>3</v>
          </cell>
          <cell r="D106">
            <v>2142</v>
          </cell>
          <cell r="E106">
            <v>4</v>
          </cell>
          <cell r="F106">
            <v>5</v>
          </cell>
        </row>
        <row r="107">
          <cell r="A107" t="str">
            <v>C106</v>
          </cell>
          <cell r="B107">
            <v>45762</v>
          </cell>
          <cell r="C107">
            <v>20</v>
          </cell>
          <cell r="D107">
            <v>27340</v>
          </cell>
          <cell r="E107">
            <v>1</v>
          </cell>
          <cell r="F107">
            <v>0</v>
          </cell>
        </row>
        <row r="108">
          <cell r="A108" t="str">
            <v>C107</v>
          </cell>
          <cell r="B108">
            <v>45720</v>
          </cell>
          <cell r="C108">
            <v>16</v>
          </cell>
          <cell r="D108">
            <v>25952</v>
          </cell>
          <cell r="E108">
            <v>5</v>
          </cell>
          <cell r="F108">
            <v>5</v>
          </cell>
        </row>
        <row r="109">
          <cell r="A109" t="str">
            <v>C108</v>
          </cell>
          <cell r="B109">
            <v>45777</v>
          </cell>
          <cell r="C109">
            <v>23</v>
          </cell>
          <cell r="D109">
            <v>36202</v>
          </cell>
          <cell r="E109">
            <v>0</v>
          </cell>
          <cell r="F109">
            <v>0</v>
          </cell>
        </row>
        <row r="110">
          <cell r="A110" t="str">
            <v>C109</v>
          </cell>
          <cell r="B110">
            <v>45463</v>
          </cell>
          <cell r="C110">
            <v>29</v>
          </cell>
          <cell r="D110">
            <v>46806</v>
          </cell>
          <cell r="E110">
            <v>6</v>
          </cell>
          <cell r="F110">
            <v>0</v>
          </cell>
        </row>
        <row r="111">
          <cell r="A111" t="str">
            <v>C110</v>
          </cell>
          <cell r="B111">
            <v>45108</v>
          </cell>
          <cell r="C111">
            <v>13</v>
          </cell>
          <cell r="D111">
            <v>16185</v>
          </cell>
          <cell r="E111">
            <v>9</v>
          </cell>
          <cell r="F111">
            <v>4</v>
          </cell>
        </row>
        <row r="112">
          <cell r="A112" t="str">
            <v>C111</v>
          </cell>
          <cell r="B112">
            <v>45652</v>
          </cell>
          <cell r="C112">
            <v>13</v>
          </cell>
          <cell r="D112">
            <v>12272</v>
          </cell>
          <cell r="E112">
            <v>3</v>
          </cell>
          <cell r="F112">
            <v>2</v>
          </cell>
        </row>
        <row r="113">
          <cell r="A113" t="str">
            <v>C112</v>
          </cell>
          <cell r="B113">
            <v>45546</v>
          </cell>
          <cell r="C113">
            <v>16</v>
          </cell>
          <cell r="D113">
            <v>29392</v>
          </cell>
          <cell r="E113">
            <v>10</v>
          </cell>
          <cell r="F113">
            <v>1</v>
          </cell>
        </row>
        <row r="114">
          <cell r="A114" t="str">
            <v>C113</v>
          </cell>
          <cell r="B114">
            <v>45841</v>
          </cell>
          <cell r="C114">
            <v>4</v>
          </cell>
          <cell r="D114">
            <v>7892</v>
          </cell>
          <cell r="E114">
            <v>10</v>
          </cell>
          <cell r="F114">
            <v>0</v>
          </cell>
        </row>
        <row r="115">
          <cell r="A115" t="str">
            <v>C114</v>
          </cell>
          <cell r="B115">
            <v>45054</v>
          </cell>
          <cell r="C115">
            <v>27</v>
          </cell>
          <cell r="D115">
            <v>13554</v>
          </cell>
          <cell r="E115">
            <v>8</v>
          </cell>
          <cell r="F115">
            <v>5</v>
          </cell>
        </row>
        <row r="116">
          <cell r="A116" t="str">
            <v>C115</v>
          </cell>
          <cell r="B116">
            <v>45676</v>
          </cell>
          <cell r="C116">
            <v>5</v>
          </cell>
          <cell r="D116">
            <v>3050</v>
          </cell>
          <cell r="E116">
            <v>4</v>
          </cell>
          <cell r="F116">
            <v>1</v>
          </cell>
        </row>
        <row r="117">
          <cell r="A117" t="str">
            <v>C116</v>
          </cell>
          <cell r="B117">
            <v>44914</v>
          </cell>
          <cell r="C117">
            <v>15</v>
          </cell>
          <cell r="D117">
            <v>19740</v>
          </cell>
          <cell r="E117">
            <v>2</v>
          </cell>
          <cell r="F117">
            <v>5</v>
          </cell>
        </row>
        <row r="118">
          <cell r="A118" t="str">
            <v>C117</v>
          </cell>
          <cell r="B118">
            <v>45119</v>
          </cell>
          <cell r="C118">
            <v>18</v>
          </cell>
          <cell r="D118">
            <v>12780</v>
          </cell>
          <cell r="E118">
            <v>5</v>
          </cell>
          <cell r="F118">
            <v>2</v>
          </cell>
        </row>
        <row r="119">
          <cell r="A119" t="str">
            <v>C118</v>
          </cell>
          <cell r="B119">
            <v>45246</v>
          </cell>
          <cell r="C119">
            <v>21</v>
          </cell>
          <cell r="D119">
            <v>13272</v>
          </cell>
          <cell r="E119">
            <v>4</v>
          </cell>
          <cell r="F119">
            <v>4</v>
          </cell>
        </row>
        <row r="120">
          <cell r="A120" t="str">
            <v>C119</v>
          </cell>
          <cell r="B120">
            <v>45820</v>
          </cell>
          <cell r="C120">
            <v>30</v>
          </cell>
          <cell r="D120">
            <v>39990</v>
          </cell>
          <cell r="E120">
            <v>8</v>
          </cell>
          <cell r="F120">
            <v>1</v>
          </cell>
        </row>
        <row r="121">
          <cell r="A121" t="str">
            <v>C120</v>
          </cell>
          <cell r="B121">
            <v>45702</v>
          </cell>
          <cell r="C121">
            <v>25</v>
          </cell>
          <cell r="D121">
            <v>39875</v>
          </cell>
          <cell r="E121">
            <v>3</v>
          </cell>
          <cell r="F121">
            <v>4</v>
          </cell>
        </row>
      </sheetData>
      <sheetData sheetId="2">
        <row r="1">
          <cell r="A1" t="str">
            <v>Customer_ID</v>
          </cell>
          <cell r="B1" t="str">
            <v>App Uninstallation Status</v>
          </cell>
        </row>
        <row r="2">
          <cell r="A2" t="str">
            <v>C001</v>
          </cell>
          <cell r="B2" t="str">
            <v>N</v>
          </cell>
        </row>
        <row r="3">
          <cell r="A3" t="str">
            <v>C002</v>
          </cell>
          <cell r="B3" t="str">
            <v>Y</v>
          </cell>
        </row>
        <row r="4">
          <cell r="A4" t="str">
            <v>C003</v>
          </cell>
          <cell r="B4" t="str">
            <v>Y</v>
          </cell>
        </row>
        <row r="5">
          <cell r="A5" t="str">
            <v>C004</v>
          </cell>
          <cell r="B5" t="str">
            <v>N</v>
          </cell>
        </row>
        <row r="6">
          <cell r="A6" t="str">
            <v>C005</v>
          </cell>
          <cell r="B6" t="str">
            <v>N</v>
          </cell>
        </row>
        <row r="7">
          <cell r="A7" t="str">
            <v>C006</v>
          </cell>
          <cell r="B7" t="str">
            <v>N</v>
          </cell>
        </row>
        <row r="8">
          <cell r="A8" t="str">
            <v>C007</v>
          </cell>
          <cell r="B8" t="str">
            <v>N</v>
          </cell>
        </row>
        <row r="9">
          <cell r="A9" t="str">
            <v>C008</v>
          </cell>
          <cell r="B9" t="str">
            <v>Y</v>
          </cell>
        </row>
        <row r="10">
          <cell r="A10" t="str">
            <v>C009</v>
          </cell>
          <cell r="B10" t="str">
            <v>Y</v>
          </cell>
        </row>
        <row r="11">
          <cell r="A11" t="str">
            <v>C010</v>
          </cell>
          <cell r="B11" t="str">
            <v>N</v>
          </cell>
        </row>
        <row r="12">
          <cell r="A12" t="str">
            <v>C011</v>
          </cell>
          <cell r="B12" t="str">
            <v>Y</v>
          </cell>
        </row>
        <row r="13">
          <cell r="A13" t="str">
            <v>C012</v>
          </cell>
          <cell r="B13" t="str">
            <v>Y</v>
          </cell>
        </row>
        <row r="14">
          <cell r="A14" t="str">
            <v>C013</v>
          </cell>
          <cell r="B14" t="str">
            <v>N</v>
          </cell>
        </row>
        <row r="15">
          <cell r="A15" t="str">
            <v>C014</v>
          </cell>
          <cell r="B15" t="str">
            <v>N</v>
          </cell>
        </row>
        <row r="16">
          <cell r="A16" t="str">
            <v>C015</v>
          </cell>
          <cell r="B16" t="str">
            <v>N</v>
          </cell>
        </row>
        <row r="17">
          <cell r="A17" t="str">
            <v>C016</v>
          </cell>
          <cell r="B17" t="str">
            <v>N</v>
          </cell>
        </row>
        <row r="18">
          <cell r="A18" t="str">
            <v>C017</v>
          </cell>
          <cell r="B18" t="str">
            <v>N</v>
          </cell>
        </row>
        <row r="19">
          <cell r="A19" t="str">
            <v>C018</v>
          </cell>
          <cell r="B19" t="str">
            <v>N</v>
          </cell>
        </row>
        <row r="20">
          <cell r="A20" t="str">
            <v>C019</v>
          </cell>
          <cell r="B20" t="str">
            <v>Y</v>
          </cell>
        </row>
        <row r="21">
          <cell r="A21" t="str">
            <v>C020</v>
          </cell>
          <cell r="B21" t="str">
            <v>Y</v>
          </cell>
        </row>
        <row r="22">
          <cell r="A22" t="str">
            <v>C021</v>
          </cell>
          <cell r="B22" t="str">
            <v>N</v>
          </cell>
        </row>
        <row r="23">
          <cell r="A23" t="str">
            <v>C022</v>
          </cell>
          <cell r="B23" t="str">
            <v>Y</v>
          </cell>
        </row>
        <row r="24">
          <cell r="A24" t="str">
            <v>C023</v>
          </cell>
          <cell r="B24" t="str">
            <v>Y</v>
          </cell>
        </row>
        <row r="25">
          <cell r="A25" t="str">
            <v>C024</v>
          </cell>
          <cell r="B25" t="str">
            <v>N</v>
          </cell>
        </row>
        <row r="26">
          <cell r="A26" t="str">
            <v>C025</v>
          </cell>
          <cell r="B26" t="str">
            <v>N</v>
          </cell>
        </row>
        <row r="27">
          <cell r="A27" t="str">
            <v>C026</v>
          </cell>
          <cell r="B27" t="str">
            <v>Y</v>
          </cell>
        </row>
        <row r="28">
          <cell r="A28" t="str">
            <v>C027</v>
          </cell>
          <cell r="B28" t="str">
            <v>Y</v>
          </cell>
        </row>
        <row r="29">
          <cell r="A29" t="str">
            <v>C028</v>
          </cell>
          <cell r="B29" t="str">
            <v>N</v>
          </cell>
        </row>
        <row r="30">
          <cell r="A30" t="str">
            <v>C029</v>
          </cell>
          <cell r="B30" t="str">
            <v>Y</v>
          </cell>
        </row>
        <row r="31">
          <cell r="A31" t="str">
            <v>C030</v>
          </cell>
          <cell r="B31" t="str">
            <v>N</v>
          </cell>
        </row>
        <row r="32">
          <cell r="A32" t="str">
            <v>C031</v>
          </cell>
          <cell r="B32" t="str">
            <v>N</v>
          </cell>
        </row>
        <row r="33">
          <cell r="A33" t="str">
            <v>C032</v>
          </cell>
          <cell r="B33" t="str">
            <v>Y</v>
          </cell>
        </row>
        <row r="34">
          <cell r="A34" t="str">
            <v>C033</v>
          </cell>
          <cell r="B34" t="str">
            <v>N</v>
          </cell>
        </row>
        <row r="35">
          <cell r="A35" t="str">
            <v>C034</v>
          </cell>
          <cell r="B35" t="str">
            <v>N</v>
          </cell>
        </row>
        <row r="36">
          <cell r="A36" t="str">
            <v>C035</v>
          </cell>
          <cell r="B36" t="str">
            <v>Y</v>
          </cell>
        </row>
        <row r="37">
          <cell r="A37" t="str">
            <v>C036</v>
          </cell>
          <cell r="B37" t="str">
            <v>Y</v>
          </cell>
        </row>
        <row r="38">
          <cell r="A38" t="str">
            <v>C037</v>
          </cell>
          <cell r="B38" t="str">
            <v>N</v>
          </cell>
        </row>
        <row r="39">
          <cell r="A39" t="str">
            <v>C038</v>
          </cell>
          <cell r="B39" t="str">
            <v>N</v>
          </cell>
        </row>
        <row r="40">
          <cell r="A40" t="str">
            <v>C039</v>
          </cell>
          <cell r="B40" t="str">
            <v>Y</v>
          </cell>
        </row>
        <row r="41">
          <cell r="A41" t="str">
            <v>C040</v>
          </cell>
          <cell r="B41" t="str">
            <v>Y</v>
          </cell>
        </row>
        <row r="42">
          <cell r="A42" t="str">
            <v>C041</v>
          </cell>
          <cell r="B42" t="str">
            <v>Y</v>
          </cell>
        </row>
        <row r="43">
          <cell r="A43" t="str">
            <v>C042</v>
          </cell>
          <cell r="B43" t="str">
            <v>Y</v>
          </cell>
        </row>
        <row r="44">
          <cell r="A44" t="str">
            <v>C043</v>
          </cell>
          <cell r="B44" t="str">
            <v>Y</v>
          </cell>
        </row>
        <row r="45">
          <cell r="A45" t="str">
            <v>C044</v>
          </cell>
          <cell r="B45" t="str">
            <v>Y</v>
          </cell>
        </row>
        <row r="46">
          <cell r="A46" t="str">
            <v>C045</v>
          </cell>
          <cell r="B46" t="str">
            <v>Y</v>
          </cell>
        </row>
        <row r="47">
          <cell r="A47" t="str">
            <v>C046</v>
          </cell>
          <cell r="B47" t="str">
            <v>Y</v>
          </cell>
        </row>
        <row r="48">
          <cell r="A48" t="str">
            <v>C047</v>
          </cell>
          <cell r="B48" t="str">
            <v>Y</v>
          </cell>
        </row>
        <row r="49">
          <cell r="A49" t="str">
            <v>C048</v>
          </cell>
          <cell r="B49" t="str">
            <v>Y</v>
          </cell>
        </row>
        <row r="50">
          <cell r="A50" t="str">
            <v>C049</v>
          </cell>
          <cell r="B50" t="str">
            <v>Y</v>
          </cell>
        </row>
        <row r="51">
          <cell r="A51" t="str">
            <v>C050</v>
          </cell>
          <cell r="B51" t="str">
            <v>Y</v>
          </cell>
        </row>
        <row r="52">
          <cell r="A52" t="str">
            <v>C051</v>
          </cell>
          <cell r="B52" t="str">
            <v>N</v>
          </cell>
        </row>
        <row r="53">
          <cell r="A53" t="str">
            <v>C052</v>
          </cell>
          <cell r="B53" t="str">
            <v>N</v>
          </cell>
        </row>
        <row r="54">
          <cell r="A54" t="str">
            <v>C053</v>
          </cell>
          <cell r="B54" t="str">
            <v>N</v>
          </cell>
        </row>
        <row r="55">
          <cell r="A55" t="str">
            <v>C054</v>
          </cell>
          <cell r="B55" t="str">
            <v>Y</v>
          </cell>
        </row>
        <row r="56">
          <cell r="A56" t="str">
            <v>C055</v>
          </cell>
          <cell r="B56" t="str">
            <v>N</v>
          </cell>
        </row>
        <row r="57">
          <cell r="A57" t="str">
            <v>C056</v>
          </cell>
          <cell r="B57" t="str">
            <v>N</v>
          </cell>
        </row>
        <row r="58">
          <cell r="A58" t="str">
            <v>C057</v>
          </cell>
          <cell r="B58" t="str">
            <v>N</v>
          </cell>
        </row>
        <row r="59">
          <cell r="A59" t="str">
            <v>C058</v>
          </cell>
          <cell r="B59" t="str">
            <v>Y</v>
          </cell>
        </row>
        <row r="60">
          <cell r="A60" t="str">
            <v>C059</v>
          </cell>
          <cell r="B60" t="str">
            <v>N</v>
          </cell>
        </row>
        <row r="61">
          <cell r="A61" t="str">
            <v>C060</v>
          </cell>
          <cell r="B61" t="str">
            <v>N</v>
          </cell>
        </row>
        <row r="62">
          <cell r="A62" t="str">
            <v>C061</v>
          </cell>
          <cell r="B62" t="str">
            <v>N</v>
          </cell>
        </row>
        <row r="63">
          <cell r="A63" t="str">
            <v>C062</v>
          </cell>
          <cell r="B63" t="str">
            <v>N</v>
          </cell>
        </row>
        <row r="64">
          <cell r="A64" t="str">
            <v>C063</v>
          </cell>
          <cell r="B64" t="str">
            <v>N</v>
          </cell>
        </row>
        <row r="65">
          <cell r="A65" t="str">
            <v>C064</v>
          </cell>
          <cell r="B65" t="str">
            <v>N</v>
          </cell>
        </row>
        <row r="66">
          <cell r="A66" t="str">
            <v>C065</v>
          </cell>
          <cell r="B66" t="str">
            <v>N</v>
          </cell>
        </row>
        <row r="67">
          <cell r="A67" t="str">
            <v>C066</v>
          </cell>
          <cell r="B67" t="str">
            <v>N</v>
          </cell>
        </row>
        <row r="68">
          <cell r="A68" t="str">
            <v>C067</v>
          </cell>
          <cell r="B68" t="str">
            <v>N</v>
          </cell>
        </row>
        <row r="69">
          <cell r="A69" t="str">
            <v>C068</v>
          </cell>
          <cell r="B69" t="str">
            <v>Y</v>
          </cell>
        </row>
        <row r="70">
          <cell r="A70" t="str">
            <v>C069</v>
          </cell>
          <cell r="B70" t="str">
            <v>Y</v>
          </cell>
        </row>
        <row r="71">
          <cell r="A71" t="str">
            <v>C070</v>
          </cell>
          <cell r="B71" t="str">
            <v>Y</v>
          </cell>
        </row>
        <row r="72">
          <cell r="A72" t="str">
            <v>C071</v>
          </cell>
          <cell r="B72" t="str">
            <v>Y</v>
          </cell>
        </row>
        <row r="73">
          <cell r="A73" t="str">
            <v>C072</v>
          </cell>
          <cell r="B73" t="str">
            <v>Y</v>
          </cell>
        </row>
        <row r="74">
          <cell r="A74" t="str">
            <v>C073</v>
          </cell>
          <cell r="B74" t="str">
            <v>Y</v>
          </cell>
        </row>
        <row r="75">
          <cell r="A75" t="str">
            <v>C074</v>
          </cell>
          <cell r="B75" t="str">
            <v>N</v>
          </cell>
        </row>
        <row r="76">
          <cell r="A76" t="str">
            <v>C075</v>
          </cell>
          <cell r="B76" t="str">
            <v>N</v>
          </cell>
        </row>
        <row r="77">
          <cell r="A77" t="str">
            <v>C076</v>
          </cell>
          <cell r="B77" t="str">
            <v>N</v>
          </cell>
        </row>
        <row r="78">
          <cell r="A78" t="str">
            <v>C077</v>
          </cell>
          <cell r="B78" t="str">
            <v>Y</v>
          </cell>
        </row>
        <row r="79">
          <cell r="A79" t="str">
            <v>C078</v>
          </cell>
          <cell r="B79" t="str">
            <v>N</v>
          </cell>
        </row>
        <row r="80">
          <cell r="A80" t="str">
            <v>C079</v>
          </cell>
          <cell r="B80" t="str">
            <v>N</v>
          </cell>
        </row>
        <row r="81">
          <cell r="A81" t="str">
            <v>C080</v>
          </cell>
          <cell r="B81" t="str">
            <v>Y</v>
          </cell>
        </row>
        <row r="82">
          <cell r="A82" t="str">
            <v>C081</v>
          </cell>
          <cell r="B82" t="str">
            <v>Y</v>
          </cell>
        </row>
        <row r="83">
          <cell r="A83" t="str">
            <v>C082</v>
          </cell>
          <cell r="B83" t="str">
            <v>Y</v>
          </cell>
        </row>
        <row r="84">
          <cell r="A84" t="str">
            <v>C083</v>
          </cell>
          <cell r="B84" t="str">
            <v>Y</v>
          </cell>
        </row>
        <row r="85">
          <cell r="A85" t="str">
            <v>C084</v>
          </cell>
          <cell r="B85" t="str">
            <v>N</v>
          </cell>
        </row>
        <row r="86">
          <cell r="A86" t="str">
            <v>C085</v>
          </cell>
          <cell r="B86" t="str">
            <v>Y</v>
          </cell>
        </row>
        <row r="87">
          <cell r="A87" t="str">
            <v>C086</v>
          </cell>
          <cell r="B87" t="str">
            <v>N</v>
          </cell>
        </row>
        <row r="88">
          <cell r="A88" t="str">
            <v>C087</v>
          </cell>
          <cell r="B88" t="str">
            <v>N</v>
          </cell>
        </row>
        <row r="89">
          <cell r="A89" t="str">
            <v>C088</v>
          </cell>
          <cell r="B89" t="str">
            <v>N</v>
          </cell>
        </row>
        <row r="90">
          <cell r="A90" t="str">
            <v>C089</v>
          </cell>
          <cell r="B90" t="str">
            <v>Y</v>
          </cell>
        </row>
        <row r="91">
          <cell r="A91" t="str">
            <v>C090</v>
          </cell>
          <cell r="B91" t="str">
            <v>N</v>
          </cell>
        </row>
        <row r="92">
          <cell r="A92" t="str">
            <v>C091</v>
          </cell>
          <cell r="B92" t="str">
            <v>N</v>
          </cell>
        </row>
        <row r="93">
          <cell r="A93" t="str">
            <v>C092</v>
          </cell>
          <cell r="B93" t="str">
            <v>N</v>
          </cell>
        </row>
        <row r="94">
          <cell r="A94" t="str">
            <v>C093</v>
          </cell>
          <cell r="B94" t="str">
            <v>Y</v>
          </cell>
        </row>
        <row r="95">
          <cell r="A95" t="str">
            <v>C094</v>
          </cell>
          <cell r="B95" t="str">
            <v>N</v>
          </cell>
        </row>
        <row r="96">
          <cell r="A96" t="str">
            <v>C095</v>
          </cell>
          <cell r="B96" t="str">
            <v>N</v>
          </cell>
        </row>
        <row r="97">
          <cell r="A97" t="str">
            <v>C096</v>
          </cell>
          <cell r="B97" t="str">
            <v>Y</v>
          </cell>
        </row>
        <row r="98">
          <cell r="A98" t="str">
            <v>C097</v>
          </cell>
          <cell r="B98" t="str">
            <v>Y</v>
          </cell>
        </row>
        <row r="99">
          <cell r="A99" t="str">
            <v>C098</v>
          </cell>
          <cell r="B99" t="str">
            <v>N</v>
          </cell>
        </row>
        <row r="100">
          <cell r="A100" t="str">
            <v>C099</v>
          </cell>
          <cell r="B100" t="str">
            <v>N</v>
          </cell>
        </row>
        <row r="101">
          <cell r="A101" t="str">
            <v>C100</v>
          </cell>
          <cell r="B101" t="str">
            <v>Y</v>
          </cell>
        </row>
        <row r="102">
          <cell r="A102" t="str">
            <v>C101</v>
          </cell>
          <cell r="B102" t="str">
            <v>N</v>
          </cell>
        </row>
        <row r="103">
          <cell r="A103" t="str">
            <v>C102</v>
          </cell>
          <cell r="B103" t="str">
            <v>N</v>
          </cell>
        </row>
        <row r="104">
          <cell r="A104" t="str">
            <v>C103</v>
          </cell>
          <cell r="B104" t="str">
            <v>Y</v>
          </cell>
        </row>
        <row r="105">
          <cell r="A105" t="str">
            <v>C104</v>
          </cell>
          <cell r="B105" t="str">
            <v>N</v>
          </cell>
        </row>
        <row r="106">
          <cell r="A106" t="str">
            <v>C105</v>
          </cell>
          <cell r="B106" t="str">
            <v>N</v>
          </cell>
        </row>
        <row r="107">
          <cell r="A107" t="str">
            <v>C106</v>
          </cell>
          <cell r="B107" t="str">
            <v>Y</v>
          </cell>
        </row>
        <row r="108">
          <cell r="A108" t="str">
            <v>C107</v>
          </cell>
          <cell r="B108" t="str">
            <v>Y</v>
          </cell>
        </row>
        <row r="109">
          <cell r="A109" t="str">
            <v>C108</v>
          </cell>
          <cell r="B109" t="str">
            <v>N</v>
          </cell>
        </row>
        <row r="110">
          <cell r="A110" t="str">
            <v>C109</v>
          </cell>
          <cell r="B110" t="str">
            <v>Y</v>
          </cell>
        </row>
        <row r="111">
          <cell r="A111" t="str">
            <v>C110</v>
          </cell>
          <cell r="B111" t="str">
            <v>N</v>
          </cell>
        </row>
        <row r="112">
          <cell r="A112" t="str">
            <v>C111</v>
          </cell>
          <cell r="B112" t="str">
            <v>N</v>
          </cell>
        </row>
        <row r="113">
          <cell r="A113" t="str">
            <v>C112</v>
          </cell>
          <cell r="B113" t="str">
            <v>Y</v>
          </cell>
        </row>
        <row r="114">
          <cell r="A114" t="str">
            <v>C113</v>
          </cell>
          <cell r="B114" t="str">
            <v>N</v>
          </cell>
        </row>
        <row r="115">
          <cell r="A115" t="str">
            <v>C114</v>
          </cell>
          <cell r="B115" t="str">
            <v>Y</v>
          </cell>
        </row>
        <row r="116">
          <cell r="A116" t="str">
            <v>C115</v>
          </cell>
          <cell r="B116" t="str">
            <v>Y</v>
          </cell>
        </row>
        <row r="117">
          <cell r="A117" t="str">
            <v>C116</v>
          </cell>
          <cell r="B117" t="str">
            <v>N</v>
          </cell>
        </row>
        <row r="118">
          <cell r="A118" t="str">
            <v>C117</v>
          </cell>
          <cell r="B118" t="str">
            <v>Y</v>
          </cell>
        </row>
        <row r="119">
          <cell r="A119" t="str">
            <v>C118</v>
          </cell>
          <cell r="B119" t="str">
            <v>N</v>
          </cell>
        </row>
        <row r="120">
          <cell r="A120" t="str">
            <v>C119</v>
          </cell>
          <cell r="B120" t="str">
            <v>N</v>
          </cell>
        </row>
        <row r="121">
          <cell r="A121" t="str">
            <v>C120</v>
          </cell>
          <cell r="B121" t="str">
            <v>Y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89636-7668-48EE-A819-F508DC06F7DA}" name="Table1" displayName="Table1" ref="A1:D6" totalsRowShown="0" headerRowDxfId="0" dataDxfId="1">
  <autoFilter ref="A1:D6" xr:uid="{3ED70E1C-148C-454D-956E-CE5D72151FB0}"/>
  <tableColumns count="4">
    <tableColumn id="1" xr3:uid="{E9A81D7E-C048-4F6E-8298-73E3428AB77B}" name="_x0009_Churn Score Tag" dataDxfId="5"/>
    <tableColumn id="2" xr3:uid="{1AD72D02-B421-405D-BEBC-78138695FE41}" name="Customer Count" dataDxfId="4">
      <calculatedColumnFormula>COUNTIF('Risk Scoring'!Y:Y,"*"&amp;A2&amp;"*")</calculatedColumnFormula>
    </tableColumn>
    <tableColumn id="3" xr3:uid="{C0C257B2-0E16-463F-860E-A0D57AB047BC}" name="Total Spent Amount" dataDxfId="3">
      <calculatedColumnFormula>SUMIF('Risk Scoring'!Y:Y,"*"&amp;A2&amp;"*",'Risk Scoring'!Z:Z)</calculatedColumnFormula>
    </tableColumn>
    <tableColumn id="4" xr3:uid="{95C3FC8A-90F3-4E0F-AF6E-02E71660F5E4}" name="Average Age" dataDxfId="2">
      <calculatedColumnFormula>IFERROR(AVERAGEIF('Risk Scoring'!Y:Y,"*"&amp;A2&amp;"*",'Risk Scoring'!D:D),0)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R1" workbookViewId="0">
      <selection activeCell="Z3" sqref="Z3:Z122"/>
    </sheetView>
  </sheetViews>
  <sheetFormatPr defaultColWidth="14.44140625" defaultRowHeight="15" customHeight="1"/>
  <cols>
    <col min="1" max="1" width="17.33203125" customWidth="1"/>
    <col min="2" max="2" width="24.33203125" customWidth="1"/>
    <col min="3" max="5" width="17.33203125" customWidth="1"/>
    <col min="6" max="6" width="30.44140625" customWidth="1"/>
    <col min="7" max="7" width="25.21875" customWidth="1"/>
    <col min="8" max="9" width="23.6640625" customWidth="1"/>
    <col min="10" max="11" width="18.109375" customWidth="1"/>
    <col min="12" max="12" width="22.33203125" customWidth="1"/>
    <col min="13" max="14" width="23.6640625" customWidth="1"/>
    <col min="15" max="15" width="29.44140625" customWidth="1"/>
    <col min="16" max="16" width="24" customWidth="1"/>
    <col min="17" max="23" width="23.33203125" customWidth="1"/>
    <col min="24" max="24" width="21.33203125" customWidth="1"/>
    <col min="25" max="25" width="20.109375" customWidth="1"/>
    <col min="26" max="26" width="8.6640625" customWidth="1"/>
  </cols>
  <sheetData>
    <row r="1" spans="1:26" ht="16.5" customHeight="1">
      <c r="A1" s="1"/>
      <c r="B1" s="2"/>
      <c r="C1" s="3"/>
      <c r="D1" s="3"/>
      <c r="E1" s="3"/>
      <c r="F1" s="3"/>
      <c r="G1" s="3"/>
      <c r="H1" s="1"/>
      <c r="I1" s="3"/>
      <c r="J1" s="4"/>
      <c r="K1" s="4"/>
      <c r="L1" s="3"/>
      <c r="M1" s="1"/>
      <c r="N1" s="3"/>
      <c r="O1" s="3"/>
      <c r="P1" s="4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9" t="s">
        <v>23</v>
      </c>
      <c r="Y2" s="9" t="s">
        <v>24</v>
      </c>
      <c r="Z2" s="4" t="s">
        <v>173</v>
      </c>
    </row>
    <row r="3" spans="1:26" ht="16.5" customHeight="1">
      <c r="A3" s="10" t="s">
        <v>25</v>
      </c>
      <c r="B3" s="11" t="str">
        <f>INDEX('[1]Customer Info'!$K:$K,MATCH(A3,'[1]Customer Info'!$A:$A,0))</f>
        <v>Arafat Khan</v>
      </c>
      <c r="C3" s="10" t="str">
        <f>VLOOKUP(A3,'[1]Customer Info'!$A:$D,4,FALSE)</f>
        <v>Male</v>
      </c>
      <c r="D3" s="10">
        <f>INDEX('[1]Customer Info'!$E:$E,MATCH(A3,'[1]Customer Info'!$A:$A,0))</f>
        <v>28</v>
      </c>
      <c r="E3" s="10" t="str">
        <f>VLOOKUP(A3,'[1]Customer Info'!$A:$F,6,FALSE)</f>
        <v>Dhaka</v>
      </c>
      <c r="F3" s="12">
        <f>INDEX('[1]Customer Info'!$G:$G,MATCH(A3,'[1]Customer Info'!$A:$A,0))</f>
        <v>44979</v>
      </c>
      <c r="G3" s="13">
        <f>INDEX('[1]Purchase Info'!$B:$B,MATCH(A3,'[1]Purchase Info'!$A:$A,0))</f>
        <v>45726</v>
      </c>
      <c r="H3" s="10">
        <f>INDEX('[1]Purchase Info'!$C:$C,MATCH(A3,'[1]Purchase Info'!$A:$A,0))</f>
        <v>36</v>
      </c>
      <c r="I3" s="14">
        <f>INDEX('[1]Purchase Info'!$D:$D,MATCH(A3,'[1]Purchase Info'!$A:$A,0))</f>
        <v>52353</v>
      </c>
      <c r="J3" s="4">
        <f>INDEX('[1]Purchase Info'!$E:$E,MATCH(A3,'[1]Purchase Info'!$A:$A,0))</f>
        <v>7</v>
      </c>
      <c r="K3" s="15">
        <f>INDEX('[1]Purchase Info'!$F:$F,MATCH(A3,'[1]Purchase Info'!$A:$A,0))</f>
        <v>2</v>
      </c>
      <c r="L3" s="10" t="str">
        <f>VLOOKUP(A3,'[1]App Info'!$A:$B,2,FALSE)</f>
        <v>N</v>
      </c>
      <c r="M3" s="16">
        <f ca="1">DATEDIF(F3, TODAY(), "m")</f>
        <v>28</v>
      </c>
      <c r="N3" s="16">
        <f>DATEDIF(G3, DATE(2025,7,15), "d")</f>
        <v>127</v>
      </c>
      <c r="O3" s="16" t="str">
        <f>IF(N3&lt;15, "&lt; 15 Days", IF(N3&lt;=30, "15-30 Days", IF(N3&lt;=60, "30-60 Days", IF(N3&lt;=180, "60-180 Days", "&gt;180 Days"))))</f>
        <v>60-180 Days</v>
      </c>
      <c r="P3" s="17">
        <f ca="1">H3/M3</f>
        <v>1.2857142857142858</v>
      </c>
      <c r="Q3" s="28">
        <f>VALUE(SUBSTITUTE(I3,"BDT ",""))/H3</f>
        <v>1454.25</v>
      </c>
      <c r="R3" s="4">
        <f>VLOOKUP(O3,{"&lt; 15 Days",0;"15-30 Days",1;"30-60 Days",2;"60-180 Days",3;"&gt;180 Days",4},2,FALSE)</f>
        <v>3</v>
      </c>
      <c r="S3" s="4">
        <f ca="1">VLOOKUP(P3,{0,3;2,2;5,1;9,0},2,TRUE)</f>
        <v>3</v>
      </c>
      <c r="T3" s="4">
        <f>IF(Q3&lt;700,1,0)</f>
        <v>0</v>
      </c>
      <c r="U3" s="4">
        <f>IF(J3&gt;=2,1,0)</f>
        <v>1</v>
      </c>
      <c r="V3" s="4">
        <f>IF(L3="Y",2,0)</f>
        <v>0</v>
      </c>
      <c r="W3" s="4">
        <f>IF(K3&lt;3,1,0)</f>
        <v>1</v>
      </c>
      <c r="X3" s="4">
        <f ca="1">SUM(R3:W3)</f>
        <v>8</v>
      </c>
      <c r="Y3" s="4" t="str">
        <f ca="1">IF(X3&lt;=2," Low Risk",IF(X3&lt;=5," Medium Risk",IF(X3&lt;=8," High Risk"," Very High")))</f>
        <v xml:space="preserve"> High Risk</v>
      </c>
      <c r="Z3" s="2">
        <f>VALUE(SUBSTITUTE(I3,"BDT ",""))</f>
        <v>52353</v>
      </c>
    </row>
    <row r="4" spans="1:26" ht="16.5" customHeight="1">
      <c r="A4" s="10" t="s">
        <v>27</v>
      </c>
      <c r="B4" s="11" t="str">
        <f>INDEX('[1]Customer Info'!$K:$K,MATCH(A4,'[1]Customer Info'!$A:$A,0))</f>
        <v>Nusrat Jahan</v>
      </c>
      <c r="C4" s="10" t="str">
        <f>VLOOKUP(A4,'[1]Customer Info'!$A:$D,4,FALSE)</f>
        <v>Female</v>
      </c>
      <c r="D4" s="10">
        <f>INDEX('[1]Customer Info'!$E:$E,MATCH(A4,'[1]Customer Info'!$A:$A,0))</f>
        <v>29</v>
      </c>
      <c r="E4" s="10" t="str">
        <f>VLOOKUP(A4,'[1]Customer Info'!$A:$F,6,FALSE)</f>
        <v>Sylhet</v>
      </c>
      <c r="F4" s="12">
        <f>INDEX('[1]Customer Info'!$G:$G,MATCH(A4,'[1]Customer Info'!$A:$A,0))</f>
        <v>44807</v>
      </c>
      <c r="G4" s="13">
        <f>INDEX('[1]Purchase Info'!$B:$B,MATCH(A4,'[1]Purchase Info'!$A:$A,0))</f>
        <v>45656</v>
      </c>
      <c r="H4" s="10">
        <f>INDEX('[1]Purchase Info'!$C:$C,MATCH(A4,'[1]Purchase Info'!$A:$A,0))</f>
        <v>17</v>
      </c>
      <c r="I4" s="14">
        <f>INDEX('[1]Purchase Info'!$D:$D,MATCH(A4,'[1]Purchase Info'!$A:$A,0))</f>
        <v>9044</v>
      </c>
      <c r="J4" s="4">
        <f>INDEX('[1]Purchase Info'!$E:$E,MATCH(A4,'[1]Purchase Info'!$A:$A,0))</f>
        <v>9</v>
      </c>
      <c r="K4" s="15">
        <f>INDEX('[1]Purchase Info'!$F:$F,MATCH(A4,'[1]Purchase Info'!$A:$A,0))</f>
        <v>5</v>
      </c>
      <c r="L4" s="10" t="str">
        <f>VLOOKUP(A4,'[1]App Info'!$A:$B,2,FALSE)</f>
        <v>Y</v>
      </c>
      <c r="M4" s="16">
        <f t="shared" ref="M4:M67" ca="1" si="0">DATEDIF(F4, TODAY(), "m")</f>
        <v>34</v>
      </c>
      <c r="N4" s="16">
        <f t="shared" ref="N4:N67" si="1">DATEDIF(G4, DATE(2025,7,15), "d")</f>
        <v>197</v>
      </c>
      <c r="O4" s="16" t="str">
        <f t="shared" ref="O4:O67" si="2">IF(N4&lt;15, "&lt; 15 Days", IF(N4&lt;=30, "15-30 Days", IF(N4&lt;=60, "30-60 Days", IF(N4&lt;=180, "60-180 Days", "&gt;180 Days"))))</f>
        <v>&gt;180 Days</v>
      </c>
      <c r="P4" s="17">
        <f t="shared" ref="P4:P65" ca="1" si="3">H4/M4</f>
        <v>0.5</v>
      </c>
      <c r="Q4" s="28">
        <f t="shared" ref="Q4:Q67" si="4">VALUE(SUBSTITUTE(I4,"BDT ",""))/H4</f>
        <v>532</v>
      </c>
      <c r="R4" s="4">
        <f>VLOOKUP(O4,{"&lt; 15 Days",0;"15-30 Days",1;"30-60 Days",2;"60-180 Days",3;"&gt;180 Days",4},2,FALSE)</f>
        <v>4</v>
      </c>
      <c r="S4" s="4">
        <f ca="1">VLOOKUP(P4,{0,3;2,2;5,1;9,0},2,TRUE)</f>
        <v>3</v>
      </c>
      <c r="T4" s="4">
        <f t="shared" ref="T4:T67" si="5">IF(Q4&lt;700,1,0)</f>
        <v>1</v>
      </c>
      <c r="U4" s="4">
        <f t="shared" ref="U4:U67" si="6">IF(J4&gt;=2,1,0)</f>
        <v>1</v>
      </c>
      <c r="V4" s="4">
        <f t="shared" ref="V4:V67" si="7">IF(L4="Y",2,0)</f>
        <v>2</v>
      </c>
      <c r="W4" s="4">
        <f t="shared" ref="W4:W67" si="8">IF(K4&lt;3,1,0)</f>
        <v>0</v>
      </c>
      <c r="X4" s="4">
        <f t="shared" ref="X4:X67" ca="1" si="9">SUM(R4:W4)</f>
        <v>11</v>
      </c>
      <c r="Y4" s="4" t="str">
        <f t="shared" ref="Y4:Y67" ca="1" si="10">IF(X4&lt;=2," Low Risk",IF(X4&lt;=5," Medium Risk",IF(X4&lt;=8," High Risk"," Very High")))</f>
        <v xml:space="preserve"> Very High</v>
      </c>
      <c r="Z4" s="2">
        <f t="shared" ref="Z4:Z67" si="11">VALUE(SUBSTITUTE(I4,"BDT ",""))</f>
        <v>9044</v>
      </c>
    </row>
    <row r="5" spans="1:26" ht="16.5" customHeight="1">
      <c r="A5" s="10" t="s">
        <v>28</v>
      </c>
      <c r="B5" s="11" t="str">
        <f>INDEX('[1]Customer Info'!$K:$K,MATCH(A5,'[1]Customer Info'!$A:$A,0))</f>
        <v>Imran Kabir</v>
      </c>
      <c r="C5" s="10" t="str">
        <f>VLOOKUP(A5,'[1]Customer Info'!$A:$D,4,FALSE)</f>
        <v>Male</v>
      </c>
      <c r="D5" s="10">
        <f>INDEX('[1]Customer Info'!$E:$E,MATCH(A5,'[1]Customer Info'!$A:$A,0))</f>
        <v>35</v>
      </c>
      <c r="E5" s="10" t="str">
        <f>VLOOKUP(A5,'[1]Customer Info'!$A:$F,6,FALSE)</f>
        <v>Chittagong</v>
      </c>
      <c r="F5" s="12">
        <f>INDEX('[1]Customer Info'!$G:$G,MATCH(A5,'[1]Customer Info'!$A:$A,0))</f>
        <v>45321</v>
      </c>
      <c r="G5" s="13">
        <f>INDEX('[1]Purchase Info'!$B:$B,MATCH(A5,'[1]Purchase Info'!$A:$A,0))</f>
        <v>45758</v>
      </c>
      <c r="H5" s="10">
        <f>INDEX('[1]Purchase Info'!$C:$C,MATCH(A5,'[1]Purchase Info'!$A:$A,0))</f>
        <v>27</v>
      </c>
      <c r="I5" s="14">
        <f>INDEX('[1]Purchase Info'!$D:$D,MATCH(A5,'[1]Purchase Info'!$A:$A,0))</f>
        <v>38367</v>
      </c>
      <c r="J5" s="4">
        <f>INDEX('[1]Purchase Info'!$E:$E,MATCH(A5,'[1]Purchase Info'!$A:$A,0))</f>
        <v>1</v>
      </c>
      <c r="K5" s="15">
        <f>INDEX('[1]Purchase Info'!$F:$F,MATCH(A5,'[1]Purchase Info'!$A:$A,0))</f>
        <v>0</v>
      </c>
      <c r="L5" s="10" t="str">
        <f>VLOOKUP(A5,'[1]App Info'!$A:$B,2,FALSE)</f>
        <v>Y</v>
      </c>
      <c r="M5" s="16">
        <f t="shared" ca="1" si="0"/>
        <v>17</v>
      </c>
      <c r="N5" s="16">
        <f t="shared" si="1"/>
        <v>95</v>
      </c>
      <c r="O5" s="16" t="str">
        <f t="shared" si="2"/>
        <v>60-180 Days</v>
      </c>
      <c r="P5" s="17">
        <f t="shared" ca="1" si="3"/>
        <v>1.588235294117647</v>
      </c>
      <c r="Q5" s="28">
        <f t="shared" si="4"/>
        <v>1421</v>
      </c>
      <c r="R5" s="4">
        <f>VLOOKUP(O5,{"&lt; 15 Days",0;"15-30 Days",1;"30-60 Days",2;"60-180 Days",3;"&gt;180 Days",4},2,FALSE)</f>
        <v>3</v>
      </c>
      <c r="S5" s="4">
        <f ca="1">VLOOKUP(P5,{0,3;2,2;5,1;9,0},2,TRUE)</f>
        <v>3</v>
      </c>
      <c r="T5" s="4">
        <f t="shared" si="5"/>
        <v>0</v>
      </c>
      <c r="U5" s="4">
        <f t="shared" si="6"/>
        <v>0</v>
      </c>
      <c r="V5" s="4">
        <f t="shared" si="7"/>
        <v>2</v>
      </c>
      <c r="W5" s="4">
        <f t="shared" si="8"/>
        <v>1</v>
      </c>
      <c r="X5" s="4">
        <f t="shared" ca="1" si="9"/>
        <v>9</v>
      </c>
      <c r="Y5" s="4" t="str">
        <f t="shared" ca="1" si="10"/>
        <v xml:space="preserve"> Very High</v>
      </c>
      <c r="Z5" s="2">
        <f t="shared" si="11"/>
        <v>38367</v>
      </c>
    </row>
    <row r="6" spans="1:26" ht="16.5" customHeight="1">
      <c r="A6" s="10" t="s">
        <v>29</v>
      </c>
      <c r="B6" s="11" t="str">
        <f>INDEX('[1]Customer Info'!$K:$K,MATCH(A6,'[1]Customer Info'!$A:$A,0))</f>
        <v>Moumita Das</v>
      </c>
      <c r="C6" s="10" t="str">
        <f>VLOOKUP(A6,'[1]Customer Info'!$A:$D,4,FALSE)</f>
        <v>Female</v>
      </c>
      <c r="D6" s="10">
        <f>INDEX('[1]Customer Info'!$E:$E,MATCH(A6,'[1]Customer Info'!$A:$A,0))</f>
        <v>25</v>
      </c>
      <c r="E6" s="10" t="str">
        <f>VLOOKUP(A6,'[1]Customer Info'!$A:$F,6,FALSE)</f>
        <v>Sylhet</v>
      </c>
      <c r="F6" s="12">
        <f>INDEX('[1]Customer Info'!$G:$G,MATCH(A6,'[1]Customer Info'!$A:$A,0))</f>
        <v>45840</v>
      </c>
      <c r="G6" s="13">
        <f>INDEX('[1]Purchase Info'!$B:$B,MATCH(A6,'[1]Purchase Info'!$A:$A,0))</f>
        <v>45841</v>
      </c>
      <c r="H6" s="10">
        <f>INDEX('[1]Purchase Info'!$C:$C,MATCH(A6,'[1]Purchase Info'!$A:$A,0))</f>
        <v>19</v>
      </c>
      <c r="I6" s="14">
        <f>INDEX('[1]Purchase Info'!$D:$D,MATCH(A6,'[1]Purchase Info'!$A:$A,0))</f>
        <v>35473</v>
      </c>
      <c r="J6" s="4">
        <f>INDEX('[1]Purchase Info'!$E:$E,MATCH(A6,'[1]Purchase Info'!$A:$A,0))</f>
        <v>8</v>
      </c>
      <c r="K6" s="15">
        <f>INDEX('[1]Purchase Info'!$F:$F,MATCH(A6,'[1]Purchase Info'!$A:$A,0))</f>
        <v>0</v>
      </c>
      <c r="L6" s="10" t="str">
        <f>VLOOKUP(A6,'[1]App Info'!$A:$B,2,FALSE)</f>
        <v>N</v>
      </c>
      <c r="M6" s="16">
        <f t="shared" ca="1" si="0"/>
        <v>0</v>
      </c>
      <c r="N6" s="16">
        <f t="shared" si="1"/>
        <v>12</v>
      </c>
      <c r="O6" s="16" t="str">
        <f t="shared" si="2"/>
        <v>&lt; 15 Days</v>
      </c>
      <c r="P6" s="17">
        <v>0</v>
      </c>
      <c r="Q6" s="28">
        <f t="shared" si="4"/>
        <v>1867</v>
      </c>
      <c r="R6" s="4">
        <f>VLOOKUP(O6,{"&lt; 15 Days",0;"15-30 Days",1;"30-60 Days",2;"60-180 Days",3;"&gt;180 Days",4},2,FALSE)</f>
        <v>0</v>
      </c>
      <c r="S6" s="4">
        <f>VLOOKUP(P6,{0,3;2,2;5,1;9,0},2,TRUE)</f>
        <v>3</v>
      </c>
      <c r="T6" s="4">
        <f t="shared" si="5"/>
        <v>0</v>
      </c>
      <c r="U6" s="4">
        <f t="shared" si="6"/>
        <v>1</v>
      </c>
      <c r="V6" s="4">
        <f t="shared" si="7"/>
        <v>0</v>
      </c>
      <c r="W6" s="4">
        <f t="shared" si="8"/>
        <v>1</v>
      </c>
      <c r="X6" s="4">
        <f t="shared" si="9"/>
        <v>5</v>
      </c>
      <c r="Y6" s="4" t="str">
        <f t="shared" si="10"/>
        <v xml:space="preserve"> Medium Risk</v>
      </c>
      <c r="Z6" s="2">
        <f t="shared" si="11"/>
        <v>35473</v>
      </c>
    </row>
    <row r="7" spans="1:26" ht="16.5" customHeight="1">
      <c r="A7" s="10" t="s">
        <v>30</v>
      </c>
      <c r="B7" s="11" t="str">
        <f>INDEX('[1]Customer Info'!$K:$K,MATCH(A7,'[1]Customer Info'!$A:$A,0))</f>
        <v>Rafiul Islam</v>
      </c>
      <c r="C7" s="10" t="str">
        <f>VLOOKUP(A7,'[1]Customer Info'!$A:$D,4,FALSE)</f>
        <v>Male</v>
      </c>
      <c r="D7" s="10">
        <f>INDEX('[1]Customer Info'!$E:$E,MATCH(A7,'[1]Customer Info'!$A:$A,0))</f>
        <v>40</v>
      </c>
      <c r="E7" s="10" t="str">
        <f>VLOOKUP(A7,'[1]Customer Info'!$A:$F,6,FALSE)</f>
        <v>Dhaka</v>
      </c>
      <c r="F7" s="12">
        <f>INDEX('[1]Customer Info'!$G:$G,MATCH(A7,'[1]Customer Info'!$A:$A,0))</f>
        <v>45005</v>
      </c>
      <c r="G7" s="13">
        <f>INDEX('[1]Purchase Info'!$B:$B,MATCH(A7,'[1]Purchase Info'!$A:$A,0))</f>
        <v>45776</v>
      </c>
      <c r="H7" s="10">
        <f>INDEX('[1]Purchase Info'!$C:$C,MATCH(A7,'[1]Purchase Info'!$A:$A,0))</f>
        <v>30</v>
      </c>
      <c r="I7" s="14">
        <f>INDEX('[1]Purchase Info'!$D:$D,MATCH(A7,'[1]Purchase Info'!$A:$A,0))</f>
        <v>39030</v>
      </c>
      <c r="J7" s="4">
        <f>INDEX('[1]Purchase Info'!$E:$E,MATCH(A7,'[1]Purchase Info'!$A:$A,0))</f>
        <v>3</v>
      </c>
      <c r="K7" s="15">
        <f>INDEX('[1]Purchase Info'!$F:$F,MATCH(A7,'[1]Purchase Info'!$A:$A,0))</f>
        <v>1</v>
      </c>
      <c r="L7" s="10" t="str">
        <f>VLOOKUP(A7,'[1]App Info'!$A:$B,2,FALSE)</f>
        <v>N</v>
      </c>
      <c r="M7" s="16">
        <f t="shared" ca="1" si="0"/>
        <v>27</v>
      </c>
      <c r="N7" s="16">
        <f t="shared" si="1"/>
        <v>77</v>
      </c>
      <c r="O7" s="16" t="str">
        <f t="shared" si="2"/>
        <v>60-180 Days</v>
      </c>
      <c r="P7" s="17">
        <f t="shared" ca="1" si="3"/>
        <v>1.1111111111111112</v>
      </c>
      <c r="Q7" s="28">
        <f t="shared" si="4"/>
        <v>1301</v>
      </c>
      <c r="R7" s="4">
        <f>VLOOKUP(O7,{"&lt; 15 Days",0;"15-30 Days",1;"30-60 Days",2;"60-180 Days",3;"&gt;180 Days",4},2,FALSE)</f>
        <v>3</v>
      </c>
      <c r="S7" s="4">
        <f ca="1">VLOOKUP(P7,{0,3;2,2;5,1;9,0},2,TRUE)</f>
        <v>3</v>
      </c>
      <c r="T7" s="4">
        <f t="shared" si="5"/>
        <v>0</v>
      </c>
      <c r="U7" s="4">
        <f t="shared" si="6"/>
        <v>1</v>
      </c>
      <c r="V7" s="4">
        <f t="shared" si="7"/>
        <v>0</v>
      </c>
      <c r="W7" s="4">
        <f t="shared" si="8"/>
        <v>1</v>
      </c>
      <c r="X7" s="4">
        <f t="shared" ca="1" si="9"/>
        <v>8</v>
      </c>
      <c r="Y7" s="4" t="str">
        <f t="shared" ca="1" si="10"/>
        <v xml:space="preserve"> High Risk</v>
      </c>
      <c r="Z7" s="2">
        <f t="shared" si="11"/>
        <v>39030</v>
      </c>
    </row>
    <row r="8" spans="1:26" ht="16.5" customHeight="1">
      <c r="A8" s="10" t="s">
        <v>31</v>
      </c>
      <c r="B8" s="11" t="str">
        <f>INDEX('[1]Customer Info'!$K:$K,MATCH(A8,'[1]Customer Info'!$A:$A,0))</f>
        <v>Rima Akter</v>
      </c>
      <c r="C8" s="10" t="str">
        <f>VLOOKUP(A8,'[1]Customer Info'!$A:$D,4,FALSE)</f>
        <v>Female</v>
      </c>
      <c r="D8" s="10">
        <f>INDEX('[1]Customer Info'!$E:$E,MATCH(A8,'[1]Customer Info'!$A:$A,0))</f>
        <v>29</v>
      </c>
      <c r="E8" s="10" t="str">
        <f>VLOOKUP(A8,'[1]Customer Info'!$A:$F,6,FALSE)</f>
        <v>Sylhet</v>
      </c>
      <c r="F8" s="12">
        <f>INDEX('[1]Customer Info'!$G:$G,MATCH(A8,'[1]Customer Info'!$A:$A,0))</f>
        <v>45682</v>
      </c>
      <c r="G8" s="13">
        <f>INDEX('[1]Purchase Info'!$B:$B,MATCH(A8,'[1]Purchase Info'!$A:$A,0))</f>
        <v>45728</v>
      </c>
      <c r="H8" s="10">
        <f>INDEX('[1]Purchase Info'!$C:$C,MATCH(A8,'[1]Purchase Info'!$A:$A,0))</f>
        <v>21</v>
      </c>
      <c r="I8" s="14">
        <f>INDEX('[1]Purchase Info'!$D:$D,MATCH(A8,'[1]Purchase Info'!$A:$A,0))</f>
        <v>37359</v>
      </c>
      <c r="J8" s="4">
        <f>INDEX('[1]Purchase Info'!$E:$E,MATCH(A8,'[1]Purchase Info'!$A:$A,0))</f>
        <v>7</v>
      </c>
      <c r="K8" s="15">
        <f>INDEX('[1]Purchase Info'!$F:$F,MATCH(A8,'[1]Purchase Info'!$A:$A,0))</f>
        <v>5</v>
      </c>
      <c r="L8" s="10" t="str">
        <f>VLOOKUP(A8,'[1]App Info'!$A:$B,2,FALSE)</f>
        <v>Y</v>
      </c>
      <c r="M8" s="16">
        <f t="shared" ca="1" si="0"/>
        <v>5</v>
      </c>
      <c r="N8" s="16">
        <f t="shared" si="1"/>
        <v>125</v>
      </c>
      <c r="O8" s="16" t="str">
        <f t="shared" si="2"/>
        <v>60-180 Days</v>
      </c>
      <c r="P8" s="17">
        <f t="shared" ca="1" si="3"/>
        <v>4.2</v>
      </c>
      <c r="Q8" s="28">
        <f t="shared" si="4"/>
        <v>1779</v>
      </c>
      <c r="R8" s="4">
        <f>VLOOKUP(O8,{"&lt; 15 Days",0;"15-30 Days",1;"30-60 Days",2;"60-180 Days",3;"&gt;180 Days",4},2,FALSE)</f>
        <v>3</v>
      </c>
      <c r="S8" s="4">
        <f ca="1">VLOOKUP(P8,{0,3;2,2;5,1;9,0},2,TRUE)</f>
        <v>2</v>
      </c>
      <c r="T8" s="4">
        <f t="shared" si="5"/>
        <v>0</v>
      </c>
      <c r="U8" s="4">
        <f t="shared" si="6"/>
        <v>1</v>
      </c>
      <c r="V8" s="4">
        <f t="shared" si="7"/>
        <v>2</v>
      </c>
      <c r="W8" s="4">
        <f t="shared" si="8"/>
        <v>0</v>
      </c>
      <c r="X8" s="4">
        <f t="shared" ca="1" si="9"/>
        <v>8</v>
      </c>
      <c r="Y8" s="4" t="str">
        <f t="shared" ca="1" si="10"/>
        <v xml:space="preserve"> High Risk</v>
      </c>
      <c r="Z8" s="2">
        <f t="shared" si="11"/>
        <v>37359</v>
      </c>
    </row>
    <row r="9" spans="1:26" ht="16.5" customHeight="1">
      <c r="A9" s="10" t="s">
        <v>32</v>
      </c>
      <c r="B9" s="11" t="str">
        <f>INDEX('[1]Customer Info'!$K:$K,MATCH(A9,'[1]Customer Info'!$A:$A,0))</f>
        <v>Tareq Rahman</v>
      </c>
      <c r="C9" s="10" t="str">
        <f>VLOOKUP(A9,'[1]Customer Info'!$A:$D,4,FALSE)</f>
        <v>Male</v>
      </c>
      <c r="D9" s="10">
        <f>INDEX('[1]Customer Info'!$E:$E,MATCH(A9,'[1]Customer Info'!$A:$A,0))</f>
        <v>37</v>
      </c>
      <c r="E9" s="10" t="str">
        <f>VLOOKUP(A9,'[1]Customer Info'!$A:$F,6,FALSE)</f>
        <v>Chittagong</v>
      </c>
      <c r="F9" s="12">
        <f>INDEX('[1]Customer Info'!$G:$G,MATCH(A9,'[1]Customer Info'!$A:$A,0))</f>
        <v>44668</v>
      </c>
      <c r="G9" s="13">
        <f>INDEX('[1]Purchase Info'!$B:$B,MATCH(A9,'[1]Purchase Info'!$A:$A,0))</f>
        <v>45317</v>
      </c>
      <c r="H9" s="10">
        <f>INDEX('[1]Purchase Info'!$C:$C,MATCH(A9,'[1]Purchase Info'!$A:$A,0))</f>
        <v>26</v>
      </c>
      <c r="I9" s="14">
        <f>INDEX('[1]Purchase Info'!$D:$D,MATCH(A9,'[1]Purchase Info'!$A:$A,0))</f>
        <v>46306</v>
      </c>
      <c r="J9" s="4">
        <f>INDEX('[1]Purchase Info'!$E:$E,MATCH(A9,'[1]Purchase Info'!$A:$A,0))</f>
        <v>2</v>
      </c>
      <c r="K9" s="15">
        <f>INDEX('[1]Purchase Info'!$F:$F,MATCH(A9,'[1]Purchase Info'!$A:$A,0))</f>
        <v>3</v>
      </c>
      <c r="L9" s="10" t="str">
        <f>VLOOKUP(A9,'[1]App Info'!$A:$B,2,FALSE)</f>
        <v>Y</v>
      </c>
      <c r="M9" s="16">
        <f t="shared" ca="1" si="0"/>
        <v>38</v>
      </c>
      <c r="N9" s="16">
        <f t="shared" si="1"/>
        <v>536</v>
      </c>
      <c r="O9" s="16" t="str">
        <f t="shared" si="2"/>
        <v>&gt;180 Days</v>
      </c>
      <c r="P9" s="17">
        <f t="shared" ca="1" si="3"/>
        <v>0.68421052631578949</v>
      </c>
      <c r="Q9" s="28">
        <f t="shared" si="4"/>
        <v>1781</v>
      </c>
      <c r="R9" s="4">
        <f>VLOOKUP(O9,{"&lt; 15 Days",0;"15-30 Days",1;"30-60 Days",2;"60-180 Days",3;"&gt;180 Days",4},2,FALSE)</f>
        <v>4</v>
      </c>
      <c r="S9" s="4">
        <f ca="1">VLOOKUP(P9,{0,3;2,2;5,1;9,0},2,TRUE)</f>
        <v>3</v>
      </c>
      <c r="T9" s="4">
        <f t="shared" si="5"/>
        <v>0</v>
      </c>
      <c r="U9" s="4">
        <f t="shared" si="6"/>
        <v>1</v>
      </c>
      <c r="V9" s="4">
        <f t="shared" si="7"/>
        <v>2</v>
      </c>
      <c r="W9" s="4">
        <f t="shared" si="8"/>
        <v>0</v>
      </c>
      <c r="X9" s="4">
        <f t="shared" ca="1" si="9"/>
        <v>10</v>
      </c>
      <c r="Y9" s="4" t="str">
        <f t="shared" ca="1" si="10"/>
        <v xml:space="preserve"> Very High</v>
      </c>
      <c r="Z9" s="2">
        <f t="shared" si="11"/>
        <v>46306</v>
      </c>
    </row>
    <row r="10" spans="1:26" ht="16.5" customHeight="1">
      <c r="A10" s="10" t="s">
        <v>33</v>
      </c>
      <c r="B10" s="11" t="str">
        <f>INDEX('[1]Customer Info'!$K:$K,MATCH(A10,'[1]Customer Info'!$A:$A,0))</f>
        <v>Sharmin Sultana</v>
      </c>
      <c r="C10" s="10" t="str">
        <f>VLOOKUP(A10,'[1]Customer Info'!$A:$D,4,FALSE)</f>
        <v>Female</v>
      </c>
      <c r="D10" s="10">
        <f>INDEX('[1]Customer Info'!$E:$E,MATCH(A10,'[1]Customer Info'!$A:$A,0))</f>
        <v>25</v>
      </c>
      <c r="E10" s="10" t="str">
        <f>VLOOKUP(A10,'[1]Customer Info'!$A:$F,6,FALSE)</f>
        <v>Chittagong</v>
      </c>
      <c r="F10" s="12">
        <f>INDEX('[1]Customer Info'!$G:$G,MATCH(A10,'[1]Customer Info'!$A:$A,0))</f>
        <v>45471</v>
      </c>
      <c r="G10" s="13">
        <f>INDEX('[1]Purchase Info'!$B:$B,MATCH(A10,'[1]Purchase Info'!$A:$A,0))</f>
        <v>45654</v>
      </c>
      <c r="H10" s="10">
        <f>INDEX('[1]Purchase Info'!$C:$C,MATCH(A10,'[1]Purchase Info'!$A:$A,0))</f>
        <v>29</v>
      </c>
      <c r="I10" s="14">
        <f>INDEX('[1]Purchase Info'!$D:$D,MATCH(A10,'[1]Purchase Info'!$A:$A,0))</f>
        <v>27260</v>
      </c>
      <c r="J10" s="4">
        <f>INDEX('[1]Purchase Info'!$E:$E,MATCH(A10,'[1]Purchase Info'!$A:$A,0))</f>
        <v>7</v>
      </c>
      <c r="K10" s="15">
        <f>INDEX('[1]Purchase Info'!$F:$F,MATCH(A10,'[1]Purchase Info'!$A:$A,0))</f>
        <v>2</v>
      </c>
      <c r="L10" s="10" t="str">
        <f>VLOOKUP(A10,'[1]App Info'!$A:$B,2,FALSE)</f>
        <v>N</v>
      </c>
      <c r="M10" s="16">
        <f t="shared" ca="1" si="0"/>
        <v>12</v>
      </c>
      <c r="N10" s="16">
        <f t="shared" si="1"/>
        <v>199</v>
      </c>
      <c r="O10" s="16" t="str">
        <f t="shared" si="2"/>
        <v>&gt;180 Days</v>
      </c>
      <c r="P10" s="17">
        <f t="shared" ca="1" si="3"/>
        <v>2.4166666666666665</v>
      </c>
      <c r="Q10" s="28">
        <f t="shared" si="4"/>
        <v>940</v>
      </c>
      <c r="R10" s="4">
        <f>VLOOKUP(O10,{"&lt; 15 Days",0;"15-30 Days",1;"30-60 Days",2;"60-180 Days",3;"&gt;180 Days",4},2,FALSE)</f>
        <v>4</v>
      </c>
      <c r="S10" s="4">
        <f ca="1">VLOOKUP(P10,{0,3;2,2;5,1;9,0},2,TRUE)</f>
        <v>2</v>
      </c>
      <c r="T10" s="4">
        <f t="shared" si="5"/>
        <v>0</v>
      </c>
      <c r="U10" s="4">
        <f t="shared" si="6"/>
        <v>1</v>
      </c>
      <c r="V10" s="4">
        <f t="shared" si="7"/>
        <v>0</v>
      </c>
      <c r="W10" s="4">
        <f t="shared" si="8"/>
        <v>1</v>
      </c>
      <c r="X10" s="4">
        <f t="shared" ca="1" si="9"/>
        <v>8</v>
      </c>
      <c r="Y10" s="4" t="str">
        <f t="shared" ca="1" si="10"/>
        <v xml:space="preserve"> High Risk</v>
      </c>
      <c r="Z10" s="2">
        <f t="shared" si="11"/>
        <v>27260</v>
      </c>
    </row>
    <row r="11" spans="1:26" ht="16.5" customHeight="1">
      <c r="A11" s="10" t="s">
        <v>34</v>
      </c>
      <c r="B11" s="11" t="str">
        <f>INDEX('[1]Customer Info'!$K:$K,MATCH(A11,'[1]Customer Info'!$A:$A,0))</f>
        <v>Sayeed Hasan</v>
      </c>
      <c r="C11" s="10" t="str">
        <f>VLOOKUP(A11,'[1]Customer Info'!$A:$D,4,FALSE)</f>
        <v>Male</v>
      </c>
      <c r="D11" s="10">
        <f>INDEX('[1]Customer Info'!$E:$E,MATCH(A11,'[1]Customer Info'!$A:$A,0))</f>
        <v>45</v>
      </c>
      <c r="E11" s="10" t="str">
        <f>VLOOKUP(A11,'[1]Customer Info'!$A:$F,6,FALSE)</f>
        <v>Chittagong</v>
      </c>
      <c r="F11" s="12">
        <f>INDEX('[1]Customer Info'!$G:$G,MATCH(A11,'[1]Customer Info'!$A:$A,0))</f>
        <v>45512</v>
      </c>
      <c r="G11" s="13">
        <f>INDEX('[1]Purchase Info'!$B:$B,MATCH(A11,'[1]Purchase Info'!$A:$A,0))</f>
        <v>45816</v>
      </c>
      <c r="H11" s="10">
        <f>INDEX('[1]Purchase Info'!$C:$C,MATCH(A11,'[1]Purchase Info'!$A:$A,0))</f>
        <v>5</v>
      </c>
      <c r="I11" s="14">
        <f>INDEX('[1]Purchase Info'!$D:$D,MATCH(A11,'[1]Purchase Info'!$A:$A,0))</f>
        <v>8440</v>
      </c>
      <c r="J11" s="4">
        <f>INDEX('[1]Purchase Info'!$E:$E,MATCH(A11,'[1]Purchase Info'!$A:$A,0))</f>
        <v>0</v>
      </c>
      <c r="K11" s="15">
        <f>INDEX('[1]Purchase Info'!$F:$F,MATCH(A11,'[1]Purchase Info'!$A:$A,0))</f>
        <v>2</v>
      </c>
      <c r="L11" s="10" t="str">
        <f>VLOOKUP(A11,'[1]App Info'!$A:$B,2,FALSE)</f>
        <v>Y</v>
      </c>
      <c r="M11" s="16">
        <f t="shared" ca="1" si="0"/>
        <v>11</v>
      </c>
      <c r="N11" s="16">
        <f t="shared" si="1"/>
        <v>37</v>
      </c>
      <c r="O11" s="16" t="str">
        <f t="shared" si="2"/>
        <v>30-60 Days</v>
      </c>
      <c r="P11" s="17">
        <f t="shared" ca="1" si="3"/>
        <v>0.45454545454545453</v>
      </c>
      <c r="Q11" s="28">
        <f t="shared" si="4"/>
        <v>1688</v>
      </c>
      <c r="R11" s="4">
        <f>VLOOKUP(O11,{"&lt; 15 Days",0;"15-30 Days",1;"30-60 Days",2;"60-180 Days",3;"&gt;180 Days",4},2,FALSE)</f>
        <v>2</v>
      </c>
      <c r="S11" s="4">
        <f ca="1">VLOOKUP(P11,{0,3;2,2;5,1;9,0},2,TRUE)</f>
        <v>3</v>
      </c>
      <c r="T11" s="4">
        <f t="shared" si="5"/>
        <v>0</v>
      </c>
      <c r="U11" s="4">
        <f t="shared" si="6"/>
        <v>0</v>
      </c>
      <c r="V11" s="4">
        <f t="shared" si="7"/>
        <v>2</v>
      </c>
      <c r="W11" s="4">
        <f t="shared" si="8"/>
        <v>1</v>
      </c>
      <c r="X11" s="4">
        <f t="shared" ca="1" si="9"/>
        <v>8</v>
      </c>
      <c r="Y11" s="4" t="str">
        <f t="shared" ca="1" si="10"/>
        <v xml:space="preserve"> High Risk</v>
      </c>
      <c r="Z11" s="2">
        <f t="shared" si="11"/>
        <v>8440</v>
      </c>
    </row>
    <row r="12" spans="1:26" ht="16.5" customHeight="1">
      <c r="A12" s="10" t="s">
        <v>35</v>
      </c>
      <c r="B12" s="11" t="str">
        <f>INDEX('[1]Customer Info'!$K:$K,MATCH(A12,'[1]Customer Info'!$A:$A,0))</f>
        <v>Tonni Sarker</v>
      </c>
      <c r="C12" s="10" t="str">
        <f>VLOOKUP(A12,'[1]Customer Info'!$A:$D,4,FALSE)</f>
        <v>Female</v>
      </c>
      <c r="D12" s="10">
        <f>INDEX('[1]Customer Info'!$E:$E,MATCH(A12,'[1]Customer Info'!$A:$A,0))</f>
        <v>45</v>
      </c>
      <c r="E12" s="10" t="str">
        <f>VLOOKUP(A12,'[1]Customer Info'!$A:$F,6,FALSE)</f>
        <v>Chittagong</v>
      </c>
      <c r="F12" s="12">
        <f>INDEX('[1]Customer Info'!$G:$G,MATCH(A12,'[1]Customer Info'!$A:$A,0))</f>
        <v>45717</v>
      </c>
      <c r="G12" s="13">
        <f>INDEX('[1]Purchase Info'!$B:$B,MATCH(A12,'[1]Purchase Info'!$A:$A,0))</f>
        <v>45728</v>
      </c>
      <c r="H12" s="10">
        <f>INDEX('[1]Purchase Info'!$C:$C,MATCH(A12,'[1]Purchase Info'!$A:$A,0))</f>
        <v>15</v>
      </c>
      <c r="I12" s="14">
        <f>INDEX('[1]Purchase Info'!$D:$D,MATCH(A12,'[1]Purchase Info'!$A:$A,0))</f>
        <v>29985</v>
      </c>
      <c r="J12" s="4">
        <f>INDEX('[1]Purchase Info'!$E:$E,MATCH(A12,'[1]Purchase Info'!$A:$A,0))</f>
        <v>7</v>
      </c>
      <c r="K12" s="15">
        <f>INDEX('[1]Purchase Info'!$F:$F,MATCH(A12,'[1]Purchase Info'!$A:$A,0))</f>
        <v>4</v>
      </c>
      <c r="L12" s="10" t="str">
        <f>VLOOKUP(A12,'[1]App Info'!$A:$B,2,FALSE)</f>
        <v>N</v>
      </c>
      <c r="M12" s="16">
        <f t="shared" ca="1" si="0"/>
        <v>4</v>
      </c>
      <c r="N12" s="16">
        <f t="shared" si="1"/>
        <v>125</v>
      </c>
      <c r="O12" s="16" t="str">
        <f t="shared" si="2"/>
        <v>60-180 Days</v>
      </c>
      <c r="P12" s="17">
        <f t="shared" ca="1" si="3"/>
        <v>3.75</v>
      </c>
      <c r="Q12" s="28">
        <f t="shared" si="4"/>
        <v>1999</v>
      </c>
      <c r="R12" s="4">
        <f>VLOOKUP(O12,{"&lt; 15 Days",0;"15-30 Days",1;"30-60 Days",2;"60-180 Days",3;"&gt;180 Days",4},2,FALSE)</f>
        <v>3</v>
      </c>
      <c r="S12" s="4">
        <f ca="1">VLOOKUP(P12,{0,3;2,2;5,1;9,0},2,TRUE)</f>
        <v>2</v>
      </c>
      <c r="T12" s="4">
        <f t="shared" si="5"/>
        <v>0</v>
      </c>
      <c r="U12" s="4">
        <f t="shared" si="6"/>
        <v>1</v>
      </c>
      <c r="V12" s="4">
        <f t="shared" si="7"/>
        <v>0</v>
      </c>
      <c r="W12" s="4">
        <f t="shared" si="8"/>
        <v>0</v>
      </c>
      <c r="X12" s="4">
        <f t="shared" ca="1" si="9"/>
        <v>6</v>
      </c>
      <c r="Y12" s="4" t="str">
        <f t="shared" ca="1" si="10"/>
        <v xml:space="preserve"> High Risk</v>
      </c>
      <c r="Z12" s="2">
        <f t="shared" si="11"/>
        <v>29985</v>
      </c>
    </row>
    <row r="13" spans="1:26" ht="16.5" customHeight="1">
      <c r="A13" s="10" t="s">
        <v>36</v>
      </c>
      <c r="B13" s="11" t="str">
        <f>INDEX('[1]Customer Info'!$K:$K,MATCH(A13,'[1]Customer Info'!$A:$A,0))</f>
        <v>Nayeem Ahmed</v>
      </c>
      <c r="C13" s="10" t="str">
        <f>VLOOKUP(A13,'[1]Customer Info'!$A:$D,4,FALSE)</f>
        <v>Male</v>
      </c>
      <c r="D13" s="10">
        <f>INDEX('[1]Customer Info'!$E:$E,MATCH(A13,'[1]Customer Info'!$A:$A,0))</f>
        <v>28</v>
      </c>
      <c r="E13" s="10" t="str">
        <f>VLOOKUP(A13,'[1]Customer Info'!$A:$F,6,FALSE)</f>
        <v>Chittagong</v>
      </c>
      <c r="F13" s="12">
        <f>INDEX('[1]Customer Info'!$G:$G,MATCH(A13,'[1]Customer Info'!$A:$A,0))</f>
        <v>45158</v>
      </c>
      <c r="G13" s="13">
        <f>INDEX('[1]Purchase Info'!$B:$B,MATCH(A13,'[1]Purchase Info'!$A:$A,0))</f>
        <v>45755</v>
      </c>
      <c r="H13" s="10">
        <f>INDEX('[1]Purchase Info'!$C:$C,MATCH(A13,'[1]Purchase Info'!$A:$A,0))</f>
        <v>27</v>
      </c>
      <c r="I13" s="14">
        <f>INDEX('[1]Purchase Info'!$D:$D,MATCH(A13,'[1]Purchase Info'!$A:$A,0))</f>
        <v>22113</v>
      </c>
      <c r="J13" s="4">
        <f>INDEX('[1]Purchase Info'!$E:$E,MATCH(A13,'[1]Purchase Info'!$A:$A,0))</f>
        <v>5</v>
      </c>
      <c r="K13" s="15">
        <f>INDEX('[1]Purchase Info'!$F:$F,MATCH(A13,'[1]Purchase Info'!$A:$A,0))</f>
        <v>4</v>
      </c>
      <c r="L13" s="10" t="str">
        <f>VLOOKUP(A13,'[1]App Info'!$A:$B,2,FALSE)</f>
        <v>N</v>
      </c>
      <c r="M13" s="16">
        <f t="shared" ca="1" si="0"/>
        <v>22</v>
      </c>
      <c r="N13" s="16">
        <f t="shared" si="1"/>
        <v>98</v>
      </c>
      <c r="O13" s="16" t="str">
        <f t="shared" si="2"/>
        <v>60-180 Days</v>
      </c>
      <c r="P13" s="17">
        <f t="shared" ca="1" si="3"/>
        <v>1.2272727272727273</v>
      </c>
      <c r="Q13" s="28">
        <f t="shared" si="4"/>
        <v>819</v>
      </c>
      <c r="R13" s="4">
        <f>VLOOKUP(O13,{"&lt; 15 Days",0;"15-30 Days",1;"30-60 Days",2;"60-180 Days",3;"&gt;180 Days",4},2,FALSE)</f>
        <v>3</v>
      </c>
      <c r="S13" s="4">
        <f ca="1">VLOOKUP(P13,{0,3;2,2;5,1;9,0},2,TRUE)</f>
        <v>3</v>
      </c>
      <c r="T13" s="4">
        <f t="shared" si="5"/>
        <v>0</v>
      </c>
      <c r="U13" s="4">
        <f t="shared" si="6"/>
        <v>1</v>
      </c>
      <c r="V13" s="4">
        <f t="shared" si="7"/>
        <v>0</v>
      </c>
      <c r="W13" s="4">
        <f t="shared" si="8"/>
        <v>0</v>
      </c>
      <c r="X13" s="4">
        <f t="shared" ca="1" si="9"/>
        <v>7</v>
      </c>
      <c r="Y13" s="4" t="str">
        <f t="shared" ca="1" si="10"/>
        <v xml:space="preserve"> High Risk</v>
      </c>
      <c r="Z13" s="2">
        <f t="shared" si="11"/>
        <v>22113</v>
      </c>
    </row>
    <row r="14" spans="1:26" ht="16.5" customHeight="1">
      <c r="A14" s="10" t="s">
        <v>37</v>
      </c>
      <c r="B14" s="11" t="str">
        <f>INDEX('[1]Customer Info'!$K:$K,MATCH(A14,'[1]Customer Info'!$A:$A,0))</f>
        <v>Sumaiya Haque</v>
      </c>
      <c r="C14" s="10" t="str">
        <f>VLOOKUP(A14,'[1]Customer Info'!$A:$D,4,FALSE)</f>
        <v>Female</v>
      </c>
      <c r="D14" s="10">
        <f>INDEX('[1]Customer Info'!$E:$E,MATCH(A14,'[1]Customer Info'!$A:$A,0))</f>
        <v>45</v>
      </c>
      <c r="E14" s="10" t="str">
        <f>VLOOKUP(A14,'[1]Customer Info'!$A:$F,6,FALSE)</f>
        <v>Chittagong</v>
      </c>
      <c r="F14" s="12">
        <f>INDEX('[1]Customer Info'!$G:$G,MATCH(A14,'[1]Customer Info'!$A:$A,0))</f>
        <v>45111</v>
      </c>
      <c r="G14" s="13">
        <f>INDEX('[1]Purchase Info'!$B:$B,MATCH(A14,'[1]Purchase Info'!$A:$A,0))</f>
        <v>45359</v>
      </c>
      <c r="H14" s="10">
        <f>INDEX('[1]Purchase Info'!$C:$C,MATCH(A14,'[1]Purchase Info'!$A:$A,0))</f>
        <v>7</v>
      </c>
      <c r="I14" s="14">
        <f>INDEX('[1]Purchase Info'!$D:$D,MATCH(A14,'[1]Purchase Info'!$A:$A,0))</f>
        <v>9072</v>
      </c>
      <c r="J14" s="4">
        <f>INDEX('[1]Purchase Info'!$E:$E,MATCH(A14,'[1]Purchase Info'!$A:$A,0))</f>
        <v>2</v>
      </c>
      <c r="K14" s="15">
        <f>INDEX('[1]Purchase Info'!$F:$F,MATCH(A14,'[1]Purchase Info'!$A:$A,0))</f>
        <v>4</v>
      </c>
      <c r="L14" s="10" t="str">
        <f>VLOOKUP(A14,'[1]App Info'!$A:$B,2,FALSE)</f>
        <v>Y</v>
      </c>
      <c r="M14" s="16">
        <f t="shared" ca="1" si="0"/>
        <v>24</v>
      </c>
      <c r="N14" s="16">
        <f t="shared" si="1"/>
        <v>494</v>
      </c>
      <c r="O14" s="16" t="str">
        <f t="shared" si="2"/>
        <v>&gt;180 Days</v>
      </c>
      <c r="P14" s="17">
        <f t="shared" ca="1" si="3"/>
        <v>0.29166666666666669</v>
      </c>
      <c r="Q14" s="28">
        <f t="shared" si="4"/>
        <v>1296</v>
      </c>
      <c r="R14" s="4">
        <f>VLOOKUP(O14,{"&lt; 15 Days",0;"15-30 Days",1;"30-60 Days",2;"60-180 Days",3;"&gt;180 Days",4},2,FALSE)</f>
        <v>4</v>
      </c>
      <c r="S14" s="4">
        <f ca="1">VLOOKUP(P14,{0,3;2,2;5,1;9,0},2,TRUE)</f>
        <v>3</v>
      </c>
      <c r="T14" s="4">
        <f t="shared" si="5"/>
        <v>0</v>
      </c>
      <c r="U14" s="4">
        <f t="shared" si="6"/>
        <v>1</v>
      </c>
      <c r="V14" s="4">
        <f t="shared" si="7"/>
        <v>2</v>
      </c>
      <c r="W14" s="4">
        <f t="shared" si="8"/>
        <v>0</v>
      </c>
      <c r="X14" s="4">
        <f t="shared" ca="1" si="9"/>
        <v>10</v>
      </c>
      <c r="Y14" s="4" t="str">
        <f t="shared" ca="1" si="10"/>
        <v xml:space="preserve"> Very High</v>
      </c>
      <c r="Z14" s="2">
        <f t="shared" si="11"/>
        <v>9072</v>
      </c>
    </row>
    <row r="15" spans="1:26" ht="16.5" customHeight="1">
      <c r="A15" s="10" t="s">
        <v>38</v>
      </c>
      <c r="B15" s="11" t="str">
        <f>INDEX('[1]Customer Info'!$K:$K,MATCH(A15,'[1]Customer Info'!$A:$A,0))</f>
        <v>Mim Akter</v>
      </c>
      <c r="C15" s="10" t="str">
        <f>VLOOKUP(A15,'[1]Customer Info'!$A:$D,4,FALSE)</f>
        <v>Female</v>
      </c>
      <c r="D15" s="10">
        <f>INDEX('[1]Customer Info'!$E:$E,MATCH(A15,'[1]Customer Info'!$A:$A,0))</f>
        <v>34</v>
      </c>
      <c r="E15" s="10" t="str">
        <f>VLOOKUP(A15,'[1]Customer Info'!$A:$F,6,FALSE)</f>
        <v>Sylhet</v>
      </c>
      <c r="F15" s="12">
        <f>INDEX('[1]Customer Info'!$G:$G,MATCH(A15,'[1]Customer Info'!$A:$A,0))</f>
        <v>45417</v>
      </c>
      <c r="G15" s="13">
        <f>INDEX('[1]Purchase Info'!$B:$B,MATCH(A15,'[1]Purchase Info'!$A:$A,0))</f>
        <v>45722</v>
      </c>
      <c r="H15" s="10">
        <f>INDEX('[1]Purchase Info'!$C:$C,MATCH(A15,'[1]Purchase Info'!$A:$A,0))</f>
        <v>11</v>
      </c>
      <c r="I15" s="14">
        <f>INDEX('[1]Purchase Info'!$D:$D,MATCH(A15,'[1]Purchase Info'!$A:$A,0))</f>
        <v>20196</v>
      </c>
      <c r="J15" s="4">
        <f>INDEX('[1]Purchase Info'!$E:$E,MATCH(A15,'[1]Purchase Info'!$A:$A,0))</f>
        <v>4</v>
      </c>
      <c r="K15" s="15">
        <f>INDEX('[1]Purchase Info'!$F:$F,MATCH(A15,'[1]Purchase Info'!$A:$A,0))</f>
        <v>1</v>
      </c>
      <c r="L15" s="10" t="str">
        <f>VLOOKUP(A15,'[1]App Info'!$A:$B,2,FALSE)</f>
        <v>Y</v>
      </c>
      <c r="M15" s="16">
        <f t="shared" ca="1" si="0"/>
        <v>14</v>
      </c>
      <c r="N15" s="16">
        <f t="shared" si="1"/>
        <v>131</v>
      </c>
      <c r="O15" s="16" t="str">
        <f t="shared" si="2"/>
        <v>60-180 Days</v>
      </c>
      <c r="P15" s="17">
        <f t="shared" ca="1" si="3"/>
        <v>0.7857142857142857</v>
      </c>
      <c r="Q15" s="28">
        <f t="shared" si="4"/>
        <v>1836</v>
      </c>
      <c r="R15" s="4">
        <f>VLOOKUP(O15,{"&lt; 15 Days",0;"15-30 Days",1;"30-60 Days",2;"60-180 Days",3;"&gt;180 Days",4},2,FALSE)</f>
        <v>3</v>
      </c>
      <c r="S15" s="4">
        <f ca="1">VLOOKUP(P15,{0,3;2,2;5,1;9,0},2,TRUE)</f>
        <v>3</v>
      </c>
      <c r="T15" s="4">
        <f t="shared" si="5"/>
        <v>0</v>
      </c>
      <c r="U15" s="4">
        <f t="shared" si="6"/>
        <v>1</v>
      </c>
      <c r="V15" s="4">
        <f t="shared" si="7"/>
        <v>2</v>
      </c>
      <c r="W15" s="4">
        <f t="shared" si="8"/>
        <v>1</v>
      </c>
      <c r="X15" s="4">
        <f t="shared" ca="1" si="9"/>
        <v>10</v>
      </c>
      <c r="Y15" s="4" t="str">
        <f t="shared" ca="1" si="10"/>
        <v xml:space="preserve"> Very High</v>
      </c>
      <c r="Z15" s="2">
        <f t="shared" si="11"/>
        <v>20196</v>
      </c>
    </row>
    <row r="16" spans="1:26" ht="16.5" customHeight="1">
      <c r="A16" s="10" t="s">
        <v>39</v>
      </c>
      <c r="B16" s="11" t="str">
        <f>INDEX('[1]Customer Info'!$K:$K,MATCH(A16,'[1]Customer Info'!$A:$A,0))</f>
        <v>Ziaur Rahman</v>
      </c>
      <c r="C16" s="10" t="str">
        <f>VLOOKUP(A16,'[1]Customer Info'!$A:$D,4,FALSE)</f>
        <v>Male</v>
      </c>
      <c r="D16" s="10">
        <f>INDEX('[1]Customer Info'!$E:$E,MATCH(A16,'[1]Customer Info'!$A:$A,0))</f>
        <v>22</v>
      </c>
      <c r="E16" s="10" t="str">
        <f>VLOOKUP(A16,'[1]Customer Info'!$A:$F,6,FALSE)</f>
        <v>Chittagong</v>
      </c>
      <c r="F16" s="12">
        <f>INDEX('[1]Customer Info'!$G:$G,MATCH(A16,'[1]Customer Info'!$A:$A,0))</f>
        <v>45840</v>
      </c>
      <c r="G16" s="13">
        <f>INDEX('[1]Purchase Info'!$B:$B,MATCH(A16,'[1]Purchase Info'!$A:$A,0))</f>
        <v>45841</v>
      </c>
      <c r="H16" s="10">
        <f>INDEX('[1]Purchase Info'!$C:$C,MATCH(A16,'[1]Purchase Info'!$A:$A,0))</f>
        <v>26</v>
      </c>
      <c r="I16" s="14">
        <f>INDEX('[1]Purchase Info'!$D:$D,MATCH(A16,'[1]Purchase Info'!$A:$A,0))</f>
        <v>26520</v>
      </c>
      <c r="J16" s="4">
        <f>INDEX('[1]Purchase Info'!$E:$E,MATCH(A16,'[1]Purchase Info'!$A:$A,0))</f>
        <v>0</v>
      </c>
      <c r="K16" s="15">
        <f>INDEX('[1]Purchase Info'!$F:$F,MATCH(A16,'[1]Purchase Info'!$A:$A,0))</f>
        <v>3</v>
      </c>
      <c r="L16" s="10" t="str">
        <f>VLOOKUP(A16,'[1]App Info'!$A:$B,2,FALSE)</f>
        <v>Y</v>
      </c>
      <c r="M16" s="16">
        <f t="shared" ca="1" si="0"/>
        <v>0</v>
      </c>
      <c r="N16" s="16">
        <f t="shared" si="1"/>
        <v>12</v>
      </c>
      <c r="O16" s="16" t="str">
        <f t="shared" si="2"/>
        <v>&lt; 15 Days</v>
      </c>
      <c r="P16" s="17">
        <v>0</v>
      </c>
      <c r="Q16" s="28">
        <f t="shared" si="4"/>
        <v>1020</v>
      </c>
      <c r="R16" s="4">
        <f>VLOOKUP(O16,{"&lt; 15 Days",0;"15-30 Days",1;"30-60 Days",2;"60-180 Days",3;"&gt;180 Days",4},2,FALSE)</f>
        <v>0</v>
      </c>
      <c r="S16" s="4">
        <f>VLOOKUP(P16,{0,3;2,2;5,1;9,0},2,TRUE)</f>
        <v>3</v>
      </c>
      <c r="T16" s="4">
        <f t="shared" si="5"/>
        <v>0</v>
      </c>
      <c r="U16" s="4">
        <f t="shared" si="6"/>
        <v>0</v>
      </c>
      <c r="V16" s="4">
        <f t="shared" si="7"/>
        <v>2</v>
      </c>
      <c r="W16" s="4">
        <f t="shared" si="8"/>
        <v>0</v>
      </c>
      <c r="X16" s="4">
        <f t="shared" si="9"/>
        <v>5</v>
      </c>
      <c r="Y16" s="4" t="str">
        <f t="shared" si="10"/>
        <v xml:space="preserve"> Medium Risk</v>
      </c>
      <c r="Z16" s="2">
        <f t="shared" si="11"/>
        <v>26520</v>
      </c>
    </row>
    <row r="17" spans="1:26" ht="16.5" customHeight="1">
      <c r="A17" s="10" t="s">
        <v>40</v>
      </c>
      <c r="B17" s="11" t="str">
        <f>INDEX('[1]Customer Info'!$K:$K,MATCH(A17,'[1]Customer Info'!$A:$A,0))</f>
        <v>Abir Rahman</v>
      </c>
      <c r="C17" s="10" t="str">
        <f>VLOOKUP(A17,'[1]Customer Info'!$A:$D,4,FALSE)</f>
        <v>Male</v>
      </c>
      <c r="D17" s="10">
        <f>INDEX('[1]Customer Info'!$E:$E,MATCH(A17,'[1]Customer Info'!$A:$A,0))</f>
        <v>40</v>
      </c>
      <c r="E17" s="10" t="str">
        <f>VLOOKUP(A17,'[1]Customer Info'!$A:$F,6,FALSE)</f>
        <v>Sylhet</v>
      </c>
      <c r="F17" s="12">
        <f>INDEX('[1]Customer Info'!$G:$G,MATCH(A17,'[1]Customer Info'!$A:$A,0))</f>
        <v>45528</v>
      </c>
      <c r="G17" s="13">
        <f>INDEX('[1]Purchase Info'!$B:$B,MATCH(A17,'[1]Purchase Info'!$A:$A,0))</f>
        <v>45824</v>
      </c>
      <c r="H17" s="10">
        <f>INDEX('[1]Purchase Info'!$C:$C,MATCH(A17,'[1]Purchase Info'!$A:$A,0))</f>
        <v>2</v>
      </c>
      <c r="I17" s="14">
        <f>INDEX('[1]Purchase Info'!$D:$D,MATCH(A17,'[1]Purchase Info'!$A:$A,0))</f>
        <v>2962</v>
      </c>
      <c r="J17" s="4">
        <f>INDEX('[1]Purchase Info'!$E:$E,MATCH(A17,'[1]Purchase Info'!$A:$A,0))</f>
        <v>6</v>
      </c>
      <c r="K17" s="15">
        <f>INDEX('[1]Purchase Info'!$F:$F,MATCH(A17,'[1]Purchase Info'!$A:$A,0))</f>
        <v>1</v>
      </c>
      <c r="L17" s="10" t="str">
        <f>VLOOKUP(A17,'[1]App Info'!$A:$B,2,FALSE)</f>
        <v>N</v>
      </c>
      <c r="M17" s="16">
        <f t="shared" ca="1" si="0"/>
        <v>10</v>
      </c>
      <c r="N17" s="16">
        <f t="shared" si="1"/>
        <v>29</v>
      </c>
      <c r="O17" s="16" t="str">
        <f t="shared" si="2"/>
        <v>15-30 Days</v>
      </c>
      <c r="P17" s="17">
        <f t="shared" ca="1" si="3"/>
        <v>0.2</v>
      </c>
      <c r="Q17" s="28">
        <f t="shared" si="4"/>
        <v>1481</v>
      </c>
      <c r="R17" s="4">
        <f>VLOOKUP(O17,{"&lt; 15 Days",0;"15-30 Days",1;"30-60 Days",2;"60-180 Days",3;"&gt;180 Days",4},2,FALSE)</f>
        <v>1</v>
      </c>
      <c r="S17" s="4">
        <f ca="1">VLOOKUP(P17,{0,3;2,2;5,1;9,0},2,TRUE)</f>
        <v>3</v>
      </c>
      <c r="T17" s="4">
        <f t="shared" si="5"/>
        <v>0</v>
      </c>
      <c r="U17" s="4">
        <f t="shared" si="6"/>
        <v>1</v>
      </c>
      <c r="V17" s="4">
        <f t="shared" si="7"/>
        <v>0</v>
      </c>
      <c r="W17" s="4">
        <f t="shared" si="8"/>
        <v>1</v>
      </c>
      <c r="X17" s="4">
        <f t="shared" ca="1" si="9"/>
        <v>6</v>
      </c>
      <c r="Y17" s="4" t="str">
        <f t="shared" ca="1" si="10"/>
        <v xml:space="preserve"> High Risk</v>
      </c>
      <c r="Z17" s="2">
        <f t="shared" si="11"/>
        <v>2962</v>
      </c>
    </row>
    <row r="18" spans="1:26" ht="16.5" customHeight="1">
      <c r="A18" s="10" t="s">
        <v>41</v>
      </c>
      <c r="B18" s="11" t="str">
        <f>INDEX('[1]Customer Info'!$K:$K,MATCH(A18,'[1]Customer Info'!$A:$A,0))</f>
        <v>Zarif Jawad</v>
      </c>
      <c r="C18" s="10" t="str">
        <f>VLOOKUP(A18,'[1]Customer Info'!$A:$D,4,FALSE)</f>
        <v>Male</v>
      </c>
      <c r="D18" s="10">
        <f>INDEX('[1]Customer Info'!$E:$E,MATCH(A18,'[1]Customer Info'!$A:$A,0))</f>
        <v>40</v>
      </c>
      <c r="E18" s="10" t="str">
        <f>VLOOKUP(A18,'[1]Customer Info'!$A:$F,6,FALSE)</f>
        <v>Dhaka</v>
      </c>
      <c r="F18" s="12">
        <f>INDEX('[1]Customer Info'!$G:$G,MATCH(A18,'[1]Customer Info'!$A:$A,0))</f>
        <v>45133</v>
      </c>
      <c r="G18" s="13">
        <f>INDEX('[1]Purchase Info'!$B:$B,MATCH(A18,'[1]Purchase Info'!$A:$A,0))</f>
        <v>45660</v>
      </c>
      <c r="H18" s="10">
        <f>INDEX('[1]Purchase Info'!$C:$C,MATCH(A18,'[1]Purchase Info'!$A:$A,0))</f>
        <v>30</v>
      </c>
      <c r="I18" s="14">
        <f>INDEX('[1]Purchase Info'!$D:$D,MATCH(A18,'[1]Purchase Info'!$A:$A,0))</f>
        <v>31080</v>
      </c>
      <c r="J18" s="4">
        <f>INDEX('[1]Purchase Info'!$E:$E,MATCH(A18,'[1]Purchase Info'!$A:$A,0))</f>
        <v>10</v>
      </c>
      <c r="K18" s="15">
        <f>INDEX('[1]Purchase Info'!$F:$F,MATCH(A18,'[1]Purchase Info'!$A:$A,0))</f>
        <v>2</v>
      </c>
      <c r="L18" s="10" t="str">
        <f>VLOOKUP(A18,'[1]App Info'!$A:$B,2,FALSE)</f>
        <v>N</v>
      </c>
      <c r="M18" s="16">
        <f t="shared" ca="1" si="0"/>
        <v>23</v>
      </c>
      <c r="N18" s="16">
        <f t="shared" si="1"/>
        <v>193</v>
      </c>
      <c r="O18" s="16" t="str">
        <f t="shared" si="2"/>
        <v>&gt;180 Days</v>
      </c>
      <c r="P18" s="17">
        <f t="shared" ca="1" si="3"/>
        <v>1.3043478260869565</v>
      </c>
      <c r="Q18" s="28">
        <f t="shared" si="4"/>
        <v>1036</v>
      </c>
      <c r="R18" s="4">
        <f>VLOOKUP(O18,{"&lt; 15 Days",0;"15-30 Days",1;"30-60 Days",2;"60-180 Days",3;"&gt;180 Days",4},2,FALSE)</f>
        <v>4</v>
      </c>
      <c r="S18" s="4">
        <f ca="1">VLOOKUP(P18,{0,3;2,2;5,1;9,0},2,TRUE)</f>
        <v>3</v>
      </c>
      <c r="T18" s="4">
        <f t="shared" si="5"/>
        <v>0</v>
      </c>
      <c r="U18" s="4">
        <f t="shared" si="6"/>
        <v>1</v>
      </c>
      <c r="V18" s="4">
        <f t="shared" si="7"/>
        <v>0</v>
      </c>
      <c r="W18" s="4">
        <f t="shared" si="8"/>
        <v>1</v>
      </c>
      <c r="X18" s="4">
        <f t="shared" ca="1" si="9"/>
        <v>9</v>
      </c>
      <c r="Y18" s="4" t="str">
        <f t="shared" ca="1" si="10"/>
        <v xml:space="preserve"> Very High</v>
      </c>
      <c r="Z18" s="2">
        <f t="shared" si="11"/>
        <v>31080</v>
      </c>
    </row>
    <row r="19" spans="1:26" ht="16.5" customHeight="1">
      <c r="A19" s="10" t="s">
        <v>42</v>
      </c>
      <c r="B19" s="11" t="str">
        <f>INDEX('[1]Customer Info'!$K:$K,MATCH(A19,'[1]Customer Info'!$A:$A,0))</f>
        <v>Tanjila Yasmin</v>
      </c>
      <c r="C19" s="10" t="str">
        <f>VLOOKUP(A19,'[1]Customer Info'!$A:$D,4,FALSE)</f>
        <v>Female</v>
      </c>
      <c r="D19" s="10">
        <f>INDEX('[1]Customer Info'!$E:$E,MATCH(A19,'[1]Customer Info'!$A:$A,0))</f>
        <v>36</v>
      </c>
      <c r="E19" s="10" t="str">
        <f>VLOOKUP(A19,'[1]Customer Info'!$A:$F,6,FALSE)</f>
        <v>Dhaka</v>
      </c>
      <c r="F19" s="12">
        <f>INDEX('[1]Customer Info'!$G:$G,MATCH(A19,'[1]Customer Info'!$A:$A,0))</f>
        <v>45601</v>
      </c>
      <c r="G19" s="13">
        <f>INDEX('[1]Purchase Info'!$B:$B,MATCH(A19,'[1]Purchase Info'!$A:$A,0))</f>
        <v>45688</v>
      </c>
      <c r="H19" s="10">
        <f>INDEX('[1]Purchase Info'!$C:$C,MATCH(A19,'[1]Purchase Info'!$A:$A,0))</f>
        <v>20</v>
      </c>
      <c r="I19" s="14">
        <f>INDEX('[1]Purchase Info'!$D:$D,MATCH(A19,'[1]Purchase Info'!$A:$A,0))</f>
        <v>17040</v>
      </c>
      <c r="J19" s="4">
        <f>INDEX('[1]Purchase Info'!$E:$E,MATCH(A19,'[1]Purchase Info'!$A:$A,0))</f>
        <v>9</v>
      </c>
      <c r="K19" s="15">
        <f>INDEX('[1]Purchase Info'!$F:$F,MATCH(A19,'[1]Purchase Info'!$A:$A,0))</f>
        <v>0</v>
      </c>
      <c r="L19" s="10" t="str">
        <f>VLOOKUP(A19,'[1]App Info'!$A:$B,2,FALSE)</f>
        <v>Y</v>
      </c>
      <c r="M19" s="16">
        <f t="shared" ca="1" si="0"/>
        <v>8</v>
      </c>
      <c r="N19" s="16">
        <f t="shared" si="1"/>
        <v>165</v>
      </c>
      <c r="O19" s="16" t="str">
        <f t="shared" si="2"/>
        <v>60-180 Days</v>
      </c>
      <c r="P19" s="17">
        <f t="shared" ca="1" si="3"/>
        <v>2.5</v>
      </c>
      <c r="Q19" s="28">
        <f t="shared" si="4"/>
        <v>852</v>
      </c>
      <c r="R19" s="4">
        <f>VLOOKUP(O19,{"&lt; 15 Days",0;"15-30 Days",1;"30-60 Days",2;"60-180 Days",3;"&gt;180 Days",4},2,FALSE)</f>
        <v>3</v>
      </c>
      <c r="S19" s="4">
        <f ca="1">VLOOKUP(P19,{0,3;2,2;5,1;9,0},2,TRUE)</f>
        <v>2</v>
      </c>
      <c r="T19" s="4">
        <f t="shared" si="5"/>
        <v>0</v>
      </c>
      <c r="U19" s="4">
        <f t="shared" si="6"/>
        <v>1</v>
      </c>
      <c r="V19" s="4">
        <f t="shared" si="7"/>
        <v>2</v>
      </c>
      <c r="W19" s="4">
        <f t="shared" si="8"/>
        <v>1</v>
      </c>
      <c r="X19" s="4">
        <f t="shared" ca="1" si="9"/>
        <v>9</v>
      </c>
      <c r="Y19" s="4" t="str">
        <f t="shared" ca="1" si="10"/>
        <v xml:space="preserve"> Very High</v>
      </c>
      <c r="Z19" s="2">
        <f t="shared" si="11"/>
        <v>17040</v>
      </c>
    </row>
    <row r="20" spans="1:26" ht="16.5" customHeight="1">
      <c r="A20" s="10" t="s">
        <v>43</v>
      </c>
      <c r="B20" s="11" t="str">
        <f>INDEX('[1]Customer Info'!$K:$K,MATCH(A20,'[1]Customer Info'!$A:$A,0))</f>
        <v>Ayan Hasan</v>
      </c>
      <c r="C20" s="10" t="str">
        <f>VLOOKUP(A20,'[1]Customer Info'!$A:$D,4,FALSE)</f>
        <v>Male</v>
      </c>
      <c r="D20" s="10">
        <f>INDEX('[1]Customer Info'!$E:$E,MATCH(A20,'[1]Customer Info'!$A:$A,0))</f>
        <v>34</v>
      </c>
      <c r="E20" s="10" t="str">
        <f>VLOOKUP(A20,'[1]Customer Info'!$A:$F,6,FALSE)</f>
        <v>Dhaka</v>
      </c>
      <c r="F20" s="12">
        <f>INDEX('[1]Customer Info'!$G:$G,MATCH(A20,'[1]Customer Info'!$A:$A,0))</f>
        <v>45357</v>
      </c>
      <c r="G20" s="13">
        <f>INDEX('[1]Purchase Info'!$B:$B,MATCH(A20,'[1]Purchase Info'!$A:$A,0))</f>
        <v>45789</v>
      </c>
      <c r="H20" s="10">
        <f>INDEX('[1]Purchase Info'!$C:$C,MATCH(A20,'[1]Purchase Info'!$A:$A,0))</f>
        <v>9</v>
      </c>
      <c r="I20" s="14">
        <f>INDEX('[1]Purchase Info'!$D:$D,MATCH(A20,'[1]Purchase Info'!$A:$A,0))</f>
        <v>15093</v>
      </c>
      <c r="J20" s="4">
        <f>INDEX('[1]Purchase Info'!$E:$E,MATCH(A20,'[1]Purchase Info'!$A:$A,0))</f>
        <v>6</v>
      </c>
      <c r="K20" s="15">
        <f>INDEX('[1]Purchase Info'!$F:$F,MATCH(A20,'[1]Purchase Info'!$A:$A,0))</f>
        <v>1</v>
      </c>
      <c r="L20" s="10" t="str">
        <f>VLOOKUP(A20,'[1]App Info'!$A:$B,2,FALSE)</f>
        <v>Y</v>
      </c>
      <c r="M20" s="16">
        <f t="shared" ca="1" si="0"/>
        <v>16</v>
      </c>
      <c r="N20" s="16">
        <f t="shared" si="1"/>
        <v>64</v>
      </c>
      <c r="O20" s="16" t="str">
        <f t="shared" si="2"/>
        <v>60-180 Days</v>
      </c>
      <c r="P20" s="17">
        <f t="shared" ca="1" si="3"/>
        <v>0.5625</v>
      </c>
      <c r="Q20" s="28">
        <f t="shared" si="4"/>
        <v>1677</v>
      </c>
      <c r="R20" s="4">
        <f>VLOOKUP(O20,{"&lt; 15 Days",0;"15-30 Days",1;"30-60 Days",2;"60-180 Days",3;"&gt;180 Days",4},2,FALSE)</f>
        <v>3</v>
      </c>
      <c r="S20" s="4">
        <f ca="1">VLOOKUP(P20,{0,3;2,2;5,1;9,0},2,TRUE)</f>
        <v>3</v>
      </c>
      <c r="T20" s="4">
        <f t="shared" si="5"/>
        <v>0</v>
      </c>
      <c r="U20" s="4">
        <f t="shared" si="6"/>
        <v>1</v>
      </c>
      <c r="V20" s="4">
        <f t="shared" si="7"/>
        <v>2</v>
      </c>
      <c r="W20" s="4">
        <f t="shared" si="8"/>
        <v>1</v>
      </c>
      <c r="X20" s="4">
        <f t="shared" ca="1" si="9"/>
        <v>10</v>
      </c>
      <c r="Y20" s="4" t="str">
        <f t="shared" ca="1" si="10"/>
        <v xml:space="preserve"> Very High</v>
      </c>
      <c r="Z20" s="2">
        <f t="shared" si="11"/>
        <v>15093</v>
      </c>
    </row>
    <row r="21" spans="1:26" ht="16.5" customHeight="1">
      <c r="A21" s="10" t="s">
        <v>44</v>
      </c>
      <c r="B21" s="11" t="str">
        <f>INDEX('[1]Customer Info'!$K:$K,MATCH(A21,'[1]Customer Info'!$A:$A,0))</f>
        <v>Nusrat Nahar</v>
      </c>
      <c r="C21" s="10" t="str">
        <f>VLOOKUP(A21,'[1]Customer Info'!$A:$D,4,FALSE)</f>
        <v>Female</v>
      </c>
      <c r="D21" s="10">
        <f>INDEX('[1]Customer Info'!$E:$E,MATCH(A21,'[1]Customer Info'!$A:$A,0))</f>
        <v>35</v>
      </c>
      <c r="E21" s="10" t="str">
        <f>VLOOKUP(A21,'[1]Customer Info'!$A:$F,6,FALSE)</f>
        <v>Sylhet</v>
      </c>
      <c r="F21" s="12">
        <f>INDEX('[1]Customer Info'!$G:$G,MATCH(A21,'[1]Customer Info'!$A:$A,0))</f>
        <v>44690</v>
      </c>
      <c r="G21" s="13">
        <f>INDEX('[1]Purchase Info'!$B:$B,MATCH(A21,'[1]Purchase Info'!$A:$A,0))</f>
        <v>45732</v>
      </c>
      <c r="H21" s="10">
        <f>INDEX('[1]Purchase Info'!$C:$C,MATCH(A21,'[1]Purchase Info'!$A:$A,0))</f>
        <v>9</v>
      </c>
      <c r="I21" s="14">
        <f>INDEX('[1]Purchase Info'!$D:$D,MATCH(A21,'[1]Purchase Info'!$A:$A,0))</f>
        <v>5175</v>
      </c>
      <c r="J21" s="4">
        <f>INDEX('[1]Purchase Info'!$E:$E,MATCH(A21,'[1]Purchase Info'!$A:$A,0))</f>
        <v>4</v>
      </c>
      <c r="K21" s="15">
        <f>INDEX('[1]Purchase Info'!$F:$F,MATCH(A21,'[1]Purchase Info'!$A:$A,0))</f>
        <v>0</v>
      </c>
      <c r="L21" s="10" t="str">
        <f>VLOOKUP(A21,'[1]App Info'!$A:$B,2,FALSE)</f>
        <v>Y</v>
      </c>
      <c r="M21" s="16">
        <f t="shared" ca="1" si="0"/>
        <v>38</v>
      </c>
      <c r="N21" s="16">
        <f t="shared" si="1"/>
        <v>121</v>
      </c>
      <c r="O21" s="16" t="str">
        <f t="shared" si="2"/>
        <v>60-180 Days</v>
      </c>
      <c r="P21" s="17">
        <f t="shared" ca="1" si="3"/>
        <v>0.23684210526315788</v>
      </c>
      <c r="Q21" s="28">
        <f t="shared" si="4"/>
        <v>575</v>
      </c>
      <c r="R21" s="4">
        <f>VLOOKUP(O21,{"&lt; 15 Days",0;"15-30 Days",1;"30-60 Days",2;"60-180 Days",3;"&gt;180 Days",4},2,FALSE)</f>
        <v>3</v>
      </c>
      <c r="S21" s="4">
        <f ca="1">VLOOKUP(P21,{0,3;2,2;5,1;9,0},2,TRUE)</f>
        <v>3</v>
      </c>
      <c r="T21" s="4">
        <f t="shared" si="5"/>
        <v>1</v>
      </c>
      <c r="U21" s="4">
        <f t="shared" si="6"/>
        <v>1</v>
      </c>
      <c r="V21" s="4">
        <f t="shared" si="7"/>
        <v>2</v>
      </c>
      <c r="W21" s="4">
        <f t="shared" si="8"/>
        <v>1</v>
      </c>
      <c r="X21" s="4">
        <f t="shared" ca="1" si="9"/>
        <v>11</v>
      </c>
      <c r="Y21" s="4" t="str">
        <f t="shared" ca="1" si="10"/>
        <v xml:space="preserve"> Very High</v>
      </c>
      <c r="Z21" s="2">
        <f t="shared" si="11"/>
        <v>5175</v>
      </c>
    </row>
    <row r="22" spans="1:26" ht="16.5" customHeight="1">
      <c r="A22" s="10" t="s">
        <v>45</v>
      </c>
      <c r="B22" s="11" t="str">
        <f>INDEX('[1]Customer Info'!$K:$K,MATCH(A22,'[1]Customer Info'!$A:$A,0))</f>
        <v>Shormi Nahar</v>
      </c>
      <c r="C22" s="10" t="str">
        <f>VLOOKUP(A22,'[1]Customer Info'!$A:$D,4,FALSE)</f>
        <v>Female</v>
      </c>
      <c r="D22" s="10">
        <f>INDEX('[1]Customer Info'!$E:$E,MATCH(A22,'[1]Customer Info'!$A:$A,0))</f>
        <v>34</v>
      </c>
      <c r="E22" s="10" t="str">
        <f>VLOOKUP(A22,'[1]Customer Info'!$A:$F,6,FALSE)</f>
        <v>Dhaka</v>
      </c>
      <c r="F22" s="12">
        <f>INDEX('[1]Customer Info'!$G:$G,MATCH(A22,'[1]Customer Info'!$A:$A,0))</f>
        <v>44659</v>
      </c>
      <c r="G22" s="13">
        <f>INDEX('[1]Purchase Info'!$B:$B,MATCH(A22,'[1]Purchase Info'!$A:$A,0))</f>
        <v>44914</v>
      </c>
      <c r="H22" s="10">
        <f>INDEX('[1]Purchase Info'!$C:$C,MATCH(A22,'[1]Purchase Info'!$A:$A,0))</f>
        <v>15</v>
      </c>
      <c r="I22" s="14">
        <f>INDEX('[1]Purchase Info'!$D:$D,MATCH(A22,'[1]Purchase Info'!$A:$A,0))</f>
        <v>19740</v>
      </c>
      <c r="J22" s="4">
        <f>INDEX('[1]Purchase Info'!$E:$E,MATCH(A22,'[1]Purchase Info'!$A:$A,0))</f>
        <v>2</v>
      </c>
      <c r="K22" s="15">
        <f>INDEX('[1]Purchase Info'!$F:$F,MATCH(A22,'[1]Purchase Info'!$A:$A,0))</f>
        <v>5</v>
      </c>
      <c r="L22" s="10" t="str">
        <f>VLOOKUP(A22,'[1]App Info'!$A:$B,2,FALSE)</f>
        <v>N</v>
      </c>
      <c r="M22" s="16">
        <f t="shared" ca="1" si="0"/>
        <v>39</v>
      </c>
      <c r="N22" s="16">
        <f t="shared" si="1"/>
        <v>939</v>
      </c>
      <c r="O22" s="16" t="str">
        <f t="shared" si="2"/>
        <v>&gt;180 Days</v>
      </c>
      <c r="P22" s="17">
        <f t="shared" ca="1" si="3"/>
        <v>0.38461538461538464</v>
      </c>
      <c r="Q22" s="28">
        <f t="shared" si="4"/>
        <v>1316</v>
      </c>
      <c r="R22" s="4">
        <f>VLOOKUP(O22,{"&lt; 15 Days",0;"15-30 Days",1;"30-60 Days",2;"60-180 Days",3;"&gt;180 Days",4},2,FALSE)</f>
        <v>4</v>
      </c>
      <c r="S22" s="4">
        <f ca="1">VLOOKUP(P22,{0,3;2,2;5,1;9,0},2,TRUE)</f>
        <v>3</v>
      </c>
      <c r="T22" s="4">
        <f t="shared" si="5"/>
        <v>0</v>
      </c>
      <c r="U22" s="4">
        <f t="shared" si="6"/>
        <v>1</v>
      </c>
      <c r="V22" s="4">
        <f t="shared" si="7"/>
        <v>0</v>
      </c>
      <c r="W22" s="4">
        <f t="shared" si="8"/>
        <v>0</v>
      </c>
      <c r="X22" s="4">
        <f t="shared" ca="1" si="9"/>
        <v>8</v>
      </c>
      <c r="Y22" s="4" t="str">
        <f t="shared" ca="1" si="10"/>
        <v xml:space="preserve"> High Risk</v>
      </c>
      <c r="Z22" s="2">
        <f t="shared" si="11"/>
        <v>19740</v>
      </c>
    </row>
    <row r="23" spans="1:26" ht="16.5" customHeight="1">
      <c r="A23" s="10" t="s">
        <v>46</v>
      </c>
      <c r="B23" s="11" t="str">
        <f>INDEX('[1]Customer Info'!$K:$K,MATCH(A23,'[1]Customer Info'!$A:$A,0))</f>
        <v>Hossain Mollah</v>
      </c>
      <c r="C23" s="10" t="str">
        <f>VLOOKUP(A23,'[1]Customer Info'!$A:$D,4,FALSE)</f>
        <v>Male</v>
      </c>
      <c r="D23" s="10">
        <f>INDEX('[1]Customer Info'!$E:$E,MATCH(A23,'[1]Customer Info'!$A:$A,0))</f>
        <v>38</v>
      </c>
      <c r="E23" s="10" t="str">
        <f>VLOOKUP(A23,'[1]Customer Info'!$A:$F,6,FALSE)</f>
        <v>Chittagong</v>
      </c>
      <c r="F23" s="12">
        <f>INDEX('[1]Customer Info'!$G:$G,MATCH(A23,'[1]Customer Info'!$A:$A,0))</f>
        <v>44915</v>
      </c>
      <c r="G23" s="13">
        <f>INDEX('[1]Purchase Info'!$B:$B,MATCH(A23,'[1]Purchase Info'!$A:$A,0))</f>
        <v>45119</v>
      </c>
      <c r="H23" s="10">
        <f>INDEX('[1]Purchase Info'!$C:$C,MATCH(A23,'[1]Purchase Info'!$A:$A,0))</f>
        <v>18</v>
      </c>
      <c r="I23" s="14">
        <f>INDEX('[1]Purchase Info'!$D:$D,MATCH(A23,'[1]Purchase Info'!$A:$A,0))</f>
        <v>12780</v>
      </c>
      <c r="J23" s="4">
        <f>INDEX('[1]Purchase Info'!$E:$E,MATCH(A23,'[1]Purchase Info'!$A:$A,0))</f>
        <v>5</v>
      </c>
      <c r="K23" s="15">
        <f>INDEX('[1]Purchase Info'!$F:$F,MATCH(A23,'[1]Purchase Info'!$A:$A,0))</f>
        <v>2</v>
      </c>
      <c r="L23" s="10" t="str">
        <f>VLOOKUP(A23,'[1]App Info'!$A:$B,2,FALSE)</f>
        <v>Y</v>
      </c>
      <c r="M23" s="16">
        <f t="shared" ca="1" si="0"/>
        <v>30</v>
      </c>
      <c r="N23" s="16">
        <f t="shared" si="1"/>
        <v>734</v>
      </c>
      <c r="O23" s="16" t="str">
        <f t="shared" si="2"/>
        <v>&gt;180 Days</v>
      </c>
      <c r="P23" s="17">
        <f t="shared" ca="1" si="3"/>
        <v>0.6</v>
      </c>
      <c r="Q23" s="28">
        <f t="shared" si="4"/>
        <v>710</v>
      </c>
      <c r="R23" s="4">
        <f>VLOOKUP(O23,{"&lt; 15 Days",0;"15-30 Days",1;"30-60 Days",2;"60-180 Days",3;"&gt;180 Days",4},2,FALSE)</f>
        <v>4</v>
      </c>
      <c r="S23" s="4">
        <f ca="1">VLOOKUP(P23,{0,3;2,2;5,1;9,0},2,TRUE)</f>
        <v>3</v>
      </c>
      <c r="T23" s="4">
        <f t="shared" si="5"/>
        <v>0</v>
      </c>
      <c r="U23" s="4">
        <f t="shared" si="6"/>
        <v>1</v>
      </c>
      <c r="V23" s="4">
        <f t="shared" si="7"/>
        <v>2</v>
      </c>
      <c r="W23" s="4">
        <f t="shared" si="8"/>
        <v>1</v>
      </c>
      <c r="X23" s="4">
        <f t="shared" ca="1" si="9"/>
        <v>11</v>
      </c>
      <c r="Y23" s="4" t="str">
        <f t="shared" ca="1" si="10"/>
        <v xml:space="preserve"> Very High</v>
      </c>
      <c r="Z23" s="2">
        <f t="shared" si="11"/>
        <v>12780</v>
      </c>
    </row>
    <row r="24" spans="1:26" ht="16.5" customHeight="1">
      <c r="A24" s="10" t="s">
        <v>47</v>
      </c>
      <c r="B24" s="11" t="str">
        <f>INDEX('[1]Customer Info'!$K:$K,MATCH(A24,'[1]Customer Info'!$A:$A,0))</f>
        <v>Lamiya Ferdous</v>
      </c>
      <c r="C24" s="10" t="str">
        <f>VLOOKUP(A24,'[1]Customer Info'!$A:$D,4,FALSE)</f>
        <v>Female</v>
      </c>
      <c r="D24" s="10">
        <f>INDEX('[1]Customer Info'!$E:$E,MATCH(A24,'[1]Customer Info'!$A:$A,0))</f>
        <v>32</v>
      </c>
      <c r="E24" s="10" t="str">
        <f>VLOOKUP(A24,'[1]Customer Info'!$A:$F,6,FALSE)</f>
        <v>Dhaka</v>
      </c>
      <c r="F24" s="12">
        <f>INDEX('[1]Customer Info'!$G:$G,MATCH(A24,'[1]Customer Info'!$A:$A,0))</f>
        <v>44974</v>
      </c>
      <c r="G24" s="13">
        <f>INDEX('[1]Purchase Info'!$B:$B,MATCH(A24,'[1]Purchase Info'!$A:$A,0))</f>
        <v>45246</v>
      </c>
      <c r="H24" s="10">
        <f>INDEX('[1]Purchase Info'!$C:$C,MATCH(A24,'[1]Purchase Info'!$A:$A,0))</f>
        <v>21</v>
      </c>
      <c r="I24" s="14">
        <f>INDEX('[1]Purchase Info'!$D:$D,MATCH(A24,'[1]Purchase Info'!$A:$A,0))</f>
        <v>13272</v>
      </c>
      <c r="J24" s="4">
        <f>INDEX('[1]Purchase Info'!$E:$E,MATCH(A24,'[1]Purchase Info'!$A:$A,0))</f>
        <v>4</v>
      </c>
      <c r="K24" s="15">
        <f>INDEX('[1]Purchase Info'!$F:$F,MATCH(A24,'[1]Purchase Info'!$A:$A,0))</f>
        <v>4</v>
      </c>
      <c r="L24" s="10" t="str">
        <f>VLOOKUP(A24,'[1]App Info'!$A:$B,2,FALSE)</f>
        <v>N</v>
      </c>
      <c r="M24" s="16">
        <f t="shared" ca="1" si="0"/>
        <v>28</v>
      </c>
      <c r="N24" s="16">
        <f t="shared" si="1"/>
        <v>607</v>
      </c>
      <c r="O24" s="16" t="str">
        <f t="shared" si="2"/>
        <v>&gt;180 Days</v>
      </c>
      <c r="P24" s="17">
        <f t="shared" ca="1" si="3"/>
        <v>0.75</v>
      </c>
      <c r="Q24" s="28">
        <f t="shared" si="4"/>
        <v>632</v>
      </c>
      <c r="R24" s="4">
        <f>VLOOKUP(O24,{"&lt; 15 Days",0;"15-30 Days",1;"30-60 Days",2;"60-180 Days",3;"&gt;180 Days",4},2,FALSE)</f>
        <v>4</v>
      </c>
      <c r="S24" s="4">
        <f ca="1">VLOOKUP(P24,{0,3;2,2;5,1;9,0},2,TRUE)</f>
        <v>3</v>
      </c>
      <c r="T24" s="4">
        <f t="shared" si="5"/>
        <v>1</v>
      </c>
      <c r="U24" s="4">
        <f t="shared" si="6"/>
        <v>1</v>
      </c>
      <c r="V24" s="4">
        <f t="shared" si="7"/>
        <v>0</v>
      </c>
      <c r="W24" s="4">
        <f t="shared" si="8"/>
        <v>0</v>
      </c>
      <c r="X24" s="4">
        <f t="shared" ca="1" si="9"/>
        <v>9</v>
      </c>
      <c r="Y24" s="4" t="str">
        <f t="shared" ca="1" si="10"/>
        <v xml:space="preserve"> Very High</v>
      </c>
      <c r="Z24" s="2">
        <f t="shared" si="11"/>
        <v>13272</v>
      </c>
    </row>
    <row r="25" spans="1:26" ht="16.5" customHeight="1">
      <c r="A25" s="10" t="s">
        <v>48</v>
      </c>
      <c r="B25" s="11" t="str">
        <f>INDEX('[1]Customer Info'!$K:$K,MATCH(A25,'[1]Customer Info'!$A:$A,0))</f>
        <v>Faiza Kamal</v>
      </c>
      <c r="C25" s="10" t="str">
        <f>VLOOKUP(A25,'[1]Customer Info'!$A:$D,4,FALSE)</f>
        <v>Female</v>
      </c>
      <c r="D25" s="10">
        <f>INDEX('[1]Customer Info'!$E:$E,MATCH(A25,'[1]Customer Info'!$A:$A,0))</f>
        <v>35</v>
      </c>
      <c r="E25" s="10" t="str">
        <f>VLOOKUP(A25,'[1]Customer Info'!$A:$F,6,FALSE)</f>
        <v>Chittagong</v>
      </c>
      <c r="F25" s="12">
        <f>INDEX('[1]Customer Info'!$G:$G,MATCH(A25,'[1]Customer Info'!$A:$A,0))</f>
        <v>44986</v>
      </c>
      <c r="G25" s="13">
        <f>INDEX('[1]Purchase Info'!$B:$B,MATCH(A25,'[1]Purchase Info'!$A:$A,0))</f>
        <v>45788</v>
      </c>
      <c r="H25" s="10">
        <f>INDEX('[1]Purchase Info'!$C:$C,MATCH(A25,'[1]Purchase Info'!$A:$A,0))</f>
        <v>8</v>
      </c>
      <c r="I25" s="14">
        <f>INDEX('[1]Purchase Info'!$D:$D,MATCH(A25,'[1]Purchase Info'!$A:$A,0))</f>
        <v>11744</v>
      </c>
      <c r="J25" s="4">
        <f>INDEX('[1]Purchase Info'!$E:$E,MATCH(A25,'[1]Purchase Info'!$A:$A,0))</f>
        <v>3</v>
      </c>
      <c r="K25" s="15">
        <f>INDEX('[1]Purchase Info'!$F:$F,MATCH(A25,'[1]Purchase Info'!$A:$A,0))</f>
        <v>1</v>
      </c>
      <c r="L25" s="10" t="str">
        <f>VLOOKUP(A25,'[1]App Info'!$A:$B,2,FALSE)</f>
        <v>N</v>
      </c>
      <c r="M25" s="16">
        <f t="shared" ca="1" si="0"/>
        <v>28</v>
      </c>
      <c r="N25" s="16">
        <f t="shared" si="1"/>
        <v>65</v>
      </c>
      <c r="O25" s="16" t="str">
        <f t="shared" si="2"/>
        <v>60-180 Days</v>
      </c>
      <c r="P25" s="17">
        <f t="shared" ca="1" si="3"/>
        <v>0.2857142857142857</v>
      </c>
      <c r="Q25" s="28">
        <f t="shared" si="4"/>
        <v>1468</v>
      </c>
      <c r="R25" s="4">
        <f>VLOOKUP(O25,{"&lt; 15 Days",0;"15-30 Days",1;"30-60 Days",2;"60-180 Days",3;"&gt;180 Days",4},2,FALSE)</f>
        <v>3</v>
      </c>
      <c r="S25" s="4">
        <f ca="1">VLOOKUP(P25,{0,3;2,2;5,1;9,0},2,TRUE)</f>
        <v>3</v>
      </c>
      <c r="T25" s="4">
        <f t="shared" si="5"/>
        <v>0</v>
      </c>
      <c r="U25" s="4">
        <f t="shared" si="6"/>
        <v>1</v>
      </c>
      <c r="V25" s="4">
        <f t="shared" si="7"/>
        <v>0</v>
      </c>
      <c r="W25" s="4">
        <f t="shared" si="8"/>
        <v>1</v>
      </c>
      <c r="X25" s="4">
        <f t="shared" ca="1" si="9"/>
        <v>8</v>
      </c>
      <c r="Y25" s="4" t="str">
        <f t="shared" ca="1" si="10"/>
        <v xml:space="preserve"> High Risk</v>
      </c>
      <c r="Z25" s="2">
        <f t="shared" si="11"/>
        <v>11744</v>
      </c>
    </row>
    <row r="26" spans="1:26" ht="16.5" customHeight="1">
      <c r="A26" s="10" t="s">
        <v>49</v>
      </c>
      <c r="B26" s="11" t="str">
        <f>INDEX('[1]Customer Info'!$K:$K,MATCH(A26,'[1]Customer Info'!$A:$A,0))</f>
        <v>Farhan Uddin</v>
      </c>
      <c r="C26" s="10" t="str">
        <f>VLOOKUP(A26,'[1]Customer Info'!$A:$D,4,FALSE)</f>
        <v>Male</v>
      </c>
      <c r="D26" s="10">
        <f>INDEX('[1]Customer Info'!$E:$E,MATCH(A26,'[1]Customer Info'!$A:$A,0))</f>
        <v>25</v>
      </c>
      <c r="E26" s="10" t="str">
        <f>VLOOKUP(A26,'[1]Customer Info'!$A:$F,6,FALSE)</f>
        <v>Dhaka</v>
      </c>
      <c r="F26" s="12">
        <f>INDEX('[1]Customer Info'!$G:$G,MATCH(A26,'[1]Customer Info'!$A:$A,0))</f>
        <v>45264</v>
      </c>
      <c r="G26" s="13">
        <f>INDEX('[1]Purchase Info'!$B:$B,MATCH(A26,'[1]Purchase Info'!$A:$A,0))</f>
        <v>45609</v>
      </c>
      <c r="H26" s="10">
        <f>INDEX('[1]Purchase Info'!$C:$C,MATCH(A26,'[1]Purchase Info'!$A:$A,0))</f>
        <v>9</v>
      </c>
      <c r="I26" s="14">
        <f>INDEX('[1]Purchase Info'!$D:$D,MATCH(A26,'[1]Purchase Info'!$A:$A,0))</f>
        <v>14985</v>
      </c>
      <c r="J26" s="4">
        <f>INDEX('[1]Purchase Info'!$E:$E,MATCH(A26,'[1]Purchase Info'!$A:$A,0))</f>
        <v>0</v>
      </c>
      <c r="K26" s="15">
        <f>INDEX('[1]Purchase Info'!$F:$F,MATCH(A26,'[1]Purchase Info'!$A:$A,0))</f>
        <v>0</v>
      </c>
      <c r="L26" s="10" t="str">
        <f>VLOOKUP(A26,'[1]App Info'!$A:$B,2,FALSE)</f>
        <v>N</v>
      </c>
      <c r="M26" s="16">
        <f t="shared" ca="1" si="0"/>
        <v>19</v>
      </c>
      <c r="N26" s="16">
        <f t="shared" si="1"/>
        <v>244</v>
      </c>
      <c r="O26" s="16" t="str">
        <f t="shared" si="2"/>
        <v>&gt;180 Days</v>
      </c>
      <c r="P26" s="17">
        <f t="shared" ca="1" si="3"/>
        <v>0.47368421052631576</v>
      </c>
      <c r="Q26" s="28">
        <f t="shared" si="4"/>
        <v>1665</v>
      </c>
      <c r="R26" s="4">
        <f>VLOOKUP(O26,{"&lt; 15 Days",0;"15-30 Days",1;"30-60 Days",2;"60-180 Days",3;"&gt;180 Days",4},2,FALSE)</f>
        <v>4</v>
      </c>
      <c r="S26" s="4">
        <f ca="1">VLOOKUP(P26,{0,3;2,2;5,1;9,0},2,TRUE)</f>
        <v>3</v>
      </c>
      <c r="T26" s="4">
        <f t="shared" si="5"/>
        <v>0</v>
      </c>
      <c r="U26" s="4">
        <f t="shared" si="6"/>
        <v>0</v>
      </c>
      <c r="V26" s="4">
        <f t="shared" si="7"/>
        <v>0</v>
      </c>
      <c r="W26" s="4">
        <f t="shared" si="8"/>
        <v>1</v>
      </c>
      <c r="X26" s="4">
        <f t="shared" ca="1" si="9"/>
        <v>8</v>
      </c>
      <c r="Y26" s="4" t="str">
        <f t="shared" ca="1" si="10"/>
        <v xml:space="preserve"> High Risk</v>
      </c>
      <c r="Z26" s="2">
        <f t="shared" si="11"/>
        <v>14985</v>
      </c>
    </row>
    <row r="27" spans="1:26" ht="16.5" customHeight="1">
      <c r="A27" s="10" t="s">
        <v>50</v>
      </c>
      <c r="B27" s="11" t="str">
        <f>INDEX('[1]Customer Info'!$K:$K,MATCH(A27,'[1]Customer Info'!$A:$A,0))</f>
        <v>Samin Reza</v>
      </c>
      <c r="C27" s="10" t="str">
        <f>VLOOKUP(A27,'[1]Customer Info'!$A:$D,4,FALSE)</f>
        <v>Male</v>
      </c>
      <c r="D27" s="10">
        <f>INDEX('[1]Customer Info'!$E:$E,MATCH(A27,'[1]Customer Info'!$A:$A,0))</f>
        <v>33</v>
      </c>
      <c r="E27" s="10" t="str">
        <f>VLOOKUP(A27,'[1]Customer Info'!$A:$F,6,FALSE)</f>
        <v>Dhaka</v>
      </c>
      <c r="F27" s="12">
        <f>INDEX('[1]Customer Info'!$G:$G,MATCH(A27,'[1]Customer Info'!$A:$A,0))</f>
        <v>44783</v>
      </c>
      <c r="G27" s="13">
        <f>INDEX('[1]Purchase Info'!$B:$B,MATCH(A27,'[1]Purchase Info'!$A:$A,0))</f>
        <v>45163</v>
      </c>
      <c r="H27" s="10">
        <f>INDEX('[1]Purchase Info'!$C:$C,MATCH(A27,'[1]Purchase Info'!$A:$A,0))</f>
        <v>22</v>
      </c>
      <c r="I27" s="14">
        <f>INDEX('[1]Purchase Info'!$D:$D,MATCH(A27,'[1]Purchase Info'!$A:$A,0))</f>
        <v>43274</v>
      </c>
      <c r="J27" s="4">
        <f>INDEX('[1]Purchase Info'!$E:$E,MATCH(A27,'[1]Purchase Info'!$A:$A,0))</f>
        <v>5</v>
      </c>
      <c r="K27" s="15">
        <f>INDEX('[1]Purchase Info'!$F:$F,MATCH(A27,'[1]Purchase Info'!$A:$A,0))</f>
        <v>5</v>
      </c>
      <c r="L27" s="10" t="str">
        <f>VLOOKUP(A27,'[1]App Info'!$A:$B,2,FALSE)</f>
        <v>Y</v>
      </c>
      <c r="M27" s="16">
        <f t="shared" ca="1" si="0"/>
        <v>35</v>
      </c>
      <c r="N27" s="16">
        <f t="shared" si="1"/>
        <v>690</v>
      </c>
      <c r="O27" s="16" t="str">
        <f t="shared" si="2"/>
        <v>&gt;180 Days</v>
      </c>
      <c r="P27" s="17">
        <f t="shared" ca="1" si="3"/>
        <v>0.62857142857142856</v>
      </c>
      <c r="Q27" s="28">
        <f t="shared" si="4"/>
        <v>1967</v>
      </c>
      <c r="R27" s="4">
        <f>VLOOKUP(O27,{"&lt; 15 Days",0;"15-30 Days",1;"30-60 Days",2;"60-180 Days",3;"&gt;180 Days",4},2,FALSE)</f>
        <v>4</v>
      </c>
      <c r="S27" s="4">
        <f ca="1">VLOOKUP(P27,{0,3;2,2;5,1;9,0},2,TRUE)</f>
        <v>3</v>
      </c>
      <c r="T27" s="4">
        <f t="shared" si="5"/>
        <v>0</v>
      </c>
      <c r="U27" s="4">
        <f t="shared" si="6"/>
        <v>1</v>
      </c>
      <c r="V27" s="4">
        <f t="shared" si="7"/>
        <v>2</v>
      </c>
      <c r="W27" s="4">
        <f t="shared" si="8"/>
        <v>0</v>
      </c>
      <c r="X27" s="4">
        <f t="shared" ca="1" si="9"/>
        <v>10</v>
      </c>
      <c r="Y27" s="4" t="str">
        <f t="shared" ca="1" si="10"/>
        <v xml:space="preserve"> Very High</v>
      </c>
      <c r="Z27" s="2">
        <f t="shared" si="11"/>
        <v>43274</v>
      </c>
    </row>
    <row r="28" spans="1:26" ht="16.5" customHeight="1">
      <c r="A28" s="10" t="s">
        <v>51</v>
      </c>
      <c r="B28" s="11" t="str">
        <f>INDEX('[1]Customer Info'!$K:$K,MATCH(A28,'[1]Customer Info'!$A:$A,0))</f>
        <v>Ishrat Jahan</v>
      </c>
      <c r="C28" s="10" t="str">
        <f>VLOOKUP(A28,'[1]Customer Info'!$A:$D,4,FALSE)</f>
        <v>Female</v>
      </c>
      <c r="D28" s="10">
        <f>INDEX('[1]Customer Info'!$E:$E,MATCH(A28,'[1]Customer Info'!$A:$A,0))</f>
        <v>37</v>
      </c>
      <c r="E28" s="10" t="str">
        <f>VLOOKUP(A28,'[1]Customer Info'!$A:$F,6,FALSE)</f>
        <v>Chittagong</v>
      </c>
      <c r="F28" s="12">
        <f>INDEX('[1]Customer Info'!$G:$G,MATCH(A28,'[1]Customer Info'!$A:$A,0))</f>
        <v>45253</v>
      </c>
      <c r="G28" s="13">
        <f>INDEX('[1]Purchase Info'!$B:$B,MATCH(A28,'[1]Purchase Info'!$A:$A,0))</f>
        <v>45688</v>
      </c>
      <c r="H28" s="10">
        <f>INDEX('[1]Purchase Info'!$C:$C,MATCH(A28,'[1]Purchase Info'!$A:$A,0))</f>
        <v>29</v>
      </c>
      <c r="I28" s="14">
        <f>INDEX('[1]Purchase Info'!$D:$D,MATCH(A28,'[1]Purchase Info'!$A:$A,0))</f>
        <v>35409</v>
      </c>
      <c r="J28" s="4">
        <f>INDEX('[1]Purchase Info'!$E:$E,MATCH(A28,'[1]Purchase Info'!$A:$A,0))</f>
        <v>5</v>
      </c>
      <c r="K28" s="15">
        <f>INDEX('[1]Purchase Info'!$F:$F,MATCH(A28,'[1]Purchase Info'!$A:$A,0))</f>
        <v>0</v>
      </c>
      <c r="L28" s="10" t="str">
        <f>VLOOKUP(A28,'[1]App Info'!$A:$B,2,FALSE)</f>
        <v>Y</v>
      </c>
      <c r="M28" s="16">
        <f t="shared" ca="1" si="0"/>
        <v>19</v>
      </c>
      <c r="N28" s="16">
        <f t="shared" si="1"/>
        <v>165</v>
      </c>
      <c r="O28" s="16" t="str">
        <f t="shared" si="2"/>
        <v>60-180 Days</v>
      </c>
      <c r="P28" s="17">
        <f t="shared" ca="1" si="3"/>
        <v>1.5263157894736843</v>
      </c>
      <c r="Q28" s="28">
        <f t="shared" si="4"/>
        <v>1221</v>
      </c>
      <c r="R28" s="4">
        <f>VLOOKUP(O28,{"&lt; 15 Days",0;"15-30 Days",1;"30-60 Days",2;"60-180 Days",3;"&gt;180 Days",4},2,FALSE)</f>
        <v>3</v>
      </c>
      <c r="S28" s="4">
        <f ca="1">VLOOKUP(P28,{0,3;2,2;5,1;9,0},2,TRUE)</f>
        <v>3</v>
      </c>
      <c r="T28" s="4">
        <f t="shared" si="5"/>
        <v>0</v>
      </c>
      <c r="U28" s="4">
        <f t="shared" si="6"/>
        <v>1</v>
      </c>
      <c r="V28" s="4">
        <f t="shared" si="7"/>
        <v>2</v>
      </c>
      <c r="W28" s="4">
        <f t="shared" si="8"/>
        <v>1</v>
      </c>
      <c r="X28" s="4">
        <f t="shared" ca="1" si="9"/>
        <v>10</v>
      </c>
      <c r="Y28" s="4" t="str">
        <f t="shared" ca="1" si="10"/>
        <v xml:space="preserve"> Very High</v>
      </c>
      <c r="Z28" s="2">
        <f t="shared" si="11"/>
        <v>35409</v>
      </c>
    </row>
    <row r="29" spans="1:26" ht="16.5" customHeight="1">
      <c r="A29" s="10" t="s">
        <v>52</v>
      </c>
      <c r="B29" s="11" t="str">
        <f>INDEX('[1]Customer Info'!$K:$K,MATCH(A29,'[1]Customer Info'!$A:$A,0))</f>
        <v>Arif Mahmud</v>
      </c>
      <c r="C29" s="10" t="str">
        <f>VLOOKUP(A29,'[1]Customer Info'!$A:$D,4,FALSE)</f>
        <v>Male</v>
      </c>
      <c r="D29" s="10">
        <f>INDEX('[1]Customer Info'!$E:$E,MATCH(A29,'[1]Customer Info'!$A:$A,0))</f>
        <v>31</v>
      </c>
      <c r="E29" s="10" t="str">
        <f>VLOOKUP(A29,'[1]Customer Info'!$A:$F,6,FALSE)</f>
        <v>Sylhet</v>
      </c>
      <c r="F29" s="12">
        <f>INDEX('[1]Customer Info'!$G:$G,MATCH(A29,'[1]Customer Info'!$A:$A,0))</f>
        <v>45013</v>
      </c>
      <c r="G29" s="13">
        <f>INDEX('[1]Purchase Info'!$B:$B,MATCH(A29,'[1]Purchase Info'!$A:$A,0))</f>
        <v>45587</v>
      </c>
      <c r="H29" s="10">
        <f>INDEX('[1]Purchase Info'!$C:$C,MATCH(A29,'[1]Purchase Info'!$A:$A,0))</f>
        <v>22</v>
      </c>
      <c r="I29" s="14">
        <f>INDEX('[1]Purchase Info'!$D:$D,MATCH(A29,'[1]Purchase Info'!$A:$A,0))</f>
        <v>37400</v>
      </c>
      <c r="J29" s="4">
        <f>INDEX('[1]Purchase Info'!$E:$E,MATCH(A29,'[1]Purchase Info'!$A:$A,0))</f>
        <v>9</v>
      </c>
      <c r="K29" s="15">
        <f>INDEX('[1]Purchase Info'!$F:$F,MATCH(A29,'[1]Purchase Info'!$A:$A,0))</f>
        <v>0</v>
      </c>
      <c r="L29" s="10" t="str">
        <f>VLOOKUP(A29,'[1]App Info'!$A:$B,2,FALSE)</f>
        <v>Y</v>
      </c>
      <c r="M29" s="16">
        <f t="shared" ca="1" si="0"/>
        <v>27</v>
      </c>
      <c r="N29" s="16">
        <f t="shared" si="1"/>
        <v>266</v>
      </c>
      <c r="O29" s="16" t="str">
        <f t="shared" si="2"/>
        <v>&gt;180 Days</v>
      </c>
      <c r="P29" s="17">
        <f t="shared" ca="1" si="3"/>
        <v>0.81481481481481477</v>
      </c>
      <c r="Q29" s="28">
        <f t="shared" si="4"/>
        <v>1700</v>
      </c>
      <c r="R29" s="4">
        <f>VLOOKUP(O29,{"&lt; 15 Days",0;"15-30 Days",1;"30-60 Days",2;"60-180 Days",3;"&gt;180 Days",4},2,FALSE)</f>
        <v>4</v>
      </c>
      <c r="S29" s="4">
        <f ca="1">VLOOKUP(P29,{0,3;2,2;5,1;9,0},2,TRUE)</f>
        <v>3</v>
      </c>
      <c r="T29" s="4">
        <f t="shared" si="5"/>
        <v>0</v>
      </c>
      <c r="U29" s="4">
        <f t="shared" si="6"/>
        <v>1</v>
      </c>
      <c r="V29" s="4">
        <f t="shared" si="7"/>
        <v>2</v>
      </c>
      <c r="W29" s="4">
        <f t="shared" si="8"/>
        <v>1</v>
      </c>
      <c r="X29" s="4">
        <f t="shared" ca="1" si="9"/>
        <v>11</v>
      </c>
      <c r="Y29" s="4" t="str">
        <f t="shared" ca="1" si="10"/>
        <v xml:space="preserve"> Very High</v>
      </c>
      <c r="Z29" s="2">
        <f t="shared" si="11"/>
        <v>37400</v>
      </c>
    </row>
    <row r="30" spans="1:26" ht="16.5" customHeight="1">
      <c r="A30" s="10" t="s">
        <v>53</v>
      </c>
      <c r="B30" s="11" t="str">
        <f>INDEX('[1]Customer Info'!$K:$K,MATCH(A30,'[1]Customer Info'!$A:$A,0))</f>
        <v>Tamanna Ferdous</v>
      </c>
      <c r="C30" s="10" t="str">
        <f>VLOOKUP(A30,'[1]Customer Info'!$A:$D,4,FALSE)</f>
        <v>Female</v>
      </c>
      <c r="D30" s="10">
        <f>INDEX('[1]Customer Info'!$E:$E,MATCH(A30,'[1]Customer Info'!$A:$A,0))</f>
        <v>36</v>
      </c>
      <c r="E30" s="10" t="str">
        <f>VLOOKUP(A30,'[1]Customer Info'!$A:$F,6,FALSE)</f>
        <v>Chittagong</v>
      </c>
      <c r="F30" s="12">
        <f>INDEX('[1]Customer Info'!$G:$G,MATCH(A30,'[1]Customer Info'!$A:$A,0))</f>
        <v>44946</v>
      </c>
      <c r="G30" s="13">
        <f>INDEX('[1]Purchase Info'!$B:$B,MATCH(A30,'[1]Purchase Info'!$A:$A,0))</f>
        <v>45534</v>
      </c>
      <c r="H30" s="10">
        <f>INDEX('[1]Purchase Info'!$C:$C,MATCH(A30,'[1]Purchase Info'!$A:$A,0))</f>
        <v>26</v>
      </c>
      <c r="I30" s="14">
        <f>INDEX('[1]Purchase Info'!$D:$D,MATCH(A30,'[1]Purchase Info'!$A:$A,0))</f>
        <v>38376</v>
      </c>
      <c r="J30" s="4">
        <f>INDEX('[1]Purchase Info'!$E:$E,MATCH(A30,'[1]Purchase Info'!$A:$A,0))</f>
        <v>2</v>
      </c>
      <c r="K30" s="15">
        <f>INDEX('[1]Purchase Info'!$F:$F,MATCH(A30,'[1]Purchase Info'!$A:$A,0))</f>
        <v>1</v>
      </c>
      <c r="L30" s="10" t="str">
        <f>VLOOKUP(A30,'[1]App Info'!$A:$B,2,FALSE)</f>
        <v>Y</v>
      </c>
      <c r="M30" s="16">
        <f t="shared" ca="1" si="0"/>
        <v>29</v>
      </c>
      <c r="N30" s="16">
        <f t="shared" si="1"/>
        <v>319</v>
      </c>
      <c r="O30" s="16" t="str">
        <f t="shared" si="2"/>
        <v>&gt;180 Days</v>
      </c>
      <c r="P30" s="17">
        <f t="shared" ca="1" si="3"/>
        <v>0.89655172413793105</v>
      </c>
      <c r="Q30" s="28">
        <f t="shared" si="4"/>
        <v>1476</v>
      </c>
      <c r="R30" s="4">
        <f>VLOOKUP(O30,{"&lt; 15 Days",0;"15-30 Days",1;"30-60 Days",2;"60-180 Days",3;"&gt;180 Days",4},2,FALSE)</f>
        <v>4</v>
      </c>
      <c r="S30" s="4">
        <f ca="1">VLOOKUP(P30,{0,3;2,2;5,1;9,0},2,TRUE)</f>
        <v>3</v>
      </c>
      <c r="T30" s="4">
        <f t="shared" si="5"/>
        <v>0</v>
      </c>
      <c r="U30" s="4">
        <f t="shared" si="6"/>
        <v>1</v>
      </c>
      <c r="V30" s="4">
        <f t="shared" si="7"/>
        <v>2</v>
      </c>
      <c r="W30" s="4">
        <f t="shared" si="8"/>
        <v>1</v>
      </c>
      <c r="X30" s="4">
        <f t="shared" ca="1" si="9"/>
        <v>11</v>
      </c>
      <c r="Y30" s="4" t="str">
        <f t="shared" ca="1" si="10"/>
        <v xml:space="preserve"> Very High</v>
      </c>
      <c r="Z30" s="2">
        <f t="shared" si="11"/>
        <v>38376</v>
      </c>
    </row>
    <row r="31" spans="1:26" ht="16.5" customHeight="1">
      <c r="A31" s="10" t="s">
        <v>54</v>
      </c>
      <c r="B31" s="11" t="str">
        <f>INDEX('[1]Customer Info'!$K:$K,MATCH(A31,'[1]Customer Info'!$A:$A,0))</f>
        <v>Shanto Islam</v>
      </c>
      <c r="C31" s="10" t="str">
        <f>VLOOKUP(A31,'[1]Customer Info'!$A:$D,4,FALSE)</f>
        <v>Male</v>
      </c>
      <c r="D31" s="10">
        <f>INDEX('[1]Customer Info'!$E:$E,MATCH(A31,'[1]Customer Info'!$A:$A,0))</f>
        <v>40</v>
      </c>
      <c r="E31" s="10" t="str">
        <f>VLOOKUP(A31,'[1]Customer Info'!$A:$F,6,FALSE)</f>
        <v>Chittagong</v>
      </c>
      <c r="F31" s="12">
        <f>INDEX('[1]Customer Info'!$G:$G,MATCH(A31,'[1]Customer Info'!$A:$A,0))</f>
        <v>45608</v>
      </c>
      <c r="G31" s="13">
        <f>INDEX('[1]Purchase Info'!$B:$B,MATCH(A31,'[1]Purchase Info'!$A:$A,0))</f>
        <v>45750</v>
      </c>
      <c r="H31" s="10">
        <f>INDEX('[1]Purchase Info'!$C:$C,MATCH(A31,'[1]Purchase Info'!$A:$A,0))</f>
        <v>18</v>
      </c>
      <c r="I31" s="14">
        <f>INDEX('[1]Purchase Info'!$D:$D,MATCH(A31,'[1]Purchase Info'!$A:$A,0))</f>
        <v>16524</v>
      </c>
      <c r="J31" s="4">
        <f>INDEX('[1]Purchase Info'!$E:$E,MATCH(A31,'[1]Purchase Info'!$A:$A,0))</f>
        <v>4</v>
      </c>
      <c r="K31" s="15">
        <f>INDEX('[1]Purchase Info'!$F:$F,MATCH(A31,'[1]Purchase Info'!$A:$A,0))</f>
        <v>2</v>
      </c>
      <c r="L31" s="10" t="str">
        <f>VLOOKUP(A31,'[1]App Info'!$A:$B,2,FALSE)</f>
        <v>N</v>
      </c>
      <c r="M31" s="16">
        <f t="shared" ca="1" si="0"/>
        <v>8</v>
      </c>
      <c r="N31" s="16">
        <f t="shared" si="1"/>
        <v>103</v>
      </c>
      <c r="O31" s="16" t="str">
        <f t="shared" si="2"/>
        <v>60-180 Days</v>
      </c>
      <c r="P31" s="17">
        <f t="shared" ca="1" si="3"/>
        <v>2.25</v>
      </c>
      <c r="Q31" s="28">
        <f t="shared" si="4"/>
        <v>918</v>
      </c>
      <c r="R31" s="4">
        <f>VLOOKUP(O31,{"&lt; 15 Days",0;"15-30 Days",1;"30-60 Days",2;"60-180 Days",3;"&gt;180 Days",4},2,FALSE)</f>
        <v>3</v>
      </c>
      <c r="S31" s="4">
        <f ca="1">VLOOKUP(P31,{0,3;2,2;5,1;9,0},2,TRUE)</f>
        <v>2</v>
      </c>
      <c r="T31" s="4">
        <f t="shared" si="5"/>
        <v>0</v>
      </c>
      <c r="U31" s="4">
        <f t="shared" si="6"/>
        <v>1</v>
      </c>
      <c r="V31" s="4">
        <f t="shared" si="7"/>
        <v>0</v>
      </c>
      <c r="W31" s="4">
        <f t="shared" si="8"/>
        <v>1</v>
      </c>
      <c r="X31" s="4">
        <f t="shared" ca="1" si="9"/>
        <v>7</v>
      </c>
      <c r="Y31" s="4" t="str">
        <f t="shared" ca="1" si="10"/>
        <v xml:space="preserve"> High Risk</v>
      </c>
      <c r="Z31" s="2">
        <f t="shared" si="11"/>
        <v>16524</v>
      </c>
    </row>
    <row r="32" spans="1:26" ht="16.5" customHeight="1">
      <c r="A32" s="10" t="s">
        <v>55</v>
      </c>
      <c r="B32" s="11" t="str">
        <f>INDEX('[1]Customer Info'!$K:$K,MATCH(A32,'[1]Customer Info'!$A:$A,0))</f>
        <v>Kona Sultana</v>
      </c>
      <c r="C32" s="10" t="str">
        <f>VLOOKUP(A32,'[1]Customer Info'!$A:$D,4,FALSE)</f>
        <v>Female</v>
      </c>
      <c r="D32" s="10">
        <f>INDEX('[1]Customer Info'!$E:$E,MATCH(A32,'[1]Customer Info'!$A:$A,0))</f>
        <v>29</v>
      </c>
      <c r="E32" s="10" t="str">
        <f>VLOOKUP(A32,'[1]Customer Info'!$A:$F,6,FALSE)</f>
        <v>Chittagong</v>
      </c>
      <c r="F32" s="12">
        <f>INDEX('[1]Customer Info'!$G:$G,MATCH(A32,'[1]Customer Info'!$A:$A,0))</f>
        <v>45411</v>
      </c>
      <c r="G32" s="13">
        <f>INDEX('[1]Purchase Info'!$B:$B,MATCH(A32,'[1]Purchase Info'!$A:$A,0))</f>
        <v>45641</v>
      </c>
      <c r="H32" s="10">
        <f>INDEX('[1]Purchase Info'!$C:$C,MATCH(A32,'[1]Purchase Info'!$A:$A,0))</f>
        <v>17</v>
      </c>
      <c r="I32" s="14">
        <f>INDEX('[1]Purchase Info'!$D:$D,MATCH(A32,'[1]Purchase Info'!$A:$A,0))</f>
        <v>9401</v>
      </c>
      <c r="J32" s="4">
        <f>INDEX('[1]Purchase Info'!$E:$E,MATCH(A32,'[1]Purchase Info'!$A:$A,0))</f>
        <v>2</v>
      </c>
      <c r="K32" s="15">
        <f>INDEX('[1]Purchase Info'!$F:$F,MATCH(A32,'[1]Purchase Info'!$A:$A,0))</f>
        <v>2</v>
      </c>
      <c r="L32" s="10" t="str">
        <f>VLOOKUP(A32,'[1]App Info'!$A:$B,2,FALSE)</f>
        <v>N</v>
      </c>
      <c r="M32" s="16">
        <f t="shared" ca="1" si="0"/>
        <v>14</v>
      </c>
      <c r="N32" s="16">
        <f t="shared" si="1"/>
        <v>212</v>
      </c>
      <c r="O32" s="16" t="str">
        <f t="shared" si="2"/>
        <v>&gt;180 Days</v>
      </c>
      <c r="P32" s="17">
        <f t="shared" ca="1" si="3"/>
        <v>1.2142857142857142</v>
      </c>
      <c r="Q32" s="28">
        <f t="shared" si="4"/>
        <v>553</v>
      </c>
      <c r="R32" s="4">
        <f>VLOOKUP(O32,{"&lt; 15 Days",0;"15-30 Days",1;"30-60 Days",2;"60-180 Days",3;"&gt;180 Days",4},2,FALSE)</f>
        <v>4</v>
      </c>
      <c r="S32" s="4">
        <f ca="1">VLOOKUP(P32,{0,3;2,2;5,1;9,0},2,TRUE)</f>
        <v>3</v>
      </c>
      <c r="T32" s="4">
        <f t="shared" si="5"/>
        <v>1</v>
      </c>
      <c r="U32" s="4">
        <f t="shared" si="6"/>
        <v>1</v>
      </c>
      <c r="V32" s="4">
        <f t="shared" si="7"/>
        <v>0</v>
      </c>
      <c r="W32" s="4">
        <f t="shared" si="8"/>
        <v>1</v>
      </c>
      <c r="X32" s="4">
        <f t="shared" ca="1" si="9"/>
        <v>10</v>
      </c>
      <c r="Y32" s="4" t="str">
        <f t="shared" ca="1" si="10"/>
        <v xml:space="preserve"> Very High</v>
      </c>
      <c r="Z32" s="2">
        <f t="shared" si="11"/>
        <v>9401</v>
      </c>
    </row>
    <row r="33" spans="1:26" ht="16.5" customHeight="1">
      <c r="A33" s="10" t="s">
        <v>56</v>
      </c>
      <c r="B33" s="11" t="str">
        <f>INDEX('[1]Customer Info'!$K:$K,MATCH(A33,'[1]Customer Info'!$A:$A,0))</f>
        <v>Zahin Alam</v>
      </c>
      <c r="C33" s="10" t="str">
        <f>VLOOKUP(A33,'[1]Customer Info'!$A:$D,4,FALSE)</f>
        <v>Male</v>
      </c>
      <c r="D33" s="10">
        <f>INDEX('[1]Customer Info'!$E:$E,MATCH(A33,'[1]Customer Info'!$A:$A,0))</f>
        <v>30</v>
      </c>
      <c r="E33" s="10" t="str">
        <f>VLOOKUP(A33,'[1]Customer Info'!$A:$F,6,FALSE)</f>
        <v>Dhaka</v>
      </c>
      <c r="F33" s="12">
        <f>INDEX('[1]Customer Info'!$G:$G,MATCH(A33,'[1]Customer Info'!$A:$A,0))</f>
        <v>44737</v>
      </c>
      <c r="G33" s="13">
        <f>INDEX('[1]Purchase Info'!$B:$B,MATCH(A33,'[1]Purchase Info'!$A:$A,0))</f>
        <v>45765</v>
      </c>
      <c r="H33" s="10">
        <f>INDEX('[1]Purchase Info'!$C:$C,MATCH(A33,'[1]Purchase Info'!$A:$A,0))</f>
        <v>16</v>
      </c>
      <c r="I33" s="14">
        <f>INDEX('[1]Purchase Info'!$D:$D,MATCH(A33,'[1]Purchase Info'!$A:$A,0))</f>
        <v>18480</v>
      </c>
      <c r="J33" s="4">
        <f>INDEX('[1]Purchase Info'!$E:$E,MATCH(A33,'[1]Purchase Info'!$A:$A,0))</f>
        <v>0</v>
      </c>
      <c r="K33" s="15">
        <f>INDEX('[1]Purchase Info'!$F:$F,MATCH(A33,'[1]Purchase Info'!$A:$A,0))</f>
        <v>4</v>
      </c>
      <c r="L33" s="10" t="str">
        <f>VLOOKUP(A33,'[1]App Info'!$A:$B,2,FALSE)</f>
        <v>N</v>
      </c>
      <c r="M33" s="16">
        <f t="shared" ca="1" si="0"/>
        <v>36</v>
      </c>
      <c r="N33" s="16">
        <f t="shared" si="1"/>
        <v>88</v>
      </c>
      <c r="O33" s="16" t="str">
        <f t="shared" si="2"/>
        <v>60-180 Days</v>
      </c>
      <c r="P33" s="17">
        <f t="shared" ca="1" si="3"/>
        <v>0.44444444444444442</v>
      </c>
      <c r="Q33" s="28">
        <f t="shared" si="4"/>
        <v>1155</v>
      </c>
      <c r="R33" s="4">
        <f>VLOOKUP(O33,{"&lt; 15 Days",0;"15-30 Days",1;"30-60 Days",2;"60-180 Days",3;"&gt;180 Days",4},2,FALSE)</f>
        <v>3</v>
      </c>
      <c r="S33" s="4">
        <f ca="1">VLOOKUP(P33,{0,3;2,2;5,1;9,0},2,TRUE)</f>
        <v>3</v>
      </c>
      <c r="T33" s="4">
        <f t="shared" si="5"/>
        <v>0</v>
      </c>
      <c r="U33" s="4">
        <f t="shared" si="6"/>
        <v>0</v>
      </c>
      <c r="V33" s="4">
        <f t="shared" si="7"/>
        <v>0</v>
      </c>
      <c r="W33" s="4">
        <f t="shared" si="8"/>
        <v>0</v>
      </c>
      <c r="X33" s="4">
        <f t="shared" ca="1" si="9"/>
        <v>6</v>
      </c>
      <c r="Y33" s="4" t="str">
        <f t="shared" ca="1" si="10"/>
        <v xml:space="preserve"> High Risk</v>
      </c>
      <c r="Z33" s="2">
        <f t="shared" si="11"/>
        <v>18480</v>
      </c>
    </row>
    <row r="34" spans="1:26" ht="16.5" customHeight="1">
      <c r="A34" s="10" t="s">
        <v>57</v>
      </c>
      <c r="B34" s="11" t="str">
        <f>INDEX('[1]Customer Info'!$K:$K,MATCH(A34,'[1]Customer Info'!$A:$A,0))</f>
        <v>Khaled Mahmud</v>
      </c>
      <c r="C34" s="10" t="str">
        <f>VLOOKUP(A34,'[1]Customer Info'!$A:$D,4,FALSE)</f>
        <v>Male</v>
      </c>
      <c r="D34" s="10">
        <f>INDEX('[1]Customer Info'!$E:$E,MATCH(A34,'[1]Customer Info'!$A:$A,0))</f>
        <v>41</v>
      </c>
      <c r="E34" s="10" t="str">
        <f>VLOOKUP(A34,'[1]Customer Info'!$A:$F,6,FALSE)</f>
        <v>Chittagong</v>
      </c>
      <c r="F34" s="12">
        <f>INDEX('[1]Customer Info'!$G:$G,MATCH(A34,'[1]Customer Info'!$A:$A,0))</f>
        <v>45100</v>
      </c>
      <c r="G34" s="13">
        <f>INDEX('[1]Purchase Info'!$B:$B,MATCH(A34,'[1]Purchase Info'!$A:$A,0))</f>
        <v>45636</v>
      </c>
      <c r="H34" s="10">
        <f>INDEX('[1]Purchase Info'!$C:$C,MATCH(A34,'[1]Purchase Info'!$A:$A,0))</f>
        <v>3</v>
      </c>
      <c r="I34" s="14">
        <f>INDEX('[1]Purchase Info'!$D:$D,MATCH(A34,'[1]Purchase Info'!$A:$A,0))</f>
        <v>2142</v>
      </c>
      <c r="J34" s="4">
        <f>INDEX('[1]Purchase Info'!$E:$E,MATCH(A34,'[1]Purchase Info'!$A:$A,0))</f>
        <v>4</v>
      </c>
      <c r="K34" s="15">
        <f>INDEX('[1]Purchase Info'!$F:$F,MATCH(A34,'[1]Purchase Info'!$A:$A,0))</f>
        <v>5</v>
      </c>
      <c r="L34" s="10" t="str">
        <f>VLOOKUP(A34,'[1]App Info'!$A:$B,2,FALSE)</f>
        <v>N</v>
      </c>
      <c r="M34" s="16">
        <f t="shared" ca="1" si="0"/>
        <v>24</v>
      </c>
      <c r="N34" s="16">
        <f t="shared" si="1"/>
        <v>217</v>
      </c>
      <c r="O34" s="16" t="str">
        <f t="shared" si="2"/>
        <v>&gt;180 Days</v>
      </c>
      <c r="P34" s="17">
        <f t="shared" ca="1" si="3"/>
        <v>0.125</v>
      </c>
      <c r="Q34" s="28">
        <f t="shared" si="4"/>
        <v>714</v>
      </c>
      <c r="R34" s="4">
        <f>VLOOKUP(O34,{"&lt; 15 Days",0;"15-30 Days",1;"30-60 Days",2;"60-180 Days",3;"&gt;180 Days",4},2,FALSE)</f>
        <v>4</v>
      </c>
      <c r="S34" s="4">
        <f ca="1">VLOOKUP(P34,{0,3;2,2;5,1;9,0},2,TRUE)</f>
        <v>3</v>
      </c>
      <c r="T34" s="4">
        <f t="shared" si="5"/>
        <v>0</v>
      </c>
      <c r="U34" s="4">
        <f t="shared" si="6"/>
        <v>1</v>
      </c>
      <c r="V34" s="4">
        <f t="shared" si="7"/>
        <v>0</v>
      </c>
      <c r="W34" s="4">
        <f t="shared" si="8"/>
        <v>0</v>
      </c>
      <c r="X34" s="4">
        <f t="shared" ca="1" si="9"/>
        <v>8</v>
      </c>
      <c r="Y34" s="4" t="str">
        <f t="shared" ca="1" si="10"/>
        <v xml:space="preserve"> High Risk</v>
      </c>
      <c r="Z34" s="2">
        <f t="shared" si="11"/>
        <v>2142</v>
      </c>
    </row>
    <row r="35" spans="1:26" ht="16.5" customHeight="1">
      <c r="A35" s="10" t="s">
        <v>58</v>
      </c>
      <c r="B35" s="11" t="str">
        <f>INDEX('[1]Customer Info'!$K:$K,MATCH(A35,'[1]Customer Info'!$A:$A,0))</f>
        <v>Rukhsar Rahman</v>
      </c>
      <c r="C35" s="10" t="str">
        <f>VLOOKUP(A35,'[1]Customer Info'!$A:$D,4,FALSE)</f>
        <v>Female</v>
      </c>
      <c r="D35" s="10">
        <f>INDEX('[1]Customer Info'!$E:$E,MATCH(A35,'[1]Customer Info'!$A:$A,0))</f>
        <v>39</v>
      </c>
      <c r="E35" s="10" t="str">
        <f>VLOOKUP(A35,'[1]Customer Info'!$A:$F,6,FALSE)</f>
        <v>Sylhet</v>
      </c>
      <c r="F35" s="12">
        <f>INDEX('[1]Customer Info'!$G:$G,MATCH(A35,'[1]Customer Info'!$A:$A,0))</f>
        <v>45650</v>
      </c>
      <c r="G35" s="13">
        <f>INDEX('[1]Purchase Info'!$B:$B,MATCH(A35,'[1]Purchase Info'!$A:$A,0))</f>
        <v>45762</v>
      </c>
      <c r="H35" s="10">
        <f>INDEX('[1]Purchase Info'!$C:$C,MATCH(A35,'[1]Purchase Info'!$A:$A,0))</f>
        <v>20</v>
      </c>
      <c r="I35" s="14">
        <f>INDEX('[1]Purchase Info'!$D:$D,MATCH(A35,'[1]Purchase Info'!$A:$A,0))</f>
        <v>27340</v>
      </c>
      <c r="J35" s="4">
        <f>INDEX('[1]Purchase Info'!$E:$E,MATCH(A35,'[1]Purchase Info'!$A:$A,0))</f>
        <v>1</v>
      </c>
      <c r="K35" s="15">
        <f>INDEX('[1]Purchase Info'!$F:$F,MATCH(A35,'[1]Purchase Info'!$A:$A,0))</f>
        <v>0</v>
      </c>
      <c r="L35" s="10" t="str">
        <f>VLOOKUP(A35,'[1]App Info'!$A:$B,2,FALSE)</f>
        <v>Y</v>
      </c>
      <c r="M35" s="16">
        <f t="shared" ca="1" si="0"/>
        <v>6</v>
      </c>
      <c r="N35" s="16">
        <f t="shared" si="1"/>
        <v>91</v>
      </c>
      <c r="O35" s="16" t="str">
        <f t="shared" si="2"/>
        <v>60-180 Days</v>
      </c>
      <c r="P35" s="17">
        <f t="shared" ca="1" si="3"/>
        <v>3.3333333333333335</v>
      </c>
      <c r="Q35" s="28">
        <f t="shared" si="4"/>
        <v>1367</v>
      </c>
      <c r="R35" s="4">
        <f>VLOOKUP(O35,{"&lt; 15 Days",0;"15-30 Days",1;"30-60 Days",2;"60-180 Days",3;"&gt;180 Days",4},2,FALSE)</f>
        <v>3</v>
      </c>
      <c r="S35" s="4">
        <f ca="1">VLOOKUP(P35,{0,3;2,2;5,1;9,0},2,TRUE)</f>
        <v>2</v>
      </c>
      <c r="T35" s="4">
        <f t="shared" si="5"/>
        <v>0</v>
      </c>
      <c r="U35" s="4">
        <f t="shared" si="6"/>
        <v>0</v>
      </c>
      <c r="V35" s="4">
        <f t="shared" si="7"/>
        <v>2</v>
      </c>
      <c r="W35" s="4">
        <f t="shared" si="8"/>
        <v>1</v>
      </c>
      <c r="X35" s="4">
        <f t="shared" ca="1" si="9"/>
        <v>8</v>
      </c>
      <c r="Y35" s="4" t="str">
        <f t="shared" ca="1" si="10"/>
        <v xml:space="preserve"> High Risk</v>
      </c>
      <c r="Z35" s="2">
        <f t="shared" si="11"/>
        <v>27340</v>
      </c>
    </row>
    <row r="36" spans="1:26" ht="16.5" customHeight="1">
      <c r="A36" s="10" t="s">
        <v>59</v>
      </c>
      <c r="B36" s="11" t="str">
        <f>INDEX('[1]Customer Info'!$K:$K,MATCH(A36,'[1]Customer Info'!$A:$A,0))</f>
        <v>Omar Faruq</v>
      </c>
      <c r="C36" s="10" t="str">
        <f>VLOOKUP(A36,'[1]Customer Info'!$A:$D,4,FALSE)</f>
        <v>Male</v>
      </c>
      <c r="D36" s="10">
        <f>INDEX('[1]Customer Info'!$E:$E,MATCH(A36,'[1]Customer Info'!$A:$A,0))</f>
        <v>25</v>
      </c>
      <c r="E36" s="10" t="str">
        <f>VLOOKUP(A36,'[1]Customer Info'!$A:$F,6,FALSE)</f>
        <v>Dhaka</v>
      </c>
      <c r="F36" s="12">
        <f>INDEX('[1]Customer Info'!$G:$G,MATCH(A36,'[1]Customer Info'!$A:$A,0))</f>
        <v>44631</v>
      </c>
      <c r="G36" s="13">
        <f>INDEX('[1]Purchase Info'!$B:$B,MATCH(A36,'[1]Purchase Info'!$A:$A,0))</f>
        <v>45720</v>
      </c>
      <c r="H36" s="10">
        <f>INDEX('[1]Purchase Info'!$C:$C,MATCH(A36,'[1]Purchase Info'!$A:$A,0))</f>
        <v>16</v>
      </c>
      <c r="I36" s="14">
        <f>INDEX('[1]Purchase Info'!$D:$D,MATCH(A36,'[1]Purchase Info'!$A:$A,0))</f>
        <v>25952</v>
      </c>
      <c r="J36" s="4">
        <f>INDEX('[1]Purchase Info'!$E:$E,MATCH(A36,'[1]Purchase Info'!$A:$A,0))</f>
        <v>5</v>
      </c>
      <c r="K36" s="15">
        <f>INDEX('[1]Purchase Info'!$F:$F,MATCH(A36,'[1]Purchase Info'!$A:$A,0))</f>
        <v>5</v>
      </c>
      <c r="L36" s="10" t="str">
        <f>VLOOKUP(A36,'[1]App Info'!$A:$B,2,FALSE)</f>
        <v>Y</v>
      </c>
      <c r="M36" s="16">
        <f t="shared" ca="1" si="0"/>
        <v>40</v>
      </c>
      <c r="N36" s="16">
        <f t="shared" si="1"/>
        <v>133</v>
      </c>
      <c r="O36" s="16" t="str">
        <f t="shared" si="2"/>
        <v>60-180 Days</v>
      </c>
      <c r="P36" s="17">
        <f t="shared" ca="1" si="3"/>
        <v>0.4</v>
      </c>
      <c r="Q36" s="28">
        <f t="shared" si="4"/>
        <v>1622</v>
      </c>
      <c r="R36" s="4">
        <f>VLOOKUP(O36,{"&lt; 15 Days",0;"15-30 Days",1;"30-60 Days",2;"60-180 Days",3;"&gt;180 Days",4},2,FALSE)</f>
        <v>3</v>
      </c>
      <c r="S36" s="4">
        <f ca="1">VLOOKUP(P36,{0,3;2,2;5,1;9,0},2,TRUE)</f>
        <v>3</v>
      </c>
      <c r="T36" s="4">
        <f t="shared" si="5"/>
        <v>0</v>
      </c>
      <c r="U36" s="4">
        <f t="shared" si="6"/>
        <v>1</v>
      </c>
      <c r="V36" s="4">
        <f t="shared" si="7"/>
        <v>2</v>
      </c>
      <c r="W36" s="4">
        <f t="shared" si="8"/>
        <v>0</v>
      </c>
      <c r="X36" s="4">
        <f t="shared" ca="1" si="9"/>
        <v>9</v>
      </c>
      <c r="Y36" s="4" t="str">
        <f t="shared" ca="1" si="10"/>
        <v xml:space="preserve"> Very High</v>
      </c>
      <c r="Z36" s="2">
        <f t="shared" si="11"/>
        <v>25952</v>
      </c>
    </row>
    <row r="37" spans="1:26" ht="16.5" customHeight="1">
      <c r="A37" s="10" t="s">
        <v>60</v>
      </c>
      <c r="B37" s="11" t="str">
        <f>INDEX('[1]Customer Info'!$K:$K,MATCH(A37,'[1]Customer Info'!$A:$A,0))</f>
        <v>Nafisa Hossain</v>
      </c>
      <c r="C37" s="10" t="str">
        <f>VLOOKUP(A37,'[1]Customer Info'!$A:$D,4,FALSE)</f>
        <v>Female</v>
      </c>
      <c r="D37" s="10">
        <f>INDEX('[1]Customer Info'!$E:$E,MATCH(A37,'[1]Customer Info'!$A:$A,0))</f>
        <v>45</v>
      </c>
      <c r="E37" s="10" t="str">
        <f>VLOOKUP(A37,'[1]Customer Info'!$A:$F,6,FALSE)</f>
        <v>Sylhet</v>
      </c>
      <c r="F37" s="12">
        <f>INDEX('[1]Customer Info'!$G:$G,MATCH(A37,'[1]Customer Info'!$A:$A,0))</f>
        <v>45756</v>
      </c>
      <c r="G37" s="13">
        <f>INDEX('[1]Purchase Info'!$B:$B,MATCH(A37,'[1]Purchase Info'!$A:$A,0))</f>
        <v>45777</v>
      </c>
      <c r="H37" s="10">
        <f>INDEX('[1]Purchase Info'!$C:$C,MATCH(A37,'[1]Purchase Info'!$A:$A,0))</f>
        <v>23</v>
      </c>
      <c r="I37" s="14">
        <f>INDEX('[1]Purchase Info'!$D:$D,MATCH(A37,'[1]Purchase Info'!$A:$A,0))</f>
        <v>36202</v>
      </c>
      <c r="J37" s="4">
        <f>INDEX('[1]Purchase Info'!$E:$E,MATCH(A37,'[1]Purchase Info'!$A:$A,0))</f>
        <v>0</v>
      </c>
      <c r="K37" s="15">
        <f>INDEX('[1]Purchase Info'!$F:$F,MATCH(A37,'[1]Purchase Info'!$A:$A,0))</f>
        <v>0</v>
      </c>
      <c r="L37" s="10" t="str">
        <f>VLOOKUP(A37,'[1]App Info'!$A:$B,2,FALSE)</f>
        <v>N</v>
      </c>
      <c r="M37" s="16">
        <f t="shared" ca="1" si="0"/>
        <v>3</v>
      </c>
      <c r="N37" s="16">
        <f t="shared" si="1"/>
        <v>76</v>
      </c>
      <c r="O37" s="16" t="str">
        <f t="shared" si="2"/>
        <v>60-180 Days</v>
      </c>
      <c r="P37" s="17">
        <f t="shared" ca="1" si="3"/>
        <v>7.666666666666667</v>
      </c>
      <c r="Q37" s="28">
        <f t="shared" si="4"/>
        <v>1574</v>
      </c>
      <c r="R37" s="4">
        <f>VLOOKUP(O37,{"&lt; 15 Days",0;"15-30 Days",1;"30-60 Days",2;"60-180 Days",3;"&gt;180 Days",4},2,FALSE)</f>
        <v>3</v>
      </c>
      <c r="S37" s="4">
        <f ca="1">VLOOKUP(P37,{0,3;2,2;5,1;9,0},2,TRUE)</f>
        <v>1</v>
      </c>
      <c r="T37" s="4">
        <f t="shared" si="5"/>
        <v>0</v>
      </c>
      <c r="U37" s="4">
        <f t="shared" si="6"/>
        <v>0</v>
      </c>
      <c r="V37" s="4">
        <f t="shared" si="7"/>
        <v>0</v>
      </c>
      <c r="W37" s="4">
        <f t="shared" si="8"/>
        <v>1</v>
      </c>
      <c r="X37" s="4">
        <f t="shared" ca="1" si="9"/>
        <v>5</v>
      </c>
      <c r="Y37" s="4" t="str">
        <f t="shared" ca="1" si="10"/>
        <v xml:space="preserve"> Medium Risk</v>
      </c>
      <c r="Z37" s="2">
        <f t="shared" si="11"/>
        <v>36202</v>
      </c>
    </row>
    <row r="38" spans="1:26" ht="16.5" customHeight="1">
      <c r="A38" s="10" t="s">
        <v>61</v>
      </c>
      <c r="B38" s="11" t="str">
        <f>INDEX('[1]Customer Info'!$K:$K,MATCH(A38,'[1]Customer Info'!$A:$A,0))</f>
        <v>Nazmul Arefin</v>
      </c>
      <c r="C38" s="10" t="str">
        <f>VLOOKUP(A38,'[1]Customer Info'!$A:$D,4,FALSE)</f>
        <v>Male</v>
      </c>
      <c r="D38" s="10">
        <f>INDEX('[1]Customer Info'!$E:$E,MATCH(A38,'[1]Customer Info'!$A:$A,0))</f>
        <v>39</v>
      </c>
      <c r="E38" s="10" t="str">
        <f>VLOOKUP(A38,'[1]Customer Info'!$A:$F,6,FALSE)</f>
        <v>Dhaka</v>
      </c>
      <c r="F38" s="12">
        <f>INDEX('[1]Customer Info'!$G:$G,MATCH(A38,'[1]Customer Info'!$A:$A,0))</f>
        <v>44565</v>
      </c>
      <c r="G38" s="13">
        <f>INDEX('[1]Purchase Info'!$B:$B,MATCH(A38,'[1]Purchase Info'!$A:$A,0))</f>
        <v>45463</v>
      </c>
      <c r="H38" s="10">
        <f>INDEX('[1]Purchase Info'!$C:$C,MATCH(A38,'[1]Purchase Info'!$A:$A,0))</f>
        <v>29</v>
      </c>
      <c r="I38" s="14">
        <f>INDEX('[1]Purchase Info'!$D:$D,MATCH(A38,'[1]Purchase Info'!$A:$A,0))</f>
        <v>46806</v>
      </c>
      <c r="J38" s="4">
        <f>INDEX('[1]Purchase Info'!$E:$E,MATCH(A38,'[1]Purchase Info'!$A:$A,0))</f>
        <v>6</v>
      </c>
      <c r="K38" s="15">
        <f>INDEX('[1]Purchase Info'!$F:$F,MATCH(A38,'[1]Purchase Info'!$A:$A,0))</f>
        <v>0</v>
      </c>
      <c r="L38" s="10" t="str">
        <f>VLOOKUP(A38,'[1]App Info'!$A:$B,2,FALSE)</f>
        <v>Y</v>
      </c>
      <c r="M38" s="16">
        <f t="shared" ca="1" si="0"/>
        <v>42</v>
      </c>
      <c r="N38" s="16">
        <f t="shared" si="1"/>
        <v>390</v>
      </c>
      <c r="O38" s="16" t="str">
        <f t="shared" si="2"/>
        <v>&gt;180 Days</v>
      </c>
      <c r="P38" s="17">
        <f t="shared" ca="1" si="3"/>
        <v>0.69047619047619047</v>
      </c>
      <c r="Q38" s="28">
        <f t="shared" si="4"/>
        <v>1614</v>
      </c>
      <c r="R38" s="4">
        <f>VLOOKUP(O38,{"&lt; 15 Days",0;"15-30 Days",1;"30-60 Days",2;"60-180 Days",3;"&gt;180 Days",4},2,FALSE)</f>
        <v>4</v>
      </c>
      <c r="S38" s="4">
        <f ca="1">VLOOKUP(P38,{0,3;2,2;5,1;9,0},2,TRUE)</f>
        <v>3</v>
      </c>
      <c r="T38" s="4">
        <f t="shared" si="5"/>
        <v>0</v>
      </c>
      <c r="U38" s="4">
        <f t="shared" si="6"/>
        <v>1</v>
      </c>
      <c r="V38" s="4">
        <f t="shared" si="7"/>
        <v>2</v>
      </c>
      <c r="W38" s="4">
        <f t="shared" si="8"/>
        <v>1</v>
      </c>
      <c r="X38" s="4">
        <f t="shared" ca="1" si="9"/>
        <v>11</v>
      </c>
      <c r="Y38" s="4" t="str">
        <f t="shared" ca="1" si="10"/>
        <v xml:space="preserve"> Very High</v>
      </c>
      <c r="Z38" s="2">
        <f t="shared" si="11"/>
        <v>46806</v>
      </c>
    </row>
    <row r="39" spans="1:26" ht="16.5" customHeight="1">
      <c r="A39" s="10" t="s">
        <v>62</v>
      </c>
      <c r="B39" s="11" t="str">
        <f>INDEX('[1]Customer Info'!$K:$K,MATCH(A39,'[1]Customer Info'!$A:$A,0))</f>
        <v>Nilufa Yasmin</v>
      </c>
      <c r="C39" s="10" t="str">
        <f>VLOOKUP(A39,'[1]Customer Info'!$A:$D,4,FALSE)</f>
        <v>Female</v>
      </c>
      <c r="D39" s="10">
        <f>INDEX('[1]Customer Info'!$E:$E,MATCH(A39,'[1]Customer Info'!$A:$A,0))</f>
        <v>45</v>
      </c>
      <c r="E39" s="10" t="str">
        <f>VLOOKUP(A39,'[1]Customer Info'!$A:$F,6,FALSE)</f>
        <v>Dhaka</v>
      </c>
      <c r="F39" s="12">
        <f>INDEX('[1]Customer Info'!$G:$G,MATCH(A39,'[1]Customer Info'!$A:$A,0))</f>
        <v>45047</v>
      </c>
      <c r="G39" s="13">
        <f>INDEX('[1]Purchase Info'!$B:$B,MATCH(A39,'[1]Purchase Info'!$A:$A,0))</f>
        <v>45108</v>
      </c>
      <c r="H39" s="10">
        <f>INDEX('[1]Purchase Info'!$C:$C,MATCH(A39,'[1]Purchase Info'!$A:$A,0))</f>
        <v>13</v>
      </c>
      <c r="I39" s="14">
        <f>INDEX('[1]Purchase Info'!$D:$D,MATCH(A39,'[1]Purchase Info'!$A:$A,0))</f>
        <v>16185</v>
      </c>
      <c r="J39" s="4">
        <f>INDEX('[1]Purchase Info'!$E:$E,MATCH(A39,'[1]Purchase Info'!$A:$A,0))</f>
        <v>9</v>
      </c>
      <c r="K39" s="15">
        <f>INDEX('[1]Purchase Info'!$F:$F,MATCH(A39,'[1]Purchase Info'!$A:$A,0))</f>
        <v>4</v>
      </c>
      <c r="L39" s="10" t="str">
        <f>VLOOKUP(A39,'[1]App Info'!$A:$B,2,FALSE)</f>
        <v>N</v>
      </c>
      <c r="M39" s="16">
        <f t="shared" ca="1" si="0"/>
        <v>26</v>
      </c>
      <c r="N39" s="16">
        <f t="shared" si="1"/>
        <v>745</v>
      </c>
      <c r="O39" s="16" t="str">
        <f t="shared" si="2"/>
        <v>&gt;180 Days</v>
      </c>
      <c r="P39" s="17">
        <f t="shared" ca="1" si="3"/>
        <v>0.5</v>
      </c>
      <c r="Q39" s="28">
        <f t="shared" si="4"/>
        <v>1245</v>
      </c>
      <c r="R39" s="4">
        <f>VLOOKUP(O39,{"&lt; 15 Days",0;"15-30 Days",1;"30-60 Days",2;"60-180 Days",3;"&gt;180 Days",4},2,FALSE)</f>
        <v>4</v>
      </c>
      <c r="S39" s="4">
        <f ca="1">VLOOKUP(P39,{0,3;2,2;5,1;9,0},2,TRUE)</f>
        <v>3</v>
      </c>
      <c r="T39" s="4">
        <f t="shared" si="5"/>
        <v>0</v>
      </c>
      <c r="U39" s="4">
        <f t="shared" si="6"/>
        <v>1</v>
      </c>
      <c r="V39" s="4">
        <f t="shared" si="7"/>
        <v>0</v>
      </c>
      <c r="W39" s="4">
        <f t="shared" si="8"/>
        <v>0</v>
      </c>
      <c r="X39" s="4">
        <f t="shared" ca="1" si="9"/>
        <v>8</v>
      </c>
      <c r="Y39" s="4" t="str">
        <f t="shared" ca="1" si="10"/>
        <v xml:space="preserve"> High Risk</v>
      </c>
      <c r="Z39" s="2">
        <f t="shared" si="11"/>
        <v>16185</v>
      </c>
    </row>
    <row r="40" spans="1:26" ht="16.5" customHeight="1">
      <c r="A40" s="10" t="s">
        <v>63</v>
      </c>
      <c r="B40" s="11" t="str">
        <f>INDEX('[1]Customer Info'!$K:$K,MATCH(A40,'[1]Customer Info'!$A:$A,0))</f>
        <v>Alamin Hossain</v>
      </c>
      <c r="C40" s="10" t="str">
        <f>VLOOKUP(A40,'[1]Customer Info'!$A:$D,4,FALSE)</f>
        <v>Male</v>
      </c>
      <c r="D40" s="10">
        <f>INDEX('[1]Customer Info'!$E:$E,MATCH(A40,'[1]Customer Info'!$A:$A,0))</f>
        <v>29</v>
      </c>
      <c r="E40" s="10" t="str">
        <f>VLOOKUP(A40,'[1]Customer Info'!$A:$F,6,FALSE)</f>
        <v>Sylhet</v>
      </c>
      <c r="F40" s="12">
        <f>INDEX('[1]Customer Info'!$G:$G,MATCH(A40,'[1]Customer Info'!$A:$A,0))</f>
        <v>44860</v>
      </c>
      <c r="G40" s="13">
        <f>INDEX('[1]Purchase Info'!$B:$B,MATCH(A40,'[1]Purchase Info'!$A:$A,0))</f>
        <v>45652</v>
      </c>
      <c r="H40" s="10">
        <f>INDEX('[1]Purchase Info'!$C:$C,MATCH(A40,'[1]Purchase Info'!$A:$A,0))</f>
        <v>13</v>
      </c>
      <c r="I40" s="14">
        <f>INDEX('[1]Purchase Info'!$D:$D,MATCH(A40,'[1]Purchase Info'!$A:$A,0))</f>
        <v>12272</v>
      </c>
      <c r="J40" s="4">
        <f>INDEX('[1]Purchase Info'!$E:$E,MATCH(A40,'[1]Purchase Info'!$A:$A,0))</f>
        <v>3</v>
      </c>
      <c r="K40" s="15">
        <f>INDEX('[1]Purchase Info'!$F:$F,MATCH(A40,'[1]Purchase Info'!$A:$A,0))</f>
        <v>2</v>
      </c>
      <c r="L40" s="10" t="str">
        <f>VLOOKUP(A40,'[1]App Info'!$A:$B,2,FALSE)</f>
        <v>N</v>
      </c>
      <c r="M40" s="16">
        <f t="shared" ca="1" si="0"/>
        <v>32</v>
      </c>
      <c r="N40" s="16">
        <f t="shared" si="1"/>
        <v>201</v>
      </c>
      <c r="O40" s="16" t="str">
        <f t="shared" si="2"/>
        <v>&gt;180 Days</v>
      </c>
      <c r="P40" s="17">
        <f t="shared" ca="1" si="3"/>
        <v>0.40625</v>
      </c>
      <c r="Q40" s="28">
        <f t="shared" si="4"/>
        <v>944</v>
      </c>
      <c r="R40" s="4">
        <f>VLOOKUP(O40,{"&lt; 15 Days",0;"15-30 Days",1;"30-60 Days",2;"60-180 Days",3;"&gt;180 Days",4},2,FALSE)</f>
        <v>4</v>
      </c>
      <c r="S40" s="4">
        <f ca="1">VLOOKUP(P40,{0,3;2,2;5,1;9,0},2,TRUE)</f>
        <v>3</v>
      </c>
      <c r="T40" s="4">
        <f t="shared" si="5"/>
        <v>0</v>
      </c>
      <c r="U40" s="4">
        <f t="shared" si="6"/>
        <v>1</v>
      </c>
      <c r="V40" s="4">
        <f t="shared" si="7"/>
        <v>0</v>
      </c>
      <c r="W40" s="4">
        <f t="shared" si="8"/>
        <v>1</v>
      </c>
      <c r="X40" s="4">
        <f t="shared" ca="1" si="9"/>
        <v>9</v>
      </c>
      <c r="Y40" s="4" t="str">
        <f t="shared" ca="1" si="10"/>
        <v xml:space="preserve"> Very High</v>
      </c>
      <c r="Z40" s="2">
        <f t="shared" si="11"/>
        <v>12272</v>
      </c>
    </row>
    <row r="41" spans="1:26" ht="16.5" customHeight="1">
      <c r="A41" s="10" t="s">
        <v>64</v>
      </c>
      <c r="B41" s="11" t="str">
        <f>INDEX('[1]Customer Info'!$K:$K,MATCH(A41,'[1]Customer Info'!$A:$A,0))</f>
        <v>Farzana Akhter</v>
      </c>
      <c r="C41" s="10" t="str">
        <f>VLOOKUP(A41,'[1]Customer Info'!$A:$D,4,FALSE)</f>
        <v>Female</v>
      </c>
      <c r="D41" s="10">
        <f>INDEX('[1]Customer Info'!$E:$E,MATCH(A41,'[1]Customer Info'!$A:$A,0))</f>
        <v>32</v>
      </c>
      <c r="E41" s="10" t="str">
        <f>VLOOKUP(A41,'[1]Customer Info'!$A:$F,6,FALSE)</f>
        <v>Chittagong</v>
      </c>
      <c r="F41" s="12">
        <f>INDEX('[1]Customer Info'!$G:$G,MATCH(A41,'[1]Customer Info'!$A:$A,0))</f>
        <v>45350</v>
      </c>
      <c r="G41" s="13">
        <f>INDEX('[1]Purchase Info'!$B:$B,MATCH(A41,'[1]Purchase Info'!$A:$A,0))</f>
        <v>45546</v>
      </c>
      <c r="H41" s="10">
        <f>INDEX('[1]Purchase Info'!$C:$C,MATCH(A41,'[1]Purchase Info'!$A:$A,0))</f>
        <v>16</v>
      </c>
      <c r="I41" s="14">
        <f>INDEX('[1]Purchase Info'!$D:$D,MATCH(A41,'[1]Purchase Info'!$A:$A,0))</f>
        <v>29392</v>
      </c>
      <c r="J41" s="4">
        <f>INDEX('[1]Purchase Info'!$E:$E,MATCH(A41,'[1]Purchase Info'!$A:$A,0))</f>
        <v>10</v>
      </c>
      <c r="K41" s="15">
        <f>INDEX('[1]Purchase Info'!$F:$F,MATCH(A41,'[1]Purchase Info'!$A:$A,0))</f>
        <v>1</v>
      </c>
      <c r="L41" s="10" t="str">
        <f>VLOOKUP(A41,'[1]App Info'!$A:$B,2,FALSE)</f>
        <v>Y</v>
      </c>
      <c r="M41" s="16">
        <f t="shared" ca="1" si="0"/>
        <v>16</v>
      </c>
      <c r="N41" s="16">
        <f t="shared" si="1"/>
        <v>307</v>
      </c>
      <c r="O41" s="16" t="str">
        <f t="shared" si="2"/>
        <v>&gt;180 Days</v>
      </c>
      <c r="P41" s="17">
        <f t="shared" ca="1" si="3"/>
        <v>1</v>
      </c>
      <c r="Q41" s="28">
        <f t="shared" si="4"/>
        <v>1837</v>
      </c>
      <c r="R41" s="4">
        <f>VLOOKUP(O41,{"&lt; 15 Days",0;"15-30 Days",1;"30-60 Days",2;"60-180 Days",3;"&gt;180 Days",4},2,FALSE)</f>
        <v>4</v>
      </c>
      <c r="S41" s="4">
        <f ca="1">VLOOKUP(P41,{0,3;2,2;5,1;9,0},2,TRUE)</f>
        <v>3</v>
      </c>
      <c r="T41" s="4">
        <f t="shared" si="5"/>
        <v>0</v>
      </c>
      <c r="U41" s="4">
        <f t="shared" si="6"/>
        <v>1</v>
      </c>
      <c r="V41" s="4">
        <f t="shared" si="7"/>
        <v>2</v>
      </c>
      <c r="W41" s="4">
        <f t="shared" si="8"/>
        <v>1</v>
      </c>
      <c r="X41" s="4">
        <f t="shared" ca="1" si="9"/>
        <v>11</v>
      </c>
      <c r="Y41" s="4" t="str">
        <f t="shared" ca="1" si="10"/>
        <v xml:space="preserve"> Very High</v>
      </c>
      <c r="Z41" s="2">
        <f t="shared" si="11"/>
        <v>29392</v>
      </c>
    </row>
    <row r="42" spans="1:26" ht="16.5" customHeight="1">
      <c r="A42" s="10" t="s">
        <v>65</v>
      </c>
      <c r="B42" s="11" t="str">
        <f>INDEX('[1]Customer Info'!$K:$K,MATCH(A42,'[1]Customer Info'!$A:$A,0))</f>
        <v>Shahin Alam</v>
      </c>
      <c r="C42" s="10" t="str">
        <f>VLOOKUP(A42,'[1]Customer Info'!$A:$D,4,FALSE)</f>
        <v>Male</v>
      </c>
      <c r="D42" s="10">
        <f>INDEX('[1]Customer Info'!$E:$E,MATCH(A42,'[1]Customer Info'!$A:$A,0))</f>
        <v>33</v>
      </c>
      <c r="E42" s="10" t="str">
        <f>VLOOKUP(A42,'[1]Customer Info'!$A:$F,6,FALSE)</f>
        <v>Chittagong</v>
      </c>
      <c r="F42" s="12">
        <f>INDEX('[1]Customer Info'!$G:$G,MATCH(A42,'[1]Customer Info'!$A:$A,0))</f>
        <v>45840</v>
      </c>
      <c r="G42" s="13">
        <f>INDEX('[1]Purchase Info'!$B:$B,MATCH(A42,'[1]Purchase Info'!$A:$A,0))</f>
        <v>45841</v>
      </c>
      <c r="H42" s="10">
        <f>INDEX('[1]Purchase Info'!$C:$C,MATCH(A42,'[1]Purchase Info'!$A:$A,0))</f>
        <v>4</v>
      </c>
      <c r="I42" s="14">
        <f>INDEX('[1]Purchase Info'!$D:$D,MATCH(A42,'[1]Purchase Info'!$A:$A,0))</f>
        <v>7892</v>
      </c>
      <c r="J42" s="4">
        <f>INDEX('[1]Purchase Info'!$E:$E,MATCH(A42,'[1]Purchase Info'!$A:$A,0))</f>
        <v>10</v>
      </c>
      <c r="K42" s="15">
        <f>INDEX('[1]Purchase Info'!$F:$F,MATCH(A42,'[1]Purchase Info'!$A:$A,0))</f>
        <v>0</v>
      </c>
      <c r="L42" s="10" t="str">
        <f>VLOOKUP(A42,'[1]App Info'!$A:$B,2,FALSE)</f>
        <v>N</v>
      </c>
      <c r="M42" s="16">
        <f t="shared" ca="1" si="0"/>
        <v>0</v>
      </c>
      <c r="N42" s="16">
        <f t="shared" si="1"/>
        <v>12</v>
      </c>
      <c r="O42" s="16" t="str">
        <f t="shared" si="2"/>
        <v>&lt; 15 Days</v>
      </c>
      <c r="P42" s="17">
        <v>0</v>
      </c>
      <c r="Q42" s="28">
        <f t="shared" si="4"/>
        <v>1973</v>
      </c>
      <c r="R42" s="4">
        <f>VLOOKUP(O42,{"&lt; 15 Days",0;"15-30 Days",1;"30-60 Days",2;"60-180 Days",3;"&gt;180 Days",4},2,FALSE)</f>
        <v>0</v>
      </c>
      <c r="S42" s="4">
        <f>VLOOKUP(P42,{0,3;2,2;5,1;9,0},2,TRUE)</f>
        <v>3</v>
      </c>
      <c r="T42" s="4">
        <f t="shared" si="5"/>
        <v>0</v>
      </c>
      <c r="U42" s="4">
        <f t="shared" si="6"/>
        <v>1</v>
      </c>
      <c r="V42" s="4">
        <f t="shared" si="7"/>
        <v>0</v>
      </c>
      <c r="W42" s="4">
        <f t="shared" si="8"/>
        <v>1</v>
      </c>
      <c r="X42" s="4">
        <f t="shared" si="9"/>
        <v>5</v>
      </c>
      <c r="Y42" s="4" t="str">
        <f t="shared" si="10"/>
        <v xml:space="preserve"> Medium Risk</v>
      </c>
      <c r="Z42" s="2">
        <f t="shared" si="11"/>
        <v>7892</v>
      </c>
    </row>
    <row r="43" spans="1:26" ht="16.5" customHeight="1">
      <c r="A43" s="10" t="s">
        <v>66</v>
      </c>
      <c r="B43" s="11" t="str">
        <f>INDEX('[1]Customer Info'!$K:$K,MATCH(A43,'[1]Customer Info'!$A:$A,0))</f>
        <v>Mahfuza Khatun</v>
      </c>
      <c r="C43" s="10" t="str">
        <f>VLOOKUP(A43,'[1]Customer Info'!$A:$D,4,FALSE)</f>
        <v>Female</v>
      </c>
      <c r="D43" s="10">
        <f>INDEX('[1]Customer Info'!$E:$E,MATCH(A43,'[1]Customer Info'!$A:$A,0))</f>
        <v>26</v>
      </c>
      <c r="E43" s="10" t="str">
        <f>VLOOKUP(A43,'[1]Customer Info'!$A:$F,6,FALSE)</f>
        <v>Sylhet</v>
      </c>
      <c r="F43" s="12">
        <f>INDEX('[1]Customer Info'!$G:$G,MATCH(A43,'[1]Customer Info'!$A:$A,0))</f>
        <v>44725</v>
      </c>
      <c r="G43" s="13">
        <f>INDEX('[1]Purchase Info'!$B:$B,MATCH(A43,'[1]Purchase Info'!$A:$A,0))</f>
        <v>45054</v>
      </c>
      <c r="H43" s="10">
        <f>INDEX('[1]Purchase Info'!$C:$C,MATCH(A43,'[1]Purchase Info'!$A:$A,0))</f>
        <v>27</v>
      </c>
      <c r="I43" s="14">
        <f>INDEX('[1]Purchase Info'!$D:$D,MATCH(A43,'[1]Purchase Info'!$A:$A,0))</f>
        <v>13554</v>
      </c>
      <c r="J43" s="4">
        <f>INDEX('[1]Purchase Info'!$E:$E,MATCH(A43,'[1]Purchase Info'!$A:$A,0))</f>
        <v>8</v>
      </c>
      <c r="K43" s="15">
        <f>INDEX('[1]Purchase Info'!$F:$F,MATCH(A43,'[1]Purchase Info'!$A:$A,0))</f>
        <v>5</v>
      </c>
      <c r="L43" s="10" t="str">
        <f>VLOOKUP(A43,'[1]App Info'!$A:$B,2,FALSE)</f>
        <v>Y</v>
      </c>
      <c r="M43" s="16">
        <f t="shared" ca="1" si="0"/>
        <v>37</v>
      </c>
      <c r="N43" s="16">
        <f t="shared" si="1"/>
        <v>799</v>
      </c>
      <c r="O43" s="16" t="str">
        <f t="shared" si="2"/>
        <v>&gt;180 Days</v>
      </c>
      <c r="P43" s="17">
        <f t="shared" ca="1" si="3"/>
        <v>0.72972972972972971</v>
      </c>
      <c r="Q43" s="28">
        <f t="shared" si="4"/>
        <v>502</v>
      </c>
      <c r="R43" s="4">
        <f>VLOOKUP(O43,{"&lt; 15 Days",0;"15-30 Days",1;"30-60 Days",2;"60-180 Days",3;"&gt;180 Days",4},2,FALSE)</f>
        <v>4</v>
      </c>
      <c r="S43" s="4">
        <f ca="1">VLOOKUP(P43,{0,3;2,2;5,1;9,0},2,TRUE)</f>
        <v>3</v>
      </c>
      <c r="T43" s="4">
        <f t="shared" si="5"/>
        <v>1</v>
      </c>
      <c r="U43" s="4">
        <f t="shared" si="6"/>
        <v>1</v>
      </c>
      <c r="V43" s="4">
        <f t="shared" si="7"/>
        <v>2</v>
      </c>
      <c r="W43" s="4">
        <f t="shared" si="8"/>
        <v>0</v>
      </c>
      <c r="X43" s="4">
        <f t="shared" ca="1" si="9"/>
        <v>11</v>
      </c>
      <c r="Y43" s="4" t="str">
        <f t="shared" ca="1" si="10"/>
        <v xml:space="preserve"> Very High</v>
      </c>
      <c r="Z43" s="2">
        <f t="shared" si="11"/>
        <v>13554</v>
      </c>
    </row>
    <row r="44" spans="1:26" ht="16.5" customHeight="1">
      <c r="A44" s="10" t="s">
        <v>67</v>
      </c>
      <c r="B44" s="11" t="str">
        <f>INDEX('[1]Customer Info'!$K:$K,MATCH(A44,'[1]Customer Info'!$A:$A,0))</f>
        <v>Hasanuzzaman Roni</v>
      </c>
      <c r="C44" s="10" t="str">
        <f>VLOOKUP(A44,'[1]Customer Info'!$A:$D,4,FALSE)</f>
        <v>Male</v>
      </c>
      <c r="D44" s="10">
        <f>INDEX('[1]Customer Info'!$E:$E,MATCH(A44,'[1]Customer Info'!$A:$A,0))</f>
        <v>32</v>
      </c>
      <c r="E44" s="10" t="str">
        <f>VLOOKUP(A44,'[1]Customer Info'!$A:$F,6,FALSE)</f>
        <v>Sylhet</v>
      </c>
      <c r="F44" s="12">
        <f>INDEX('[1]Customer Info'!$G:$G,MATCH(A44,'[1]Customer Info'!$A:$A,0))</f>
        <v>45654</v>
      </c>
      <c r="G44" s="13">
        <f>INDEX('[1]Purchase Info'!$B:$B,MATCH(A44,'[1]Purchase Info'!$A:$A,0))</f>
        <v>45676</v>
      </c>
      <c r="H44" s="10">
        <f>INDEX('[1]Purchase Info'!$C:$C,MATCH(A44,'[1]Purchase Info'!$A:$A,0))</f>
        <v>5</v>
      </c>
      <c r="I44" s="14">
        <f>INDEX('[1]Purchase Info'!$D:$D,MATCH(A44,'[1]Purchase Info'!$A:$A,0))</f>
        <v>3050</v>
      </c>
      <c r="J44" s="4">
        <f>INDEX('[1]Purchase Info'!$E:$E,MATCH(A44,'[1]Purchase Info'!$A:$A,0))</f>
        <v>4</v>
      </c>
      <c r="K44" s="15">
        <f>INDEX('[1]Purchase Info'!$F:$F,MATCH(A44,'[1]Purchase Info'!$A:$A,0))</f>
        <v>1</v>
      </c>
      <c r="L44" s="10" t="str">
        <f>VLOOKUP(A44,'[1]App Info'!$A:$B,2,FALSE)</f>
        <v>Y</v>
      </c>
      <c r="M44" s="16">
        <f t="shared" ca="1" si="0"/>
        <v>6</v>
      </c>
      <c r="N44" s="16">
        <f t="shared" si="1"/>
        <v>177</v>
      </c>
      <c r="O44" s="16" t="str">
        <f t="shared" si="2"/>
        <v>60-180 Days</v>
      </c>
      <c r="P44" s="17">
        <f t="shared" ca="1" si="3"/>
        <v>0.83333333333333337</v>
      </c>
      <c r="Q44" s="28">
        <f t="shared" si="4"/>
        <v>610</v>
      </c>
      <c r="R44" s="4">
        <f>VLOOKUP(O44,{"&lt; 15 Days",0;"15-30 Days",1;"30-60 Days",2;"60-180 Days",3;"&gt;180 Days",4},2,FALSE)</f>
        <v>3</v>
      </c>
      <c r="S44" s="4">
        <f ca="1">VLOOKUP(P44,{0,3;2,2;5,1;9,0},2,TRUE)</f>
        <v>3</v>
      </c>
      <c r="T44" s="4">
        <f t="shared" si="5"/>
        <v>1</v>
      </c>
      <c r="U44" s="4">
        <f t="shared" si="6"/>
        <v>1</v>
      </c>
      <c r="V44" s="4">
        <f t="shared" si="7"/>
        <v>2</v>
      </c>
      <c r="W44" s="4">
        <f t="shared" si="8"/>
        <v>1</v>
      </c>
      <c r="X44" s="4">
        <f t="shared" ca="1" si="9"/>
        <v>11</v>
      </c>
      <c r="Y44" s="4" t="str">
        <f t="shared" ca="1" si="10"/>
        <v xml:space="preserve"> Very High</v>
      </c>
      <c r="Z44" s="2">
        <f t="shared" si="11"/>
        <v>3050</v>
      </c>
    </row>
    <row r="45" spans="1:26" ht="16.5" customHeight="1">
      <c r="A45" s="10" t="s">
        <v>68</v>
      </c>
      <c r="B45" s="11" t="str">
        <f>INDEX('[1]Customer Info'!$K:$K,MATCH(A45,'[1]Customer Info'!$A:$A,0))</f>
        <v>Ripa Khatun</v>
      </c>
      <c r="C45" s="10" t="str">
        <f>VLOOKUP(A45,'[1]Customer Info'!$A:$D,4,FALSE)</f>
        <v>Female</v>
      </c>
      <c r="D45" s="10">
        <f>INDEX('[1]Customer Info'!$E:$E,MATCH(A45,'[1]Customer Info'!$A:$A,0))</f>
        <v>26</v>
      </c>
      <c r="E45" s="10" t="str">
        <f>VLOOKUP(A45,'[1]Customer Info'!$A:$F,6,FALSE)</f>
        <v>Sylhet</v>
      </c>
      <c r="F45" s="12">
        <f>INDEX('[1]Customer Info'!$G:$G,MATCH(A45,'[1]Customer Info'!$A:$A,0))</f>
        <v>45334</v>
      </c>
      <c r="G45" s="13">
        <f>INDEX('[1]Purchase Info'!$B:$B,MATCH(A45,'[1]Purchase Info'!$A:$A,0))</f>
        <v>45779</v>
      </c>
      <c r="H45" s="10">
        <f>INDEX('[1]Purchase Info'!$C:$C,MATCH(A45,'[1]Purchase Info'!$A:$A,0))</f>
        <v>6</v>
      </c>
      <c r="I45" s="14">
        <f>INDEX('[1]Purchase Info'!$D:$D,MATCH(A45,'[1]Purchase Info'!$A:$A,0))</f>
        <v>5712</v>
      </c>
      <c r="J45" s="4">
        <f>INDEX('[1]Purchase Info'!$E:$E,MATCH(A45,'[1]Purchase Info'!$A:$A,0))</f>
        <v>6</v>
      </c>
      <c r="K45" s="15">
        <f>INDEX('[1]Purchase Info'!$F:$F,MATCH(A45,'[1]Purchase Info'!$A:$A,0))</f>
        <v>2</v>
      </c>
      <c r="L45" s="10" t="str">
        <f>VLOOKUP(A45,'[1]App Info'!$A:$B,2,FALSE)</f>
        <v>Y</v>
      </c>
      <c r="M45" s="16">
        <f t="shared" ca="1" si="0"/>
        <v>17</v>
      </c>
      <c r="N45" s="16">
        <f t="shared" si="1"/>
        <v>74</v>
      </c>
      <c r="O45" s="16" t="str">
        <f t="shared" si="2"/>
        <v>60-180 Days</v>
      </c>
      <c r="P45" s="17">
        <f t="shared" ca="1" si="3"/>
        <v>0.35294117647058826</v>
      </c>
      <c r="Q45" s="28">
        <f t="shared" si="4"/>
        <v>952</v>
      </c>
      <c r="R45" s="4">
        <f>VLOOKUP(O45,{"&lt; 15 Days",0;"15-30 Days",1;"30-60 Days",2;"60-180 Days",3;"&gt;180 Days",4},2,FALSE)</f>
        <v>3</v>
      </c>
      <c r="S45" s="4">
        <f ca="1">VLOOKUP(P45,{0,3;2,2;5,1;9,0},2,TRUE)</f>
        <v>3</v>
      </c>
      <c r="T45" s="4">
        <f t="shared" si="5"/>
        <v>0</v>
      </c>
      <c r="U45" s="4">
        <f t="shared" si="6"/>
        <v>1</v>
      </c>
      <c r="V45" s="4">
        <f t="shared" si="7"/>
        <v>2</v>
      </c>
      <c r="W45" s="4">
        <f t="shared" si="8"/>
        <v>1</v>
      </c>
      <c r="X45" s="4">
        <f t="shared" ca="1" si="9"/>
        <v>10</v>
      </c>
      <c r="Y45" s="4" t="str">
        <f t="shared" ca="1" si="10"/>
        <v xml:space="preserve"> Very High</v>
      </c>
      <c r="Z45" s="2">
        <f t="shared" si="11"/>
        <v>5712</v>
      </c>
    </row>
    <row r="46" spans="1:26" ht="16.5" customHeight="1">
      <c r="A46" s="10" t="s">
        <v>69</v>
      </c>
      <c r="B46" s="11" t="str">
        <f>INDEX('[1]Customer Info'!$K:$K,MATCH(A46,'[1]Customer Info'!$A:$A,0))</f>
        <v>Nabil Hossain</v>
      </c>
      <c r="C46" s="10" t="str">
        <f>VLOOKUP(A46,'[1]Customer Info'!$A:$D,4,FALSE)</f>
        <v>Male</v>
      </c>
      <c r="D46" s="10">
        <f>INDEX('[1]Customer Info'!$E:$E,MATCH(A46,'[1]Customer Info'!$A:$A,0))</f>
        <v>39</v>
      </c>
      <c r="E46" s="10" t="str">
        <f>VLOOKUP(A46,'[1]Customer Info'!$A:$F,6,FALSE)</f>
        <v>Dhaka</v>
      </c>
      <c r="F46" s="12">
        <f>INDEX('[1]Customer Info'!$G:$G,MATCH(A46,'[1]Customer Info'!$A:$A,0))</f>
        <v>44591</v>
      </c>
      <c r="G46" s="13">
        <f>INDEX('[1]Purchase Info'!$B:$B,MATCH(A46,'[1]Purchase Info'!$A:$A,0))</f>
        <v>45540</v>
      </c>
      <c r="H46" s="10">
        <f>INDEX('[1]Purchase Info'!$C:$C,MATCH(A46,'[1]Purchase Info'!$A:$A,0))</f>
        <v>20</v>
      </c>
      <c r="I46" s="14">
        <f>INDEX('[1]Purchase Info'!$D:$D,MATCH(A46,'[1]Purchase Info'!$A:$A,0))</f>
        <v>39120</v>
      </c>
      <c r="J46" s="4">
        <f>INDEX('[1]Purchase Info'!$E:$E,MATCH(A46,'[1]Purchase Info'!$A:$A,0))</f>
        <v>5</v>
      </c>
      <c r="K46" s="15">
        <f>INDEX('[1]Purchase Info'!$F:$F,MATCH(A46,'[1]Purchase Info'!$A:$A,0))</f>
        <v>4</v>
      </c>
      <c r="L46" s="10" t="str">
        <f>VLOOKUP(A46,'[1]App Info'!$A:$B,2,FALSE)</f>
        <v>N</v>
      </c>
      <c r="M46" s="16">
        <f t="shared" ca="1" si="0"/>
        <v>41</v>
      </c>
      <c r="N46" s="16">
        <f t="shared" si="1"/>
        <v>313</v>
      </c>
      <c r="O46" s="16" t="str">
        <f t="shared" si="2"/>
        <v>&gt;180 Days</v>
      </c>
      <c r="P46" s="17">
        <f t="shared" ca="1" si="3"/>
        <v>0.48780487804878048</v>
      </c>
      <c r="Q46" s="28">
        <f t="shared" si="4"/>
        <v>1956</v>
      </c>
      <c r="R46" s="4">
        <f>VLOOKUP(O46,{"&lt; 15 Days",0;"15-30 Days",1;"30-60 Days",2;"60-180 Days",3;"&gt;180 Days",4},2,FALSE)</f>
        <v>4</v>
      </c>
      <c r="S46" s="4">
        <f ca="1">VLOOKUP(P46,{0,3;2,2;5,1;9,0},2,TRUE)</f>
        <v>3</v>
      </c>
      <c r="T46" s="4">
        <f t="shared" si="5"/>
        <v>0</v>
      </c>
      <c r="U46" s="4">
        <f t="shared" si="6"/>
        <v>1</v>
      </c>
      <c r="V46" s="4">
        <f t="shared" si="7"/>
        <v>0</v>
      </c>
      <c r="W46" s="4">
        <f t="shared" si="8"/>
        <v>0</v>
      </c>
      <c r="X46" s="4">
        <f t="shared" ca="1" si="9"/>
        <v>8</v>
      </c>
      <c r="Y46" s="4" t="str">
        <f t="shared" ca="1" si="10"/>
        <v xml:space="preserve"> High Risk</v>
      </c>
      <c r="Z46" s="2">
        <f t="shared" si="11"/>
        <v>39120</v>
      </c>
    </row>
    <row r="47" spans="1:26" ht="16.5" customHeight="1">
      <c r="A47" s="10" t="s">
        <v>70</v>
      </c>
      <c r="B47" s="11" t="str">
        <f>INDEX('[1]Customer Info'!$K:$K,MATCH(A47,'[1]Customer Info'!$A:$A,0))</f>
        <v>Tania Akter</v>
      </c>
      <c r="C47" s="10" t="str">
        <f>VLOOKUP(A47,'[1]Customer Info'!$A:$D,4,FALSE)</f>
        <v>Female</v>
      </c>
      <c r="D47" s="10">
        <f>INDEX('[1]Customer Info'!$E:$E,MATCH(A47,'[1]Customer Info'!$A:$A,0))</f>
        <v>28</v>
      </c>
      <c r="E47" s="10" t="str">
        <f>VLOOKUP(A47,'[1]Customer Info'!$A:$F,6,FALSE)</f>
        <v>Dhaka</v>
      </c>
      <c r="F47" s="12">
        <f>INDEX('[1]Customer Info'!$G:$G,MATCH(A47,'[1]Customer Info'!$A:$A,0))</f>
        <v>45583</v>
      </c>
      <c r="G47" s="13">
        <f>INDEX('[1]Purchase Info'!$B:$B,MATCH(A47,'[1]Purchase Info'!$A:$A,0))</f>
        <v>45597</v>
      </c>
      <c r="H47" s="10">
        <f>INDEX('[1]Purchase Info'!$C:$C,MATCH(A47,'[1]Purchase Info'!$A:$A,0))</f>
        <v>4</v>
      </c>
      <c r="I47" s="14">
        <f>INDEX('[1]Purchase Info'!$D:$D,MATCH(A47,'[1]Purchase Info'!$A:$A,0))</f>
        <v>3492</v>
      </c>
      <c r="J47" s="4">
        <f>INDEX('[1]Purchase Info'!$E:$E,MATCH(A47,'[1]Purchase Info'!$A:$A,0))</f>
        <v>8</v>
      </c>
      <c r="K47" s="15">
        <f>INDEX('[1]Purchase Info'!$F:$F,MATCH(A47,'[1]Purchase Info'!$A:$A,0))</f>
        <v>3</v>
      </c>
      <c r="L47" s="10" t="str">
        <f>VLOOKUP(A47,'[1]App Info'!$A:$B,2,FALSE)</f>
        <v>N</v>
      </c>
      <c r="M47" s="16">
        <f t="shared" ca="1" si="0"/>
        <v>8</v>
      </c>
      <c r="N47" s="16">
        <f t="shared" si="1"/>
        <v>256</v>
      </c>
      <c r="O47" s="16" t="str">
        <f t="shared" si="2"/>
        <v>&gt;180 Days</v>
      </c>
      <c r="P47" s="17">
        <f t="shared" ca="1" si="3"/>
        <v>0.5</v>
      </c>
      <c r="Q47" s="28">
        <f t="shared" si="4"/>
        <v>873</v>
      </c>
      <c r="R47" s="4">
        <f>VLOOKUP(O47,{"&lt; 15 Days",0;"15-30 Days",1;"30-60 Days",2;"60-180 Days",3;"&gt;180 Days",4},2,FALSE)</f>
        <v>4</v>
      </c>
      <c r="S47" s="4">
        <f ca="1">VLOOKUP(P47,{0,3;2,2;5,1;9,0},2,TRUE)</f>
        <v>3</v>
      </c>
      <c r="T47" s="4">
        <f t="shared" si="5"/>
        <v>0</v>
      </c>
      <c r="U47" s="4">
        <f t="shared" si="6"/>
        <v>1</v>
      </c>
      <c r="V47" s="4">
        <f t="shared" si="7"/>
        <v>0</v>
      </c>
      <c r="W47" s="4">
        <f t="shared" si="8"/>
        <v>0</v>
      </c>
      <c r="X47" s="4">
        <f t="shared" ca="1" si="9"/>
        <v>8</v>
      </c>
      <c r="Y47" s="4" t="str">
        <f t="shared" ca="1" si="10"/>
        <v xml:space="preserve"> High Risk</v>
      </c>
      <c r="Z47" s="2">
        <f t="shared" si="11"/>
        <v>3492</v>
      </c>
    </row>
    <row r="48" spans="1:26" ht="16.5" customHeight="1">
      <c r="A48" s="10" t="s">
        <v>71</v>
      </c>
      <c r="B48" s="11" t="str">
        <f>INDEX('[1]Customer Info'!$K:$K,MATCH(A48,'[1]Customer Info'!$A:$A,0))</f>
        <v>Hridoy Ahmed</v>
      </c>
      <c r="C48" s="10" t="str">
        <f>VLOOKUP(A48,'[1]Customer Info'!$A:$D,4,FALSE)</f>
        <v>Male</v>
      </c>
      <c r="D48" s="10">
        <f>INDEX('[1]Customer Info'!$E:$E,MATCH(A48,'[1]Customer Info'!$A:$A,0))</f>
        <v>25</v>
      </c>
      <c r="E48" s="10" t="str">
        <f>VLOOKUP(A48,'[1]Customer Info'!$A:$F,6,FALSE)</f>
        <v>Sylhet</v>
      </c>
      <c r="F48" s="12">
        <f>INDEX('[1]Customer Info'!$G:$G,MATCH(A48,'[1]Customer Info'!$A:$A,0))</f>
        <v>45083</v>
      </c>
      <c r="G48" s="13">
        <f>INDEX('[1]Purchase Info'!$B:$B,MATCH(A48,'[1]Purchase Info'!$A:$A,0))</f>
        <v>45797</v>
      </c>
      <c r="H48" s="10">
        <f>INDEX('[1]Purchase Info'!$C:$C,MATCH(A48,'[1]Purchase Info'!$A:$A,0))</f>
        <v>23</v>
      </c>
      <c r="I48" s="14">
        <f>INDEX('[1]Purchase Info'!$D:$D,MATCH(A48,'[1]Purchase Info'!$A:$A,0))</f>
        <v>38111</v>
      </c>
      <c r="J48" s="4">
        <f>INDEX('[1]Purchase Info'!$E:$E,MATCH(A48,'[1]Purchase Info'!$A:$A,0))</f>
        <v>8</v>
      </c>
      <c r="K48" s="15">
        <f>INDEX('[1]Purchase Info'!$F:$F,MATCH(A48,'[1]Purchase Info'!$A:$A,0))</f>
        <v>3</v>
      </c>
      <c r="L48" s="10" t="str">
        <f>VLOOKUP(A48,'[1]App Info'!$A:$B,2,FALSE)</f>
        <v>N</v>
      </c>
      <c r="M48" s="16">
        <f t="shared" ca="1" si="0"/>
        <v>25</v>
      </c>
      <c r="N48" s="16">
        <f t="shared" si="1"/>
        <v>56</v>
      </c>
      <c r="O48" s="16" t="str">
        <f t="shared" si="2"/>
        <v>30-60 Days</v>
      </c>
      <c r="P48" s="17">
        <f t="shared" ca="1" si="3"/>
        <v>0.92</v>
      </c>
      <c r="Q48" s="28">
        <f t="shared" si="4"/>
        <v>1657</v>
      </c>
      <c r="R48" s="4">
        <f>VLOOKUP(O48,{"&lt; 15 Days",0;"15-30 Days",1;"30-60 Days",2;"60-180 Days",3;"&gt;180 Days",4},2,FALSE)</f>
        <v>2</v>
      </c>
      <c r="S48" s="4">
        <f ca="1">VLOOKUP(P48,{0,3;2,2;5,1;9,0},2,TRUE)</f>
        <v>3</v>
      </c>
      <c r="T48" s="4">
        <f t="shared" si="5"/>
        <v>0</v>
      </c>
      <c r="U48" s="4">
        <f t="shared" si="6"/>
        <v>1</v>
      </c>
      <c r="V48" s="4">
        <f t="shared" si="7"/>
        <v>0</v>
      </c>
      <c r="W48" s="4">
        <f t="shared" si="8"/>
        <v>0</v>
      </c>
      <c r="X48" s="4">
        <f t="shared" ca="1" si="9"/>
        <v>6</v>
      </c>
      <c r="Y48" s="4" t="str">
        <f t="shared" ca="1" si="10"/>
        <v xml:space="preserve"> High Risk</v>
      </c>
      <c r="Z48" s="2">
        <f t="shared" si="11"/>
        <v>38111</v>
      </c>
    </row>
    <row r="49" spans="1:26" ht="16.5" customHeight="1">
      <c r="A49" s="10" t="s">
        <v>72</v>
      </c>
      <c r="B49" s="11" t="str">
        <f>INDEX('[1]Customer Info'!$K:$K,MATCH(A49,'[1]Customer Info'!$A:$A,0))</f>
        <v>Neha Tabassum</v>
      </c>
      <c r="C49" s="10" t="str">
        <f>VLOOKUP(A49,'[1]Customer Info'!$A:$D,4,FALSE)</f>
        <v>Female</v>
      </c>
      <c r="D49" s="10">
        <f>INDEX('[1]Customer Info'!$E:$E,MATCH(A49,'[1]Customer Info'!$A:$A,0))</f>
        <v>37</v>
      </c>
      <c r="E49" s="10" t="str">
        <f>VLOOKUP(A49,'[1]Customer Info'!$A:$F,6,FALSE)</f>
        <v>Sylhet</v>
      </c>
      <c r="F49" s="12">
        <f>INDEX('[1]Customer Info'!$G:$G,MATCH(A49,'[1]Customer Info'!$A:$A,0))</f>
        <v>44953</v>
      </c>
      <c r="G49" s="13">
        <f>INDEX('[1]Purchase Info'!$B:$B,MATCH(A49,'[1]Purchase Info'!$A:$A,0))</f>
        <v>45547</v>
      </c>
      <c r="H49" s="10">
        <f>INDEX('[1]Purchase Info'!$C:$C,MATCH(A49,'[1]Purchase Info'!$A:$A,0))</f>
        <v>25</v>
      </c>
      <c r="I49" s="14">
        <f>INDEX('[1]Purchase Info'!$D:$D,MATCH(A49,'[1]Purchase Info'!$A:$A,0))</f>
        <v>12875</v>
      </c>
      <c r="J49" s="4">
        <f>INDEX('[1]Purchase Info'!$E:$E,MATCH(A49,'[1]Purchase Info'!$A:$A,0))</f>
        <v>8</v>
      </c>
      <c r="K49" s="15">
        <f>INDEX('[1]Purchase Info'!$F:$F,MATCH(A49,'[1]Purchase Info'!$A:$A,0))</f>
        <v>1</v>
      </c>
      <c r="L49" s="10" t="str">
        <f>VLOOKUP(A49,'[1]App Info'!$A:$B,2,FALSE)</f>
        <v>Y</v>
      </c>
      <c r="M49" s="16">
        <f t="shared" ca="1" si="0"/>
        <v>29</v>
      </c>
      <c r="N49" s="16">
        <f t="shared" si="1"/>
        <v>306</v>
      </c>
      <c r="O49" s="16" t="str">
        <f t="shared" si="2"/>
        <v>&gt;180 Days</v>
      </c>
      <c r="P49" s="17">
        <f t="shared" ca="1" si="3"/>
        <v>0.86206896551724133</v>
      </c>
      <c r="Q49" s="28">
        <f t="shared" si="4"/>
        <v>515</v>
      </c>
      <c r="R49" s="4">
        <f>VLOOKUP(O49,{"&lt; 15 Days",0;"15-30 Days",1;"30-60 Days",2;"60-180 Days",3;"&gt;180 Days",4},2,FALSE)</f>
        <v>4</v>
      </c>
      <c r="S49" s="4">
        <f ca="1">VLOOKUP(P49,{0,3;2,2;5,1;9,0},2,TRUE)</f>
        <v>3</v>
      </c>
      <c r="T49" s="4">
        <f t="shared" si="5"/>
        <v>1</v>
      </c>
      <c r="U49" s="4">
        <f t="shared" si="6"/>
        <v>1</v>
      </c>
      <c r="V49" s="4">
        <f t="shared" si="7"/>
        <v>2</v>
      </c>
      <c r="W49" s="4">
        <f t="shared" si="8"/>
        <v>1</v>
      </c>
      <c r="X49" s="4">
        <f t="shared" ca="1" si="9"/>
        <v>12</v>
      </c>
      <c r="Y49" s="4" t="str">
        <f t="shared" ca="1" si="10"/>
        <v xml:space="preserve"> Very High</v>
      </c>
      <c r="Z49" s="2">
        <f t="shared" si="11"/>
        <v>12875</v>
      </c>
    </row>
    <row r="50" spans="1:26" ht="16.5" customHeight="1">
      <c r="A50" s="10" t="s">
        <v>73</v>
      </c>
      <c r="B50" s="11" t="str">
        <f>INDEX('[1]Customer Info'!$K:$K,MATCH(A50,'[1]Customer Info'!$A:$A,0))</f>
        <v>Foysal Karim</v>
      </c>
      <c r="C50" s="10" t="str">
        <f>VLOOKUP(A50,'[1]Customer Info'!$A:$D,4,FALSE)</f>
        <v>Male</v>
      </c>
      <c r="D50" s="10">
        <f>INDEX('[1]Customer Info'!$E:$E,MATCH(A50,'[1]Customer Info'!$A:$A,0))</f>
        <v>25</v>
      </c>
      <c r="E50" s="10" t="str">
        <f>VLOOKUP(A50,'[1]Customer Info'!$A:$F,6,FALSE)</f>
        <v>Dhaka</v>
      </c>
      <c r="F50" s="12">
        <f>INDEX('[1]Customer Info'!$G:$G,MATCH(A50,'[1]Customer Info'!$A:$A,0))</f>
        <v>45452</v>
      </c>
      <c r="G50" s="13">
        <f>INDEX('[1]Purchase Info'!$B:$B,MATCH(A50,'[1]Purchase Info'!$A:$A,0))</f>
        <v>45456</v>
      </c>
      <c r="H50" s="10">
        <f>INDEX('[1]Purchase Info'!$C:$C,MATCH(A50,'[1]Purchase Info'!$A:$A,0))</f>
        <v>21</v>
      </c>
      <c r="I50" s="14">
        <f>INDEX('[1]Purchase Info'!$D:$D,MATCH(A50,'[1]Purchase Info'!$A:$A,0))</f>
        <v>41139</v>
      </c>
      <c r="J50" s="4">
        <f>INDEX('[1]Purchase Info'!$E:$E,MATCH(A50,'[1]Purchase Info'!$A:$A,0))</f>
        <v>6</v>
      </c>
      <c r="K50" s="15">
        <f>INDEX('[1]Purchase Info'!$F:$F,MATCH(A50,'[1]Purchase Info'!$A:$A,0))</f>
        <v>4</v>
      </c>
      <c r="L50" s="10" t="str">
        <f>VLOOKUP(A50,'[1]App Info'!$A:$B,2,FALSE)</f>
        <v>N</v>
      </c>
      <c r="M50" s="16">
        <f t="shared" ca="1" si="0"/>
        <v>13</v>
      </c>
      <c r="N50" s="16">
        <f t="shared" si="1"/>
        <v>397</v>
      </c>
      <c r="O50" s="16" t="str">
        <f t="shared" si="2"/>
        <v>&gt;180 Days</v>
      </c>
      <c r="P50" s="17">
        <f t="shared" ca="1" si="3"/>
        <v>1.6153846153846154</v>
      </c>
      <c r="Q50" s="28">
        <f t="shared" si="4"/>
        <v>1959</v>
      </c>
      <c r="R50" s="4">
        <f>VLOOKUP(O50,{"&lt; 15 Days",0;"15-30 Days",1;"30-60 Days",2;"60-180 Days",3;"&gt;180 Days",4},2,FALSE)</f>
        <v>4</v>
      </c>
      <c r="S50" s="4">
        <f ca="1">VLOOKUP(P50,{0,3;2,2;5,1;9,0},2,TRUE)</f>
        <v>3</v>
      </c>
      <c r="T50" s="4">
        <f t="shared" si="5"/>
        <v>0</v>
      </c>
      <c r="U50" s="4">
        <f t="shared" si="6"/>
        <v>1</v>
      </c>
      <c r="V50" s="4">
        <f t="shared" si="7"/>
        <v>0</v>
      </c>
      <c r="W50" s="4">
        <f t="shared" si="8"/>
        <v>0</v>
      </c>
      <c r="X50" s="4">
        <f t="shared" ca="1" si="9"/>
        <v>8</v>
      </c>
      <c r="Y50" s="4" t="str">
        <f t="shared" ca="1" si="10"/>
        <v xml:space="preserve"> High Risk</v>
      </c>
      <c r="Z50" s="2">
        <f t="shared" si="11"/>
        <v>41139</v>
      </c>
    </row>
    <row r="51" spans="1:26" ht="16.5" customHeight="1">
      <c r="A51" s="10" t="s">
        <v>74</v>
      </c>
      <c r="B51" s="11" t="str">
        <f>INDEX('[1]Customer Info'!$K:$K,MATCH(A51,'[1]Customer Info'!$A:$A,0))</f>
        <v>Ruksana Begum</v>
      </c>
      <c r="C51" s="10" t="str">
        <f>VLOOKUP(A51,'[1]Customer Info'!$A:$D,4,FALSE)</f>
        <v>Female</v>
      </c>
      <c r="D51" s="10">
        <f>INDEX('[1]Customer Info'!$E:$E,MATCH(A51,'[1]Customer Info'!$A:$A,0))</f>
        <v>38</v>
      </c>
      <c r="E51" s="10" t="str">
        <f>VLOOKUP(A51,'[1]Customer Info'!$A:$F,6,FALSE)</f>
        <v>Dhaka</v>
      </c>
      <c r="F51" s="12">
        <f>INDEX('[1]Customer Info'!$G:$G,MATCH(A51,'[1]Customer Info'!$A:$A,0))</f>
        <v>44569</v>
      </c>
      <c r="G51" s="13">
        <f>INDEX('[1]Purchase Info'!$B:$B,MATCH(A51,'[1]Purchase Info'!$A:$A,0))</f>
        <v>45518</v>
      </c>
      <c r="H51" s="10">
        <f>INDEX('[1]Purchase Info'!$C:$C,MATCH(A51,'[1]Purchase Info'!$A:$A,0))</f>
        <v>12</v>
      </c>
      <c r="I51" s="14">
        <f>INDEX('[1]Purchase Info'!$D:$D,MATCH(A51,'[1]Purchase Info'!$A:$A,0))</f>
        <v>7104</v>
      </c>
      <c r="J51" s="4">
        <f>INDEX('[1]Purchase Info'!$E:$E,MATCH(A51,'[1]Purchase Info'!$A:$A,0))</f>
        <v>6</v>
      </c>
      <c r="K51" s="15">
        <f>INDEX('[1]Purchase Info'!$F:$F,MATCH(A51,'[1]Purchase Info'!$A:$A,0))</f>
        <v>5</v>
      </c>
      <c r="L51" s="10" t="str">
        <f>VLOOKUP(A51,'[1]App Info'!$A:$B,2,FALSE)</f>
        <v>N</v>
      </c>
      <c r="M51" s="16">
        <f t="shared" ca="1" si="0"/>
        <v>42</v>
      </c>
      <c r="N51" s="16">
        <f t="shared" si="1"/>
        <v>335</v>
      </c>
      <c r="O51" s="16" t="str">
        <f t="shared" si="2"/>
        <v>&gt;180 Days</v>
      </c>
      <c r="P51" s="17">
        <f t="shared" ca="1" si="3"/>
        <v>0.2857142857142857</v>
      </c>
      <c r="Q51" s="28">
        <f t="shared" si="4"/>
        <v>592</v>
      </c>
      <c r="R51" s="4">
        <f>VLOOKUP(O51,{"&lt; 15 Days",0;"15-30 Days",1;"30-60 Days",2;"60-180 Days",3;"&gt;180 Days",4},2,FALSE)</f>
        <v>4</v>
      </c>
      <c r="S51" s="4">
        <f ca="1">VLOOKUP(P51,{0,3;2,2;5,1;9,0},2,TRUE)</f>
        <v>3</v>
      </c>
      <c r="T51" s="4">
        <f t="shared" si="5"/>
        <v>1</v>
      </c>
      <c r="U51" s="4">
        <f t="shared" si="6"/>
        <v>1</v>
      </c>
      <c r="V51" s="4">
        <f t="shared" si="7"/>
        <v>0</v>
      </c>
      <c r="W51" s="4">
        <f t="shared" si="8"/>
        <v>0</v>
      </c>
      <c r="X51" s="4">
        <f t="shared" ca="1" si="9"/>
        <v>9</v>
      </c>
      <c r="Y51" s="4" t="str">
        <f t="shared" ca="1" si="10"/>
        <v xml:space="preserve"> Very High</v>
      </c>
      <c r="Z51" s="2">
        <f t="shared" si="11"/>
        <v>7104</v>
      </c>
    </row>
    <row r="52" spans="1:26" ht="16.5" customHeight="1">
      <c r="A52" s="10" t="s">
        <v>75</v>
      </c>
      <c r="B52" s="11" t="str">
        <f>INDEX('[1]Customer Info'!$K:$K,MATCH(A52,'[1]Customer Info'!$A:$A,0))</f>
        <v>Emon Chowdhury</v>
      </c>
      <c r="C52" s="10" t="str">
        <f>VLOOKUP(A52,'[1]Customer Info'!$A:$D,4,FALSE)</f>
        <v>Male</v>
      </c>
      <c r="D52" s="10">
        <f>INDEX('[1]Customer Info'!$E:$E,MATCH(A52,'[1]Customer Info'!$A:$A,0))</f>
        <v>37</v>
      </c>
      <c r="E52" s="10" t="str">
        <f>VLOOKUP(A52,'[1]Customer Info'!$A:$F,6,FALSE)</f>
        <v>Dhaka</v>
      </c>
      <c r="F52" s="12">
        <f>INDEX('[1]Customer Info'!$G:$G,MATCH(A52,'[1]Customer Info'!$A:$A,0))</f>
        <v>44918</v>
      </c>
      <c r="G52" s="13">
        <f>INDEX('[1]Purchase Info'!$B:$B,MATCH(A52,'[1]Purchase Info'!$A:$A,0))</f>
        <v>45248</v>
      </c>
      <c r="H52" s="10">
        <f>INDEX('[1]Purchase Info'!$C:$C,MATCH(A52,'[1]Purchase Info'!$A:$A,0))</f>
        <v>21</v>
      </c>
      <c r="I52" s="14">
        <f>INDEX('[1]Purchase Info'!$D:$D,MATCH(A52,'[1]Purchase Info'!$A:$A,0))</f>
        <v>28434</v>
      </c>
      <c r="J52" s="4">
        <f>INDEX('[1]Purchase Info'!$E:$E,MATCH(A52,'[1]Purchase Info'!$A:$A,0))</f>
        <v>6</v>
      </c>
      <c r="K52" s="15">
        <f>INDEX('[1]Purchase Info'!$F:$F,MATCH(A52,'[1]Purchase Info'!$A:$A,0))</f>
        <v>3</v>
      </c>
      <c r="L52" s="10" t="str">
        <f>VLOOKUP(A52,'[1]App Info'!$A:$B,2,FALSE)</f>
        <v>N</v>
      </c>
      <c r="M52" s="16">
        <f t="shared" ca="1" si="0"/>
        <v>30</v>
      </c>
      <c r="N52" s="16">
        <f t="shared" si="1"/>
        <v>605</v>
      </c>
      <c r="O52" s="16" t="str">
        <f t="shared" si="2"/>
        <v>&gt;180 Days</v>
      </c>
      <c r="P52" s="17">
        <f t="shared" ca="1" si="3"/>
        <v>0.7</v>
      </c>
      <c r="Q52" s="28">
        <f t="shared" si="4"/>
        <v>1354</v>
      </c>
      <c r="R52" s="4">
        <f>VLOOKUP(O52,{"&lt; 15 Days",0;"15-30 Days",1;"30-60 Days",2;"60-180 Days",3;"&gt;180 Days",4},2,FALSE)</f>
        <v>4</v>
      </c>
      <c r="S52" s="4">
        <f ca="1">VLOOKUP(P52,{0,3;2,2;5,1;9,0},2,TRUE)</f>
        <v>3</v>
      </c>
      <c r="T52" s="4">
        <f t="shared" si="5"/>
        <v>0</v>
      </c>
      <c r="U52" s="4">
        <f t="shared" si="6"/>
        <v>1</v>
      </c>
      <c r="V52" s="4">
        <f t="shared" si="7"/>
        <v>0</v>
      </c>
      <c r="W52" s="4">
        <f t="shared" si="8"/>
        <v>0</v>
      </c>
      <c r="X52" s="4">
        <f t="shared" ca="1" si="9"/>
        <v>8</v>
      </c>
      <c r="Y52" s="4" t="str">
        <f t="shared" ca="1" si="10"/>
        <v xml:space="preserve"> High Risk</v>
      </c>
      <c r="Z52" s="2">
        <f t="shared" si="11"/>
        <v>28434</v>
      </c>
    </row>
    <row r="53" spans="1:26" ht="16.5" customHeight="1">
      <c r="A53" s="10" t="s">
        <v>76</v>
      </c>
      <c r="B53" s="11" t="str">
        <f>INDEX('[1]Customer Info'!$K:$K,MATCH(A53,'[1]Customer Info'!$A:$A,0))</f>
        <v>Sathi Rahman</v>
      </c>
      <c r="C53" s="10" t="str">
        <f>VLOOKUP(A53,'[1]Customer Info'!$A:$D,4,FALSE)</f>
        <v>Female</v>
      </c>
      <c r="D53" s="10">
        <f>INDEX('[1]Customer Info'!$E:$E,MATCH(A53,'[1]Customer Info'!$A:$A,0))</f>
        <v>34</v>
      </c>
      <c r="E53" s="10" t="str">
        <f>VLOOKUP(A53,'[1]Customer Info'!$A:$F,6,FALSE)</f>
        <v>Sylhet</v>
      </c>
      <c r="F53" s="12">
        <f>INDEX('[1]Customer Info'!$G:$G,MATCH(A53,'[1]Customer Info'!$A:$A,0))</f>
        <v>45840</v>
      </c>
      <c r="G53" s="13">
        <f>INDEX('[1]Purchase Info'!$B:$B,MATCH(A53,'[1]Purchase Info'!$A:$A,0))</f>
        <v>45841</v>
      </c>
      <c r="H53" s="10">
        <f>INDEX('[1]Purchase Info'!$C:$C,MATCH(A53,'[1]Purchase Info'!$A:$A,0))</f>
        <v>16</v>
      </c>
      <c r="I53" s="14">
        <f>INDEX('[1]Purchase Info'!$D:$D,MATCH(A53,'[1]Purchase Info'!$A:$A,0))</f>
        <v>14592</v>
      </c>
      <c r="J53" s="4">
        <f>INDEX('[1]Purchase Info'!$E:$E,MATCH(A53,'[1]Purchase Info'!$A:$A,0))</f>
        <v>0</v>
      </c>
      <c r="K53" s="15">
        <f>INDEX('[1]Purchase Info'!$F:$F,MATCH(A53,'[1]Purchase Info'!$A:$A,0))</f>
        <v>1</v>
      </c>
      <c r="L53" s="10" t="str">
        <f>VLOOKUP(A53,'[1]App Info'!$A:$B,2,FALSE)</f>
        <v>N</v>
      </c>
      <c r="M53" s="16">
        <f t="shared" ca="1" si="0"/>
        <v>0</v>
      </c>
      <c r="N53" s="16">
        <f t="shared" si="1"/>
        <v>12</v>
      </c>
      <c r="O53" s="16" t="str">
        <f t="shared" si="2"/>
        <v>&lt; 15 Days</v>
      </c>
      <c r="P53" s="17">
        <v>0</v>
      </c>
      <c r="Q53" s="28">
        <f t="shared" si="4"/>
        <v>912</v>
      </c>
      <c r="R53" s="4">
        <f>VLOOKUP(O53,{"&lt; 15 Days",0;"15-30 Days",1;"30-60 Days",2;"60-180 Days",3;"&gt;180 Days",4},2,FALSE)</f>
        <v>0</v>
      </c>
      <c r="S53" s="4">
        <f>VLOOKUP(P53,{0,3;2,2;5,1;9,0},2,TRUE)</f>
        <v>3</v>
      </c>
      <c r="T53" s="4">
        <f t="shared" si="5"/>
        <v>0</v>
      </c>
      <c r="U53" s="4">
        <f t="shared" si="6"/>
        <v>0</v>
      </c>
      <c r="V53" s="4">
        <f t="shared" si="7"/>
        <v>0</v>
      </c>
      <c r="W53" s="4">
        <f t="shared" si="8"/>
        <v>1</v>
      </c>
      <c r="X53" s="4">
        <f t="shared" si="9"/>
        <v>4</v>
      </c>
      <c r="Y53" s="4" t="str">
        <f t="shared" si="10"/>
        <v xml:space="preserve"> Medium Risk</v>
      </c>
      <c r="Z53" s="2">
        <f t="shared" si="11"/>
        <v>14592</v>
      </c>
    </row>
    <row r="54" spans="1:26" ht="16.5" customHeight="1">
      <c r="A54" s="10" t="s">
        <v>77</v>
      </c>
      <c r="B54" s="11" t="str">
        <f>INDEX('[1]Customer Info'!$K:$K,MATCH(A54,'[1]Customer Info'!$A:$A,0))</f>
        <v>Kamrul Hasan</v>
      </c>
      <c r="C54" s="10" t="str">
        <f>VLOOKUP(A54,'[1]Customer Info'!$A:$D,4,FALSE)</f>
        <v>Male</v>
      </c>
      <c r="D54" s="10">
        <f>INDEX('[1]Customer Info'!$E:$E,MATCH(A54,'[1]Customer Info'!$A:$A,0))</f>
        <v>45</v>
      </c>
      <c r="E54" s="10" t="str">
        <f>VLOOKUP(A54,'[1]Customer Info'!$A:$F,6,FALSE)</f>
        <v>Dhaka</v>
      </c>
      <c r="F54" s="12">
        <f>INDEX('[1]Customer Info'!$G:$G,MATCH(A54,'[1]Customer Info'!$A:$A,0))</f>
        <v>44939</v>
      </c>
      <c r="G54" s="13">
        <f>INDEX('[1]Purchase Info'!$B:$B,MATCH(A54,'[1]Purchase Info'!$A:$A,0))</f>
        <v>45405</v>
      </c>
      <c r="H54" s="10">
        <f>INDEX('[1]Purchase Info'!$C:$C,MATCH(A54,'[1]Purchase Info'!$A:$A,0))</f>
        <v>14</v>
      </c>
      <c r="I54" s="14">
        <f>INDEX('[1]Purchase Info'!$D:$D,MATCH(A54,'[1]Purchase Info'!$A:$A,0))</f>
        <v>13860</v>
      </c>
      <c r="J54" s="4">
        <f>INDEX('[1]Purchase Info'!$E:$E,MATCH(A54,'[1]Purchase Info'!$A:$A,0))</f>
        <v>10</v>
      </c>
      <c r="K54" s="15">
        <f>INDEX('[1]Purchase Info'!$F:$F,MATCH(A54,'[1]Purchase Info'!$A:$A,0))</f>
        <v>4</v>
      </c>
      <c r="L54" s="10" t="str">
        <f>VLOOKUP(A54,'[1]App Info'!$A:$B,2,FALSE)</f>
        <v>N</v>
      </c>
      <c r="M54" s="16">
        <f t="shared" ca="1" si="0"/>
        <v>30</v>
      </c>
      <c r="N54" s="16">
        <f t="shared" si="1"/>
        <v>448</v>
      </c>
      <c r="O54" s="16" t="str">
        <f t="shared" si="2"/>
        <v>&gt;180 Days</v>
      </c>
      <c r="P54" s="17">
        <f t="shared" ca="1" si="3"/>
        <v>0.46666666666666667</v>
      </c>
      <c r="Q54" s="28">
        <f t="shared" si="4"/>
        <v>990</v>
      </c>
      <c r="R54" s="4">
        <f>VLOOKUP(O54,{"&lt; 15 Days",0;"15-30 Days",1;"30-60 Days",2;"60-180 Days",3;"&gt;180 Days",4},2,FALSE)</f>
        <v>4</v>
      </c>
      <c r="S54" s="4">
        <f ca="1">VLOOKUP(P54,{0,3;2,2;5,1;9,0},2,TRUE)</f>
        <v>3</v>
      </c>
      <c r="T54" s="4">
        <f t="shared" si="5"/>
        <v>0</v>
      </c>
      <c r="U54" s="4">
        <f t="shared" si="6"/>
        <v>1</v>
      </c>
      <c r="V54" s="4">
        <f t="shared" si="7"/>
        <v>0</v>
      </c>
      <c r="W54" s="4">
        <f t="shared" si="8"/>
        <v>0</v>
      </c>
      <c r="X54" s="4">
        <f t="shared" ca="1" si="9"/>
        <v>8</v>
      </c>
      <c r="Y54" s="4" t="str">
        <f t="shared" ca="1" si="10"/>
        <v xml:space="preserve"> High Risk</v>
      </c>
      <c r="Z54" s="2">
        <f t="shared" si="11"/>
        <v>13860</v>
      </c>
    </row>
    <row r="55" spans="1:26" ht="16.5" customHeight="1">
      <c r="A55" s="10" t="s">
        <v>78</v>
      </c>
      <c r="B55" s="11" t="str">
        <f>INDEX('[1]Customer Info'!$K:$K,MATCH(A55,'[1]Customer Info'!$A:$A,0))</f>
        <v>Mehnaz Sultana</v>
      </c>
      <c r="C55" s="10" t="str">
        <f>VLOOKUP(A55,'[1]Customer Info'!$A:$D,4,FALSE)</f>
        <v>Female</v>
      </c>
      <c r="D55" s="10">
        <f>INDEX('[1]Customer Info'!$E:$E,MATCH(A55,'[1]Customer Info'!$A:$A,0))</f>
        <v>32</v>
      </c>
      <c r="E55" s="10" t="str">
        <f>VLOOKUP(A55,'[1]Customer Info'!$A:$F,6,FALSE)</f>
        <v>Dhaka</v>
      </c>
      <c r="F55" s="12">
        <f>INDEX('[1]Customer Info'!$G:$G,MATCH(A55,'[1]Customer Info'!$A:$A,0))</f>
        <v>45409</v>
      </c>
      <c r="G55" s="13">
        <f>INDEX('[1]Purchase Info'!$B:$B,MATCH(A55,'[1]Purchase Info'!$A:$A,0))</f>
        <v>45435</v>
      </c>
      <c r="H55" s="10">
        <f>INDEX('[1]Purchase Info'!$C:$C,MATCH(A55,'[1]Purchase Info'!$A:$A,0))</f>
        <v>8</v>
      </c>
      <c r="I55" s="14">
        <f>INDEX('[1]Purchase Info'!$D:$D,MATCH(A55,'[1]Purchase Info'!$A:$A,0))</f>
        <v>9520</v>
      </c>
      <c r="J55" s="4">
        <f>INDEX('[1]Purchase Info'!$E:$E,MATCH(A55,'[1]Purchase Info'!$A:$A,0))</f>
        <v>9</v>
      </c>
      <c r="K55" s="15">
        <f>INDEX('[1]Purchase Info'!$F:$F,MATCH(A55,'[1]Purchase Info'!$A:$A,0))</f>
        <v>4</v>
      </c>
      <c r="L55" s="10" t="str">
        <f>VLOOKUP(A55,'[1]App Info'!$A:$B,2,FALSE)</f>
        <v>N</v>
      </c>
      <c r="M55" s="16">
        <f t="shared" ca="1" si="0"/>
        <v>14</v>
      </c>
      <c r="N55" s="16">
        <f t="shared" si="1"/>
        <v>418</v>
      </c>
      <c r="O55" s="16" t="str">
        <f t="shared" si="2"/>
        <v>&gt;180 Days</v>
      </c>
      <c r="P55" s="17">
        <f t="shared" ca="1" si="3"/>
        <v>0.5714285714285714</v>
      </c>
      <c r="Q55" s="28">
        <f t="shared" si="4"/>
        <v>1190</v>
      </c>
      <c r="R55" s="4">
        <f>VLOOKUP(O55,{"&lt; 15 Days",0;"15-30 Days",1;"30-60 Days",2;"60-180 Days",3;"&gt;180 Days",4},2,FALSE)</f>
        <v>4</v>
      </c>
      <c r="S55" s="4">
        <f ca="1">VLOOKUP(P55,{0,3;2,2;5,1;9,0},2,TRUE)</f>
        <v>3</v>
      </c>
      <c r="T55" s="4">
        <f t="shared" si="5"/>
        <v>0</v>
      </c>
      <c r="U55" s="4">
        <f t="shared" si="6"/>
        <v>1</v>
      </c>
      <c r="V55" s="4">
        <f t="shared" si="7"/>
        <v>0</v>
      </c>
      <c r="W55" s="4">
        <f t="shared" si="8"/>
        <v>0</v>
      </c>
      <c r="X55" s="4">
        <f t="shared" ca="1" si="9"/>
        <v>8</v>
      </c>
      <c r="Y55" s="4" t="str">
        <f t="shared" ca="1" si="10"/>
        <v xml:space="preserve"> High Risk</v>
      </c>
      <c r="Z55" s="2">
        <f t="shared" si="11"/>
        <v>9520</v>
      </c>
    </row>
    <row r="56" spans="1:26" ht="16.5" customHeight="1">
      <c r="A56" s="10" t="s">
        <v>79</v>
      </c>
      <c r="B56" s="11" t="str">
        <f>INDEX('[1]Customer Info'!$K:$K,MATCH(A56,'[1]Customer Info'!$A:$A,0))</f>
        <v>Nahid Islam</v>
      </c>
      <c r="C56" s="10" t="str">
        <f>VLOOKUP(A56,'[1]Customer Info'!$A:$D,4,FALSE)</f>
        <v>Male</v>
      </c>
      <c r="D56" s="10">
        <f>INDEX('[1]Customer Info'!$E:$E,MATCH(A56,'[1]Customer Info'!$A:$A,0))</f>
        <v>36</v>
      </c>
      <c r="E56" s="10" t="str">
        <f>VLOOKUP(A56,'[1]Customer Info'!$A:$F,6,FALSE)</f>
        <v>Dhaka</v>
      </c>
      <c r="F56" s="12">
        <f>INDEX('[1]Customer Info'!$G:$G,MATCH(A56,'[1]Customer Info'!$A:$A,0))</f>
        <v>45336</v>
      </c>
      <c r="G56" s="13">
        <f>INDEX('[1]Purchase Info'!$B:$B,MATCH(A56,'[1]Purchase Info'!$A:$A,0))</f>
        <v>45836</v>
      </c>
      <c r="H56" s="10">
        <f>INDEX('[1]Purchase Info'!$C:$C,MATCH(A56,'[1]Purchase Info'!$A:$A,0))</f>
        <v>17</v>
      </c>
      <c r="I56" s="14">
        <f>INDEX('[1]Purchase Info'!$D:$D,MATCH(A56,'[1]Purchase Info'!$A:$A,0))</f>
        <v>33456</v>
      </c>
      <c r="J56" s="4">
        <f>INDEX('[1]Purchase Info'!$E:$E,MATCH(A56,'[1]Purchase Info'!$A:$A,0))</f>
        <v>9</v>
      </c>
      <c r="K56" s="15">
        <f>INDEX('[1]Purchase Info'!$F:$F,MATCH(A56,'[1]Purchase Info'!$A:$A,0))</f>
        <v>5</v>
      </c>
      <c r="L56" s="10" t="str">
        <f>VLOOKUP(A56,'[1]App Info'!$A:$B,2,FALSE)</f>
        <v>N</v>
      </c>
      <c r="M56" s="16">
        <f t="shared" ca="1" si="0"/>
        <v>17</v>
      </c>
      <c r="N56" s="16">
        <f t="shared" si="1"/>
        <v>17</v>
      </c>
      <c r="O56" s="16" t="str">
        <f t="shared" si="2"/>
        <v>15-30 Days</v>
      </c>
      <c r="P56" s="17">
        <f t="shared" ca="1" si="3"/>
        <v>1</v>
      </c>
      <c r="Q56" s="28">
        <f t="shared" si="4"/>
        <v>1968</v>
      </c>
      <c r="R56" s="4">
        <f>VLOOKUP(O56,{"&lt; 15 Days",0;"15-30 Days",1;"30-60 Days",2;"60-180 Days",3;"&gt;180 Days",4},2,FALSE)</f>
        <v>1</v>
      </c>
      <c r="S56" s="4">
        <f ca="1">VLOOKUP(P56,{0,3;2,2;5,1;9,0},2,TRUE)</f>
        <v>3</v>
      </c>
      <c r="T56" s="4">
        <f t="shared" si="5"/>
        <v>0</v>
      </c>
      <c r="U56" s="4">
        <f t="shared" si="6"/>
        <v>1</v>
      </c>
      <c r="V56" s="4">
        <f t="shared" si="7"/>
        <v>0</v>
      </c>
      <c r="W56" s="4">
        <f t="shared" si="8"/>
        <v>0</v>
      </c>
      <c r="X56" s="4">
        <f t="shared" ca="1" si="9"/>
        <v>5</v>
      </c>
      <c r="Y56" s="4" t="str">
        <f t="shared" ca="1" si="10"/>
        <v xml:space="preserve"> Medium Risk</v>
      </c>
      <c r="Z56" s="2">
        <f t="shared" si="11"/>
        <v>33456</v>
      </c>
    </row>
    <row r="57" spans="1:26" ht="16.5" customHeight="1">
      <c r="A57" s="10" t="s">
        <v>80</v>
      </c>
      <c r="B57" s="11" t="str">
        <f>INDEX('[1]Customer Info'!$K:$K,MATCH(A57,'[1]Customer Info'!$A:$A,0))</f>
        <v>Jannat Ara</v>
      </c>
      <c r="C57" s="10" t="str">
        <f>VLOOKUP(A57,'[1]Customer Info'!$A:$D,4,FALSE)</f>
        <v>Female</v>
      </c>
      <c r="D57" s="10">
        <f>INDEX('[1]Customer Info'!$E:$E,MATCH(A57,'[1]Customer Info'!$A:$A,0))</f>
        <v>30</v>
      </c>
      <c r="E57" s="10" t="str">
        <f>VLOOKUP(A57,'[1]Customer Info'!$A:$F,6,FALSE)</f>
        <v>Dhaka</v>
      </c>
      <c r="F57" s="12">
        <f>INDEX('[1]Customer Info'!$G:$G,MATCH(A57,'[1]Customer Info'!$A:$A,0))</f>
        <v>45368</v>
      </c>
      <c r="G57" s="13">
        <f>INDEX('[1]Purchase Info'!$B:$B,MATCH(A57,'[1]Purchase Info'!$A:$A,0))</f>
        <v>45836</v>
      </c>
      <c r="H57" s="10">
        <f>INDEX('[1]Purchase Info'!$C:$C,MATCH(A57,'[1]Purchase Info'!$A:$A,0))</f>
        <v>30</v>
      </c>
      <c r="I57" s="14">
        <f>INDEX('[1]Purchase Info'!$D:$D,MATCH(A57,'[1]Purchase Info'!$A:$A,0))</f>
        <v>47640</v>
      </c>
      <c r="J57" s="4">
        <f>INDEX('[1]Purchase Info'!$E:$E,MATCH(A57,'[1]Purchase Info'!$A:$A,0))</f>
        <v>10</v>
      </c>
      <c r="K57" s="15">
        <f>INDEX('[1]Purchase Info'!$F:$F,MATCH(A57,'[1]Purchase Info'!$A:$A,0))</f>
        <v>5</v>
      </c>
      <c r="L57" s="10" t="str">
        <f>VLOOKUP(A57,'[1]App Info'!$A:$B,2,FALSE)</f>
        <v>N</v>
      </c>
      <c r="M57" s="16">
        <f t="shared" ca="1" si="0"/>
        <v>15</v>
      </c>
      <c r="N57" s="16">
        <f t="shared" si="1"/>
        <v>17</v>
      </c>
      <c r="O57" s="16" t="str">
        <f t="shared" si="2"/>
        <v>15-30 Days</v>
      </c>
      <c r="P57" s="17">
        <f t="shared" ca="1" si="3"/>
        <v>2</v>
      </c>
      <c r="Q57" s="28">
        <f t="shared" si="4"/>
        <v>1588</v>
      </c>
      <c r="R57" s="4">
        <f>VLOOKUP(O57,{"&lt; 15 Days",0;"15-30 Days",1;"30-60 Days",2;"60-180 Days",3;"&gt;180 Days",4},2,FALSE)</f>
        <v>1</v>
      </c>
      <c r="S57" s="4">
        <f ca="1">VLOOKUP(P57,{0,3;2,2;5,1;9,0},2,TRUE)</f>
        <v>2</v>
      </c>
      <c r="T57" s="4">
        <f t="shared" si="5"/>
        <v>0</v>
      </c>
      <c r="U57" s="4">
        <f t="shared" si="6"/>
        <v>1</v>
      </c>
      <c r="V57" s="4">
        <f t="shared" si="7"/>
        <v>0</v>
      </c>
      <c r="W57" s="4">
        <f t="shared" si="8"/>
        <v>0</v>
      </c>
      <c r="X57" s="4">
        <f t="shared" ca="1" si="9"/>
        <v>4</v>
      </c>
      <c r="Y57" s="4" t="str">
        <f t="shared" ca="1" si="10"/>
        <v xml:space="preserve"> Medium Risk</v>
      </c>
      <c r="Z57" s="2">
        <f t="shared" si="11"/>
        <v>47640</v>
      </c>
    </row>
    <row r="58" spans="1:26" ht="16.5" customHeight="1">
      <c r="A58" s="10" t="s">
        <v>81</v>
      </c>
      <c r="B58" s="11" t="str">
        <f>INDEX('[1]Customer Info'!$K:$K,MATCH(A58,'[1]Customer Info'!$A:$A,0))</f>
        <v>Faisal Mahmud</v>
      </c>
      <c r="C58" s="10" t="str">
        <f>VLOOKUP(A58,'[1]Customer Info'!$A:$D,4,FALSE)</f>
        <v>Male</v>
      </c>
      <c r="D58" s="10">
        <f>INDEX('[1]Customer Info'!$E:$E,MATCH(A58,'[1]Customer Info'!$A:$A,0))</f>
        <v>45</v>
      </c>
      <c r="E58" s="10" t="str">
        <f>VLOOKUP(A58,'[1]Customer Info'!$A:$F,6,FALSE)</f>
        <v>Chittagong</v>
      </c>
      <c r="F58" s="12">
        <f>INDEX('[1]Customer Info'!$G:$G,MATCH(A58,'[1]Customer Info'!$A:$A,0))</f>
        <v>44657</v>
      </c>
      <c r="G58" s="13">
        <f>INDEX('[1]Purchase Info'!$B:$B,MATCH(A58,'[1]Purchase Info'!$A:$A,0))</f>
        <v>45688</v>
      </c>
      <c r="H58" s="10">
        <f>INDEX('[1]Purchase Info'!$C:$C,MATCH(A58,'[1]Purchase Info'!$A:$A,0))</f>
        <v>4</v>
      </c>
      <c r="I58" s="14">
        <f>INDEX('[1]Purchase Info'!$D:$D,MATCH(A58,'[1]Purchase Info'!$A:$A,0))</f>
        <v>7900</v>
      </c>
      <c r="J58" s="4">
        <f>INDEX('[1]Purchase Info'!$E:$E,MATCH(A58,'[1]Purchase Info'!$A:$A,0))</f>
        <v>5</v>
      </c>
      <c r="K58" s="15">
        <f>INDEX('[1]Purchase Info'!$F:$F,MATCH(A58,'[1]Purchase Info'!$A:$A,0))</f>
        <v>2</v>
      </c>
      <c r="L58" s="10" t="str">
        <f>VLOOKUP(A58,'[1]App Info'!$A:$B,2,FALSE)</f>
        <v>N</v>
      </c>
      <c r="M58" s="16">
        <f t="shared" ca="1" si="0"/>
        <v>39</v>
      </c>
      <c r="N58" s="16">
        <f t="shared" si="1"/>
        <v>165</v>
      </c>
      <c r="O58" s="16" t="str">
        <f t="shared" si="2"/>
        <v>60-180 Days</v>
      </c>
      <c r="P58" s="17">
        <f t="shared" ca="1" si="3"/>
        <v>0.10256410256410256</v>
      </c>
      <c r="Q58" s="28">
        <f t="shared" si="4"/>
        <v>1975</v>
      </c>
      <c r="R58" s="4">
        <f>VLOOKUP(O58,{"&lt; 15 Days",0;"15-30 Days",1;"30-60 Days",2;"60-180 Days",3;"&gt;180 Days",4},2,FALSE)</f>
        <v>3</v>
      </c>
      <c r="S58" s="4">
        <f ca="1">VLOOKUP(P58,{0,3;2,2;5,1;9,0},2,TRUE)</f>
        <v>3</v>
      </c>
      <c r="T58" s="4">
        <f t="shared" si="5"/>
        <v>0</v>
      </c>
      <c r="U58" s="4">
        <f t="shared" si="6"/>
        <v>1</v>
      </c>
      <c r="V58" s="4">
        <f t="shared" si="7"/>
        <v>0</v>
      </c>
      <c r="W58" s="4">
        <f t="shared" si="8"/>
        <v>1</v>
      </c>
      <c r="X58" s="4">
        <f t="shared" ca="1" si="9"/>
        <v>8</v>
      </c>
      <c r="Y58" s="4" t="str">
        <f t="shared" ca="1" si="10"/>
        <v xml:space="preserve"> High Risk</v>
      </c>
      <c r="Z58" s="2">
        <f t="shared" si="11"/>
        <v>7900</v>
      </c>
    </row>
    <row r="59" spans="1:26" ht="16.5" customHeight="1">
      <c r="A59" s="10" t="s">
        <v>82</v>
      </c>
      <c r="B59" s="11" t="str">
        <f>INDEX('[1]Customer Info'!$K:$K,MATCH(A59,'[1]Customer Info'!$A:$A,0))</f>
        <v>Sanjida Islam</v>
      </c>
      <c r="C59" s="10" t="str">
        <f>VLOOKUP(A59,'[1]Customer Info'!$A:$D,4,FALSE)</f>
        <v>Female</v>
      </c>
      <c r="D59" s="10">
        <f>INDEX('[1]Customer Info'!$E:$E,MATCH(A59,'[1]Customer Info'!$A:$A,0))</f>
        <v>45</v>
      </c>
      <c r="E59" s="10" t="str">
        <f>VLOOKUP(A59,'[1]Customer Info'!$A:$F,6,FALSE)</f>
        <v>Dhaka</v>
      </c>
      <c r="F59" s="12">
        <f>INDEX('[1]Customer Info'!$G:$G,MATCH(A59,'[1]Customer Info'!$A:$A,0))</f>
        <v>45815</v>
      </c>
      <c r="G59" s="13">
        <f>INDEX('[1]Purchase Info'!$B:$B,MATCH(A59,'[1]Purchase Info'!$A:$A,0))</f>
        <v>45840</v>
      </c>
      <c r="H59" s="10">
        <f>INDEX('[1]Purchase Info'!$C:$C,MATCH(A59,'[1]Purchase Info'!$A:$A,0))</f>
        <v>30</v>
      </c>
      <c r="I59" s="14">
        <f>INDEX('[1]Purchase Info'!$D:$D,MATCH(A59,'[1]Purchase Info'!$A:$A,0))</f>
        <v>16080</v>
      </c>
      <c r="J59" s="4">
        <f>INDEX('[1]Purchase Info'!$E:$E,MATCH(A59,'[1]Purchase Info'!$A:$A,0))</f>
        <v>8</v>
      </c>
      <c r="K59" s="15">
        <f>INDEX('[1]Purchase Info'!$F:$F,MATCH(A59,'[1]Purchase Info'!$A:$A,0))</f>
        <v>4</v>
      </c>
      <c r="L59" s="10" t="str">
        <f>VLOOKUP(A59,'[1]App Info'!$A:$B,2,FALSE)</f>
        <v>Y</v>
      </c>
      <c r="M59" s="16">
        <f t="shared" ca="1" si="0"/>
        <v>1</v>
      </c>
      <c r="N59" s="16">
        <f t="shared" si="1"/>
        <v>13</v>
      </c>
      <c r="O59" s="16" t="str">
        <f t="shared" si="2"/>
        <v>&lt; 15 Days</v>
      </c>
      <c r="P59" s="17">
        <f t="shared" ca="1" si="3"/>
        <v>30</v>
      </c>
      <c r="Q59" s="28">
        <f t="shared" si="4"/>
        <v>536</v>
      </c>
      <c r="R59" s="4">
        <f>VLOOKUP(O59,{"&lt; 15 Days",0;"15-30 Days",1;"30-60 Days",2;"60-180 Days",3;"&gt;180 Days",4},2,FALSE)</f>
        <v>0</v>
      </c>
      <c r="S59" s="4">
        <f ca="1">VLOOKUP(P59,{0,3;2,2;5,1;9,0},2,TRUE)</f>
        <v>0</v>
      </c>
      <c r="T59" s="4">
        <f t="shared" si="5"/>
        <v>1</v>
      </c>
      <c r="U59" s="4">
        <f t="shared" si="6"/>
        <v>1</v>
      </c>
      <c r="V59" s="4">
        <f t="shared" si="7"/>
        <v>2</v>
      </c>
      <c r="W59" s="4">
        <f t="shared" si="8"/>
        <v>0</v>
      </c>
      <c r="X59" s="4">
        <f t="shared" ca="1" si="9"/>
        <v>4</v>
      </c>
      <c r="Y59" s="4" t="str">
        <f t="shared" ca="1" si="10"/>
        <v xml:space="preserve"> Medium Risk</v>
      </c>
      <c r="Z59" s="2">
        <f t="shared" si="11"/>
        <v>16080</v>
      </c>
    </row>
    <row r="60" spans="1:26" ht="16.5" customHeight="1">
      <c r="A60" s="10" t="s">
        <v>83</v>
      </c>
      <c r="B60" s="11" t="str">
        <f>INDEX('[1]Customer Info'!$K:$K,MATCH(A60,'[1]Customer Info'!$A:$A,0))</f>
        <v>Mostafa Kamal</v>
      </c>
      <c r="C60" s="10" t="str">
        <f>VLOOKUP(A60,'[1]Customer Info'!$A:$D,4,FALSE)</f>
        <v>Male</v>
      </c>
      <c r="D60" s="10">
        <f>INDEX('[1]Customer Info'!$E:$E,MATCH(A60,'[1]Customer Info'!$A:$A,0))</f>
        <v>37</v>
      </c>
      <c r="E60" s="10" t="str">
        <f>VLOOKUP(A60,'[1]Customer Info'!$A:$F,6,FALSE)</f>
        <v>Chittagong</v>
      </c>
      <c r="F60" s="12">
        <f>INDEX('[1]Customer Info'!$G:$G,MATCH(A60,'[1]Customer Info'!$A:$A,0))</f>
        <v>44785</v>
      </c>
      <c r="G60" s="13">
        <f>INDEX('[1]Purchase Info'!$B:$B,MATCH(A60,'[1]Purchase Info'!$A:$A,0))</f>
        <v>45497</v>
      </c>
      <c r="H60" s="10">
        <f>INDEX('[1]Purchase Info'!$C:$C,MATCH(A60,'[1]Purchase Info'!$A:$A,0))</f>
        <v>16</v>
      </c>
      <c r="I60" s="14">
        <f>INDEX('[1]Purchase Info'!$D:$D,MATCH(A60,'[1]Purchase Info'!$A:$A,0))</f>
        <v>9360</v>
      </c>
      <c r="J60" s="4">
        <f>INDEX('[1]Purchase Info'!$E:$E,MATCH(A60,'[1]Purchase Info'!$A:$A,0))</f>
        <v>1</v>
      </c>
      <c r="K60" s="15">
        <f>INDEX('[1]Purchase Info'!$F:$F,MATCH(A60,'[1]Purchase Info'!$A:$A,0))</f>
        <v>1</v>
      </c>
      <c r="L60" s="10" t="str">
        <f>VLOOKUP(A60,'[1]App Info'!$A:$B,2,FALSE)</f>
        <v>Y</v>
      </c>
      <c r="M60" s="16">
        <f t="shared" ca="1" si="0"/>
        <v>35</v>
      </c>
      <c r="N60" s="16">
        <f t="shared" si="1"/>
        <v>356</v>
      </c>
      <c r="O60" s="16" t="str">
        <f t="shared" si="2"/>
        <v>&gt;180 Days</v>
      </c>
      <c r="P60" s="17">
        <f t="shared" ca="1" si="3"/>
        <v>0.45714285714285713</v>
      </c>
      <c r="Q60" s="28">
        <f t="shared" si="4"/>
        <v>585</v>
      </c>
      <c r="R60" s="4">
        <f>VLOOKUP(O60,{"&lt; 15 Days",0;"15-30 Days",1;"30-60 Days",2;"60-180 Days",3;"&gt;180 Days",4},2,FALSE)</f>
        <v>4</v>
      </c>
      <c r="S60" s="4">
        <f ca="1">VLOOKUP(P60,{0,3;2,2;5,1;9,0},2,TRUE)</f>
        <v>3</v>
      </c>
      <c r="T60" s="4">
        <f t="shared" si="5"/>
        <v>1</v>
      </c>
      <c r="U60" s="4">
        <f t="shared" si="6"/>
        <v>0</v>
      </c>
      <c r="V60" s="4">
        <f t="shared" si="7"/>
        <v>2</v>
      </c>
      <c r="W60" s="4">
        <f t="shared" si="8"/>
        <v>1</v>
      </c>
      <c r="X60" s="4">
        <f t="shared" ca="1" si="9"/>
        <v>11</v>
      </c>
      <c r="Y60" s="4" t="str">
        <f t="shared" ca="1" si="10"/>
        <v xml:space="preserve"> Very High</v>
      </c>
      <c r="Z60" s="2">
        <f t="shared" si="11"/>
        <v>9360</v>
      </c>
    </row>
    <row r="61" spans="1:26" ht="16.5" customHeight="1">
      <c r="A61" s="10" t="s">
        <v>84</v>
      </c>
      <c r="B61" s="11" t="str">
        <f>INDEX('[1]Customer Info'!$K:$K,MATCH(A61,'[1]Customer Info'!$A:$A,0))</f>
        <v>Urmi Khatun</v>
      </c>
      <c r="C61" s="10" t="str">
        <f>VLOOKUP(A61,'[1]Customer Info'!$A:$D,4,FALSE)</f>
        <v>Female</v>
      </c>
      <c r="D61" s="10">
        <f>INDEX('[1]Customer Info'!$E:$E,MATCH(A61,'[1]Customer Info'!$A:$A,0))</f>
        <v>40</v>
      </c>
      <c r="E61" s="10" t="str">
        <f>VLOOKUP(A61,'[1]Customer Info'!$A:$F,6,FALSE)</f>
        <v>Chittagong</v>
      </c>
      <c r="F61" s="12">
        <f>INDEX('[1]Customer Info'!$G:$G,MATCH(A61,'[1]Customer Info'!$A:$A,0))</f>
        <v>44641</v>
      </c>
      <c r="G61" s="13">
        <f>INDEX('[1]Purchase Info'!$B:$B,MATCH(A61,'[1]Purchase Info'!$A:$A,0))</f>
        <v>45198</v>
      </c>
      <c r="H61" s="10">
        <f>INDEX('[1]Purchase Info'!$C:$C,MATCH(A61,'[1]Purchase Info'!$A:$A,0))</f>
        <v>13</v>
      </c>
      <c r="I61" s="14">
        <f>INDEX('[1]Purchase Info'!$D:$D,MATCH(A61,'[1]Purchase Info'!$A:$A,0))</f>
        <v>25740</v>
      </c>
      <c r="J61" s="4">
        <f>INDEX('[1]Purchase Info'!$E:$E,MATCH(A61,'[1]Purchase Info'!$A:$A,0))</f>
        <v>7</v>
      </c>
      <c r="K61" s="15">
        <f>INDEX('[1]Purchase Info'!$F:$F,MATCH(A61,'[1]Purchase Info'!$A:$A,0))</f>
        <v>1</v>
      </c>
      <c r="L61" s="10" t="str">
        <f>VLOOKUP(A61,'[1]App Info'!$A:$B,2,FALSE)</f>
        <v>Y</v>
      </c>
      <c r="M61" s="16">
        <f t="shared" ca="1" si="0"/>
        <v>39</v>
      </c>
      <c r="N61" s="16">
        <f t="shared" si="1"/>
        <v>655</v>
      </c>
      <c r="O61" s="16" t="str">
        <f t="shared" si="2"/>
        <v>&gt;180 Days</v>
      </c>
      <c r="P61" s="17">
        <f t="shared" ca="1" si="3"/>
        <v>0.33333333333333331</v>
      </c>
      <c r="Q61" s="28">
        <f t="shared" si="4"/>
        <v>1980</v>
      </c>
      <c r="R61" s="4">
        <f>VLOOKUP(O61,{"&lt; 15 Days",0;"15-30 Days",1;"30-60 Days",2;"60-180 Days",3;"&gt;180 Days",4},2,FALSE)</f>
        <v>4</v>
      </c>
      <c r="S61" s="4">
        <f ca="1">VLOOKUP(P61,{0,3;2,2;5,1;9,0},2,TRUE)</f>
        <v>3</v>
      </c>
      <c r="T61" s="4">
        <f t="shared" si="5"/>
        <v>0</v>
      </c>
      <c r="U61" s="4">
        <f t="shared" si="6"/>
        <v>1</v>
      </c>
      <c r="V61" s="4">
        <f t="shared" si="7"/>
        <v>2</v>
      </c>
      <c r="W61" s="4">
        <f t="shared" si="8"/>
        <v>1</v>
      </c>
      <c r="X61" s="4">
        <f t="shared" ca="1" si="9"/>
        <v>11</v>
      </c>
      <c r="Y61" s="4" t="str">
        <f t="shared" ca="1" si="10"/>
        <v xml:space="preserve"> Very High</v>
      </c>
      <c r="Z61" s="2">
        <f t="shared" si="11"/>
        <v>25740</v>
      </c>
    </row>
    <row r="62" spans="1:26" ht="16.5" customHeight="1">
      <c r="A62" s="10" t="s">
        <v>85</v>
      </c>
      <c r="B62" s="11" t="str">
        <f>INDEX('[1]Customer Info'!$K:$K,MATCH(A62,'[1]Customer Info'!$A:$A,0))</f>
        <v>Moinul Islam</v>
      </c>
      <c r="C62" s="10" t="str">
        <f>VLOOKUP(A62,'[1]Customer Info'!$A:$D,4,FALSE)</f>
        <v>Male</v>
      </c>
      <c r="D62" s="10">
        <f>INDEX('[1]Customer Info'!$E:$E,MATCH(A62,'[1]Customer Info'!$A:$A,0))</f>
        <v>41</v>
      </c>
      <c r="E62" s="10" t="str">
        <f>VLOOKUP(A62,'[1]Customer Info'!$A:$F,6,FALSE)</f>
        <v>Dhaka</v>
      </c>
      <c r="F62" s="12">
        <f>INDEX('[1]Customer Info'!$G:$G,MATCH(A62,'[1]Customer Info'!$A:$A,0))</f>
        <v>45840</v>
      </c>
      <c r="G62" s="13">
        <f>INDEX('[1]Purchase Info'!$B:$B,MATCH(A62,'[1]Purchase Info'!$A:$A,0))</f>
        <v>45841</v>
      </c>
      <c r="H62" s="10">
        <f>INDEX('[1]Purchase Info'!$C:$C,MATCH(A62,'[1]Purchase Info'!$A:$A,0))</f>
        <v>19</v>
      </c>
      <c r="I62" s="14">
        <f>INDEX('[1]Purchase Info'!$D:$D,MATCH(A62,'[1]Purchase Info'!$A:$A,0))</f>
        <v>15048</v>
      </c>
      <c r="J62" s="4">
        <f>INDEX('[1]Purchase Info'!$E:$E,MATCH(A62,'[1]Purchase Info'!$A:$A,0))</f>
        <v>5</v>
      </c>
      <c r="K62" s="15">
        <f>INDEX('[1]Purchase Info'!$F:$F,MATCH(A62,'[1]Purchase Info'!$A:$A,0))</f>
        <v>5</v>
      </c>
      <c r="L62" s="10" t="str">
        <f>VLOOKUP(A62,'[1]App Info'!$A:$B,2,FALSE)</f>
        <v>Y</v>
      </c>
      <c r="M62" s="16">
        <f t="shared" ca="1" si="0"/>
        <v>0</v>
      </c>
      <c r="N62" s="16">
        <f t="shared" si="1"/>
        <v>12</v>
      </c>
      <c r="O62" s="16" t="str">
        <f t="shared" si="2"/>
        <v>&lt; 15 Days</v>
      </c>
      <c r="P62" s="17">
        <v>0</v>
      </c>
      <c r="Q62" s="28">
        <f t="shared" si="4"/>
        <v>792</v>
      </c>
      <c r="R62" s="4">
        <f>VLOOKUP(O62,{"&lt; 15 Days",0;"15-30 Days",1;"30-60 Days",2;"60-180 Days",3;"&gt;180 Days",4},2,FALSE)</f>
        <v>0</v>
      </c>
      <c r="S62" s="4">
        <f>VLOOKUP(P62,{0,3;2,2;5,1;9,0},2,TRUE)</f>
        <v>3</v>
      </c>
      <c r="T62" s="4">
        <f t="shared" si="5"/>
        <v>0</v>
      </c>
      <c r="U62" s="4">
        <f t="shared" si="6"/>
        <v>1</v>
      </c>
      <c r="V62" s="4">
        <f t="shared" si="7"/>
        <v>2</v>
      </c>
      <c r="W62" s="4">
        <f t="shared" si="8"/>
        <v>0</v>
      </c>
      <c r="X62" s="4">
        <f t="shared" si="9"/>
        <v>6</v>
      </c>
      <c r="Y62" s="4" t="str">
        <f t="shared" si="10"/>
        <v xml:space="preserve"> High Risk</v>
      </c>
      <c r="Z62" s="2">
        <f t="shared" si="11"/>
        <v>15048</v>
      </c>
    </row>
    <row r="63" spans="1:26" ht="16.5" customHeight="1">
      <c r="A63" s="10" t="s">
        <v>86</v>
      </c>
      <c r="B63" s="11" t="str">
        <f>INDEX('[1]Customer Info'!$K:$K,MATCH(A63,'[1]Customer Info'!$A:$A,0))</f>
        <v>Nowshin Nahar</v>
      </c>
      <c r="C63" s="10" t="str">
        <f>VLOOKUP(A63,'[1]Customer Info'!$A:$D,4,FALSE)</f>
        <v>Female</v>
      </c>
      <c r="D63" s="10">
        <f>INDEX('[1]Customer Info'!$E:$E,MATCH(A63,'[1]Customer Info'!$A:$A,0))</f>
        <v>41</v>
      </c>
      <c r="E63" s="10" t="str">
        <f>VLOOKUP(A63,'[1]Customer Info'!$A:$F,6,FALSE)</f>
        <v>Chittagong</v>
      </c>
      <c r="F63" s="12">
        <f>INDEX('[1]Customer Info'!$G:$G,MATCH(A63,'[1]Customer Info'!$A:$A,0))</f>
        <v>45469</v>
      </c>
      <c r="G63" s="13">
        <f>INDEX('[1]Purchase Info'!$B:$B,MATCH(A63,'[1]Purchase Info'!$A:$A,0))</f>
        <v>45644</v>
      </c>
      <c r="H63" s="10">
        <f>INDEX('[1]Purchase Info'!$C:$C,MATCH(A63,'[1]Purchase Info'!$A:$A,0))</f>
        <v>18</v>
      </c>
      <c r="I63" s="14">
        <f>INDEX('[1]Purchase Info'!$D:$D,MATCH(A63,'[1]Purchase Info'!$A:$A,0))</f>
        <v>21294</v>
      </c>
      <c r="J63" s="4">
        <f>INDEX('[1]Purchase Info'!$E:$E,MATCH(A63,'[1]Purchase Info'!$A:$A,0))</f>
        <v>1</v>
      </c>
      <c r="K63" s="15">
        <f>INDEX('[1]Purchase Info'!$F:$F,MATCH(A63,'[1]Purchase Info'!$A:$A,0))</f>
        <v>3</v>
      </c>
      <c r="L63" s="10" t="str">
        <f>VLOOKUP(A63,'[1]App Info'!$A:$B,2,FALSE)</f>
        <v>Y</v>
      </c>
      <c r="M63" s="16">
        <f t="shared" ca="1" si="0"/>
        <v>12</v>
      </c>
      <c r="N63" s="16">
        <f t="shared" si="1"/>
        <v>209</v>
      </c>
      <c r="O63" s="16" t="str">
        <f t="shared" si="2"/>
        <v>&gt;180 Days</v>
      </c>
      <c r="P63" s="17">
        <f t="shared" ca="1" si="3"/>
        <v>1.5</v>
      </c>
      <c r="Q63" s="28">
        <f t="shared" si="4"/>
        <v>1183</v>
      </c>
      <c r="R63" s="4">
        <f>VLOOKUP(O63,{"&lt; 15 Days",0;"15-30 Days",1;"30-60 Days",2;"60-180 Days",3;"&gt;180 Days",4},2,FALSE)</f>
        <v>4</v>
      </c>
      <c r="S63" s="4">
        <f ca="1">VLOOKUP(P63,{0,3;2,2;5,1;9,0},2,TRUE)</f>
        <v>3</v>
      </c>
      <c r="T63" s="4">
        <f t="shared" si="5"/>
        <v>0</v>
      </c>
      <c r="U63" s="4">
        <f t="shared" si="6"/>
        <v>0</v>
      </c>
      <c r="V63" s="4">
        <f t="shared" si="7"/>
        <v>2</v>
      </c>
      <c r="W63" s="4">
        <f t="shared" si="8"/>
        <v>0</v>
      </c>
      <c r="X63" s="4">
        <f t="shared" ca="1" si="9"/>
        <v>9</v>
      </c>
      <c r="Y63" s="4" t="str">
        <f t="shared" ca="1" si="10"/>
        <v xml:space="preserve"> Very High</v>
      </c>
      <c r="Z63" s="2">
        <f t="shared" si="11"/>
        <v>21294</v>
      </c>
    </row>
    <row r="64" spans="1:26" ht="16.5" customHeight="1">
      <c r="A64" s="10" t="s">
        <v>87</v>
      </c>
      <c r="B64" s="11" t="str">
        <f>INDEX('[1]Customer Info'!$K:$K,MATCH(A64,'[1]Customer Info'!$A:$A,0))</f>
        <v>Rakibul Hasan</v>
      </c>
      <c r="C64" s="10" t="str">
        <f>VLOOKUP(A64,'[1]Customer Info'!$A:$D,4,FALSE)</f>
        <v>Male</v>
      </c>
      <c r="D64" s="10">
        <f>INDEX('[1]Customer Info'!$E:$E,MATCH(A64,'[1]Customer Info'!$A:$A,0))</f>
        <v>34</v>
      </c>
      <c r="E64" s="10" t="str">
        <f>VLOOKUP(A64,'[1]Customer Info'!$A:$F,6,FALSE)</f>
        <v>Dhaka</v>
      </c>
      <c r="F64" s="12">
        <f>INDEX('[1]Customer Info'!$G:$G,MATCH(A64,'[1]Customer Info'!$A:$A,0))</f>
        <v>44622</v>
      </c>
      <c r="G64" s="13">
        <f>INDEX('[1]Purchase Info'!$B:$B,MATCH(A64,'[1]Purchase Info'!$A:$A,0))</f>
        <v>45438</v>
      </c>
      <c r="H64" s="10">
        <f>INDEX('[1]Purchase Info'!$C:$C,MATCH(A64,'[1]Purchase Info'!$A:$A,0))</f>
        <v>26</v>
      </c>
      <c r="I64" s="14">
        <f>INDEX('[1]Purchase Info'!$D:$D,MATCH(A64,'[1]Purchase Info'!$A:$A,0))</f>
        <v>43914</v>
      </c>
      <c r="J64" s="4">
        <f>INDEX('[1]Purchase Info'!$E:$E,MATCH(A64,'[1]Purchase Info'!$A:$A,0))</f>
        <v>0</v>
      </c>
      <c r="K64" s="15">
        <f>INDEX('[1]Purchase Info'!$F:$F,MATCH(A64,'[1]Purchase Info'!$A:$A,0))</f>
        <v>2</v>
      </c>
      <c r="L64" s="10" t="str">
        <f>VLOOKUP(A64,'[1]App Info'!$A:$B,2,FALSE)</f>
        <v>Y</v>
      </c>
      <c r="M64" s="16">
        <f t="shared" ca="1" si="0"/>
        <v>40</v>
      </c>
      <c r="N64" s="16">
        <f t="shared" si="1"/>
        <v>415</v>
      </c>
      <c r="O64" s="16" t="str">
        <f t="shared" si="2"/>
        <v>&gt;180 Days</v>
      </c>
      <c r="P64" s="17">
        <f t="shared" ca="1" si="3"/>
        <v>0.65</v>
      </c>
      <c r="Q64" s="28">
        <f t="shared" si="4"/>
        <v>1689</v>
      </c>
      <c r="R64" s="4">
        <f>VLOOKUP(O64,{"&lt; 15 Days",0;"15-30 Days",1;"30-60 Days",2;"60-180 Days",3;"&gt;180 Days",4},2,FALSE)</f>
        <v>4</v>
      </c>
      <c r="S64" s="4">
        <f ca="1">VLOOKUP(P64,{0,3;2,2;5,1;9,0},2,TRUE)</f>
        <v>3</v>
      </c>
      <c r="T64" s="4">
        <f t="shared" si="5"/>
        <v>0</v>
      </c>
      <c r="U64" s="4">
        <f t="shared" si="6"/>
        <v>0</v>
      </c>
      <c r="V64" s="4">
        <f t="shared" si="7"/>
        <v>2</v>
      </c>
      <c r="W64" s="4">
        <f t="shared" si="8"/>
        <v>1</v>
      </c>
      <c r="X64" s="4">
        <f t="shared" ca="1" si="9"/>
        <v>10</v>
      </c>
      <c r="Y64" s="4" t="str">
        <f t="shared" ca="1" si="10"/>
        <v xml:space="preserve"> Very High</v>
      </c>
      <c r="Z64" s="2">
        <f t="shared" si="11"/>
        <v>43914</v>
      </c>
    </row>
    <row r="65" spans="1:26" ht="16.5" customHeight="1">
      <c r="A65" s="10" t="s">
        <v>88</v>
      </c>
      <c r="B65" s="11" t="str">
        <f>INDEX('[1]Customer Info'!$K:$K,MATCH(A65,'[1]Customer Info'!$A:$A,0))</f>
        <v>Mou Sultana</v>
      </c>
      <c r="C65" s="10" t="str">
        <f>VLOOKUP(A65,'[1]Customer Info'!$A:$D,4,FALSE)</f>
        <v>Female</v>
      </c>
      <c r="D65" s="10">
        <f>INDEX('[1]Customer Info'!$E:$E,MATCH(A65,'[1]Customer Info'!$A:$A,0))</f>
        <v>36</v>
      </c>
      <c r="E65" s="10" t="str">
        <f>VLOOKUP(A65,'[1]Customer Info'!$A:$F,6,FALSE)</f>
        <v>Dhaka</v>
      </c>
      <c r="F65" s="12">
        <f>INDEX('[1]Customer Info'!$G:$G,MATCH(A65,'[1]Customer Info'!$A:$A,0))</f>
        <v>45686</v>
      </c>
      <c r="G65" s="13">
        <f>INDEX('[1]Purchase Info'!$B:$B,MATCH(A65,'[1]Purchase Info'!$A:$A,0))</f>
        <v>45822</v>
      </c>
      <c r="H65" s="10">
        <f>INDEX('[1]Purchase Info'!$C:$C,MATCH(A65,'[1]Purchase Info'!$A:$A,0))</f>
        <v>28</v>
      </c>
      <c r="I65" s="14">
        <f>INDEX('[1]Purchase Info'!$D:$D,MATCH(A65,'[1]Purchase Info'!$A:$A,0))</f>
        <v>31416</v>
      </c>
      <c r="J65" s="4">
        <f>INDEX('[1]Purchase Info'!$E:$E,MATCH(A65,'[1]Purchase Info'!$A:$A,0))</f>
        <v>3</v>
      </c>
      <c r="K65" s="15">
        <f>INDEX('[1]Purchase Info'!$F:$F,MATCH(A65,'[1]Purchase Info'!$A:$A,0))</f>
        <v>3</v>
      </c>
      <c r="L65" s="10" t="str">
        <f>VLOOKUP(A65,'[1]App Info'!$A:$B,2,FALSE)</f>
        <v>N</v>
      </c>
      <c r="M65" s="16">
        <f t="shared" ca="1" si="0"/>
        <v>5</v>
      </c>
      <c r="N65" s="16">
        <f t="shared" si="1"/>
        <v>31</v>
      </c>
      <c r="O65" s="16" t="str">
        <f t="shared" si="2"/>
        <v>30-60 Days</v>
      </c>
      <c r="P65" s="17">
        <f t="shared" ca="1" si="3"/>
        <v>5.6</v>
      </c>
      <c r="Q65" s="28">
        <f t="shared" si="4"/>
        <v>1122</v>
      </c>
      <c r="R65" s="4">
        <f>VLOOKUP(O65,{"&lt; 15 Days",0;"15-30 Days",1;"30-60 Days",2;"60-180 Days",3;"&gt;180 Days",4},2,FALSE)</f>
        <v>2</v>
      </c>
      <c r="S65" s="4">
        <f ca="1">VLOOKUP(P65,{0,3;2,2;5,1;9,0},2,TRUE)</f>
        <v>1</v>
      </c>
      <c r="T65" s="4">
        <f t="shared" si="5"/>
        <v>0</v>
      </c>
      <c r="U65" s="4">
        <f t="shared" si="6"/>
        <v>1</v>
      </c>
      <c r="V65" s="4">
        <f t="shared" si="7"/>
        <v>0</v>
      </c>
      <c r="W65" s="4">
        <f t="shared" si="8"/>
        <v>0</v>
      </c>
      <c r="X65" s="4">
        <f t="shared" ca="1" si="9"/>
        <v>4</v>
      </c>
      <c r="Y65" s="4" t="str">
        <f t="shared" ca="1" si="10"/>
        <v xml:space="preserve"> Medium Risk</v>
      </c>
      <c r="Z65" s="2">
        <f t="shared" si="11"/>
        <v>31416</v>
      </c>
    </row>
    <row r="66" spans="1:26" ht="16.5" customHeight="1">
      <c r="A66" s="10" t="s">
        <v>89</v>
      </c>
      <c r="B66" s="11" t="str">
        <f>INDEX('[1]Customer Info'!$K:$K,MATCH(A66,'[1]Customer Info'!$A:$A,0))</f>
        <v>Salman Rahman</v>
      </c>
      <c r="C66" s="10" t="str">
        <f>VLOOKUP(A66,'[1]Customer Info'!$A:$D,4,FALSE)</f>
        <v>Male</v>
      </c>
      <c r="D66" s="10">
        <f>INDEX('[1]Customer Info'!$E:$E,MATCH(A66,'[1]Customer Info'!$A:$A,0))</f>
        <v>40</v>
      </c>
      <c r="E66" s="10" t="str">
        <f>VLOOKUP(A66,'[1]Customer Info'!$A:$F,6,FALSE)</f>
        <v>Sylhet</v>
      </c>
      <c r="F66" s="12">
        <f>INDEX('[1]Customer Info'!$G:$G,MATCH(A66,'[1]Customer Info'!$A:$A,0))</f>
        <v>45840</v>
      </c>
      <c r="G66" s="13">
        <f>INDEX('[1]Purchase Info'!$B:$B,MATCH(A66,'[1]Purchase Info'!$A:$A,0))</f>
        <v>45842</v>
      </c>
      <c r="H66" s="10">
        <f>INDEX('[1]Purchase Info'!$C:$C,MATCH(A66,'[1]Purchase Info'!$A:$A,0))</f>
        <v>14</v>
      </c>
      <c r="I66" s="14">
        <f>INDEX('[1]Purchase Info'!$D:$D,MATCH(A66,'[1]Purchase Info'!$A:$A,0))</f>
        <v>26726</v>
      </c>
      <c r="J66" s="4">
        <f>INDEX('[1]Purchase Info'!$E:$E,MATCH(A66,'[1]Purchase Info'!$A:$A,0))</f>
        <v>10</v>
      </c>
      <c r="K66" s="15">
        <f>INDEX('[1]Purchase Info'!$F:$F,MATCH(A66,'[1]Purchase Info'!$A:$A,0))</f>
        <v>2</v>
      </c>
      <c r="L66" s="10" t="str">
        <f>VLOOKUP(A66,'[1]App Info'!$A:$B,2,FALSE)</f>
        <v>N</v>
      </c>
      <c r="M66" s="16">
        <f t="shared" ca="1" si="0"/>
        <v>0</v>
      </c>
      <c r="N66" s="16">
        <f t="shared" si="1"/>
        <v>11</v>
      </c>
      <c r="O66" s="16" t="str">
        <f t="shared" si="2"/>
        <v>&lt; 15 Days</v>
      </c>
      <c r="P66" s="17">
        <v>0</v>
      </c>
      <c r="Q66" s="28">
        <f t="shared" si="4"/>
        <v>1909</v>
      </c>
      <c r="R66" s="4">
        <f>VLOOKUP(O66,{"&lt; 15 Days",0;"15-30 Days",1;"30-60 Days",2;"60-180 Days",3;"&gt;180 Days",4},2,FALSE)</f>
        <v>0</v>
      </c>
      <c r="S66" s="4">
        <f>VLOOKUP(P66,{0,3;2,2;5,1;9,0},2,TRUE)</f>
        <v>3</v>
      </c>
      <c r="T66" s="4">
        <f t="shared" si="5"/>
        <v>0</v>
      </c>
      <c r="U66" s="4">
        <f t="shared" si="6"/>
        <v>1</v>
      </c>
      <c r="V66" s="4">
        <f t="shared" si="7"/>
        <v>0</v>
      </c>
      <c r="W66" s="4">
        <f t="shared" si="8"/>
        <v>1</v>
      </c>
      <c r="X66" s="4">
        <f t="shared" si="9"/>
        <v>5</v>
      </c>
      <c r="Y66" s="4" t="str">
        <f t="shared" si="10"/>
        <v xml:space="preserve"> Medium Risk</v>
      </c>
      <c r="Z66" s="2">
        <f t="shared" si="11"/>
        <v>26726</v>
      </c>
    </row>
    <row r="67" spans="1:26" ht="16.5" customHeight="1">
      <c r="A67" s="10" t="s">
        <v>90</v>
      </c>
      <c r="B67" s="11" t="str">
        <f>INDEX('[1]Customer Info'!$K:$K,MATCH(A67,'[1]Customer Info'!$A:$A,0))</f>
        <v>Priya Rani</v>
      </c>
      <c r="C67" s="10" t="str">
        <f>VLOOKUP(A67,'[1]Customer Info'!$A:$D,4,FALSE)</f>
        <v>Female</v>
      </c>
      <c r="D67" s="10">
        <f>INDEX('[1]Customer Info'!$E:$E,MATCH(A67,'[1]Customer Info'!$A:$A,0))</f>
        <v>40</v>
      </c>
      <c r="E67" s="10" t="str">
        <f>VLOOKUP(A67,'[1]Customer Info'!$A:$F,6,FALSE)</f>
        <v>Sylhet</v>
      </c>
      <c r="F67" s="12">
        <f>INDEX('[1]Customer Info'!$G:$G,MATCH(A67,'[1]Customer Info'!$A:$A,0))</f>
        <v>45840</v>
      </c>
      <c r="G67" s="13">
        <f>INDEX('[1]Purchase Info'!$B:$B,MATCH(A67,'[1]Purchase Info'!$A:$A,0))</f>
        <v>45841</v>
      </c>
      <c r="H67" s="10">
        <f>INDEX('[1]Purchase Info'!$C:$C,MATCH(A67,'[1]Purchase Info'!$A:$A,0))</f>
        <v>23</v>
      </c>
      <c r="I67" s="14">
        <f>INDEX('[1]Purchase Info'!$D:$D,MATCH(A67,'[1]Purchase Info'!$A:$A,0))</f>
        <v>25484</v>
      </c>
      <c r="J67" s="4">
        <f>INDEX('[1]Purchase Info'!$E:$E,MATCH(A67,'[1]Purchase Info'!$A:$A,0))</f>
        <v>5</v>
      </c>
      <c r="K67" s="15">
        <f>INDEX('[1]Purchase Info'!$F:$F,MATCH(A67,'[1]Purchase Info'!$A:$A,0))</f>
        <v>4</v>
      </c>
      <c r="L67" s="10" t="str">
        <f>VLOOKUP(A67,'[1]App Info'!$A:$B,2,FALSE)</f>
        <v>N</v>
      </c>
      <c r="M67" s="16">
        <f t="shared" ca="1" si="0"/>
        <v>0</v>
      </c>
      <c r="N67" s="16">
        <f t="shared" si="1"/>
        <v>12</v>
      </c>
      <c r="O67" s="16" t="str">
        <f t="shared" si="2"/>
        <v>&lt; 15 Days</v>
      </c>
      <c r="P67" s="17">
        <v>0</v>
      </c>
      <c r="Q67" s="28">
        <f t="shared" si="4"/>
        <v>1108</v>
      </c>
      <c r="R67" s="4">
        <f>VLOOKUP(O67,{"&lt; 15 Days",0;"15-30 Days",1;"30-60 Days",2;"60-180 Days",3;"&gt;180 Days",4},2,FALSE)</f>
        <v>0</v>
      </c>
      <c r="S67" s="4">
        <f>VLOOKUP(P67,{0,3;2,2;5,1;9,0},2,TRUE)</f>
        <v>3</v>
      </c>
      <c r="T67" s="4">
        <f t="shared" si="5"/>
        <v>0</v>
      </c>
      <c r="U67" s="4">
        <f t="shared" si="6"/>
        <v>1</v>
      </c>
      <c r="V67" s="4">
        <f t="shared" si="7"/>
        <v>0</v>
      </c>
      <c r="W67" s="4">
        <f t="shared" si="8"/>
        <v>0</v>
      </c>
      <c r="X67" s="4">
        <f t="shared" si="9"/>
        <v>4</v>
      </c>
      <c r="Y67" s="4" t="str">
        <f t="shared" si="10"/>
        <v xml:space="preserve"> Medium Risk</v>
      </c>
      <c r="Z67" s="2">
        <f t="shared" si="11"/>
        <v>25484</v>
      </c>
    </row>
    <row r="68" spans="1:26" ht="16.5" customHeight="1">
      <c r="A68" s="10" t="s">
        <v>91</v>
      </c>
      <c r="B68" s="11" t="str">
        <f>INDEX('[1]Customer Info'!$K:$K,MATCH(A68,'[1]Customer Info'!$A:$A,0))</f>
        <v>Jubaer Ahmed</v>
      </c>
      <c r="C68" s="10" t="str">
        <f>VLOOKUP(A68,'[1]Customer Info'!$A:$D,4,FALSE)</f>
        <v>Male</v>
      </c>
      <c r="D68" s="10">
        <f>INDEX('[1]Customer Info'!$E:$E,MATCH(A68,'[1]Customer Info'!$A:$A,0))</f>
        <v>30</v>
      </c>
      <c r="E68" s="10" t="str">
        <f>VLOOKUP(A68,'[1]Customer Info'!$A:$F,6,FALSE)</f>
        <v>Sylhet</v>
      </c>
      <c r="F68" s="12">
        <f>INDEX('[1]Customer Info'!$G:$G,MATCH(A68,'[1]Customer Info'!$A:$A,0))</f>
        <v>44615</v>
      </c>
      <c r="G68" s="13">
        <f>INDEX('[1]Purchase Info'!$B:$B,MATCH(A68,'[1]Purchase Info'!$A:$A,0))</f>
        <v>45324</v>
      </c>
      <c r="H68" s="10">
        <f>INDEX('[1]Purchase Info'!$C:$C,MATCH(A68,'[1]Purchase Info'!$A:$A,0))</f>
        <v>28</v>
      </c>
      <c r="I68" s="14">
        <f>INDEX('[1]Purchase Info'!$D:$D,MATCH(A68,'[1]Purchase Info'!$A:$A,0))</f>
        <v>40152</v>
      </c>
      <c r="J68" s="4">
        <f>INDEX('[1]Purchase Info'!$E:$E,MATCH(A68,'[1]Purchase Info'!$A:$A,0))</f>
        <v>5</v>
      </c>
      <c r="K68" s="15">
        <f>INDEX('[1]Purchase Info'!$F:$F,MATCH(A68,'[1]Purchase Info'!$A:$A,0))</f>
        <v>1</v>
      </c>
      <c r="L68" s="10" t="str">
        <f>VLOOKUP(A68,'[1]App Info'!$A:$B,2,FALSE)</f>
        <v>Y</v>
      </c>
      <c r="M68" s="16">
        <f t="shared" ref="M68:M122" ca="1" si="12">DATEDIF(F68, TODAY(), "m")</f>
        <v>40</v>
      </c>
      <c r="N68" s="16">
        <f t="shared" ref="N68:N122" si="13">DATEDIF(G68, DATE(2025,7,15), "d")</f>
        <v>529</v>
      </c>
      <c r="O68" s="16" t="str">
        <f t="shared" ref="O68:O122" si="14">IF(N68&lt;15, "&lt; 15 Days", IF(N68&lt;=30, "15-30 Days", IF(N68&lt;=60, "30-60 Days", IF(N68&lt;=180, "60-180 Days", "&gt;180 Days"))))</f>
        <v>&gt;180 Days</v>
      </c>
      <c r="P68" s="17">
        <f t="shared" ref="P68:P122" ca="1" si="15">H68/M68</f>
        <v>0.7</v>
      </c>
      <c r="Q68" s="28">
        <f t="shared" ref="Q68:Q122" si="16">VALUE(SUBSTITUTE(I68,"BDT ",""))/H68</f>
        <v>1434</v>
      </c>
      <c r="R68" s="4">
        <f>VLOOKUP(O68,{"&lt; 15 Days",0;"15-30 Days",1;"30-60 Days",2;"60-180 Days",3;"&gt;180 Days",4},2,FALSE)</f>
        <v>4</v>
      </c>
      <c r="S68" s="4">
        <f ca="1">VLOOKUP(P68,{0,3;2,2;5,1;9,0},2,TRUE)</f>
        <v>3</v>
      </c>
      <c r="T68" s="4">
        <f t="shared" ref="T68:T122" si="17">IF(Q68&lt;700,1,0)</f>
        <v>0</v>
      </c>
      <c r="U68" s="4">
        <f t="shared" ref="U68:U122" si="18">IF(J68&gt;=2,1,0)</f>
        <v>1</v>
      </c>
      <c r="V68" s="4">
        <f t="shared" ref="V68:V122" si="19">IF(L68="Y",2,0)</f>
        <v>2</v>
      </c>
      <c r="W68" s="4">
        <f t="shared" ref="W68:W122" si="20">IF(K68&lt;3,1,0)</f>
        <v>1</v>
      </c>
      <c r="X68" s="4">
        <f t="shared" ref="X68:X122" ca="1" si="21">SUM(R68:W68)</f>
        <v>11</v>
      </c>
      <c r="Y68" s="4" t="str">
        <f t="shared" ref="Y68:Y122" ca="1" si="22">IF(X68&lt;=2," Low Risk",IF(X68&lt;=5," Medium Risk",IF(X68&lt;=8," High Risk"," Very High")))</f>
        <v xml:space="preserve"> Very High</v>
      </c>
      <c r="Z68" s="2">
        <f t="shared" ref="Z68:Z122" si="23">VALUE(SUBSTITUTE(I68,"BDT ",""))</f>
        <v>40152</v>
      </c>
    </row>
    <row r="69" spans="1:26" ht="16.5" customHeight="1">
      <c r="A69" s="10" t="s">
        <v>92</v>
      </c>
      <c r="B69" s="11" t="str">
        <f>INDEX('[1]Customer Info'!$K:$K,MATCH(A69,'[1]Customer Info'!$A:$A,0))</f>
        <v>Marufa Akter</v>
      </c>
      <c r="C69" s="10" t="str">
        <f>VLOOKUP(A69,'[1]Customer Info'!$A:$D,4,FALSE)</f>
        <v>Female</v>
      </c>
      <c r="D69" s="10">
        <f>INDEX('[1]Customer Info'!$E:$E,MATCH(A69,'[1]Customer Info'!$A:$A,0))</f>
        <v>35</v>
      </c>
      <c r="E69" s="10" t="str">
        <f>VLOOKUP(A69,'[1]Customer Info'!$A:$F,6,FALSE)</f>
        <v>Sylhet</v>
      </c>
      <c r="F69" s="12">
        <f>INDEX('[1]Customer Info'!$G:$G,MATCH(A69,'[1]Customer Info'!$A:$A,0))</f>
        <v>44751</v>
      </c>
      <c r="G69" s="13">
        <f>INDEX('[1]Purchase Info'!$B:$B,MATCH(A69,'[1]Purchase Info'!$A:$A,0))</f>
        <v>45333</v>
      </c>
      <c r="H69" s="10">
        <f>INDEX('[1]Purchase Info'!$C:$C,MATCH(A69,'[1]Purchase Info'!$A:$A,0))</f>
        <v>19</v>
      </c>
      <c r="I69" s="14">
        <f>INDEX('[1]Purchase Info'!$D:$D,MATCH(A69,'[1]Purchase Info'!$A:$A,0))</f>
        <v>32946</v>
      </c>
      <c r="J69" s="4">
        <f>INDEX('[1]Purchase Info'!$E:$E,MATCH(A69,'[1]Purchase Info'!$A:$A,0))</f>
        <v>9</v>
      </c>
      <c r="K69" s="15">
        <f>INDEX('[1]Purchase Info'!$F:$F,MATCH(A69,'[1]Purchase Info'!$A:$A,0))</f>
        <v>0</v>
      </c>
      <c r="L69" s="10" t="str">
        <f>VLOOKUP(A69,'[1]App Info'!$A:$B,2,FALSE)</f>
        <v>N</v>
      </c>
      <c r="M69" s="16">
        <f t="shared" ca="1" si="12"/>
        <v>36</v>
      </c>
      <c r="N69" s="16">
        <f t="shared" si="13"/>
        <v>520</v>
      </c>
      <c r="O69" s="16" t="str">
        <f t="shared" si="14"/>
        <v>&gt;180 Days</v>
      </c>
      <c r="P69" s="17">
        <f t="shared" ca="1" si="15"/>
        <v>0.52777777777777779</v>
      </c>
      <c r="Q69" s="28">
        <f t="shared" si="16"/>
        <v>1734</v>
      </c>
      <c r="R69" s="4">
        <f>VLOOKUP(O69,{"&lt; 15 Days",0;"15-30 Days",1;"30-60 Days",2;"60-180 Days",3;"&gt;180 Days",4},2,FALSE)</f>
        <v>4</v>
      </c>
      <c r="S69" s="4">
        <f ca="1">VLOOKUP(P69,{0,3;2,2;5,1;9,0},2,TRUE)</f>
        <v>3</v>
      </c>
      <c r="T69" s="4">
        <f t="shared" si="17"/>
        <v>0</v>
      </c>
      <c r="U69" s="4">
        <f t="shared" si="18"/>
        <v>1</v>
      </c>
      <c r="V69" s="4">
        <f t="shared" si="19"/>
        <v>0</v>
      </c>
      <c r="W69" s="4">
        <f t="shared" si="20"/>
        <v>1</v>
      </c>
      <c r="X69" s="4">
        <f t="shared" ca="1" si="21"/>
        <v>9</v>
      </c>
      <c r="Y69" s="4" t="str">
        <f t="shared" ca="1" si="22"/>
        <v xml:space="preserve"> Very High</v>
      </c>
      <c r="Z69" s="2">
        <f t="shared" si="23"/>
        <v>32946</v>
      </c>
    </row>
    <row r="70" spans="1:26" ht="16.5" customHeight="1">
      <c r="A70" s="10" t="s">
        <v>93</v>
      </c>
      <c r="B70" s="11" t="str">
        <f>INDEX('[1]Customer Info'!$K:$K,MATCH(A70,'[1]Customer Info'!$A:$A,0))</f>
        <v>Minhaz Hossain</v>
      </c>
      <c r="C70" s="10" t="str">
        <f>VLOOKUP(A70,'[1]Customer Info'!$A:$D,4,FALSE)</f>
        <v>Male</v>
      </c>
      <c r="D70" s="10">
        <f>INDEX('[1]Customer Info'!$E:$E,MATCH(A70,'[1]Customer Info'!$A:$A,0))</f>
        <v>31</v>
      </c>
      <c r="E70" s="10" t="str">
        <f>VLOOKUP(A70,'[1]Customer Info'!$A:$F,6,FALSE)</f>
        <v>Chittagong</v>
      </c>
      <c r="F70" s="12">
        <f>INDEX('[1]Customer Info'!$G:$G,MATCH(A70,'[1]Customer Info'!$A:$A,0))</f>
        <v>44912</v>
      </c>
      <c r="G70" s="13">
        <f>INDEX('[1]Purchase Info'!$B:$B,MATCH(A70,'[1]Purchase Info'!$A:$A,0))</f>
        <v>45468</v>
      </c>
      <c r="H70" s="10">
        <f>INDEX('[1]Purchase Info'!$C:$C,MATCH(A70,'[1]Purchase Info'!$A:$A,0))</f>
        <v>10</v>
      </c>
      <c r="I70" s="14">
        <f>INDEX('[1]Purchase Info'!$D:$D,MATCH(A70,'[1]Purchase Info'!$A:$A,0))</f>
        <v>15030</v>
      </c>
      <c r="J70" s="4">
        <f>INDEX('[1]Purchase Info'!$E:$E,MATCH(A70,'[1]Purchase Info'!$A:$A,0))</f>
        <v>10</v>
      </c>
      <c r="K70" s="15">
        <f>INDEX('[1]Purchase Info'!$F:$F,MATCH(A70,'[1]Purchase Info'!$A:$A,0))</f>
        <v>2</v>
      </c>
      <c r="L70" s="10" t="str">
        <f>VLOOKUP(A70,'[1]App Info'!$A:$B,2,FALSE)</f>
        <v>N</v>
      </c>
      <c r="M70" s="16">
        <f t="shared" ca="1" si="12"/>
        <v>30</v>
      </c>
      <c r="N70" s="16">
        <f t="shared" si="13"/>
        <v>385</v>
      </c>
      <c r="O70" s="16" t="str">
        <f t="shared" si="14"/>
        <v>&gt;180 Days</v>
      </c>
      <c r="P70" s="17">
        <f t="shared" ca="1" si="15"/>
        <v>0.33333333333333331</v>
      </c>
      <c r="Q70" s="28">
        <f t="shared" si="16"/>
        <v>1503</v>
      </c>
      <c r="R70" s="4">
        <f>VLOOKUP(O70,{"&lt; 15 Days",0;"15-30 Days",1;"30-60 Days",2;"60-180 Days",3;"&gt;180 Days",4},2,FALSE)</f>
        <v>4</v>
      </c>
      <c r="S70" s="4">
        <f ca="1">VLOOKUP(P70,{0,3;2,2;5,1;9,0},2,TRUE)</f>
        <v>3</v>
      </c>
      <c r="T70" s="4">
        <f t="shared" si="17"/>
        <v>0</v>
      </c>
      <c r="U70" s="4">
        <f t="shared" si="18"/>
        <v>1</v>
      </c>
      <c r="V70" s="4">
        <f t="shared" si="19"/>
        <v>0</v>
      </c>
      <c r="W70" s="4">
        <f t="shared" si="20"/>
        <v>1</v>
      </c>
      <c r="X70" s="4">
        <f t="shared" ca="1" si="21"/>
        <v>9</v>
      </c>
      <c r="Y70" s="4" t="str">
        <f t="shared" ca="1" si="22"/>
        <v xml:space="preserve"> Very High</v>
      </c>
      <c r="Z70" s="2">
        <f t="shared" si="23"/>
        <v>15030</v>
      </c>
    </row>
    <row r="71" spans="1:26" ht="16.5" customHeight="1">
      <c r="A71" s="10" t="s">
        <v>94</v>
      </c>
      <c r="B71" s="11" t="str">
        <f>INDEX('[1]Customer Info'!$K:$K,MATCH(A71,'[1]Customer Info'!$A:$A,0))</f>
        <v>Tasnim Jahan</v>
      </c>
      <c r="C71" s="10" t="str">
        <f>VLOOKUP(A71,'[1]Customer Info'!$A:$D,4,FALSE)</f>
        <v>Female</v>
      </c>
      <c r="D71" s="10">
        <f>INDEX('[1]Customer Info'!$E:$E,MATCH(A71,'[1]Customer Info'!$A:$A,0))</f>
        <v>37</v>
      </c>
      <c r="E71" s="10" t="str">
        <f>VLOOKUP(A71,'[1]Customer Info'!$A:$F,6,FALSE)</f>
        <v>Sylhet</v>
      </c>
      <c r="F71" s="12">
        <f>INDEX('[1]Customer Info'!$G:$G,MATCH(A71,'[1]Customer Info'!$A:$A,0))</f>
        <v>45615</v>
      </c>
      <c r="G71" s="13">
        <f>INDEX('[1]Purchase Info'!$B:$B,MATCH(A71,'[1]Purchase Info'!$A:$A,0))</f>
        <v>45631</v>
      </c>
      <c r="H71" s="10">
        <f>INDEX('[1]Purchase Info'!$C:$C,MATCH(A71,'[1]Purchase Info'!$A:$A,0))</f>
        <v>6</v>
      </c>
      <c r="I71" s="14">
        <f>INDEX('[1]Purchase Info'!$D:$D,MATCH(A71,'[1]Purchase Info'!$A:$A,0))</f>
        <v>3078</v>
      </c>
      <c r="J71" s="4">
        <f>INDEX('[1]Purchase Info'!$E:$E,MATCH(A71,'[1]Purchase Info'!$A:$A,0))</f>
        <v>2</v>
      </c>
      <c r="K71" s="15">
        <f>INDEX('[1]Purchase Info'!$F:$F,MATCH(A71,'[1]Purchase Info'!$A:$A,0))</f>
        <v>3</v>
      </c>
      <c r="L71" s="10" t="str">
        <f>VLOOKUP(A71,'[1]App Info'!$A:$B,2,FALSE)</f>
        <v>Y</v>
      </c>
      <c r="M71" s="16">
        <f t="shared" ca="1" si="12"/>
        <v>7</v>
      </c>
      <c r="N71" s="16">
        <f t="shared" si="13"/>
        <v>222</v>
      </c>
      <c r="O71" s="16" t="str">
        <f t="shared" si="14"/>
        <v>&gt;180 Days</v>
      </c>
      <c r="P71" s="17">
        <f t="shared" ca="1" si="15"/>
        <v>0.8571428571428571</v>
      </c>
      <c r="Q71" s="28">
        <f t="shared" si="16"/>
        <v>513</v>
      </c>
      <c r="R71" s="4">
        <f>VLOOKUP(O71,{"&lt; 15 Days",0;"15-30 Days",1;"30-60 Days",2;"60-180 Days",3;"&gt;180 Days",4},2,FALSE)</f>
        <v>4</v>
      </c>
      <c r="S71" s="4">
        <f ca="1">VLOOKUP(P71,{0,3;2,2;5,1;9,0},2,TRUE)</f>
        <v>3</v>
      </c>
      <c r="T71" s="4">
        <f t="shared" si="17"/>
        <v>1</v>
      </c>
      <c r="U71" s="4">
        <f t="shared" si="18"/>
        <v>1</v>
      </c>
      <c r="V71" s="4">
        <f t="shared" si="19"/>
        <v>2</v>
      </c>
      <c r="W71" s="4">
        <f t="shared" si="20"/>
        <v>0</v>
      </c>
      <c r="X71" s="4">
        <f t="shared" ca="1" si="21"/>
        <v>11</v>
      </c>
      <c r="Y71" s="4" t="str">
        <f t="shared" ca="1" si="22"/>
        <v xml:space="preserve"> Very High</v>
      </c>
      <c r="Z71" s="2">
        <f t="shared" si="23"/>
        <v>3078</v>
      </c>
    </row>
    <row r="72" spans="1:26" ht="16.5" customHeight="1">
      <c r="A72" s="10" t="s">
        <v>95</v>
      </c>
      <c r="B72" s="11" t="str">
        <f>INDEX('[1]Customer Info'!$K:$K,MATCH(A72,'[1]Customer Info'!$A:$A,0))</f>
        <v>Niaz Uddin</v>
      </c>
      <c r="C72" s="10" t="str">
        <f>VLOOKUP(A72,'[1]Customer Info'!$A:$D,4,FALSE)</f>
        <v>Male</v>
      </c>
      <c r="D72" s="10">
        <f>INDEX('[1]Customer Info'!$E:$E,MATCH(A72,'[1]Customer Info'!$A:$A,0))</f>
        <v>31</v>
      </c>
      <c r="E72" s="10" t="str">
        <f>VLOOKUP(A72,'[1]Customer Info'!$A:$F,6,FALSE)</f>
        <v>Sylhet</v>
      </c>
      <c r="F72" s="12">
        <f>INDEX('[1]Customer Info'!$G:$G,MATCH(A72,'[1]Customer Info'!$A:$A,0))</f>
        <v>45809</v>
      </c>
      <c r="G72" s="13">
        <f>INDEX('[1]Purchase Info'!$B:$B,MATCH(A72,'[1]Purchase Info'!$A:$A,0))</f>
        <v>45830</v>
      </c>
      <c r="H72" s="10">
        <f>INDEX('[1]Purchase Info'!$C:$C,MATCH(A72,'[1]Purchase Info'!$A:$A,0))</f>
        <v>12</v>
      </c>
      <c r="I72" s="14">
        <f>INDEX('[1]Purchase Info'!$D:$D,MATCH(A72,'[1]Purchase Info'!$A:$A,0))</f>
        <v>7536</v>
      </c>
      <c r="J72" s="4">
        <f>INDEX('[1]Purchase Info'!$E:$E,MATCH(A72,'[1]Purchase Info'!$A:$A,0))</f>
        <v>0</v>
      </c>
      <c r="K72" s="15">
        <f>INDEX('[1]Purchase Info'!$F:$F,MATCH(A72,'[1]Purchase Info'!$A:$A,0))</f>
        <v>0</v>
      </c>
      <c r="L72" s="10" t="str">
        <f>VLOOKUP(A72,'[1]App Info'!$A:$B,2,FALSE)</f>
        <v>Y</v>
      </c>
      <c r="M72" s="16">
        <f t="shared" ca="1" si="12"/>
        <v>1</v>
      </c>
      <c r="N72" s="16">
        <f t="shared" si="13"/>
        <v>23</v>
      </c>
      <c r="O72" s="16" t="str">
        <f t="shared" si="14"/>
        <v>15-30 Days</v>
      </c>
      <c r="P72" s="17">
        <f t="shared" ca="1" si="15"/>
        <v>12</v>
      </c>
      <c r="Q72" s="28">
        <f t="shared" si="16"/>
        <v>628</v>
      </c>
      <c r="R72" s="4">
        <f>VLOOKUP(O72,{"&lt; 15 Days",0;"15-30 Days",1;"30-60 Days",2;"60-180 Days",3;"&gt;180 Days",4},2,FALSE)</f>
        <v>1</v>
      </c>
      <c r="S72" s="4">
        <f ca="1">VLOOKUP(P72,{0,3;2,2;5,1;9,0},2,TRUE)</f>
        <v>0</v>
      </c>
      <c r="T72" s="4">
        <f t="shared" si="17"/>
        <v>1</v>
      </c>
      <c r="U72" s="4">
        <f t="shared" si="18"/>
        <v>0</v>
      </c>
      <c r="V72" s="4">
        <f t="shared" si="19"/>
        <v>2</v>
      </c>
      <c r="W72" s="4">
        <f t="shared" si="20"/>
        <v>1</v>
      </c>
      <c r="X72" s="4">
        <f t="shared" ca="1" si="21"/>
        <v>5</v>
      </c>
      <c r="Y72" s="4" t="str">
        <f t="shared" ca="1" si="22"/>
        <v xml:space="preserve"> Medium Risk</v>
      </c>
      <c r="Z72" s="2">
        <f t="shared" si="23"/>
        <v>7536</v>
      </c>
    </row>
    <row r="73" spans="1:26" ht="16.5" customHeight="1">
      <c r="A73" s="10" t="s">
        <v>96</v>
      </c>
      <c r="B73" s="11" t="str">
        <f>INDEX('[1]Customer Info'!$K:$K,MATCH(A73,'[1]Customer Info'!$A:$A,0))</f>
        <v>Mim Chowdhury</v>
      </c>
      <c r="C73" s="10" t="str">
        <f>VLOOKUP(A73,'[1]Customer Info'!$A:$D,4,FALSE)</f>
        <v>Female</v>
      </c>
      <c r="D73" s="10">
        <f>INDEX('[1]Customer Info'!$E:$E,MATCH(A73,'[1]Customer Info'!$A:$A,0))</f>
        <v>41</v>
      </c>
      <c r="E73" s="10" t="str">
        <f>VLOOKUP(A73,'[1]Customer Info'!$A:$F,6,FALSE)</f>
        <v>Dhaka</v>
      </c>
      <c r="F73" s="12">
        <f>INDEX('[1]Customer Info'!$G:$G,MATCH(A73,'[1]Customer Info'!$A:$A,0))</f>
        <v>45154</v>
      </c>
      <c r="G73" s="13">
        <f>INDEX('[1]Purchase Info'!$B:$B,MATCH(A73,'[1]Purchase Info'!$A:$A,0))</f>
        <v>45463</v>
      </c>
      <c r="H73" s="10">
        <f>INDEX('[1]Purchase Info'!$C:$C,MATCH(A73,'[1]Purchase Info'!$A:$A,0))</f>
        <v>7</v>
      </c>
      <c r="I73" s="14">
        <f>INDEX('[1]Purchase Info'!$D:$D,MATCH(A73,'[1]Purchase Info'!$A:$A,0))</f>
        <v>8351</v>
      </c>
      <c r="J73" s="4">
        <f>INDEX('[1]Purchase Info'!$E:$E,MATCH(A73,'[1]Purchase Info'!$A:$A,0))</f>
        <v>10</v>
      </c>
      <c r="K73" s="15">
        <f>INDEX('[1]Purchase Info'!$F:$F,MATCH(A73,'[1]Purchase Info'!$A:$A,0))</f>
        <v>3</v>
      </c>
      <c r="L73" s="10" t="str">
        <f>VLOOKUP(A73,'[1]App Info'!$A:$B,2,FALSE)</f>
        <v>Y</v>
      </c>
      <c r="M73" s="16">
        <f t="shared" ca="1" si="12"/>
        <v>23</v>
      </c>
      <c r="N73" s="16">
        <f t="shared" si="13"/>
        <v>390</v>
      </c>
      <c r="O73" s="16" t="str">
        <f t="shared" si="14"/>
        <v>&gt;180 Days</v>
      </c>
      <c r="P73" s="17">
        <f t="shared" ca="1" si="15"/>
        <v>0.30434782608695654</v>
      </c>
      <c r="Q73" s="28">
        <f t="shared" si="16"/>
        <v>1193</v>
      </c>
      <c r="R73" s="4">
        <f>VLOOKUP(O73,{"&lt; 15 Days",0;"15-30 Days",1;"30-60 Days",2;"60-180 Days",3;"&gt;180 Days",4},2,FALSE)</f>
        <v>4</v>
      </c>
      <c r="S73" s="4">
        <f ca="1">VLOOKUP(P73,{0,3;2,2;5,1;9,0},2,TRUE)</f>
        <v>3</v>
      </c>
      <c r="T73" s="4">
        <f t="shared" si="17"/>
        <v>0</v>
      </c>
      <c r="U73" s="4">
        <f t="shared" si="18"/>
        <v>1</v>
      </c>
      <c r="V73" s="4">
        <f t="shared" si="19"/>
        <v>2</v>
      </c>
      <c r="W73" s="4">
        <f t="shared" si="20"/>
        <v>0</v>
      </c>
      <c r="X73" s="4">
        <f t="shared" ca="1" si="21"/>
        <v>10</v>
      </c>
      <c r="Y73" s="4" t="str">
        <f t="shared" ca="1" si="22"/>
        <v xml:space="preserve"> Very High</v>
      </c>
      <c r="Z73" s="2">
        <f t="shared" si="23"/>
        <v>8351</v>
      </c>
    </row>
    <row r="74" spans="1:26" ht="16.5" customHeight="1">
      <c r="A74" s="10" t="s">
        <v>97</v>
      </c>
      <c r="B74" s="11" t="str">
        <f>INDEX('[1]Customer Info'!$K:$K,MATCH(A74,'[1]Customer Info'!$A:$A,0))</f>
        <v>Ahsan Kabir</v>
      </c>
      <c r="C74" s="10" t="str">
        <f>VLOOKUP(A74,'[1]Customer Info'!$A:$D,4,FALSE)</f>
        <v>Male</v>
      </c>
      <c r="D74" s="10">
        <f>INDEX('[1]Customer Info'!$E:$E,MATCH(A74,'[1]Customer Info'!$A:$A,0))</f>
        <v>41</v>
      </c>
      <c r="E74" s="10" t="str">
        <f>VLOOKUP(A74,'[1]Customer Info'!$A:$F,6,FALSE)</f>
        <v>Chittagong</v>
      </c>
      <c r="F74" s="12">
        <f>INDEX('[1]Customer Info'!$G:$G,MATCH(A74,'[1]Customer Info'!$A:$A,0))</f>
        <v>45104</v>
      </c>
      <c r="G74" s="13">
        <f>INDEX('[1]Purchase Info'!$B:$B,MATCH(A74,'[1]Purchase Info'!$A:$A,0))</f>
        <v>45120</v>
      </c>
      <c r="H74" s="10">
        <f>INDEX('[1]Purchase Info'!$C:$C,MATCH(A74,'[1]Purchase Info'!$A:$A,0))</f>
        <v>14</v>
      </c>
      <c r="I74" s="14">
        <f>INDEX('[1]Purchase Info'!$D:$D,MATCH(A74,'[1]Purchase Info'!$A:$A,0))</f>
        <v>24766</v>
      </c>
      <c r="J74" s="4">
        <f>INDEX('[1]Purchase Info'!$E:$E,MATCH(A74,'[1]Purchase Info'!$A:$A,0))</f>
        <v>7</v>
      </c>
      <c r="K74" s="15">
        <f>INDEX('[1]Purchase Info'!$F:$F,MATCH(A74,'[1]Purchase Info'!$A:$A,0))</f>
        <v>1</v>
      </c>
      <c r="L74" s="10" t="str">
        <f>VLOOKUP(A74,'[1]App Info'!$A:$B,2,FALSE)</f>
        <v>Y</v>
      </c>
      <c r="M74" s="16">
        <f t="shared" ca="1" si="12"/>
        <v>24</v>
      </c>
      <c r="N74" s="16">
        <f t="shared" si="13"/>
        <v>733</v>
      </c>
      <c r="O74" s="16" t="str">
        <f t="shared" si="14"/>
        <v>&gt;180 Days</v>
      </c>
      <c r="P74" s="17">
        <f t="shared" ca="1" si="15"/>
        <v>0.58333333333333337</v>
      </c>
      <c r="Q74" s="28">
        <f t="shared" si="16"/>
        <v>1769</v>
      </c>
      <c r="R74" s="4">
        <f>VLOOKUP(O74,{"&lt; 15 Days",0;"15-30 Days",1;"30-60 Days",2;"60-180 Days",3;"&gt;180 Days",4},2,FALSE)</f>
        <v>4</v>
      </c>
      <c r="S74" s="4">
        <f ca="1">VLOOKUP(P74,{0,3;2,2;5,1;9,0},2,TRUE)</f>
        <v>3</v>
      </c>
      <c r="T74" s="4">
        <f t="shared" si="17"/>
        <v>0</v>
      </c>
      <c r="U74" s="4">
        <f t="shared" si="18"/>
        <v>1</v>
      </c>
      <c r="V74" s="4">
        <f t="shared" si="19"/>
        <v>2</v>
      </c>
      <c r="W74" s="4">
        <f t="shared" si="20"/>
        <v>1</v>
      </c>
      <c r="X74" s="4">
        <f t="shared" ca="1" si="21"/>
        <v>11</v>
      </c>
      <c r="Y74" s="4" t="str">
        <f t="shared" ca="1" si="22"/>
        <v xml:space="preserve"> Very High</v>
      </c>
      <c r="Z74" s="2">
        <f t="shared" si="23"/>
        <v>24766</v>
      </c>
    </row>
    <row r="75" spans="1:26" ht="16.5" customHeight="1">
      <c r="A75" s="10" t="s">
        <v>98</v>
      </c>
      <c r="B75" s="11" t="str">
        <f>INDEX('[1]Customer Info'!$K:$K,MATCH(A75,'[1]Customer Info'!$A:$A,0))</f>
        <v>Samia Rahman</v>
      </c>
      <c r="C75" s="10" t="str">
        <f>VLOOKUP(A75,'[1]Customer Info'!$A:$D,4,FALSE)</f>
        <v>Female</v>
      </c>
      <c r="D75" s="10">
        <f>INDEX('[1]Customer Info'!$E:$E,MATCH(A75,'[1]Customer Info'!$A:$A,0))</f>
        <v>41</v>
      </c>
      <c r="E75" s="10" t="str">
        <f>VLOOKUP(A75,'[1]Customer Info'!$A:$F,6,FALSE)</f>
        <v>Dhaka</v>
      </c>
      <c r="F75" s="12">
        <f>INDEX('[1]Customer Info'!$G:$G,MATCH(A75,'[1]Customer Info'!$A:$A,0))</f>
        <v>45342</v>
      </c>
      <c r="G75" s="13">
        <f>INDEX('[1]Purchase Info'!$B:$B,MATCH(A75,'[1]Purchase Info'!$A:$A,0))</f>
        <v>45449</v>
      </c>
      <c r="H75" s="10">
        <f>INDEX('[1]Purchase Info'!$C:$C,MATCH(A75,'[1]Purchase Info'!$A:$A,0))</f>
        <v>12</v>
      </c>
      <c r="I75" s="14">
        <f>INDEX('[1]Purchase Info'!$D:$D,MATCH(A75,'[1]Purchase Info'!$A:$A,0))</f>
        <v>15288</v>
      </c>
      <c r="J75" s="4">
        <f>INDEX('[1]Purchase Info'!$E:$E,MATCH(A75,'[1]Purchase Info'!$A:$A,0))</f>
        <v>10</v>
      </c>
      <c r="K75" s="15">
        <f>INDEX('[1]Purchase Info'!$F:$F,MATCH(A75,'[1]Purchase Info'!$A:$A,0))</f>
        <v>1</v>
      </c>
      <c r="L75" s="10" t="str">
        <f>VLOOKUP(A75,'[1]App Info'!$A:$B,2,FALSE)</f>
        <v>N</v>
      </c>
      <c r="M75" s="16">
        <f t="shared" ca="1" si="12"/>
        <v>16</v>
      </c>
      <c r="N75" s="16">
        <f t="shared" si="13"/>
        <v>404</v>
      </c>
      <c r="O75" s="16" t="str">
        <f t="shared" si="14"/>
        <v>&gt;180 Days</v>
      </c>
      <c r="P75" s="17">
        <f t="shared" ca="1" si="15"/>
        <v>0.75</v>
      </c>
      <c r="Q75" s="28">
        <f t="shared" si="16"/>
        <v>1274</v>
      </c>
      <c r="R75" s="4">
        <f>VLOOKUP(O75,{"&lt; 15 Days",0;"15-30 Days",1;"30-60 Days",2;"60-180 Days",3;"&gt;180 Days",4},2,FALSE)</f>
        <v>4</v>
      </c>
      <c r="S75" s="4">
        <f ca="1">VLOOKUP(P75,{0,3;2,2;5,1;9,0},2,TRUE)</f>
        <v>3</v>
      </c>
      <c r="T75" s="4">
        <f t="shared" si="17"/>
        <v>0</v>
      </c>
      <c r="U75" s="4">
        <f t="shared" si="18"/>
        <v>1</v>
      </c>
      <c r="V75" s="4">
        <f t="shared" si="19"/>
        <v>0</v>
      </c>
      <c r="W75" s="4">
        <f t="shared" si="20"/>
        <v>1</v>
      </c>
      <c r="X75" s="4">
        <f t="shared" ca="1" si="21"/>
        <v>9</v>
      </c>
      <c r="Y75" s="4" t="str">
        <f t="shared" ca="1" si="22"/>
        <v xml:space="preserve"> Very High</v>
      </c>
      <c r="Z75" s="2">
        <f t="shared" si="23"/>
        <v>15288</v>
      </c>
    </row>
    <row r="76" spans="1:26" ht="16.5" customHeight="1">
      <c r="A76" s="10" t="s">
        <v>99</v>
      </c>
      <c r="B76" s="11" t="str">
        <f>INDEX('[1]Customer Info'!$K:$K,MATCH(A76,'[1]Customer Info'!$A:$A,0))</f>
        <v>Zahidul Islam</v>
      </c>
      <c r="C76" s="10" t="str">
        <f>VLOOKUP(A76,'[1]Customer Info'!$A:$D,4,FALSE)</f>
        <v>Male</v>
      </c>
      <c r="D76" s="10">
        <f>INDEX('[1]Customer Info'!$E:$E,MATCH(A76,'[1]Customer Info'!$A:$A,0))</f>
        <v>39</v>
      </c>
      <c r="E76" s="10" t="str">
        <f>VLOOKUP(A76,'[1]Customer Info'!$A:$F,6,FALSE)</f>
        <v>Sylhet</v>
      </c>
      <c r="F76" s="12">
        <f>INDEX('[1]Customer Info'!$G:$G,MATCH(A76,'[1]Customer Info'!$A:$A,0))</f>
        <v>45445</v>
      </c>
      <c r="G76" s="13">
        <f>INDEX('[1]Purchase Info'!$B:$B,MATCH(A76,'[1]Purchase Info'!$A:$A,0))</f>
        <v>45713</v>
      </c>
      <c r="H76" s="10">
        <f>INDEX('[1]Purchase Info'!$C:$C,MATCH(A76,'[1]Purchase Info'!$A:$A,0))</f>
        <v>17</v>
      </c>
      <c r="I76" s="14">
        <f>INDEX('[1]Purchase Info'!$D:$D,MATCH(A76,'[1]Purchase Info'!$A:$A,0))</f>
        <v>24667</v>
      </c>
      <c r="J76" s="4">
        <f>INDEX('[1]Purchase Info'!$E:$E,MATCH(A76,'[1]Purchase Info'!$A:$A,0))</f>
        <v>4</v>
      </c>
      <c r="K76" s="15">
        <f>INDEX('[1]Purchase Info'!$F:$F,MATCH(A76,'[1]Purchase Info'!$A:$A,0))</f>
        <v>1</v>
      </c>
      <c r="L76" s="10" t="str">
        <f>VLOOKUP(A76,'[1]App Info'!$A:$B,2,FALSE)</f>
        <v>Y</v>
      </c>
      <c r="M76" s="16">
        <f t="shared" ca="1" si="12"/>
        <v>13</v>
      </c>
      <c r="N76" s="16">
        <f t="shared" si="13"/>
        <v>140</v>
      </c>
      <c r="O76" s="16" t="str">
        <f t="shared" si="14"/>
        <v>60-180 Days</v>
      </c>
      <c r="P76" s="17">
        <f t="shared" ca="1" si="15"/>
        <v>1.3076923076923077</v>
      </c>
      <c r="Q76" s="28">
        <f t="shared" si="16"/>
        <v>1451</v>
      </c>
      <c r="R76" s="4">
        <f>VLOOKUP(O76,{"&lt; 15 Days",0;"15-30 Days",1;"30-60 Days",2;"60-180 Days",3;"&gt;180 Days",4},2,FALSE)</f>
        <v>3</v>
      </c>
      <c r="S76" s="4">
        <f ca="1">VLOOKUP(P76,{0,3;2,2;5,1;9,0},2,TRUE)</f>
        <v>3</v>
      </c>
      <c r="T76" s="4">
        <f t="shared" si="17"/>
        <v>0</v>
      </c>
      <c r="U76" s="4">
        <f t="shared" si="18"/>
        <v>1</v>
      </c>
      <c r="V76" s="4">
        <f t="shared" si="19"/>
        <v>2</v>
      </c>
      <c r="W76" s="4">
        <f t="shared" si="20"/>
        <v>1</v>
      </c>
      <c r="X76" s="4">
        <f t="shared" ca="1" si="21"/>
        <v>10</v>
      </c>
      <c r="Y76" s="4" t="str">
        <f t="shared" ca="1" si="22"/>
        <v xml:space="preserve"> Very High</v>
      </c>
      <c r="Z76" s="2">
        <f t="shared" si="23"/>
        <v>24667</v>
      </c>
    </row>
    <row r="77" spans="1:26" ht="16.5" customHeight="1">
      <c r="A77" s="10" t="s">
        <v>100</v>
      </c>
      <c r="B77" s="11" t="str">
        <f>INDEX('[1]Customer Info'!$K:$K,MATCH(A77,'[1]Customer Info'!$A:$A,0))</f>
        <v>Munni Akter</v>
      </c>
      <c r="C77" s="10" t="str">
        <f>VLOOKUP(A77,'[1]Customer Info'!$A:$D,4,FALSE)</f>
        <v>Female</v>
      </c>
      <c r="D77" s="10">
        <f>INDEX('[1]Customer Info'!$E:$E,MATCH(A77,'[1]Customer Info'!$A:$A,0))</f>
        <v>29</v>
      </c>
      <c r="E77" s="10" t="str">
        <f>VLOOKUP(A77,'[1]Customer Info'!$A:$F,6,FALSE)</f>
        <v>Sylhet</v>
      </c>
      <c r="F77" s="12">
        <f>INDEX('[1]Customer Info'!$G:$G,MATCH(A77,'[1]Customer Info'!$A:$A,0))</f>
        <v>44697</v>
      </c>
      <c r="G77" s="13">
        <f>INDEX('[1]Purchase Info'!$B:$B,MATCH(A77,'[1]Purchase Info'!$A:$A,0))</f>
        <v>45729</v>
      </c>
      <c r="H77" s="10">
        <f>INDEX('[1]Purchase Info'!$C:$C,MATCH(A77,'[1]Purchase Info'!$A:$A,0))</f>
        <v>24</v>
      </c>
      <c r="I77" s="14">
        <f>INDEX('[1]Purchase Info'!$D:$D,MATCH(A77,'[1]Purchase Info'!$A:$A,0))</f>
        <v>16128</v>
      </c>
      <c r="J77" s="4">
        <f>INDEX('[1]Purchase Info'!$E:$E,MATCH(A77,'[1]Purchase Info'!$A:$A,0))</f>
        <v>9</v>
      </c>
      <c r="K77" s="15">
        <f>INDEX('[1]Purchase Info'!$F:$F,MATCH(A77,'[1]Purchase Info'!$A:$A,0))</f>
        <v>5</v>
      </c>
      <c r="L77" s="10" t="str">
        <f>VLOOKUP(A77,'[1]App Info'!$A:$B,2,FALSE)</f>
        <v>N</v>
      </c>
      <c r="M77" s="16">
        <f t="shared" ca="1" si="12"/>
        <v>38</v>
      </c>
      <c r="N77" s="16">
        <f t="shared" si="13"/>
        <v>124</v>
      </c>
      <c r="O77" s="16" t="str">
        <f t="shared" si="14"/>
        <v>60-180 Days</v>
      </c>
      <c r="P77" s="17">
        <f t="shared" ca="1" si="15"/>
        <v>0.63157894736842102</v>
      </c>
      <c r="Q77" s="28">
        <f t="shared" si="16"/>
        <v>672</v>
      </c>
      <c r="R77" s="4">
        <f>VLOOKUP(O77,{"&lt; 15 Days",0;"15-30 Days",1;"30-60 Days",2;"60-180 Days",3;"&gt;180 Days",4},2,FALSE)</f>
        <v>3</v>
      </c>
      <c r="S77" s="4">
        <f ca="1">VLOOKUP(P77,{0,3;2,2;5,1;9,0},2,TRUE)</f>
        <v>3</v>
      </c>
      <c r="T77" s="4">
        <f t="shared" si="17"/>
        <v>1</v>
      </c>
      <c r="U77" s="4">
        <f t="shared" si="18"/>
        <v>1</v>
      </c>
      <c r="V77" s="4">
        <f t="shared" si="19"/>
        <v>0</v>
      </c>
      <c r="W77" s="4">
        <f t="shared" si="20"/>
        <v>0</v>
      </c>
      <c r="X77" s="4">
        <f t="shared" ca="1" si="21"/>
        <v>8</v>
      </c>
      <c r="Y77" s="4" t="str">
        <f t="shared" ca="1" si="22"/>
        <v xml:space="preserve"> High Risk</v>
      </c>
      <c r="Z77" s="2">
        <f t="shared" si="23"/>
        <v>16128</v>
      </c>
    </row>
    <row r="78" spans="1:26" ht="16.5" customHeight="1">
      <c r="A78" s="10" t="s">
        <v>101</v>
      </c>
      <c r="B78" s="11" t="str">
        <f>INDEX('[1]Customer Info'!$K:$K,MATCH(A78,'[1]Customer Info'!$A:$A,0))</f>
        <v>Shoaib Hossain</v>
      </c>
      <c r="C78" s="10" t="str">
        <f>VLOOKUP(A78,'[1]Customer Info'!$A:$D,4,FALSE)</f>
        <v>Male</v>
      </c>
      <c r="D78" s="10">
        <f>INDEX('[1]Customer Info'!$E:$E,MATCH(A78,'[1]Customer Info'!$A:$A,0))</f>
        <v>41</v>
      </c>
      <c r="E78" s="10" t="str">
        <f>VLOOKUP(A78,'[1]Customer Info'!$A:$F,6,FALSE)</f>
        <v>Dhaka</v>
      </c>
      <c r="F78" s="12">
        <f>INDEX('[1]Customer Info'!$G:$G,MATCH(A78,'[1]Customer Info'!$A:$A,0))</f>
        <v>45247</v>
      </c>
      <c r="G78" s="13">
        <f>INDEX('[1]Purchase Info'!$B:$B,MATCH(A78,'[1]Purchase Info'!$A:$A,0))</f>
        <v>45465</v>
      </c>
      <c r="H78" s="10">
        <f>INDEX('[1]Purchase Info'!$C:$C,MATCH(A78,'[1]Purchase Info'!$A:$A,0))</f>
        <v>14</v>
      </c>
      <c r="I78" s="14">
        <f>INDEX('[1]Purchase Info'!$D:$D,MATCH(A78,'[1]Purchase Info'!$A:$A,0))</f>
        <v>8302</v>
      </c>
      <c r="J78" s="4">
        <f>INDEX('[1]Purchase Info'!$E:$E,MATCH(A78,'[1]Purchase Info'!$A:$A,0))</f>
        <v>10</v>
      </c>
      <c r="K78" s="15">
        <f>INDEX('[1]Purchase Info'!$F:$F,MATCH(A78,'[1]Purchase Info'!$A:$A,0))</f>
        <v>5</v>
      </c>
      <c r="L78" s="10" t="str">
        <f>VLOOKUP(A78,'[1]App Info'!$A:$B,2,FALSE)</f>
        <v>N</v>
      </c>
      <c r="M78" s="16">
        <f t="shared" ca="1" si="12"/>
        <v>19</v>
      </c>
      <c r="N78" s="16">
        <f t="shared" si="13"/>
        <v>388</v>
      </c>
      <c r="O78" s="16" t="str">
        <f t="shared" si="14"/>
        <v>&gt;180 Days</v>
      </c>
      <c r="P78" s="17">
        <f t="shared" ca="1" si="15"/>
        <v>0.73684210526315785</v>
      </c>
      <c r="Q78" s="28">
        <f t="shared" si="16"/>
        <v>593</v>
      </c>
      <c r="R78" s="4">
        <f>VLOOKUP(O78,{"&lt; 15 Days",0;"15-30 Days",1;"30-60 Days",2;"60-180 Days",3;"&gt;180 Days",4},2,FALSE)</f>
        <v>4</v>
      </c>
      <c r="S78" s="4">
        <f ca="1">VLOOKUP(P78,{0,3;2,2;5,1;9,0},2,TRUE)</f>
        <v>3</v>
      </c>
      <c r="T78" s="4">
        <f t="shared" si="17"/>
        <v>1</v>
      </c>
      <c r="U78" s="4">
        <f t="shared" si="18"/>
        <v>1</v>
      </c>
      <c r="V78" s="4">
        <f t="shared" si="19"/>
        <v>0</v>
      </c>
      <c r="W78" s="4">
        <f t="shared" si="20"/>
        <v>0</v>
      </c>
      <c r="X78" s="4">
        <f t="shared" ca="1" si="21"/>
        <v>9</v>
      </c>
      <c r="Y78" s="4" t="str">
        <f t="shared" ca="1" si="22"/>
        <v xml:space="preserve"> Very High</v>
      </c>
      <c r="Z78" s="2">
        <f t="shared" si="23"/>
        <v>8302</v>
      </c>
    </row>
    <row r="79" spans="1:26" ht="16.5" customHeight="1">
      <c r="A79" s="10" t="s">
        <v>102</v>
      </c>
      <c r="B79" s="11" t="str">
        <f>INDEX('[1]Customer Info'!$K:$K,MATCH(A79,'[1]Customer Info'!$A:$A,0))</f>
        <v>Tahmina Begum</v>
      </c>
      <c r="C79" s="10" t="str">
        <f>VLOOKUP(A79,'[1]Customer Info'!$A:$D,4,FALSE)</f>
        <v>Female</v>
      </c>
      <c r="D79" s="10">
        <f>INDEX('[1]Customer Info'!$E:$E,MATCH(A79,'[1]Customer Info'!$A:$A,0))</f>
        <v>40</v>
      </c>
      <c r="E79" s="10" t="str">
        <f>VLOOKUP(A79,'[1]Customer Info'!$A:$F,6,FALSE)</f>
        <v>Dhaka</v>
      </c>
      <c r="F79" s="12">
        <f>INDEX('[1]Customer Info'!$G:$G,MATCH(A79,'[1]Customer Info'!$A:$A,0))</f>
        <v>44861</v>
      </c>
      <c r="G79" s="13">
        <f>INDEX('[1]Purchase Info'!$B:$B,MATCH(A79,'[1]Purchase Info'!$A:$A,0))</f>
        <v>45740</v>
      </c>
      <c r="H79" s="10">
        <f>INDEX('[1]Purchase Info'!$C:$C,MATCH(A79,'[1]Purchase Info'!$A:$A,0))</f>
        <v>12</v>
      </c>
      <c r="I79" s="14">
        <f>INDEX('[1]Purchase Info'!$D:$D,MATCH(A79,'[1]Purchase Info'!$A:$A,0))</f>
        <v>13320</v>
      </c>
      <c r="J79" s="4">
        <f>INDEX('[1]Purchase Info'!$E:$E,MATCH(A79,'[1]Purchase Info'!$A:$A,0))</f>
        <v>8</v>
      </c>
      <c r="K79" s="15">
        <f>INDEX('[1]Purchase Info'!$F:$F,MATCH(A79,'[1]Purchase Info'!$A:$A,0))</f>
        <v>0</v>
      </c>
      <c r="L79" s="10" t="str">
        <f>VLOOKUP(A79,'[1]App Info'!$A:$B,2,FALSE)</f>
        <v>N</v>
      </c>
      <c r="M79" s="16">
        <f t="shared" ca="1" si="12"/>
        <v>32</v>
      </c>
      <c r="N79" s="16">
        <f t="shared" si="13"/>
        <v>113</v>
      </c>
      <c r="O79" s="16" t="str">
        <f t="shared" si="14"/>
        <v>60-180 Days</v>
      </c>
      <c r="P79" s="17">
        <f t="shared" ca="1" si="15"/>
        <v>0.375</v>
      </c>
      <c r="Q79" s="28">
        <f t="shared" si="16"/>
        <v>1110</v>
      </c>
      <c r="R79" s="4">
        <f>VLOOKUP(O79,{"&lt; 15 Days",0;"15-30 Days",1;"30-60 Days",2;"60-180 Days",3;"&gt;180 Days",4},2,FALSE)</f>
        <v>3</v>
      </c>
      <c r="S79" s="4">
        <f ca="1">VLOOKUP(P79,{0,3;2,2;5,1;9,0},2,TRUE)</f>
        <v>3</v>
      </c>
      <c r="T79" s="4">
        <f t="shared" si="17"/>
        <v>0</v>
      </c>
      <c r="U79" s="4">
        <f t="shared" si="18"/>
        <v>1</v>
      </c>
      <c r="V79" s="4">
        <f t="shared" si="19"/>
        <v>0</v>
      </c>
      <c r="W79" s="4">
        <f t="shared" si="20"/>
        <v>1</v>
      </c>
      <c r="X79" s="4">
        <f t="shared" ca="1" si="21"/>
        <v>8</v>
      </c>
      <c r="Y79" s="4" t="str">
        <f t="shared" ca="1" si="22"/>
        <v xml:space="preserve"> High Risk</v>
      </c>
      <c r="Z79" s="2">
        <f t="shared" si="23"/>
        <v>13320</v>
      </c>
    </row>
    <row r="80" spans="1:26" ht="16.5" customHeight="1">
      <c r="A80" s="10" t="s">
        <v>103</v>
      </c>
      <c r="B80" s="11" t="str">
        <f>INDEX('[1]Customer Info'!$K:$K,MATCH(A80,'[1]Customer Info'!$A:$A,0))</f>
        <v>Ismail Hossain</v>
      </c>
      <c r="C80" s="10" t="str">
        <f>VLOOKUP(A80,'[1]Customer Info'!$A:$D,4,FALSE)</f>
        <v>Male</v>
      </c>
      <c r="D80" s="10">
        <f>INDEX('[1]Customer Info'!$E:$E,MATCH(A80,'[1]Customer Info'!$A:$A,0))</f>
        <v>37</v>
      </c>
      <c r="E80" s="10" t="str">
        <f>VLOOKUP(A80,'[1]Customer Info'!$A:$F,6,FALSE)</f>
        <v>Dhaka</v>
      </c>
      <c r="F80" s="12">
        <f>INDEX('[1]Customer Info'!$G:$G,MATCH(A80,'[1]Customer Info'!$A:$A,0))</f>
        <v>45114</v>
      </c>
      <c r="G80" s="13">
        <f>INDEX('[1]Purchase Info'!$B:$B,MATCH(A80,'[1]Purchase Info'!$A:$A,0))</f>
        <v>45515</v>
      </c>
      <c r="H80" s="10">
        <f>INDEX('[1]Purchase Info'!$C:$C,MATCH(A80,'[1]Purchase Info'!$A:$A,0))</f>
        <v>4</v>
      </c>
      <c r="I80" s="14">
        <f>INDEX('[1]Purchase Info'!$D:$D,MATCH(A80,'[1]Purchase Info'!$A:$A,0))</f>
        <v>3724</v>
      </c>
      <c r="J80" s="4">
        <f>INDEX('[1]Purchase Info'!$E:$E,MATCH(A80,'[1]Purchase Info'!$A:$A,0))</f>
        <v>2</v>
      </c>
      <c r="K80" s="15">
        <f>INDEX('[1]Purchase Info'!$F:$F,MATCH(A80,'[1]Purchase Info'!$A:$A,0))</f>
        <v>2</v>
      </c>
      <c r="L80" s="10" t="str">
        <f>VLOOKUP(A80,'[1]App Info'!$A:$B,2,FALSE)</f>
        <v>Y</v>
      </c>
      <c r="M80" s="16">
        <f t="shared" ca="1" si="12"/>
        <v>24</v>
      </c>
      <c r="N80" s="16">
        <f t="shared" si="13"/>
        <v>338</v>
      </c>
      <c r="O80" s="16" t="str">
        <f t="shared" si="14"/>
        <v>&gt;180 Days</v>
      </c>
      <c r="P80" s="17">
        <f t="shared" ca="1" si="15"/>
        <v>0.16666666666666666</v>
      </c>
      <c r="Q80" s="28">
        <f t="shared" si="16"/>
        <v>931</v>
      </c>
      <c r="R80" s="4">
        <f>VLOOKUP(O80,{"&lt; 15 Days",0;"15-30 Days",1;"30-60 Days",2;"60-180 Days",3;"&gt;180 Days",4},2,FALSE)</f>
        <v>4</v>
      </c>
      <c r="S80" s="4">
        <f ca="1">VLOOKUP(P80,{0,3;2,2;5,1;9,0},2,TRUE)</f>
        <v>3</v>
      </c>
      <c r="T80" s="4">
        <f t="shared" si="17"/>
        <v>0</v>
      </c>
      <c r="U80" s="4">
        <f t="shared" si="18"/>
        <v>1</v>
      </c>
      <c r="V80" s="4">
        <f t="shared" si="19"/>
        <v>2</v>
      </c>
      <c r="W80" s="4">
        <f t="shared" si="20"/>
        <v>1</v>
      </c>
      <c r="X80" s="4">
        <f t="shared" ca="1" si="21"/>
        <v>11</v>
      </c>
      <c r="Y80" s="4" t="str">
        <f t="shared" ca="1" si="22"/>
        <v xml:space="preserve"> Very High</v>
      </c>
      <c r="Z80" s="2">
        <f t="shared" si="23"/>
        <v>3724</v>
      </c>
    </row>
    <row r="81" spans="1:26" ht="16.5" customHeight="1">
      <c r="A81" s="10" t="s">
        <v>104</v>
      </c>
      <c r="B81" s="11" t="str">
        <f>INDEX('[1]Customer Info'!$K:$K,MATCH(A81,'[1]Customer Info'!$A:$A,0))</f>
        <v>Elma Sultana</v>
      </c>
      <c r="C81" s="10" t="str">
        <f>VLOOKUP(A81,'[1]Customer Info'!$A:$D,4,FALSE)</f>
        <v>Female</v>
      </c>
      <c r="D81" s="10">
        <f>INDEX('[1]Customer Info'!$E:$E,MATCH(A81,'[1]Customer Info'!$A:$A,0))</f>
        <v>36</v>
      </c>
      <c r="E81" s="10" t="str">
        <f>VLOOKUP(A81,'[1]Customer Info'!$A:$F,6,FALSE)</f>
        <v>Chittagong</v>
      </c>
      <c r="F81" s="12">
        <f>INDEX('[1]Customer Info'!$G:$G,MATCH(A81,'[1]Customer Info'!$A:$A,0))</f>
        <v>44621</v>
      </c>
      <c r="G81" s="13">
        <f>INDEX('[1]Purchase Info'!$B:$B,MATCH(A81,'[1]Purchase Info'!$A:$A,0))</f>
        <v>44929</v>
      </c>
      <c r="H81" s="10">
        <f>INDEX('[1]Purchase Info'!$C:$C,MATCH(A81,'[1]Purchase Info'!$A:$A,0))</f>
        <v>9</v>
      </c>
      <c r="I81" s="14">
        <f>INDEX('[1]Purchase Info'!$D:$D,MATCH(A81,'[1]Purchase Info'!$A:$A,0))</f>
        <v>17640</v>
      </c>
      <c r="J81" s="4">
        <f>INDEX('[1]Purchase Info'!$E:$E,MATCH(A81,'[1]Purchase Info'!$A:$A,0))</f>
        <v>8</v>
      </c>
      <c r="K81" s="15">
        <f>INDEX('[1]Purchase Info'!$F:$F,MATCH(A81,'[1]Purchase Info'!$A:$A,0))</f>
        <v>4</v>
      </c>
      <c r="L81" s="10" t="str">
        <f>VLOOKUP(A81,'[1]App Info'!$A:$B,2,FALSE)</f>
        <v>N</v>
      </c>
      <c r="M81" s="16">
        <f t="shared" ca="1" si="12"/>
        <v>40</v>
      </c>
      <c r="N81" s="16">
        <f t="shared" si="13"/>
        <v>924</v>
      </c>
      <c r="O81" s="16" t="str">
        <f t="shared" si="14"/>
        <v>&gt;180 Days</v>
      </c>
      <c r="P81" s="17">
        <f t="shared" ca="1" si="15"/>
        <v>0.22500000000000001</v>
      </c>
      <c r="Q81" s="28">
        <f t="shared" si="16"/>
        <v>1960</v>
      </c>
      <c r="R81" s="4">
        <f>VLOOKUP(O81,{"&lt; 15 Days",0;"15-30 Days",1;"30-60 Days",2;"60-180 Days",3;"&gt;180 Days",4},2,FALSE)</f>
        <v>4</v>
      </c>
      <c r="S81" s="4">
        <f ca="1">VLOOKUP(P81,{0,3;2,2;5,1;9,0},2,TRUE)</f>
        <v>3</v>
      </c>
      <c r="T81" s="4">
        <f t="shared" si="17"/>
        <v>0</v>
      </c>
      <c r="U81" s="4">
        <f t="shared" si="18"/>
        <v>1</v>
      </c>
      <c r="V81" s="4">
        <f t="shared" si="19"/>
        <v>0</v>
      </c>
      <c r="W81" s="4">
        <f t="shared" si="20"/>
        <v>0</v>
      </c>
      <c r="X81" s="4">
        <f t="shared" ca="1" si="21"/>
        <v>8</v>
      </c>
      <c r="Y81" s="4" t="str">
        <f t="shared" ca="1" si="22"/>
        <v xml:space="preserve"> High Risk</v>
      </c>
      <c r="Z81" s="2">
        <f t="shared" si="23"/>
        <v>17640</v>
      </c>
    </row>
    <row r="82" spans="1:26" ht="16.5" customHeight="1">
      <c r="A82" s="10" t="s">
        <v>105</v>
      </c>
      <c r="B82" s="11" t="str">
        <f>INDEX('[1]Customer Info'!$K:$K,MATCH(A82,'[1]Customer Info'!$A:$A,0))</f>
        <v>Adnan Rahman</v>
      </c>
      <c r="C82" s="10" t="str">
        <f>VLOOKUP(A82,'[1]Customer Info'!$A:$D,4,FALSE)</f>
        <v>Male</v>
      </c>
      <c r="D82" s="10">
        <f>INDEX('[1]Customer Info'!$E:$E,MATCH(A82,'[1]Customer Info'!$A:$A,0))</f>
        <v>25</v>
      </c>
      <c r="E82" s="10" t="str">
        <f>VLOOKUP(A82,'[1]Customer Info'!$A:$F,6,FALSE)</f>
        <v>Chittagong</v>
      </c>
      <c r="F82" s="12">
        <f>INDEX('[1]Customer Info'!$G:$G,MATCH(A82,'[1]Customer Info'!$A:$A,0))</f>
        <v>45840</v>
      </c>
      <c r="G82" s="13">
        <f>INDEX('[1]Purchase Info'!$B:$B,MATCH(A82,'[1]Purchase Info'!$A:$A,0))</f>
        <v>45842</v>
      </c>
      <c r="H82" s="10">
        <f>INDEX('[1]Purchase Info'!$C:$C,MATCH(A82,'[1]Purchase Info'!$A:$A,0))</f>
        <v>21</v>
      </c>
      <c r="I82" s="14">
        <f>INDEX('[1]Purchase Info'!$D:$D,MATCH(A82,'[1]Purchase Info'!$A:$A,0))</f>
        <v>14553</v>
      </c>
      <c r="J82" s="4">
        <f>INDEX('[1]Purchase Info'!$E:$E,MATCH(A82,'[1]Purchase Info'!$A:$A,0))</f>
        <v>8</v>
      </c>
      <c r="K82" s="15">
        <f>INDEX('[1]Purchase Info'!$F:$F,MATCH(A82,'[1]Purchase Info'!$A:$A,0))</f>
        <v>2</v>
      </c>
      <c r="L82" s="10" t="str">
        <f>VLOOKUP(A82,'[1]App Info'!$A:$B,2,FALSE)</f>
        <v>N</v>
      </c>
      <c r="M82" s="16">
        <f t="shared" ca="1" si="12"/>
        <v>0</v>
      </c>
      <c r="N82" s="16">
        <f t="shared" si="13"/>
        <v>11</v>
      </c>
      <c r="O82" s="16" t="str">
        <f t="shared" si="14"/>
        <v>&lt; 15 Days</v>
      </c>
      <c r="P82" s="17">
        <v>0</v>
      </c>
      <c r="Q82" s="28">
        <f t="shared" si="16"/>
        <v>693</v>
      </c>
      <c r="R82" s="4">
        <f>VLOOKUP(O82,{"&lt; 15 Days",0;"15-30 Days",1;"30-60 Days",2;"60-180 Days",3;"&gt;180 Days",4},2,FALSE)</f>
        <v>0</v>
      </c>
      <c r="S82" s="4">
        <f>VLOOKUP(P82,{0,3;2,2;5,1;9,0},2,TRUE)</f>
        <v>3</v>
      </c>
      <c r="T82" s="4">
        <f t="shared" si="17"/>
        <v>1</v>
      </c>
      <c r="U82" s="4">
        <f t="shared" si="18"/>
        <v>1</v>
      </c>
      <c r="V82" s="4">
        <f t="shared" si="19"/>
        <v>0</v>
      </c>
      <c r="W82" s="4">
        <f t="shared" si="20"/>
        <v>1</v>
      </c>
      <c r="X82" s="4">
        <f t="shared" si="21"/>
        <v>6</v>
      </c>
      <c r="Y82" s="4" t="str">
        <f t="shared" si="22"/>
        <v xml:space="preserve"> High Risk</v>
      </c>
      <c r="Z82" s="2">
        <f t="shared" si="23"/>
        <v>14553</v>
      </c>
    </row>
    <row r="83" spans="1:26" ht="16.5" customHeight="1">
      <c r="A83" s="10" t="s">
        <v>106</v>
      </c>
      <c r="B83" s="11" t="str">
        <f>INDEX('[1]Customer Info'!$K:$K,MATCH(A83,'[1]Customer Info'!$A:$A,0))</f>
        <v>Keya Khatun</v>
      </c>
      <c r="C83" s="10" t="str">
        <f>VLOOKUP(A83,'[1]Customer Info'!$A:$D,4,FALSE)</f>
        <v>Female</v>
      </c>
      <c r="D83" s="10">
        <f>INDEX('[1]Customer Info'!$E:$E,MATCH(A83,'[1]Customer Info'!$A:$A,0))</f>
        <v>44</v>
      </c>
      <c r="E83" s="10" t="str">
        <f>VLOOKUP(A83,'[1]Customer Info'!$A:$F,6,FALSE)</f>
        <v>Sylhet</v>
      </c>
      <c r="F83" s="12">
        <f>INDEX('[1]Customer Info'!$G:$G,MATCH(A83,'[1]Customer Info'!$A:$A,0))</f>
        <v>45840</v>
      </c>
      <c r="G83" s="13">
        <f>INDEX('[1]Purchase Info'!$B:$B,MATCH(A83,'[1]Purchase Info'!$A:$A,0))</f>
        <v>45842</v>
      </c>
      <c r="H83" s="10">
        <f>INDEX('[1]Purchase Info'!$C:$C,MATCH(A83,'[1]Purchase Info'!$A:$A,0))</f>
        <v>23</v>
      </c>
      <c r="I83" s="14">
        <f>INDEX('[1]Purchase Info'!$D:$D,MATCH(A83,'[1]Purchase Info'!$A:$A,0))</f>
        <v>18101</v>
      </c>
      <c r="J83" s="4">
        <f>INDEX('[1]Purchase Info'!$E:$E,MATCH(A83,'[1]Purchase Info'!$A:$A,0))</f>
        <v>9</v>
      </c>
      <c r="K83" s="15">
        <f>INDEX('[1]Purchase Info'!$F:$F,MATCH(A83,'[1]Purchase Info'!$A:$A,0))</f>
        <v>5</v>
      </c>
      <c r="L83" s="10" t="str">
        <f>VLOOKUP(A83,'[1]App Info'!$A:$B,2,FALSE)</f>
        <v>N</v>
      </c>
      <c r="M83" s="16">
        <f t="shared" ca="1" si="12"/>
        <v>0</v>
      </c>
      <c r="N83" s="16">
        <f t="shared" si="13"/>
        <v>11</v>
      </c>
      <c r="O83" s="16" t="str">
        <f t="shared" si="14"/>
        <v>&lt; 15 Days</v>
      </c>
      <c r="P83" s="17">
        <v>0</v>
      </c>
      <c r="Q83" s="28">
        <f t="shared" si="16"/>
        <v>787</v>
      </c>
      <c r="R83" s="4">
        <f>VLOOKUP(O83,{"&lt; 15 Days",0;"15-30 Days",1;"30-60 Days",2;"60-180 Days",3;"&gt;180 Days",4},2,FALSE)</f>
        <v>0</v>
      </c>
      <c r="S83" s="4">
        <f>VLOOKUP(P83,{0,3;2,2;5,1;9,0},2,TRUE)</f>
        <v>3</v>
      </c>
      <c r="T83" s="4">
        <f t="shared" si="17"/>
        <v>0</v>
      </c>
      <c r="U83" s="4">
        <f t="shared" si="18"/>
        <v>1</v>
      </c>
      <c r="V83" s="4">
        <f t="shared" si="19"/>
        <v>0</v>
      </c>
      <c r="W83" s="4">
        <f t="shared" si="20"/>
        <v>0</v>
      </c>
      <c r="X83" s="4">
        <f t="shared" si="21"/>
        <v>4</v>
      </c>
      <c r="Y83" s="4" t="str">
        <f t="shared" si="22"/>
        <v xml:space="preserve"> Medium Risk</v>
      </c>
      <c r="Z83" s="2">
        <f t="shared" si="23"/>
        <v>18101</v>
      </c>
    </row>
    <row r="84" spans="1:26" ht="16.5" customHeight="1">
      <c r="A84" s="10" t="s">
        <v>107</v>
      </c>
      <c r="B84" s="11" t="str">
        <f>INDEX('[1]Customer Info'!$K:$K,MATCH(A84,'[1]Customer Info'!$A:$A,0))</f>
        <v>Sifat Karim</v>
      </c>
      <c r="C84" s="10" t="str">
        <f>VLOOKUP(A84,'[1]Customer Info'!$A:$D,4,FALSE)</f>
        <v>Male</v>
      </c>
      <c r="D84" s="10">
        <f>INDEX('[1]Customer Info'!$E:$E,MATCH(A84,'[1]Customer Info'!$A:$A,0))</f>
        <v>41</v>
      </c>
      <c r="E84" s="10" t="str">
        <f>VLOOKUP(A84,'[1]Customer Info'!$A:$F,6,FALSE)</f>
        <v>Sylhet</v>
      </c>
      <c r="F84" s="12">
        <f>INDEX('[1]Customer Info'!$G:$G,MATCH(A84,'[1]Customer Info'!$A:$A,0))</f>
        <v>44612</v>
      </c>
      <c r="G84" s="13">
        <f>INDEX('[1]Purchase Info'!$B:$B,MATCH(A84,'[1]Purchase Info'!$A:$A,0))</f>
        <v>45673</v>
      </c>
      <c r="H84" s="10">
        <f>INDEX('[1]Purchase Info'!$C:$C,MATCH(A84,'[1]Purchase Info'!$A:$A,0))</f>
        <v>12</v>
      </c>
      <c r="I84" s="14">
        <f>INDEX('[1]Purchase Info'!$D:$D,MATCH(A84,'[1]Purchase Info'!$A:$A,0))</f>
        <v>9144</v>
      </c>
      <c r="J84" s="4">
        <f>INDEX('[1]Purchase Info'!$E:$E,MATCH(A84,'[1]Purchase Info'!$A:$A,0))</f>
        <v>7</v>
      </c>
      <c r="K84" s="15">
        <f>INDEX('[1]Purchase Info'!$F:$F,MATCH(A84,'[1]Purchase Info'!$A:$A,0))</f>
        <v>4</v>
      </c>
      <c r="L84" s="10" t="str">
        <f>VLOOKUP(A84,'[1]App Info'!$A:$B,2,FALSE)</f>
        <v>Y</v>
      </c>
      <c r="M84" s="16">
        <f t="shared" ca="1" si="12"/>
        <v>40</v>
      </c>
      <c r="N84" s="16">
        <f t="shared" si="13"/>
        <v>180</v>
      </c>
      <c r="O84" s="16" t="str">
        <f t="shared" si="14"/>
        <v>60-180 Days</v>
      </c>
      <c r="P84" s="17">
        <f t="shared" ca="1" si="15"/>
        <v>0.3</v>
      </c>
      <c r="Q84" s="28">
        <f t="shared" si="16"/>
        <v>762</v>
      </c>
      <c r="R84" s="4">
        <f>VLOOKUP(O84,{"&lt; 15 Days",0;"15-30 Days",1;"30-60 Days",2;"60-180 Days",3;"&gt;180 Days",4},2,FALSE)</f>
        <v>3</v>
      </c>
      <c r="S84" s="4">
        <f ca="1">VLOOKUP(P84,{0,3;2,2;5,1;9,0},2,TRUE)</f>
        <v>3</v>
      </c>
      <c r="T84" s="4">
        <f t="shared" si="17"/>
        <v>0</v>
      </c>
      <c r="U84" s="4">
        <f t="shared" si="18"/>
        <v>1</v>
      </c>
      <c r="V84" s="4">
        <f t="shared" si="19"/>
        <v>2</v>
      </c>
      <c r="W84" s="4">
        <f t="shared" si="20"/>
        <v>0</v>
      </c>
      <c r="X84" s="4">
        <f t="shared" ca="1" si="21"/>
        <v>9</v>
      </c>
      <c r="Y84" s="4" t="str">
        <f t="shared" ca="1" si="22"/>
        <v xml:space="preserve"> Very High</v>
      </c>
      <c r="Z84" s="2">
        <f t="shared" si="23"/>
        <v>9144</v>
      </c>
    </row>
    <row r="85" spans="1:26" ht="16.5" customHeight="1">
      <c r="A85" s="10" t="s">
        <v>108</v>
      </c>
      <c r="B85" s="11" t="str">
        <f>INDEX('[1]Customer Info'!$K:$K,MATCH(A85,'[1]Customer Info'!$A:$A,0))</f>
        <v>Moumita Haque</v>
      </c>
      <c r="C85" s="10" t="str">
        <f>VLOOKUP(A85,'[1]Customer Info'!$A:$D,4,FALSE)</f>
        <v>Female</v>
      </c>
      <c r="D85" s="10">
        <f>INDEX('[1]Customer Info'!$E:$E,MATCH(A85,'[1]Customer Info'!$A:$A,0))</f>
        <v>43</v>
      </c>
      <c r="E85" s="10" t="str">
        <f>VLOOKUP(A85,'[1]Customer Info'!$A:$F,6,FALSE)</f>
        <v>Dhaka</v>
      </c>
      <c r="F85" s="12">
        <f>INDEX('[1]Customer Info'!$G:$G,MATCH(A85,'[1]Customer Info'!$A:$A,0))</f>
        <v>45716</v>
      </c>
      <c r="G85" s="13">
        <f>INDEX('[1]Purchase Info'!$B:$B,MATCH(A85,'[1]Purchase Info'!$A:$A,0))</f>
        <v>45781</v>
      </c>
      <c r="H85" s="10">
        <f>INDEX('[1]Purchase Info'!$C:$C,MATCH(A85,'[1]Purchase Info'!$A:$A,0))</f>
        <v>10</v>
      </c>
      <c r="I85" s="14">
        <f>INDEX('[1]Purchase Info'!$D:$D,MATCH(A85,'[1]Purchase Info'!$A:$A,0))</f>
        <v>7580</v>
      </c>
      <c r="J85" s="4">
        <f>INDEX('[1]Purchase Info'!$E:$E,MATCH(A85,'[1]Purchase Info'!$A:$A,0))</f>
        <v>6</v>
      </c>
      <c r="K85" s="15">
        <f>INDEX('[1]Purchase Info'!$F:$F,MATCH(A85,'[1]Purchase Info'!$A:$A,0))</f>
        <v>1</v>
      </c>
      <c r="L85" s="10" t="str">
        <f>VLOOKUP(A85,'[1]App Info'!$A:$B,2,FALSE)</f>
        <v>N</v>
      </c>
      <c r="M85" s="16">
        <f t="shared" ca="1" si="12"/>
        <v>4</v>
      </c>
      <c r="N85" s="16">
        <f t="shared" si="13"/>
        <v>72</v>
      </c>
      <c r="O85" s="16" t="str">
        <f t="shared" si="14"/>
        <v>60-180 Days</v>
      </c>
      <c r="P85" s="17">
        <f t="shared" ca="1" si="15"/>
        <v>2.5</v>
      </c>
      <c r="Q85" s="28">
        <f t="shared" si="16"/>
        <v>758</v>
      </c>
      <c r="R85" s="4">
        <f>VLOOKUP(O85,{"&lt; 15 Days",0;"15-30 Days",1;"30-60 Days",2;"60-180 Days",3;"&gt;180 Days",4},2,FALSE)</f>
        <v>3</v>
      </c>
      <c r="S85" s="4">
        <f ca="1">VLOOKUP(P85,{0,3;2,2;5,1;9,0},2,TRUE)</f>
        <v>2</v>
      </c>
      <c r="T85" s="4">
        <f t="shared" si="17"/>
        <v>0</v>
      </c>
      <c r="U85" s="4">
        <f t="shared" si="18"/>
        <v>1</v>
      </c>
      <c r="V85" s="4">
        <f t="shared" si="19"/>
        <v>0</v>
      </c>
      <c r="W85" s="4">
        <f t="shared" si="20"/>
        <v>1</v>
      </c>
      <c r="X85" s="4">
        <f t="shared" ca="1" si="21"/>
        <v>7</v>
      </c>
      <c r="Y85" s="4" t="str">
        <f t="shared" ca="1" si="22"/>
        <v xml:space="preserve"> High Risk</v>
      </c>
      <c r="Z85" s="2">
        <f t="shared" si="23"/>
        <v>7580</v>
      </c>
    </row>
    <row r="86" spans="1:26" ht="16.5" customHeight="1">
      <c r="A86" s="10" t="s">
        <v>109</v>
      </c>
      <c r="B86" s="11" t="str">
        <f>INDEX('[1]Customer Info'!$K:$K,MATCH(A86,'[1]Customer Info'!$A:$A,0))</f>
        <v>Tashrif Islam</v>
      </c>
      <c r="C86" s="10" t="str">
        <f>VLOOKUP(A86,'[1]Customer Info'!$A:$D,4,FALSE)</f>
        <v>Male</v>
      </c>
      <c r="D86" s="10">
        <f>INDEX('[1]Customer Info'!$E:$E,MATCH(A86,'[1]Customer Info'!$A:$A,0))</f>
        <v>32</v>
      </c>
      <c r="E86" s="10" t="str">
        <f>VLOOKUP(A86,'[1]Customer Info'!$A:$F,6,FALSE)</f>
        <v>Dhaka</v>
      </c>
      <c r="F86" s="12">
        <f>INDEX('[1]Customer Info'!$G:$G,MATCH(A86,'[1]Customer Info'!$A:$A,0))</f>
        <v>45295</v>
      </c>
      <c r="G86" s="13">
        <f>INDEX('[1]Purchase Info'!$B:$B,MATCH(A86,'[1]Purchase Info'!$A:$A,0))</f>
        <v>45584</v>
      </c>
      <c r="H86" s="10">
        <f>INDEX('[1]Purchase Info'!$C:$C,MATCH(A86,'[1]Purchase Info'!$A:$A,0))</f>
        <v>24</v>
      </c>
      <c r="I86" s="14">
        <f>INDEX('[1]Purchase Info'!$D:$D,MATCH(A86,'[1]Purchase Info'!$A:$A,0))</f>
        <v>24120</v>
      </c>
      <c r="J86" s="4">
        <f>INDEX('[1]Purchase Info'!$E:$E,MATCH(A86,'[1]Purchase Info'!$A:$A,0))</f>
        <v>2</v>
      </c>
      <c r="K86" s="15">
        <f>INDEX('[1]Purchase Info'!$F:$F,MATCH(A86,'[1]Purchase Info'!$A:$A,0))</f>
        <v>3</v>
      </c>
      <c r="L86" s="10" t="str">
        <f>VLOOKUP(A86,'[1]App Info'!$A:$B,2,FALSE)</f>
        <v>N</v>
      </c>
      <c r="M86" s="16">
        <f t="shared" ca="1" si="12"/>
        <v>18</v>
      </c>
      <c r="N86" s="16">
        <f t="shared" si="13"/>
        <v>269</v>
      </c>
      <c r="O86" s="16" t="str">
        <f t="shared" si="14"/>
        <v>&gt;180 Days</v>
      </c>
      <c r="P86" s="17">
        <f t="shared" ca="1" si="15"/>
        <v>1.3333333333333333</v>
      </c>
      <c r="Q86" s="28">
        <f t="shared" si="16"/>
        <v>1005</v>
      </c>
      <c r="R86" s="4">
        <f>VLOOKUP(O86,{"&lt; 15 Days",0;"15-30 Days",1;"30-60 Days",2;"60-180 Days",3;"&gt;180 Days",4},2,FALSE)</f>
        <v>4</v>
      </c>
      <c r="S86" s="4">
        <f ca="1">VLOOKUP(P86,{0,3;2,2;5,1;9,0},2,TRUE)</f>
        <v>3</v>
      </c>
      <c r="T86" s="4">
        <f t="shared" si="17"/>
        <v>0</v>
      </c>
      <c r="U86" s="4">
        <f t="shared" si="18"/>
        <v>1</v>
      </c>
      <c r="V86" s="4">
        <f t="shared" si="19"/>
        <v>0</v>
      </c>
      <c r="W86" s="4">
        <f t="shared" si="20"/>
        <v>0</v>
      </c>
      <c r="X86" s="4">
        <f t="shared" ca="1" si="21"/>
        <v>8</v>
      </c>
      <c r="Y86" s="4" t="str">
        <f t="shared" ca="1" si="22"/>
        <v xml:space="preserve"> High Risk</v>
      </c>
      <c r="Z86" s="2">
        <f t="shared" si="23"/>
        <v>24120</v>
      </c>
    </row>
    <row r="87" spans="1:26" ht="16.5" customHeight="1">
      <c r="A87" s="10" t="s">
        <v>110</v>
      </c>
      <c r="B87" s="11" t="str">
        <f>INDEX('[1]Customer Info'!$K:$K,MATCH(A87,'[1]Customer Info'!$A:$A,0))</f>
        <v>Sadia Parvin</v>
      </c>
      <c r="C87" s="10" t="str">
        <f>VLOOKUP(A87,'[1]Customer Info'!$A:$D,4,FALSE)</f>
        <v>Female</v>
      </c>
      <c r="D87" s="10">
        <f>INDEX('[1]Customer Info'!$E:$E,MATCH(A87,'[1]Customer Info'!$A:$A,0))</f>
        <v>26</v>
      </c>
      <c r="E87" s="10" t="str">
        <f>VLOOKUP(A87,'[1]Customer Info'!$A:$F,6,FALSE)</f>
        <v>Chittagong</v>
      </c>
      <c r="F87" s="12">
        <f>INDEX('[1]Customer Info'!$G:$G,MATCH(A87,'[1]Customer Info'!$A:$A,0))</f>
        <v>44894</v>
      </c>
      <c r="G87" s="13">
        <f>INDEX('[1]Purchase Info'!$B:$B,MATCH(A87,'[1]Purchase Info'!$A:$A,0))</f>
        <v>45612</v>
      </c>
      <c r="H87" s="10">
        <f>INDEX('[1]Purchase Info'!$C:$C,MATCH(A87,'[1]Purchase Info'!$A:$A,0))</f>
        <v>8</v>
      </c>
      <c r="I87" s="14">
        <f>INDEX('[1]Purchase Info'!$D:$D,MATCH(A87,'[1]Purchase Info'!$A:$A,0))</f>
        <v>14248</v>
      </c>
      <c r="J87" s="4">
        <f>INDEX('[1]Purchase Info'!$E:$E,MATCH(A87,'[1]Purchase Info'!$A:$A,0))</f>
        <v>7</v>
      </c>
      <c r="K87" s="15">
        <f>INDEX('[1]Purchase Info'!$F:$F,MATCH(A87,'[1]Purchase Info'!$A:$A,0))</f>
        <v>3</v>
      </c>
      <c r="L87" s="10" t="str">
        <f>VLOOKUP(A87,'[1]App Info'!$A:$B,2,FALSE)</f>
        <v>Y</v>
      </c>
      <c r="M87" s="16">
        <f t="shared" ca="1" si="12"/>
        <v>31</v>
      </c>
      <c r="N87" s="16">
        <f t="shared" si="13"/>
        <v>241</v>
      </c>
      <c r="O87" s="16" t="str">
        <f t="shared" si="14"/>
        <v>&gt;180 Days</v>
      </c>
      <c r="P87" s="17">
        <f t="shared" ca="1" si="15"/>
        <v>0.25806451612903225</v>
      </c>
      <c r="Q87" s="28">
        <f t="shared" si="16"/>
        <v>1781</v>
      </c>
      <c r="R87" s="4">
        <f>VLOOKUP(O87,{"&lt; 15 Days",0;"15-30 Days",1;"30-60 Days",2;"60-180 Days",3;"&gt;180 Days",4},2,FALSE)</f>
        <v>4</v>
      </c>
      <c r="S87" s="4">
        <f ca="1">VLOOKUP(P87,{0,3;2,2;5,1;9,0},2,TRUE)</f>
        <v>3</v>
      </c>
      <c r="T87" s="4">
        <f t="shared" si="17"/>
        <v>0</v>
      </c>
      <c r="U87" s="4">
        <f t="shared" si="18"/>
        <v>1</v>
      </c>
      <c r="V87" s="4">
        <f t="shared" si="19"/>
        <v>2</v>
      </c>
      <c r="W87" s="4">
        <f t="shared" si="20"/>
        <v>0</v>
      </c>
      <c r="X87" s="4">
        <f t="shared" ca="1" si="21"/>
        <v>10</v>
      </c>
      <c r="Y87" s="4" t="str">
        <f t="shared" ca="1" si="22"/>
        <v xml:space="preserve"> Very High</v>
      </c>
      <c r="Z87" s="2">
        <f t="shared" si="23"/>
        <v>14248</v>
      </c>
    </row>
    <row r="88" spans="1:26" ht="16.5" customHeight="1">
      <c r="A88" s="10" t="s">
        <v>111</v>
      </c>
      <c r="B88" s="11" t="str">
        <f>INDEX('[1]Customer Info'!$K:$K,MATCH(A88,'[1]Customer Info'!$A:$A,0))</f>
        <v>Jahid Hasan</v>
      </c>
      <c r="C88" s="10" t="str">
        <f>VLOOKUP(A88,'[1]Customer Info'!$A:$D,4,FALSE)</f>
        <v>Male</v>
      </c>
      <c r="D88" s="10">
        <f>INDEX('[1]Customer Info'!$E:$E,MATCH(A88,'[1]Customer Info'!$A:$A,0))</f>
        <v>26</v>
      </c>
      <c r="E88" s="10" t="str">
        <f>VLOOKUP(A88,'[1]Customer Info'!$A:$F,6,FALSE)</f>
        <v>Chittagong</v>
      </c>
      <c r="F88" s="12">
        <f>INDEX('[1]Customer Info'!$G:$G,MATCH(A88,'[1]Customer Info'!$A:$A,0))</f>
        <v>45390</v>
      </c>
      <c r="G88" s="13">
        <f>INDEX('[1]Purchase Info'!$B:$B,MATCH(A88,'[1]Purchase Info'!$A:$A,0))</f>
        <v>45531</v>
      </c>
      <c r="H88" s="10">
        <f>INDEX('[1]Purchase Info'!$C:$C,MATCH(A88,'[1]Purchase Info'!$A:$A,0))</f>
        <v>4</v>
      </c>
      <c r="I88" s="14">
        <f>INDEX('[1]Purchase Info'!$D:$D,MATCH(A88,'[1]Purchase Info'!$A:$A,0))</f>
        <v>6324</v>
      </c>
      <c r="J88" s="4">
        <f>INDEX('[1]Purchase Info'!$E:$E,MATCH(A88,'[1]Purchase Info'!$A:$A,0))</f>
        <v>6</v>
      </c>
      <c r="K88" s="15">
        <f>INDEX('[1]Purchase Info'!$F:$F,MATCH(A88,'[1]Purchase Info'!$A:$A,0))</f>
        <v>3</v>
      </c>
      <c r="L88" s="10" t="str">
        <f>VLOOKUP(A88,'[1]App Info'!$A:$B,2,FALSE)</f>
        <v>Y</v>
      </c>
      <c r="M88" s="16">
        <f t="shared" ca="1" si="12"/>
        <v>15</v>
      </c>
      <c r="N88" s="16">
        <f t="shared" si="13"/>
        <v>322</v>
      </c>
      <c r="O88" s="16" t="str">
        <f t="shared" si="14"/>
        <v>&gt;180 Days</v>
      </c>
      <c r="P88" s="17">
        <f t="shared" ca="1" si="15"/>
        <v>0.26666666666666666</v>
      </c>
      <c r="Q88" s="28">
        <f t="shared" si="16"/>
        <v>1581</v>
      </c>
      <c r="R88" s="4">
        <f>VLOOKUP(O88,{"&lt; 15 Days",0;"15-30 Days",1;"30-60 Days",2;"60-180 Days",3;"&gt;180 Days",4},2,FALSE)</f>
        <v>4</v>
      </c>
      <c r="S88" s="4">
        <f ca="1">VLOOKUP(P88,{0,3;2,2;5,1;9,0},2,TRUE)</f>
        <v>3</v>
      </c>
      <c r="T88" s="4">
        <f t="shared" si="17"/>
        <v>0</v>
      </c>
      <c r="U88" s="4">
        <f t="shared" si="18"/>
        <v>1</v>
      </c>
      <c r="V88" s="4">
        <f t="shared" si="19"/>
        <v>2</v>
      </c>
      <c r="W88" s="4">
        <f t="shared" si="20"/>
        <v>0</v>
      </c>
      <c r="X88" s="4">
        <f t="shared" ca="1" si="21"/>
        <v>10</v>
      </c>
      <c r="Y88" s="4" t="str">
        <f t="shared" ca="1" si="22"/>
        <v xml:space="preserve"> Very High</v>
      </c>
      <c r="Z88" s="2">
        <f t="shared" si="23"/>
        <v>6324</v>
      </c>
    </row>
    <row r="89" spans="1:26" ht="16.5" customHeight="1">
      <c r="A89" s="10" t="s">
        <v>112</v>
      </c>
      <c r="B89" s="11" t="str">
        <f>INDEX('[1]Customer Info'!$K:$K,MATCH(A89,'[1]Customer Info'!$A:$A,0))</f>
        <v>Aklima Khatun</v>
      </c>
      <c r="C89" s="10" t="str">
        <f>VLOOKUP(A89,'[1]Customer Info'!$A:$D,4,FALSE)</f>
        <v>Female</v>
      </c>
      <c r="D89" s="10">
        <f>INDEX('[1]Customer Info'!$E:$E,MATCH(A89,'[1]Customer Info'!$A:$A,0))</f>
        <v>29</v>
      </c>
      <c r="E89" s="10" t="str">
        <f>VLOOKUP(A89,'[1]Customer Info'!$A:$F,6,FALSE)</f>
        <v>Chittagong</v>
      </c>
      <c r="F89" s="12">
        <f>INDEX('[1]Customer Info'!$G:$G,MATCH(A89,'[1]Customer Info'!$A:$A,0))</f>
        <v>45317</v>
      </c>
      <c r="G89" s="13">
        <f>INDEX('[1]Purchase Info'!$B:$B,MATCH(A89,'[1]Purchase Info'!$A:$A,0))</f>
        <v>45806</v>
      </c>
      <c r="H89" s="10">
        <f>INDEX('[1]Purchase Info'!$C:$C,MATCH(A89,'[1]Purchase Info'!$A:$A,0))</f>
        <v>8</v>
      </c>
      <c r="I89" s="14">
        <f>INDEX('[1]Purchase Info'!$D:$D,MATCH(A89,'[1]Purchase Info'!$A:$A,0))</f>
        <v>4712</v>
      </c>
      <c r="J89" s="4">
        <f>INDEX('[1]Purchase Info'!$E:$E,MATCH(A89,'[1]Purchase Info'!$A:$A,0))</f>
        <v>0</v>
      </c>
      <c r="K89" s="15">
        <f>INDEX('[1]Purchase Info'!$F:$F,MATCH(A89,'[1]Purchase Info'!$A:$A,0))</f>
        <v>4</v>
      </c>
      <c r="L89" s="10" t="str">
        <f>VLOOKUP(A89,'[1]App Info'!$A:$B,2,FALSE)</f>
        <v>N</v>
      </c>
      <c r="M89" s="16">
        <f t="shared" ca="1" si="12"/>
        <v>17</v>
      </c>
      <c r="N89" s="16">
        <f t="shared" si="13"/>
        <v>47</v>
      </c>
      <c r="O89" s="16" t="str">
        <f t="shared" si="14"/>
        <v>30-60 Days</v>
      </c>
      <c r="P89" s="17">
        <f t="shared" ca="1" si="15"/>
        <v>0.47058823529411764</v>
      </c>
      <c r="Q89" s="28">
        <f t="shared" si="16"/>
        <v>589</v>
      </c>
      <c r="R89" s="4">
        <f>VLOOKUP(O89,{"&lt; 15 Days",0;"15-30 Days",1;"30-60 Days",2;"60-180 Days",3;"&gt;180 Days",4},2,FALSE)</f>
        <v>2</v>
      </c>
      <c r="S89" s="4">
        <f ca="1">VLOOKUP(P89,{0,3;2,2;5,1;9,0},2,TRUE)</f>
        <v>3</v>
      </c>
      <c r="T89" s="4">
        <f t="shared" si="17"/>
        <v>1</v>
      </c>
      <c r="U89" s="4">
        <f t="shared" si="18"/>
        <v>0</v>
      </c>
      <c r="V89" s="4">
        <f t="shared" si="19"/>
        <v>0</v>
      </c>
      <c r="W89" s="4">
        <f t="shared" si="20"/>
        <v>0</v>
      </c>
      <c r="X89" s="4">
        <f t="shared" ca="1" si="21"/>
        <v>6</v>
      </c>
      <c r="Y89" s="4" t="str">
        <f t="shared" ca="1" si="22"/>
        <v xml:space="preserve"> High Risk</v>
      </c>
      <c r="Z89" s="2">
        <f t="shared" si="23"/>
        <v>4712</v>
      </c>
    </row>
    <row r="90" spans="1:26" ht="16.5" customHeight="1">
      <c r="A90" s="10" t="s">
        <v>113</v>
      </c>
      <c r="B90" s="11" t="str">
        <f>INDEX('[1]Customer Info'!$K:$K,MATCH(A90,'[1]Customer Info'!$A:$A,0))</f>
        <v>Mahmudul Hasan</v>
      </c>
      <c r="C90" s="10" t="str">
        <f>VLOOKUP(A90,'[1]Customer Info'!$A:$D,4,FALSE)</f>
        <v>Male</v>
      </c>
      <c r="D90" s="10">
        <f>INDEX('[1]Customer Info'!$E:$E,MATCH(A90,'[1]Customer Info'!$A:$A,0))</f>
        <v>28</v>
      </c>
      <c r="E90" s="10" t="str">
        <f>VLOOKUP(A90,'[1]Customer Info'!$A:$F,6,FALSE)</f>
        <v>Chittagong</v>
      </c>
      <c r="F90" s="12">
        <f>INDEX('[1]Customer Info'!$G:$G,MATCH(A90,'[1]Customer Info'!$A:$A,0))</f>
        <v>45840</v>
      </c>
      <c r="G90" s="13">
        <f>INDEX('[1]Purchase Info'!$B:$B,MATCH(A90,'[1]Purchase Info'!$A:$A,0))</f>
        <v>45842</v>
      </c>
      <c r="H90" s="10">
        <f>INDEX('[1]Purchase Info'!$C:$C,MATCH(A90,'[1]Purchase Info'!$A:$A,0))</f>
        <v>12</v>
      </c>
      <c r="I90" s="14">
        <f>INDEX('[1]Purchase Info'!$D:$D,MATCH(A90,'[1]Purchase Info'!$A:$A,0))</f>
        <v>8208</v>
      </c>
      <c r="J90" s="4">
        <f>INDEX('[1]Purchase Info'!$E:$E,MATCH(A90,'[1]Purchase Info'!$A:$A,0))</f>
        <v>5</v>
      </c>
      <c r="K90" s="15">
        <f>INDEX('[1]Purchase Info'!$F:$F,MATCH(A90,'[1]Purchase Info'!$A:$A,0))</f>
        <v>2</v>
      </c>
      <c r="L90" s="10" t="str">
        <f>VLOOKUP(A90,'[1]App Info'!$A:$B,2,FALSE)</f>
        <v>N</v>
      </c>
      <c r="M90" s="16">
        <f t="shared" ca="1" si="12"/>
        <v>0</v>
      </c>
      <c r="N90" s="16">
        <f t="shared" si="13"/>
        <v>11</v>
      </c>
      <c r="O90" s="16" t="str">
        <f t="shared" si="14"/>
        <v>&lt; 15 Days</v>
      </c>
      <c r="P90" s="17">
        <v>0</v>
      </c>
      <c r="Q90" s="28">
        <f t="shared" si="16"/>
        <v>684</v>
      </c>
      <c r="R90" s="4">
        <f>VLOOKUP(O90,{"&lt; 15 Days",0;"15-30 Days",1;"30-60 Days",2;"60-180 Days",3;"&gt;180 Days",4},2,FALSE)</f>
        <v>0</v>
      </c>
      <c r="S90" s="4">
        <f>VLOOKUP(P90,{0,3;2,2;5,1;9,0},2,TRUE)</f>
        <v>3</v>
      </c>
      <c r="T90" s="4">
        <f t="shared" si="17"/>
        <v>1</v>
      </c>
      <c r="U90" s="4">
        <f t="shared" si="18"/>
        <v>1</v>
      </c>
      <c r="V90" s="4">
        <f t="shared" si="19"/>
        <v>0</v>
      </c>
      <c r="W90" s="4">
        <f t="shared" si="20"/>
        <v>1</v>
      </c>
      <c r="X90" s="4">
        <f t="shared" si="21"/>
        <v>6</v>
      </c>
      <c r="Y90" s="4" t="str">
        <f t="shared" si="22"/>
        <v xml:space="preserve"> High Risk</v>
      </c>
      <c r="Z90" s="2">
        <f t="shared" si="23"/>
        <v>8208</v>
      </c>
    </row>
    <row r="91" spans="1:26" ht="16.5" customHeight="1">
      <c r="A91" s="10" t="s">
        <v>114</v>
      </c>
      <c r="B91" s="11" t="str">
        <f>INDEX('[1]Customer Info'!$K:$K,MATCH(A91,'[1]Customer Info'!$A:$A,0))</f>
        <v>Rubina Aktar</v>
      </c>
      <c r="C91" s="10" t="str">
        <f>VLOOKUP(A91,'[1]Customer Info'!$A:$D,4,FALSE)</f>
        <v>Female</v>
      </c>
      <c r="D91" s="10">
        <f>INDEX('[1]Customer Info'!$E:$E,MATCH(A91,'[1]Customer Info'!$A:$A,0))</f>
        <v>26</v>
      </c>
      <c r="E91" s="10" t="str">
        <f>VLOOKUP(A91,'[1]Customer Info'!$A:$F,6,FALSE)</f>
        <v>Dhaka</v>
      </c>
      <c r="F91" s="12">
        <f>INDEX('[1]Customer Info'!$G:$G,MATCH(A91,'[1]Customer Info'!$A:$A,0))</f>
        <v>44775</v>
      </c>
      <c r="G91" s="13">
        <f>INDEX('[1]Purchase Info'!$B:$B,MATCH(A91,'[1]Purchase Info'!$A:$A,0))</f>
        <v>45397</v>
      </c>
      <c r="H91" s="10">
        <f>INDEX('[1]Purchase Info'!$C:$C,MATCH(A91,'[1]Purchase Info'!$A:$A,0))</f>
        <v>4</v>
      </c>
      <c r="I91" s="14">
        <f>INDEX('[1]Purchase Info'!$D:$D,MATCH(A91,'[1]Purchase Info'!$A:$A,0))</f>
        <v>5784</v>
      </c>
      <c r="J91" s="4">
        <f>INDEX('[1]Purchase Info'!$E:$E,MATCH(A91,'[1]Purchase Info'!$A:$A,0))</f>
        <v>5</v>
      </c>
      <c r="K91" s="15">
        <f>INDEX('[1]Purchase Info'!$F:$F,MATCH(A91,'[1]Purchase Info'!$A:$A,0))</f>
        <v>3</v>
      </c>
      <c r="L91" s="10" t="str">
        <f>VLOOKUP(A91,'[1]App Info'!$A:$B,2,FALSE)</f>
        <v>Y</v>
      </c>
      <c r="M91" s="16">
        <f t="shared" ca="1" si="12"/>
        <v>35</v>
      </c>
      <c r="N91" s="16">
        <f t="shared" si="13"/>
        <v>456</v>
      </c>
      <c r="O91" s="16" t="str">
        <f t="shared" si="14"/>
        <v>&gt;180 Days</v>
      </c>
      <c r="P91" s="17">
        <f t="shared" ca="1" si="15"/>
        <v>0.11428571428571428</v>
      </c>
      <c r="Q91" s="28">
        <f t="shared" si="16"/>
        <v>1446</v>
      </c>
      <c r="R91" s="4">
        <f>VLOOKUP(O91,{"&lt; 15 Days",0;"15-30 Days",1;"30-60 Days",2;"60-180 Days",3;"&gt;180 Days",4},2,FALSE)</f>
        <v>4</v>
      </c>
      <c r="S91" s="4">
        <f ca="1">VLOOKUP(P91,{0,3;2,2;5,1;9,0},2,TRUE)</f>
        <v>3</v>
      </c>
      <c r="T91" s="4">
        <f t="shared" si="17"/>
        <v>0</v>
      </c>
      <c r="U91" s="4">
        <f t="shared" si="18"/>
        <v>1</v>
      </c>
      <c r="V91" s="4">
        <f t="shared" si="19"/>
        <v>2</v>
      </c>
      <c r="W91" s="4">
        <f t="shared" si="20"/>
        <v>0</v>
      </c>
      <c r="X91" s="4">
        <f t="shared" ca="1" si="21"/>
        <v>10</v>
      </c>
      <c r="Y91" s="4" t="str">
        <f t="shared" ca="1" si="22"/>
        <v xml:space="preserve"> Very High</v>
      </c>
      <c r="Z91" s="2">
        <f t="shared" si="23"/>
        <v>5784</v>
      </c>
    </row>
    <row r="92" spans="1:26" ht="16.5" customHeight="1">
      <c r="A92" s="10" t="s">
        <v>115</v>
      </c>
      <c r="B92" s="11" t="str">
        <f>INDEX('[1]Customer Info'!$K:$K,MATCH(A92,'[1]Customer Info'!$A:$A,0))</f>
        <v>Rayhan Hossain</v>
      </c>
      <c r="C92" s="10" t="str">
        <f>VLOOKUP(A92,'[1]Customer Info'!$A:$D,4,FALSE)</f>
        <v>Male</v>
      </c>
      <c r="D92" s="10">
        <f>INDEX('[1]Customer Info'!$E:$E,MATCH(A92,'[1]Customer Info'!$A:$A,0))</f>
        <v>38</v>
      </c>
      <c r="E92" s="10" t="str">
        <f>VLOOKUP(A92,'[1]Customer Info'!$A:$F,6,FALSE)</f>
        <v>Sylhet</v>
      </c>
      <c r="F92" s="12">
        <f>INDEX('[1]Customer Info'!$G:$G,MATCH(A92,'[1]Customer Info'!$A:$A,0))</f>
        <v>45054</v>
      </c>
      <c r="G92" s="13">
        <f>INDEX('[1]Purchase Info'!$B:$B,MATCH(A92,'[1]Purchase Info'!$A:$A,0))</f>
        <v>45661</v>
      </c>
      <c r="H92" s="10">
        <f>INDEX('[1]Purchase Info'!$C:$C,MATCH(A92,'[1]Purchase Info'!$A:$A,0))</f>
        <v>5</v>
      </c>
      <c r="I92" s="14">
        <f>INDEX('[1]Purchase Info'!$D:$D,MATCH(A92,'[1]Purchase Info'!$A:$A,0))</f>
        <v>8495</v>
      </c>
      <c r="J92" s="4">
        <f>INDEX('[1]Purchase Info'!$E:$E,MATCH(A92,'[1]Purchase Info'!$A:$A,0))</f>
        <v>7</v>
      </c>
      <c r="K92" s="15">
        <f>INDEX('[1]Purchase Info'!$F:$F,MATCH(A92,'[1]Purchase Info'!$A:$A,0))</f>
        <v>4</v>
      </c>
      <c r="L92" s="10" t="str">
        <f>VLOOKUP(A92,'[1]App Info'!$A:$B,2,FALSE)</f>
        <v>N</v>
      </c>
      <c r="M92" s="16">
        <f t="shared" ca="1" si="12"/>
        <v>26</v>
      </c>
      <c r="N92" s="16">
        <f t="shared" si="13"/>
        <v>192</v>
      </c>
      <c r="O92" s="16" t="str">
        <f t="shared" si="14"/>
        <v>&gt;180 Days</v>
      </c>
      <c r="P92" s="17">
        <f t="shared" ca="1" si="15"/>
        <v>0.19230769230769232</v>
      </c>
      <c r="Q92" s="28">
        <f t="shared" si="16"/>
        <v>1699</v>
      </c>
      <c r="R92" s="4">
        <f>VLOOKUP(O92,{"&lt; 15 Days",0;"15-30 Days",1;"30-60 Days",2;"60-180 Days",3;"&gt;180 Days",4},2,FALSE)</f>
        <v>4</v>
      </c>
      <c r="S92" s="4">
        <f ca="1">VLOOKUP(P92,{0,3;2,2;5,1;9,0},2,TRUE)</f>
        <v>3</v>
      </c>
      <c r="T92" s="4">
        <f t="shared" si="17"/>
        <v>0</v>
      </c>
      <c r="U92" s="4">
        <f t="shared" si="18"/>
        <v>1</v>
      </c>
      <c r="V92" s="4">
        <f t="shared" si="19"/>
        <v>0</v>
      </c>
      <c r="W92" s="4">
        <f t="shared" si="20"/>
        <v>0</v>
      </c>
      <c r="X92" s="4">
        <f t="shared" ca="1" si="21"/>
        <v>8</v>
      </c>
      <c r="Y92" s="4" t="str">
        <f t="shared" ca="1" si="22"/>
        <v xml:space="preserve"> High Risk</v>
      </c>
      <c r="Z92" s="2">
        <f t="shared" si="23"/>
        <v>8495</v>
      </c>
    </row>
    <row r="93" spans="1:26" ht="16.5" customHeight="1">
      <c r="A93" s="10" t="s">
        <v>116</v>
      </c>
      <c r="B93" s="11" t="str">
        <f>INDEX('[1]Customer Info'!$K:$K,MATCH(A93,'[1]Customer Info'!$A:$A,0))</f>
        <v>Sultana Nasrin</v>
      </c>
      <c r="C93" s="10" t="str">
        <f>VLOOKUP(A93,'[1]Customer Info'!$A:$D,4,FALSE)</f>
        <v>Female</v>
      </c>
      <c r="D93" s="10">
        <f>INDEX('[1]Customer Info'!$E:$E,MATCH(A93,'[1]Customer Info'!$A:$A,0))</f>
        <v>45</v>
      </c>
      <c r="E93" s="10" t="str">
        <f>VLOOKUP(A93,'[1]Customer Info'!$A:$F,6,FALSE)</f>
        <v>Sylhet</v>
      </c>
      <c r="F93" s="12">
        <f>INDEX('[1]Customer Info'!$G:$G,MATCH(A93,'[1]Customer Info'!$A:$A,0))</f>
        <v>44697</v>
      </c>
      <c r="G93" s="13">
        <f>INDEX('[1]Purchase Info'!$B:$B,MATCH(A93,'[1]Purchase Info'!$A:$A,0))</f>
        <v>45164</v>
      </c>
      <c r="H93" s="10">
        <f>INDEX('[1]Purchase Info'!$C:$C,MATCH(A93,'[1]Purchase Info'!$A:$A,0))</f>
        <v>26</v>
      </c>
      <c r="I93" s="14">
        <f>INDEX('[1]Purchase Info'!$D:$D,MATCH(A93,'[1]Purchase Info'!$A:$A,0))</f>
        <v>51454</v>
      </c>
      <c r="J93" s="4">
        <f>INDEX('[1]Purchase Info'!$E:$E,MATCH(A93,'[1]Purchase Info'!$A:$A,0))</f>
        <v>8</v>
      </c>
      <c r="K93" s="15">
        <f>INDEX('[1]Purchase Info'!$F:$F,MATCH(A93,'[1]Purchase Info'!$A:$A,0))</f>
        <v>5</v>
      </c>
      <c r="L93" s="10" t="str">
        <f>VLOOKUP(A93,'[1]App Info'!$A:$B,2,FALSE)</f>
        <v>N</v>
      </c>
      <c r="M93" s="16">
        <f t="shared" ca="1" si="12"/>
        <v>38</v>
      </c>
      <c r="N93" s="16">
        <f t="shared" si="13"/>
        <v>689</v>
      </c>
      <c r="O93" s="16" t="str">
        <f t="shared" si="14"/>
        <v>&gt;180 Days</v>
      </c>
      <c r="P93" s="17">
        <f t="shared" ca="1" si="15"/>
        <v>0.68421052631578949</v>
      </c>
      <c r="Q93" s="28">
        <f t="shared" si="16"/>
        <v>1979</v>
      </c>
      <c r="R93" s="4">
        <f>VLOOKUP(O93,{"&lt; 15 Days",0;"15-30 Days",1;"30-60 Days",2;"60-180 Days",3;"&gt;180 Days",4},2,FALSE)</f>
        <v>4</v>
      </c>
      <c r="S93" s="4">
        <f ca="1">VLOOKUP(P93,{0,3;2,2;5,1;9,0},2,TRUE)</f>
        <v>3</v>
      </c>
      <c r="T93" s="4">
        <f t="shared" si="17"/>
        <v>0</v>
      </c>
      <c r="U93" s="4">
        <f t="shared" si="18"/>
        <v>1</v>
      </c>
      <c r="V93" s="4">
        <f t="shared" si="19"/>
        <v>0</v>
      </c>
      <c r="W93" s="4">
        <f t="shared" si="20"/>
        <v>0</v>
      </c>
      <c r="X93" s="4">
        <f t="shared" ca="1" si="21"/>
        <v>8</v>
      </c>
      <c r="Y93" s="4" t="str">
        <f t="shared" ca="1" si="22"/>
        <v xml:space="preserve"> High Risk</v>
      </c>
      <c r="Z93" s="2">
        <f t="shared" si="23"/>
        <v>51454</v>
      </c>
    </row>
    <row r="94" spans="1:26" ht="16.5" customHeight="1">
      <c r="A94" s="10" t="s">
        <v>117</v>
      </c>
      <c r="B94" s="11" t="str">
        <f>INDEX('[1]Customer Info'!$K:$K,MATCH(A94,'[1]Customer Info'!$A:$A,0))</f>
        <v>Shakil Ahmed</v>
      </c>
      <c r="C94" s="10" t="str">
        <f>VLOOKUP(A94,'[1]Customer Info'!$A:$D,4,FALSE)</f>
        <v>Male</v>
      </c>
      <c r="D94" s="10">
        <f>INDEX('[1]Customer Info'!$E:$E,MATCH(A94,'[1]Customer Info'!$A:$A,0))</f>
        <v>28</v>
      </c>
      <c r="E94" s="10" t="str">
        <f>VLOOKUP(A94,'[1]Customer Info'!$A:$F,6,FALSE)</f>
        <v>Chittagong</v>
      </c>
      <c r="F94" s="12">
        <f>INDEX('[1]Customer Info'!$G:$G,MATCH(A94,'[1]Customer Info'!$A:$A,0))</f>
        <v>45513</v>
      </c>
      <c r="G94" s="13">
        <f>INDEX('[1]Purchase Info'!$B:$B,MATCH(A94,'[1]Purchase Info'!$A:$A,0))</f>
        <v>45717</v>
      </c>
      <c r="H94" s="10">
        <f>INDEX('[1]Purchase Info'!$C:$C,MATCH(A94,'[1]Purchase Info'!$A:$A,0))</f>
        <v>10</v>
      </c>
      <c r="I94" s="14">
        <f>INDEX('[1]Purchase Info'!$D:$D,MATCH(A94,'[1]Purchase Info'!$A:$A,0))</f>
        <v>18360</v>
      </c>
      <c r="J94" s="4">
        <f>INDEX('[1]Purchase Info'!$E:$E,MATCH(A94,'[1]Purchase Info'!$A:$A,0))</f>
        <v>0</v>
      </c>
      <c r="K94" s="15">
        <f>INDEX('[1]Purchase Info'!$F:$F,MATCH(A94,'[1]Purchase Info'!$A:$A,0))</f>
        <v>4</v>
      </c>
      <c r="L94" s="10" t="str">
        <f>VLOOKUP(A94,'[1]App Info'!$A:$B,2,FALSE)</f>
        <v>Y</v>
      </c>
      <c r="M94" s="16">
        <f t="shared" ca="1" si="12"/>
        <v>11</v>
      </c>
      <c r="N94" s="16">
        <f t="shared" si="13"/>
        <v>136</v>
      </c>
      <c r="O94" s="16" t="str">
        <f t="shared" si="14"/>
        <v>60-180 Days</v>
      </c>
      <c r="P94" s="17">
        <f t="shared" ca="1" si="15"/>
        <v>0.90909090909090906</v>
      </c>
      <c r="Q94" s="28">
        <f t="shared" si="16"/>
        <v>1836</v>
      </c>
      <c r="R94" s="4">
        <f>VLOOKUP(O94,{"&lt; 15 Days",0;"15-30 Days",1;"30-60 Days",2;"60-180 Days",3;"&gt;180 Days",4},2,FALSE)</f>
        <v>3</v>
      </c>
      <c r="S94" s="4">
        <f ca="1">VLOOKUP(P94,{0,3;2,2;5,1;9,0},2,TRUE)</f>
        <v>3</v>
      </c>
      <c r="T94" s="4">
        <f t="shared" si="17"/>
        <v>0</v>
      </c>
      <c r="U94" s="4">
        <f t="shared" si="18"/>
        <v>0</v>
      </c>
      <c r="V94" s="4">
        <f t="shared" si="19"/>
        <v>2</v>
      </c>
      <c r="W94" s="4">
        <f t="shared" si="20"/>
        <v>0</v>
      </c>
      <c r="X94" s="4">
        <f t="shared" ca="1" si="21"/>
        <v>8</v>
      </c>
      <c r="Y94" s="4" t="str">
        <f t="shared" ca="1" si="22"/>
        <v xml:space="preserve"> High Risk</v>
      </c>
      <c r="Z94" s="2">
        <f t="shared" si="23"/>
        <v>18360</v>
      </c>
    </row>
    <row r="95" spans="1:26" ht="16.5" customHeight="1">
      <c r="A95" s="10" t="s">
        <v>118</v>
      </c>
      <c r="B95" s="11" t="str">
        <f>INDEX('[1]Customer Info'!$K:$K,MATCH(A95,'[1]Customer Info'!$A:$A,0))</f>
        <v>Antora Das</v>
      </c>
      <c r="C95" s="10" t="str">
        <f>VLOOKUP(A95,'[1]Customer Info'!$A:$D,4,FALSE)</f>
        <v>Female</v>
      </c>
      <c r="D95" s="10">
        <f>INDEX('[1]Customer Info'!$E:$E,MATCH(A95,'[1]Customer Info'!$A:$A,0))</f>
        <v>44</v>
      </c>
      <c r="E95" s="10" t="str">
        <f>VLOOKUP(A95,'[1]Customer Info'!$A:$F,6,FALSE)</f>
        <v>Chittagong</v>
      </c>
      <c r="F95" s="12">
        <f>INDEX('[1]Customer Info'!$G:$G,MATCH(A95,'[1]Customer Info'!$A:$A,0))</f>
        <v>45364</v>
      </c>
      <c r="G95" s="13">
        <f>INDEX('[1]Purchase Info'!$B:$B,MATCH(A95,'[1]Purchase Info'!$A:$A,0))</f>
        <v>45761</v>
      </c>
      <c r="H95" s="10">
        <f>INDEX('[1]Purchase Info'!$C:$C,MATCH(A95,'[1]Purchase Info'!$A:$A,0))</f>
        <v>2</v>
      </c>
      <c r="I95" s="14">
        <f>INDEX('[1]Purchase Info'!$D:$D,MATCH(A95,'[1]Purchase Info'!$A:$A,0))</f>
        <v>2484</v>
      </c>
      <c r="J95" s="4">
        <f>INDEX('[1]Purchase Info'!$E:$E,MATCH(A95,'[1]Purchase Info'!$A:$A,0))</f>
        <v>5</v>
      </c>
      <c r="K95" s="15">
        <f>INDEX('[1]Purchase Info'!$F:$F,MATCH(A95,'[1]Purchase Info'!$A:$A,0))</f>
        <v>3</v>
      </c>
      <c r="L95" s="10" t="str">
        <f>VLOOKUP(A95,'[1]App Info'!$A:$B,2,FALSE)</f>
        <v>N</v>
      </c>
      <c r="M95" s="16">
        <f t="shared" ca="1" si="12"/>
        <v>16</v>
      </c>
      <c r="N95" s="16">
        <f t="shared" si="13"/>
        <v>92</v>
      </c>
      <c r="O95" s="16" t="str">
        <f t="shared" si="14"/>
        <v>60-180 Days</v>
      </c>
      <c r="P95" s="17">
        <f t="shared" ca="1" si="15"/>
        <v>0.125</v>
      </c>
      <c r="Q95" s="28">
        <f t="shared" si="16"/>
        <v>1242</v>
      </c>
      <c r="R95" s="4">
        <f>VLOOKUP(O95,{"&lt; 15 Days",0;"15-30 Days",1;"30-60 Days",2;"60-180 Days",3;"&gt;180 Days",4},2,FALSE)</f>
        <v>3</v>
      </c>
      <c r="S95" s="4">
        <f ca="1">VLOOKUP(P95,{0,3;2,2;5,1;9,0},2,TRUE)</f>
        <v>3</v>
      </c>
      <c r="T95" s="4">
        <f t="shared" si="17"/>
        <v>0</v>
      </c>
      <c r="U95" s="4">
        <f t="shared" si="18"/>
        <v>1</v>
      </c>
      <c r="V95" s="4">
        <f t="shared" si="19"/>
        <v>0</v>
      </c>
      <c r="W95" s="4">
        <f t="shared" si="20"/>
        <v>0</v>
      </c>
      <c r="X95" s="4">
        <f t="shared" ca="1" si="21"/>
        <v>7</v>
      </c>
      <c r="Y95" s="4" t="str">
        <f t="shared" ca="1" si="22"/>
        <v xml:space="preserve"> High Risk</v>
      </c>
      <c r="Z95" s="2">
        <f t="shared" si="23"/>
        <v>2484</v>
      </c>
    </row>
    <row r="96" spans="1:26" ht="16.5" customHeight="1">
      <c r="A96" s="10" t="s">
        <v>119</v>
      </c>
      <c r="B96" s="11" t="str">
        <f>INDEX('[1]Customer Info'!$K:$K,MATCH(A96,'[1]Customer Info'!$A:$A,0))</f>
        <v>Abu Zafar</v>
      </c>
      <c r="C96" s="10" t="str">
        <f>VLOOKUP(A96,'[1]Customer Info'!$A:$D,4,FALSE)</f>
        <v>Male</v>
      </c>
      <c r="D96" s="10">
        <f>INDEX('[1]Customer Info'!$E:$E,MATCH(A96,'[1]Customer Info'!$A:$A,0))</f>
        <v>44</v>
      </c>
      <c r="E96" s="10" t="str">
        <f>VLOOKUP(A96,'[1]Customer Info'!$A:$F,6,FALSE)</f>
        <v>Dhaka</v>
      </c>
      <c r="F96" s="12">
        <f>INDEX('[1]Customer Info'!$G:$G,MATCH(A96,'[1]Customer Info'!$A:$A,0))</f>
        <v>45331</v>
      </c>
      <c r="G96" s="13">
        <f>INDEX('[1]Purchase Info'!$B:$B,MATCH(A96,'[1]Purchase Info'!$A:$A,0))</f>
        <v>45612</v>
      </c>
      <c r="H96" s="10">
        <f>INDEX('[1]Purchase Info'!$C:$C,MATCH(A96,'[1]Purchase Info'!$A:$A,0))</f>
        <v>19</v>
      </c>
      <c r="I96" s="14">
        <f>INDEX('[1]Purchase Info'!$D:$D,MATCH(A96,'[1]Purchase Info'!$A:$A,0))</f>
        <v>35150</v>
      </c>
      <c r="J96" s="4">
        <f>INDEX('[1]Purchase Info'!$E:$E,MATCH(A96,'[1]Purchase Info'!$A:$A,0))</f>
        <v>7</v>
      </c>
      <c r="K96" s="15">
        <f>INDEX('[1]Purchase Info'!$F:$F,MATCH(A96,'[1]Purchase Info'!$A:$A,0))</f>
        <v>3</v>
      </c>
      <c r="L96" s="10" t="str">
        <f>VLOOKUP(A96,'[1]App Info'!$A:$B,2,FALSE)</f>
        <v>Y</v>
      </c>
      <c r="M96" s="16">
        <f t="shared" ca="1" si="12"/>
        <v>17</v>
      </c>
      <c r="N96" s="16">
        <f t="shared" si="13"/>
        <v>241</v>
      </c>
      <c r="O96" s="16" t="str">
        <f t="shared" si="14"/>
        <v>&gt;180 Days</v>
      </c>
      <c r="P96" s="17">
        <f t="shared" ca="1" si="15"/>
        <v>1.1176470588235294</v>
      </c>
      <c r="Q96" s="28">
        <f t="shared" si="16"/>
        <v>1850</v>
      </c>
      <c r="R96" s="4">
        <f>VLOOKUP(O96,{"&lt; 15 Days",0;"15-30 Days",1;"30-60 Days",2;"60-180 Days",3;"&gt;180 Days",4},2,FALSE)</f>
        <v>4</v>
      </c>
      <c r="S96" s="4">
        <f ca="1">VLOOKUP(P96,{0,3;2,2;5,1;9,0},2,TRUE)</f>
        <v>3</v>
      </c>
      <c r="T96" s="4">
        <f t="shared" si="17"/>
        <v>0</v>
      </c>
      <c r="U96" s="4">
        <f t="shared" si="18"/>
        <v>1</v>
      </c>
      <c r="V96" s="4">
        <f t="shared" si="19"/>
        <v>2</v>
      </c>
      <c r="W96" s="4">
        <f t="shared" si="20"/>
        <v>0</v>
      </c>
      <c r="X96" s="4">
        <f t="shared" ca="1" si="21"/>
        <v>10</v>
      </c>
      <c r="Y96" s="4" t="str">
        <f t="shared" ca="1" si="22"/>
        <v xml:space="preserve"> Very High</v>
      </c>
      <c r="Z96" s="2">
        <f t="shared" si="23"/>
        <v>35150</v>
      </c>
    </row>
    <row r="97" spans="1:26" ht="16.5" customHeight="1">
      <c r="A97" s="10" t="s">
        <v>120</v>
      </c>
      <c r="B97" s="11" t="str">
        <f>INDEX('[1]Customer Info'!$K:$K,MATCH(A97,'[1]Customer Info'!$A:$A,0))</f>
        <v>Raiad Rafi</v>
      </c>
      <c r="C97" s="10" t="str">
        <f>VLOOKUP(A97,'[1]Customer Info'!$A:$D,4,FALSE)</f>
        <v>Male</v>
      </c>
      <c r="D97" s="10">
        <f>INDEX('[1]Customer Info'!$E:$E,MATCH(A97,'[1]Customer Info'!$A:$A,0))</f>
        <v>29</v>
      </c>
      <c r="E97" s="10" t="str">
        <f>VLOOKUP(A97,'[1]Customer Info'!$A:$F,6,FALSE)</f>
        <v>Chittagong</v>
      </c>
      <c r="F97" s="12">
        <f>INDEX('[1]Customer Info'!$G:$G,MATCH(A97,'[1]Customer Info'!$A:$A,0))</f>
        <v>45575</v>
      </c>
      <c r="G97" s="13">
        <f>INDEX('[1]Purchase Info'!$B:$B,MATCH(A97,'[1]Purchase Info'!$A:$A,0))</f>
        <v>45650</v>
      </c>
      <c r="H97" s="10">
        <f>INDEX('[1]Purchase Info'!$C:$C,MATCH(A97,'[1]Purchase Info'!$A:$A,0))</f>
        <v>1</v>
      </c>
      <c r="I97" s="14">
        <f>INDEX('[1]Purchase Info'!$D:$D,MATCH(A97,'[1]Purchase Info'!$A:$A,0))</f>
        <v>1006</v>
      </c>
      <c r="J97" s="4">
        <f>INDEX('[1]Purchase Info'!$E:$E,MATCH(A97,'[1]Purchase Info'!$A:$A,0))</f>
        <v>6</v>
      </c>
      <c r="K97" s="15">
        <f>INDEX('[1]Purchase Info'!$F:$F,MATCH(A97,'[1]Purchase Info'!$A:$A,0))</f>
        <v>5</v>
      </c>
      <c r="L97" s="10" t="str">
        <f>VLOOKUP(A97,'[1]App Info'!$A:$B,2,FALSE)</f>
        <v>Y</v>
      </c>
      <c r="M97" s="16">
        <f t="shared" ca="1" si="12"/>
        <v>9</v>
      </c>
      <c r="N97" s="16">
        <f t="shared" si="13"/>
        <v>203</v>
      </c>
      <c r="O97" s="16" t="str">
        <f t="shared" si="14"/>
        <v>&gt;180 Days</v>
      </c>
      <c r="P97" s="17">
        <f t="shared" ca="1" si="15"/>
        <v>0.1111111111111111</v>
      </c>
      <c r="Q97" s="28">
        <f t="shared" si="16"/>
        <v>1006</v>
      </c>
      <c r="R97" s="4">
        <f>VLOOKUP(O97,{"&lt; 15 Days",0;"15-30 Days",1;"30-60 Days",2;"60-180 Days",3;"&gt;180 Days",4},2,FALSE)</f>
        <v>4</v>
      </c>
      <c r="S97" s="4">
        <f ca="1">VLOOKUP(P97,{0,3;2,2;5,1;9,0},2,TRUE)</f>
        <v>3</v>
      </c>
      <c r="T97" s="4">
        <f t="shared" si="17"/>
        <v>0</v>
      </c>
      <c r="U97" s="4">
        <f t="shared" si="18"/>
        <v>1</v>
      </c>
      <c r="V97" s="4">
        <f t="shared" si="19"/>
        <v>2</v>
      </c>
      <c r="W97" s="4">
        <f t="shared" si="20"/>
        <v>0</v>
      </c>
      <c r="X97" s="4">
        <f t="shared" ca="1" si="21"/>
        <v>10</v>
      </c>
      <c r="Y97" s="4" t="str">
        <f t="shared" ca="1" si="22"/>
        <v xml:space="preserve"> Very High</v>
      </c>
      <c r="Z97" s="2">
        <f t="shared" si="23"/>
        <v>1006</v>
      </c>
    </row>
    <row r="98" spans="1:26" ht="16.5" customHeight="1">
      <c r="A98" s="10" t="s">
        <v>121</v>
      </c>
      <c r="B98" s="11" t="str">
        <f>INDEX('[1]Customer Info'!$K:$K,MATCH(A98,'[1]Customer Info'!$A:$A,0))</f>
        <v>Shyam Ahmed</v>
      </c>
      <c r="C98" s="10" t="str">
        <f>VLOOKUP(A98,'[1]Customer Info'!$A:$D,4,FALSE)</f>
        <v>Male</v>
      </c>
      <c r="D98" s="10">
        <f>INDEX('[1]Customer Info'!$E:$E,MATCH(A98,'[1]Customer Info'!$A:$A,0))</f>
        <v>41</v>
      </c>
      <c r="E98" s="10" t="str">
        <f>VLOOKUP(A98,'[1]Customer Info'!$A:$F,6,FALSE)</f>
        <v>Dhaka</v>
      </c>
      <c r="F98" s="12">
        <f>INDEX('[1]Customer Info'!$G:$G,MATCH(A98,'[1]Customer Info'!$A:$A,0))</f>
        <v>45791</v>
      </c>
      <c r="G98" s="13">
        <f>INDEX('[1]Purchase Info'!$B:$B,MATCH(A98,'[1]Purchase Info'!$A:$A,0))</f>
        <v>45802</v>
      </c>
      <c r="H98" s="10">
        <f>INDEX('[1]Purchase Info'!$C:$C,MATCH(A98,'[1]Purchase Info'!$A:$A,0))</f>
        <v>14</v>
      </c>
      <c r="I98" s="14">
        <f>INDEX('[1]Purchase Info'!$D:$D,MATCH(A98,'[1]Purchase Info'!$A:$A,0))</f>
        <v>14952</v>
      </c>
      <c r="J98" s="4">
        <f>INDEX('[1]Purchase Info'!$E:$E,MATCH(A98,'[1]Purchase Info'!$A:$A,0))</f>
        <v>4</v>
      </c>
      <c r="K98" s="15">
        <f>INDEX('[1]Purchase Info'!$F:$F,MATCH(A98,'[1]Purchase Info'!$A:$A,0))</f>
        <v>3</v>
      </c>
      <c r="L98" s="10" t="str">
        <f>VLOOKUP(A98,'[1]App Info'!$A:$B,2,FALSE)</f>
        <v>N</v>
      </c>
      <c r="M98" s="16">
        <f t="shared" ca="1" si="12"/>
        <v>2</v>
      </c>
      <c r="N98" s="16">
        <f t="shared" si="13"/>
        <v>51</v>
      </c>
      <c r="O98" s="16" t="str">
        <f t="shared" si="14"/>
        <v>30-60 Days</v>
      </c>
      <c r="P98" s="17">
        <f t="shared" ca="1" si="15"/>
        <v>7</v>
      </c>
      <c r="Q98" s="28">
        <f t="shared" si="16"/>
        <v>1068</v>
      </c>
      <c r="R98" s="4">
        <f>VLOOKUP(O98,{"&lt; 15 Days",0;"15-30 Days",1;"30-60 Days",2;"60-180 Days",3;"&gt;180 Days",4},2,FALSE)</f>
        <v>2</v>
      </c>
      <c r="S98" s="4">
        <f ca="1">VLOOKUP(P98,{0,3;2,2;5,1;9,0},2,TRUE)</f>
        <v>1</v>
      </c>
      <c r="T98" s="4">
        <f t="shared" si="17"/>
        <v>0</v>
      </c>
      <c r="U98" s="4">
        <f t="shared" si="18"/>
        <v>1</v>
      </c>
      <c r="V98" s="4">
        <f t="shared" si="19"/>
        <v>0</v>
      </c>
      <c r="W98" s="4">
        <f t="shared" si="20"/>
        <v>0</v>
      </c>
      <c r="X98" s="4">
        <f t="shared" ca="1" si="21"/>
        <v>4</v>
      </c>
      <c r="Y98" s="4" t="str">
        <f t="shared" ca="1" si="22"/>
        <v xml:space="preserve"> Medium Risk</v>
      </c>
      <c r="Z98" s="2">
        <f t="shared" si="23"/>
        <v>14952</v>
      </c>
    </row>
    <row r="99" spans="1:26" ht="16.5" customHeight="1">
      <c r="A99" s="10" t="s">
        <v>122</v>
      </c>
      <c r="B99" s="11" t="str">
        <f>INDEX('[1]Customer Info'!$K:$K,MATCH(A99,'[1]Customer Info'!$A:$A,0))</f>
        <v>Tasnim Prapti</v>
      </c>
      <c r="C99" s="10" t="str">
        <f>VLOOKUP(A99,'[1]Customer Info'!$A:$D,4,FALSE)</f>
        <v>Female</v>
      </c>
      <c r="D99" s="10">
        <f>INDEX('[1]Customer Info'!$E:$E,MATCH(A99,'[1]Customer Info'!$A:$A,0))</f>
        <v>36</v>
      </c>
      <c r="E99" s="10" t="str">
        <f>VLOOKUP(A99,'[1]Customer Info'!$A:$F,6,FALSE)</f>
        <v>Chittagong</v>
      </c>
      <c r="F99" s="12">
        <f>INDEX('[1]Customer Info'!$G:$G,MATCH(A99,'[1]Customer Info'!$A:$A,0))</f>
        <v>45259</v>
      </c>
      <c r="G99" s="13">
        <f>INDEX('[1]Purchase Info'!$B:$B,MATCH(A99,'[1]Purchase Info'!$A:$A,0))</f>
        <v>45681</v>
      </c>
      <c r="H99" s="10">
        <f>INDEX('[1]Purchase Info'!$C:$C,MATCH(A99,'[1]Purchase Info'!$A:$A,0))</f>
        <v>3</v>
      </c>
      <c r="I99" s="14">
        <f>INDEX('[1]Purchase Info'!$D:$D,MATCH(A99,'[1]Purchase Info'!$A:$A,0))</f>
        <v>2253</v>
      </c>
      <c r="J99" s="4">
        <f>INDEX('[1]Purchase Info'!$E:$E,MATCH(A99,'[1]Purchase Info'!$A:$A,0))</f>
        <v>0</v>
      </c>
      <c r="K99" s="15">
        <f>INDEX('[1]Purchase Info'!$F:$F,MATCH(A99,'[1]Purchase Info'!$A:$A,0))</f>
        <v>4</v>
      </c>
      <c r="L99" s="10" t="str">
        <f>VLOOKUP(A99,'[1]App Info'!$A:$B,2,FALSE)</f>
        <v>Y</v>
      </c>
      <c r="M99" s="16">
        <f t="shared" ca="1" si="12"/>
        <v>19</v>
      </c>
      <c r="N99" s="16">
        <f t="shared" si="13"/>
        <v>172</v>
      </c>
      <c r="O99" s="16" t="str">
        <f t="shared" si="14"/>
        <v>60-180 Days</v>
      </c>
      <c r="P99" s="17">
        <f t="shared" ca="1" si="15"/>
        <v>0.15789473684210525</v>
      </c>
      <c r="Q99" s="28">
        <f t="shared" si="16"/>
        <v>751</v>
      </c>
      <c r="R99" s="4">
        <f>VLOOKUP(O99,{"&lt; 15 Days",0;"15-30 Days",1;"30-60 Days",2;"60-180 Days",3;"&gt;180 Days",4},2,FALSE)</f>
        <v>3</v>
      </c>
      <c r="S99" s="4">
        <f ca="1">VLOOKUP(P99,{0,3;2,2;5,1;9,0},2,TRUE)</f>
        <v>3</v>
      </c>
      <c r="T99" s="4">
        <f t="shared" si="17"/>
        <v>0</v>
      </c>
      <c r="U99" s="4">
        <f t="shared" si="18"/>
        <v>0</v>
      </c>
      <c r="V99" s="4">
        <f t="shared" si="19"/>
        <v>2</v>
      </c>
      <c r="W99" s="4">
        <f t="shared" si="20"/>
        <v>0</v>
      </c>
      <c r="X99" s="4">
        <f t="shared" ca="1" si="21"/>
        <v>8</v>
      </c>
      <c r="Y99" s="4" t="str">
        <f t="shared" ca="1" si="22"/>
        <v xml:space="preserve"> High Risk</v>
      </c>
      <c r="Z99" s="2">
        <f t="shared" si="23"/>
        <v>2253</v>
      </c>
    </row>
    <row r="100" spans="1:26" ht="16.5" customHeight="1">
      <c r="A100" s="10" t="s">
        <v>123</v>
      </c>
      <c r="B100" s="11" t="str">
        <f>INDEX('[1]Customer Info'!$K:$K,MATCH(A100,'[1]Customer Info'!$A:$A,0))</f>
        <v>Mahbuba Murshed</v>
      </c>
      <c r="C100" s="10" t="str">
        <f>VLOOKUP(A100,'[1]Customer Info'!$A:$D,4,FALSE)</f>
        <v>Female</v>
      </c>
      <c r="D100" s="10">
        <f>INDEX('[1]Customer Info'!$E:$E,MATCH(A100,'[1]Customer Info'!$A:$A,0))</f>
        <v>30</v>
      </c>
      <c r="E100" s="10" t="str">
        <f>VLOOKUP(A100,'[1]Customer Info'!$A:$F,6,FALSE)</f>
        <v>Dhaka</v>
      </c>
      <c r="F100" s="12">
        <f>INDEX('[1]Customer Info'!$G:$G,MATCH(A100,'[1]Customer Info'!$A:$A,0))</f>
        <v>45664</v>
      </c>
      <c r="G100" s="13">
        <f>INDEX('[1]Purchase Info'!$B:$B,MATCH(A100,'[1]Purchase Info'!$A:$A,0))</f>
        <v>45733</v>
      </c>
      <c r="H100" s="10">
        <f>INDEX('[1]Purchase Info'!$C:$C,MATCH(A100,'[1]Purchase Info'!$A:$A,0))</f>
        <v>20</v>
      </c>
      <c r="I100" s="14">
        <f>INDEX('[1]Purchase Info'!$D:$D,MATCH(A100,'[1]Purchase Info'!$A:$A,0))</f>
        <v>32060</v>
      </c>
      <c r="J100" s="4">
        <f>INDEX('[1]Purchase Info'!$E:$E,MATCH(A100,'[1]Purchase Info'!$A:$A,0))</f>
        <v>10</v>
      </c>
      <c r="K100" s="15">
        <f>INDEX('[1]Purchase Info'!$F:$F,MATCH(A100,'[1]Purchase Info'!$A:$A,0))</f>
        <v>4</v>
      </c>
      <c r="L100" s="10" t="str">
        <f>VLOOKUP(A100,'[1]App Info'!$A:$B,2,FALSE)</f>
        <v>Y</v>
      </c>
      <c r="M100" s="16">
        <f t="shared" ca="1" si="12"/>
        <v>6</v>
      </c>
      <c r="N100" s="16">
        <f t="shared" si="13"/>
        <v>120</v>
      </c>
      <c r="O100" s="16" t="str">
        <f t="shared" si="14"/>
        <v>60-180 Days</v>
      </c>
      <c r="P100" s="17">
        <f t="shared" ca="1" si="15"/>
        <v>3.3333333333333335</v>
      </c>
      <c r="Q100" s="28">
        <f t="shared" si="16"/>
        <v>1603</v>
      </c>
      <c r="R100" s="4">
        <f>VLOOKUP(O100,{"&lt; 15 Days",0;"15-30 Days",1;"30-60 Days",2;"60-180 Days",3;"&gt;180 Days",4},2,FALSE)</f>
        <v>3</v>
      </c>
      <c r="S100" s="4">
        <f ca="1">VLOOKUP(P100,{0,3;2,2;5,1;9,0},2,TRUE)</f>
        <v>2</v>
      </c>
      <c r="T100" s="4">
        <f t="shared" si="17"/>
        <v>0</v>
      </c>
      <c r="U100" s="4">
        <f t="shared" si="18"/>
        <v>1</v>
      </c>
      <c r="V100" s="4">
        <f t="shared" si="19"/>
        <v>2</v>
      </c>
      <c r="W100" s="4">
        <f t="shared" si="20"/>
        <v>0</v>
      </c>
      <c r="X100" s="4">
        <f t="shared" ca="1" si="21"/>
        <v>8</v>
      </c>
      <c r="Y100" s="4" t="str">
        <f t="shared" ca="1" si="22"/>
        <v xml:space="preserve"> High Risk</v>
      </c>
      <c r="Z100" s="2">
        <f t="shared" si="23"/>
        <v>32060</v>
      </c>
    </row>
    <row r="101" spans="1:26" ht="16.5" customHeight="1">
      <c r="A101" s="10" t="s">
        <v>124</v>
      </c>
      <c r="B101" s="11" t="str">
        <f>INDEX('[1]Customer Info'!$K:$K,MATCH(A101,'[1]Customer Info'!$A:$A,0))</f>
        <v>Nafisa Prova</v>
      </c>
      <c r="C101" s="10" t="str">
        <f>VLOOKUP(A101,'[1]Customer Info'!$A:$D,4,FALSE)</f>
        <v>Female</v>
      </c>
      <c r="D101" s="10">
        <f>INDEX('[1]Customer Info'!$E:$E,MATCH(A101,'[1]Customer Info'!$A:$A,0))</f>
        <v>44</v>
      </c>
      <c r="E101" s="10" t="str">
        <f>VLOOKUP(A101,'[1]Customer Info'!$A:$F,6,FALSE)</f>
        <v>Chittagong</v>
      </c>
      <c r="F101" s="12">
        <f>INDEX('[1]Customer Info'!$G:$G,MATCH(A101,'[1]Customer Info'!$A:$A,0))</f>
        <v>45694</v>
      </c>
      <c r="G101" s="13">
        <f>INDEX('[1]Purchase Info'!$B:$B,MATCH(A101,'[1]Purchase Info'!$A:$A,0))</f>
        <v>45799</v>
      </c>
      <c r="H101" s="10">
        <f>INDEX('[1]Purchase Info'!$C:$C,MATCH(A101,'[1]Purchase Info'!$A:$A,0))</f>
        <v>16</v>
      </c>
      <c r="I101" s="14">
        <f>INDEX('[1]Purchase Info'!$D:$D,MATCH(A101,'[1]Purchase Info'!$A:$A,0))</f>
        <v>13408</v>
      </c>
      <c r="J101" s="4">
        <f>INDEX('[1]Purchase Info'!$E:$E,MATCH(A101,'[1]Purchase Info'!$A:$A,0))</f>
        <v>8</v>
      </c>
      <c r="K101" s="15">
        <f>INDEX('[1]Purchase Info'!$F:$F,MATCH(A101,'[1]Purchase Info'!$A:$A,0))</f>
        <v>0</v>
      </c>
      <c r="L101" s="10" t="str">
        <f>VLOOKUP(A101,'[1]App Info'!$A:$B,2,FALSE)</f>
        <v>N</v>
      </c>
      <c r="M101" s="16">
        <f t="shared" ca="1" si="12"/>
        <v>5</v>
      </c>
      <c r="N101" s="16">
        <f t="shared" si="13"/>
        <v>54</v>
      </c>
      <c r="O101" s="16" t="str">
        <f t="shared" si="14"/>
        <v>30-60 Days</v>
      </c>
      <c r="P101" s="17">
        <f t="shared" ca="1" si="15"/>
        <v>3.2</v>
      </c>
      <c r="Q101" s="28">
        <f t="shared" si="16"/>
        <v>838</v>
      </c>
      <c r="R101" s="4">
        <f>VLOOKUP(O101,{"&lt; 15 Days",0;"15-30 Days",1;"30-60 Days",2;"60-180 Days",3;"&gt;180 Days",4},2,FALSE)</f>
        <v>2</v>
      </c>
      <c r="S101" s="4">
        <f ca="1">VLOOKUP(P101,{0,3;2,2;5,1;9,0},2,TRUE)</f>
        <v>2</v>
      </c>
      <c r="T101" s="4">
        <f t="shared" si="17"/>
        <v>0</v>
      </c>
      <c r="U101" s="4">
        <f t="shared" si="18"/>
        <v>1</v>
      </c>
      <c r="V101" s="4">
        <f t="shared" si="19"/>
        <v>0</v>
      </c>
      <c r="W101" s="4">
        <f t="shared" si="20"/>
        <v>1</v>
      </c>
      <c r="X101" s="4">
        <f t="shared" ca="1" si="21"/>
        <v>6</v>
      </c>
      <c r="Y101" s="4" t="str">
        <f t="shared" ca="1" si="22"/>
        <v xml:space="preserve"> High Risk</v>
      </c>
      <c r="Z101" s="2">
        <f t="shared" si="23"/>
        <v>13408</v>
      </c>
    </row>
    <row r="102" spans="1:26" ht="16.5" customHeight="1">
      <c r="A102" s="10" t="s">
        <v>125</v>
      </c>
      <c r="B102" s="11" t="str">
        <f>INDEX('[1]Customer Info'!$K:$K,MATCH(A102,'[1]Customer Info'!$A:$A,0))</f>
        <v>Rayeed Riza</v>
      </c>
      <c r="C102" s="10" t="str">
        <f>VLOOKUP(A102,'[1]Customer Info'!$A:$D,4,FALSE)</f>
        <v>Male</v>
      </c>
      <c r="D102" s="10">
        <f>INDEX('[1]Customer Info'!$E:$E,MATCH(A102,'[1]Customer Info'!$A:$A,0))</f>
        <v>45</v>
      </c>
      <c r="E102" s="10" t="str">
        <f>VLOOKUP(A102,'[1]Customer Info'!$A:$F,6,FALSE)</f>
        <v>Chittagong</v>
      </c>
      <c r="F102" s="12">
        <f>INDEX('[1]Customer Info'!$G:$G,MATCH(A102,'[1]Customer Info'!$A:$A,0))</f>
        <v>45514</v>
      </c>
      <c r="G102" s="13">
        <f>INDEX('[1]Purchase Info'!$B:$B,MATCH(A102,'[1]Purchase Info'!$A:$A,0))</f>
        <v>45813</v>
      </c>
      <c r="H102" s="10">
        <f>INDEX('[1]Purchase Info'!$C:$C,MATCH(A102,'[1]Purchase Info'!$A:$A,0))</f>
        <v>3</v>
      </c>
      <c r="I102" s="14">
        <f>INDEX('[1]Purchase Info'!$D:$D,MATCH(A102,'[1]Purchase Info'!$A:$A,0))</f>
        <v>3282</v>
      </c>
      <c r="J102" s="4">
        <f>INDEX('[1]Purchase Info'!$E:$E,MATCH(A102,'[1]Purchase Info'!$A:$A,0))</f>
        <v>8</v>
      </c>
      <c r="K102" s="15">
        <f>INDEX('[1]Purchase Info'!$F:$F,MATCH(A102,'[1]Purchase Info'!$A:$A,0))</f>
        <v>3</v>
      </c>
      <c r="L102" s="10" t="str">
        <f>VLOOKUP(A102,'[1]App Info'!$A:$B,2,FALSE)</f>
        <v>N</v>
      </c>
      <c r="M102" s="16">
        <f t="shared" ca="1" si="12"/>
        <v>11</v>
      </c>
      <c r="N102" s="16">
        <f t="shared" si="13"/>
        <v>40</v>
      </c>
      <c r="O102" s="16" t="str">
        <f t="shared" si="14"/>
        <v>30-60 Days</v>
      </c>
      <c r="P102" s="17">
        <f t="shared" ca="1" si="15"/>
        <v>0.27272727272727271</v>
      </c>
      <c r="Q102" s="28">
        <f t="shared" si="16"/>
        <v>1094</v>
      </c>
      <c r="R102" s="4">
        <f>VLOOKUP(O102,{"&lt; 15 Days",0;"15-30 Days",1;"30-60 Days",2;"60-180 Days",3;"&gt;180 Days",4},2,FALSE)</f>
        <v>2</v>
      </c>
      <c r="S102" s="4">
        <f ca="1">VLOOKUP(P102,{0,3;2,2;5,1;9,0},2,TRUE)</f>
        <v>3</v>
      </c>
      <c r="T102" s="4">
        <f t="shared" si="17"/>
        <v>0</v>
      </c>
      <c r="U102" s="4">
        <f t="shared" si="18"/>
        <v>1</v>
      </c>
      <c r="V102" s="4">
        <f t="shared" si="19"/>
        <v>0</v>
      </c>
      <c r="W102" s="4">
        <f t="shared" si="20"/>
        <v>0</v>
      </c>
      <c r="X102" s="4">
        <f t="shared" ca="1" si="21"/>
        <v>6</v>
      </c>
      <c r="Y102" s="4" t="str">
        <f t="shared" ca="1" si="22"/>
        <v xml:space="preserve"> High Risk</v>
      </c>
      <c r="Z102" s="2">
        <f t="shared" si="23"/>
        <v>3282</v>
      </c>
    </row>
    <row r="103" spans="1:26" ht="16.5" customHeight="1">
      <c r="A103" s="10" t="s">
        <v>126</v>
      </c>
      <c r="B103" s="11" t="str">
        <f>INDEX('[1]Customer Info'!$K:$K,MATCH(A103,'[1]Customer Info'!$A:$A,0))</f>
        <v>Zeeshan Mahbub</v>
      </c>
      <c r="C103" s="10" t="str">
        <f>VLOOKUP(A103,'[1]Customer Info'!$A:$D,4,FALSE)</f>
        <v>Male</v>
      </c>
      <c r="D103" s="10">
        <f>INDEX('[1]Customer Info'!$E:$E,MATCH(A103,'[1]Customer Info'!$A:$A,0))</f>
        <v>27</v>
      </c>
      <c r="E103" s="10" t="str">
        <f>VLOOKUP(A103,'[1]Customer Info'!$A:$F,6,FALSE)</f>
        <v>Dhaka</v>
      </c>
      <c r="F103" s="12">
        <f>INDEX('[1]Customer Info'!$G:$G,MATCH(A103,'[1]Customer Info'!$A:$A,0))</f>
        <v>45434</v>
      </c>
      <c r="G103" s="13">
        <f>INDEX('[1]Purchase Info'!$B:$B,MATCH(A103,'[1]Purchase Info'!$A:$A,0))</f>
        <v>45755</v>
      </c>
      <c r="H103" s="10">
        <f>INDEX('[1]Purchase Info'!$C:$C,MATCH(A103,'[1]Purchase Info'!$A:$A,0))</f>
        <v>24</v>
      </c>
      <c r="I103" s="14">
        <f>INDEX('[1]Purchase Info'!$D:$D,MATCH(A103,'[1]Purchase Info'!$A:$A,0))</f>
        <v>34776</v>
      </c>
      <c r="J103" s="4">
        <f>INDEX('[1]Purchase Info'!$E:$E,MATCH(A103,'[1]Purchase Info'!$A:$A,0))</f>
        <v>7</v>
      </c>
      <c r="K103" s="15">
        <f>INDEX('[1]Purchase Info'!$F:$F,MATCH(A103,'[1]Purchase Info'!$A:$A,0))</f>
        <v>5</v>
      </c>
      <c r="L103" s="10" t="str">
        <f>VLOOKUP(A103,'[1]App Info'!$A:$B,2,FALSE)</f>
        <v>N</v>
      </c>
      <c r="M103" s="16">
        <f t="shared" ca="1" si="12"/>
        <v>13</v>
      </c>
      <c r="N103" s="16">
        <f t="shared" si="13"/>
        <v>98</v>
      </c>
      <c r="O103" s="16" t="str">
        <f t="shared" si="14"/>
        <v>60-180 Days</v>
      </c>
      <c r="P103" s="17">
        <f t="shared" ca="1" si="15"/>
        <v>1.8461538461538463</v>
      </c>
      <c r="Q103" s="28">
        <f t="shared" si="16"/>
        <v>1449</v>
      </c>
      <c r="R103" s="4">
        <f>VLOOKUP(O103,{"&lt; 15 Days",0;"15-30 Days",1;"30-60 Days",2;"60-180 Days",3;"&gt;180 Days",4},2,FALSE)</f>
        <v>3</v>
      </c>
      <c r="S103" s="4">
        <f ca="1">VLOOKUP(P103,{0,3;2,2;5,1;9,0},2,TRUE)</f>
        <v>3</v>
      </c>
      <c r="T103" s="4">
        <f t="shared" si="17"/>
        <v>0</v>
      </c>
      <c r="U103" s="4">
        <f t="shared" si="18"/>
        <v>1</v>
      </c>
      <c r="V103" s="4">
        <f t="shared" si="19"/>
        <v>0</v>
      </c>
      <c r="W103" s="4">
        <f t="shared" si="20"/>
        <v>0</v>
      </c>
      <c r="X103" s="4">
        <f t="shared" ca="1" si="21"/>
        <v>7</v>
      </c>
      <c r="Y103" s="4" t="str">
        <f t="shared" ca="1" si="22"/>
        <v xml:space="preserve"> High Risk</v>
      </c>
      <c r="Z103" s="2">
        <f t="shared" si="23"/>
        <v>34776</v>
      </c>
    </row>
    <row r="104" spans="1:26" ht="16.5" customHeight="1">
      <c r="A104" s="10" t="s">
        <v>127</v>
      </c>
      <c r="B104" s="11" t="str">
        <f>INDEX('[1]Customer Info'!$K:$K,MATCH(A104,'[1]Customer Info'!$A:$A,0))</f>
        <v>Rafid Sadman</v>
      </c>
      <c r="C104" s="10" t="str">
        <f>VLOOKUP(A104,'[1]Customer Info'!$A:$D,4,FALSE)</f>
        <v>Male</v>
      </c>
      <c r="D104" s="10">
        <f>INDEX('[1]Customer Info'!$E:$E,MATCH(A104,'[1]Customer Info'!$A:$A,0))</f>
        <v>45</v>
      </c>
      <c r="E104" s="10" t="str">
        <f>VLOOKUP(A104,'[1]Customer Info'!$A:$F,6,FALSE)</f>
        <v>Dhaka</v>
      </c>
      <c r="F104" s="12">
        <f>INDEX('[1]Customer Info'!$G:$G,MATCH(A104,'[1]Customer Info'!$A:$A,0))</f>
        <v>44742</v>
      </c>
      <c r="G104" s="13">
        <f>INDEX('[1]Purchase Info'!$B:$B,MATCH(A104,'[1]Purchase Info'!$A:$A,0))</f>
        <v>45790</v>
      </c>
      <c r="H104" s="10">
        <f>INDEX('[1]Purchase Info'!$C:$C,MATCH(A104,'[1]Purchase Info'!$A:$A,0))</f>
        <v>27</v>
      </c>
      <c r="I104" s="14">
        <f>INDEX('[1]Purchase Info'!$D:$D,MATCH(A104,'[1]Purchase Info'!$A:$A,0))</f>
        <v>14661</v>
      </c>
      <c r="J104" s="4">
        <f>INDEX('[1]Purchase Info'!$E:$E,MATCH(A104,'[1]Purchase Info'!$A:$A,0))</f>
        <v>3</v>
      </c>
      <c r="K104" s="15">
        <f>INDEX('[1]Purchase Info'!$F:$F,MATCH(A104,'[1]Purchase Info'!$A:$A,0))</f>
        <v>5</v>
      </c>
      <c r="L104" s="10" t="str">
        <f>VLOOKUP(A104,'[1]App Info'!$A:$B,2,FALSE)</f>
        <v>N</v>
      </c>
      <c r="M104" s="16">
        <f t="shared" ca="1" si="12"/>
        <v>36</v>
      </c>
      <c r="N104" s="16">
        <f t="shared" si="13"/>
        <v>63</v>
      </c>
      <c r="O104" s="16" t="str">
        <f t="shared" si="14"/>
        <v>60-180 Days</v>
      </c>
      <c r="P104" s="17">
        <f t="shared" ca="1" si="15"/>
        <v>0.75</v>
      </c>
      <c r="Q104" s="28">
        <f t="shared" si="16"/>
        <v>543</v>
      </c>
      <c r="R104" s="4">
        <f>VLOOKUP(O104,{"&lt; 15 Days",0;"15-30 Days",1;"30-60 Days",2;"60-180 Days",3;"&gt;180 Days",4},2,FALSE)</f>
        <v>3</v>
      </c>
      <c r="S104" s="4">
        <f ca="1">VLOOKUP(P104,{0,3;2,2;5,1;9,0},2,TRUE)</f>
        <v>3</v>
      </c>
      <c r="T104" s="4">
        <f t="shared" si="17"/>
        <v>1</v>
      </c>
      <c r="U104" s="4">
        <f t="shared" si="18"/>
        <v>1</v>
      </c>
      <c r="V104" s="4">
        <f t="shared" si="19"/>
        <v>0</v>
      </c>
      <c r="W104" s="4">
        <f t="shared" si="20"/>
        <v>0</v>
      </c>
      <c r="X104" s="4">
        <f t="shared" ca="1" si="21"/>
        <v>8</v>
      </c>
      <c r="Y104" s="4" t="str">
        <f t="shared" ca="1" si="22"/>
        <v xml:space="preserve"> High Risk</v>
      </c>
      <c r="Z104" s="2">
        <f t="shared" si="23"/>
        <v>14661</v>
      </c>
    </row>
    <row r="105" spans="1:26" ht="16.5" customHeight="1">
      <c r="A105" s="10" t="s">
        <v>128</v>
      </c>
      <c r="B105" s="11" t="str">
        <f>INDEX('[1]Customer Info'!$K:$K,MATCH(A105,'[1]Customer Info'!$A:$A,0))</f>
        <v>Hossain Pieas</v>
      </c>
      <c r="C105" s="10" t="str">
        <f>VLOOKUP(A105,'[1]Customer Info'!$A:$D,4,FALSE)</f>
        <v>Male</v>
      </c>
      <c r="D105" s="10">
        <f>INDEX('[1]Customer Info'!$E:$E,MATCH(A105,'[1]Customer Info'!$A:$A,0))</f>
        <v>43</v>
      </c>
      <c r="E105" s="10" t="str">
        <f>VLOOKUP(A105,'[1]Customer Info'!$A:$F,6,FALSE)</f>
        <v>Dhaka</v>
      </c>
      <c r="F105" s="12">
        <f>INDEX('[1]Customer Info'!$G:$G,MATCH(A105,'[1]Customer Info'!$A:$A,0))</f>
        <v>45388</v>
      </c>
      <c r="G105" s="13">
        <f>INDEX('[1]Purchase Info'!$B:$B,MATCH(A105,'[1]Purchase Info'!$A:$A,0))</f>
        <v>45810</v>
      </c>
      <c r="H105" s="10">
        <f>INDEX('[1]Purchase Info'!$C:$C,MATCH(A105,'[1]Purchase Info'!$A:$A,0))</f>
        <v>26</v>
      </c>
      <c r="I105" s="14">
        <f>INDEX('[1]Purchase Info'!$D:$D,MATCH(A105,'[1]Purchase Info'!$A:$A,0))</f>
        <v>29172</v>
      </c>
      <c r="J105" s="4">
        <f>INDEX('[1]Purchase Info'!$E:$E,MATCH(A105,'[1]Purchase Info'!$A:$A,0))</f>
        <v>3</v>
      </c>
      <c r="K105" s="15">
        <f>INDEX('[1]Purchase Info'!$F:$F,MATCH(A105,'[1]Purchase Info'!$A:$A,0))</f>
        <v>1</v>
      </c>
      <c r="L105" s="10" t="str">
        <f>VLOOKUP(A105,'[1]App Info'!$A:$B,2,FALSE)</f>
        <v>N</v>
      </c>
      <c r="M105" s="16">
        <f t="shared" ca="1" si="12"/>
        <v>15</v>
      </c>
      <c r="N105" s="16">
        <f t="shared" si="13"/>
        <v>43</v>
      </c>
      <c r="O105" s="16" t="str">
        <f t="shared" si="14"/>
        <v>30-60 Days</v>
      </c>
      <c r="P105" s="17">
        <f t="shared" ca="1" si="15"/>
        <v>1.7333333333333334</v>
      </c>
      <c r="Q105" s="28">
        <f t="shared" si="16"/>
        <v>1122</v>
      </c>
      <c r="R105" s="4">
        <f>VLOOKUP(O105,{"&lt; 15 Days",0;"15-30 Days",1;"30-60 Days",2;"60-180 Days",3;"&gt;180 Days",4},2,FALSE)</f>
        <v>2</v>
      </c>
      <c r="S105" s="4">
        <f ca="1">VLOOKUP(P105,{0,3;2,2;5,1;9,0},2,TRUE)</f>
        <v>3</v>
      </c>
      <c r="T105" s="4">
        <f t="shared" si="17"/>
        <v>0</v>
      </c>
      <c r="U105" s="4">
        <f t="shared" si="18"/>
        <v>1</v>
      </c>
      <c r="V105" s="4">
        <f t="shared" si="19"/>
        <v>0</v>
      </c>
      <c r="W105" s="4">
        <f t="shared" si="20"/>
        <v>1</v>
      </c>
      <c r="X105" s="4">
        <f t="shared" ca="1" si="21"/>
        <v>7</v>
      </c>
      <c r="Y105" s="4" t="str">
        <f t="shared" ca="1" si="22"/>
        <v xml:space="preserve"> High Risk</v>
      </c>
      <c r="Z105" s="2">
        <f t="shared" si="23"/>
        <v>29172</v>
      </c>
    </row>
    <row r="106" spans="1:26" ht="16.5" customHeight="1">
      <c r="A106" s="10" t="s">
        <v>129</v>
      </c>
      <c r="B106" s="11" t="str">
        <f>INDEX('[1]Customer Info'!$K:$K,MATCH(A106,'[1]Customer Info'!$A:$A,0))</f>
        <v>Ferdous Fahim</v>
      </c>
      <c r="C106" s="10" t="str">
        <f>VLOOKUP(A106,'[1]Customer Info'!$A:$D,4,FALSE)</f>
        <v>Male</v>
      </c>
      <c r="D106" s="10">
        <f>INDEX('[1]Customer Info'!$E:$E,MATCH(A106,'[1]Customer Info'!$A:$A,0))</f>
        <v>37</v>
      </c>
      <c r="E106" s="10" t="str">
        <f>VLOOKUP(A106,'[1]Customer Info'!$A:$F,6,FALSE)</f>
        <v>Dhaka</v>
      </c>
      <c r="F106" s="12">
        <f>INDEX('[1]Customer Info'!$G:$G,MATCH(A106,'[1]Customer Info'!$A:$A,0))</f>
        <v>45524</v>
      </c>
      <c r="G106" s="13">
        <f>INDEX('[1]Purchase Info'!$B:$B,MATCH(A106,'[1]Purchase Info'!$A:$A,0))</f>
        <v>45807</v>
      </c>
      <c r="H106" s="10">
        <f>INDEX('[1]Purchase Info'!$C:$C,MATCH(A106,'[1]Purchase Info'!$A:$A,0))</f>
        <v>20</v>
      </c>
      <c r="I106" s="14">
        <f>INDEX('[1]Purchase Info'!$D:$D,MATCH(A106,'[1]Purchase Info'!$A:$A,0))</f>
        <v>34820</v>
      </c>
      <c r="J106" s="4">
        <f>INDEX('[1]Purchase Info'!$E:$E,MATCH(A106,'[1]Purchase Info'!$A:$A,0))</f>
        <v>8</v>
      </c>
      <c r="K106" s="15">
        <f>INDEX('[1]Purchase Info'!$F:$F,MATCH(A106,'[1]Purchase Info'!$A:$A,0))</f>
        <v>4</v>
      </c>
      <c r="L106" s="10" t="str">
        <f>VLOOKUP(A106,'[1]App Info'!$A:$B,2,FALSE)</f>
        <v>N</v>
      </c>
      <c r="M106" s="16">
        <f t="shared" ca="1" si="12"/>
        <v>10</v>
      </c>
      <c r="N106" s="16">
        <f t="shared" si="13"/>
        <v>46</v>
      </c>
      <c r="O106" s="16" t="str">
        <f t="shared" si="14"/>
        <v>30-60 Days</v>
      </c>
      <c r="P106" s="17">
        <f t="shared" ca="1" si="15"/>
        <v>2</v>
      </c>
      <c r="Q106" s="28">
        <f t="shared" si="16"/>
        <v>1741</v>
      </c>
      <c r="R106" s="4">
        <f>VLOOKUP(O106,{"&lt; 15 Days",0;"15-30 Days",1;"30-60 Days",2;"60-180 Days",3;"&gt;180 Days",4},2,FALSE)</f>
        <v>2</v>
      </c>
      <c r="S106" s="4">
        <f ca="1">VLOOKUP(P106,{0,3;2,2;5,1;9,0},2,TRUE)</f>
        <v>2</v>
      </c>
      <c r="T106" s="4">
        <f t="shared" si="17"/>
        <v>0</v>
      </c>
      <c r="U106" s="4">
        <f t="shared" si="18"/>
        <v>1</v>
      </c>
      <c r="V106" s="4">
        <f t="shared" si="19"/>
        <v>0</v>
      </c>
      <c r="W106" s="4">
        <f t="shared" si="20"/>
        <v>0</v>
      </c>
      <c r="X106" s="4">
        <f t="shared" ca="1" si="21"/>
        <v>5</v>
      </c>
      <c r="Y106" s="4" t="str">
        <f t="shared" ca="1" si="22"/>
        <v xml:space="preserve"> Medium Risk</v>
      </c>
      <c r="Z106" s="2">
        <f t="shared" si="23"/>
        <v>34820</v>
      </c>
    </row>
    <row r="107" spans="1:26" ht="16.5" customHeight="1">
      <c r="A107" s="10" t="s">
        <v>130</v>
      </c>
      <c r="B107" s="11" t="str">
        <f>INDEX('[1]Customer Info'!$K:$K,MATCH(A107,'[1]Customer Info'!$A:$A,0))</f>
        <v>Mashrur Mahtab</v>
      </c>
      <c r="C107" s="10" t="str">
        <f>VLOOKUP(A107,'[1]Customer Info'!$A:$D,4,FALSE)</f>
        <v>Male</v>
      </c>
      <c r="D107" s="10">
        <f>INDEX('[1]Customer Info'!$E:$E,MATCH(A107,'[1]Customer Info'!$A:$A,0))</f>
        <v>30</v>
      </c>
      <c r="E107" s="10" t="str">
        <f>VLOOKUP(A107,'[1]Customer Info'!$A:$F,6,FALSE)</f>
        <v>Dhaka</v>
      </c>
      <c r="F107" s="12">
        <f>INDEX('[1]Customer Info'!$G:$G,MATCH(A107,'[1]Customer Info'!$A:$A,0))</f>
        <v>45185</v>
      </c>
      <c r="G107" s="13">
        <f>INDEX('[1]Purchase Info'!$B:$B,MATCH(A107,'[1]Purchase Info'!$A:$A,0))</f>
        <v>45551</v>
      </c>
      <c r="H107" s="10">
        <f>INDEX('[1]Purchase Info'!$C:$C,MATCH(A107,'[1]Purchase Info'!$A:$A,0))</f>
        <v>16</v>
      </c>
      <c r="I107" s="14">
        <f>INDEX('[1]Purchase Info'!$D:$D,MATCH(A107,'[1]Purchase Info'!$A:$A,0))</f>
        <v>20752</v>
      </c>
      <c r="J107" s="4">
        <f>INDEX('[1]Purchase Info'!$E:$E,MATCH(A107,'[1]Purchase Info'!$A:$A,0))</f>
        <v>5</v>
      </c>
      <c r="K107" s="15">
        <f>INDEX('[1]Purchase Info'!$F:$F,MATCH(A107,'[1]Purchase Info'!$A:$A,0))</f>
        <v>3</v>
      </c>
      <c r="L107" s="10" t="str">
        <f>VLOOKUP(A107,'[1]App Info'!$A:$B,2,FALSE)</f>
        <v>Y</v>
      </c>
      <c r="M107" s="16">
        <f t="shared" ca="1" si="12"/>
        <v>22</v>
      </c>
      <c r="N107" s="16">
        <f t="shared" si="13"/>
        <v>302</v>
      </c>
      <c r="O107" s="16" t="str">
        <f t="shared" si="14"/>
        <v>&gt;180 Days</v>
      </c>
      <c r="P107" s="17">
        <f t="shared" ca="1" si="15"/>
        <v>0.72727272727272729</v>
      </c>
      <c r="Q107" s="28">
        <f t="shared" si="16"/>
        <v>1297</v>
      </c>
      <c r="R107" s="4">
        <f>VLOOKUP(O107,{"&lt; 15 Days",0;"15-30 Days",1;"30-60 Days",2;"60-180 Days",3;"&gt;180 Days",4},2,FALSE)</f>
        <v>4</v>
      </c>
      <c r="S107" s="4">
        <f ca="1">VLOOKUP(P107,{0,3;2,2;5,1;9,0},2,TRUE)</f>
        <v>3</v>
      </c>
      <c r="T107" s="4">
        <f t="shared" si="17"/>
        <v>0</v>
      </c>
      <c r="U107" s="4">
        <f t="shared" si="18"/>
        <v>1</v>
      </c>
      <c r="V107" s="4">
        <f t="shared" si="19"/>
        <v>2</v>
      </c>
      <c r="W107" s="4">
        <f t="shared" si="20"/>
        <v>0</v>
      </c>
      <c r="X107" s="4">
        <f t="shared" ca="1" si="21"/>
        <v>10</v>
      </c>
      <c r="Y107" s="4" t="str">
        <f t="shared" ca="1" si="22"/>
        <v xml:space="preserve"> Very High</v>
      </c>
      <c r="Z107" s="2">
        <f t="shared" si="23"/>
        <v>20752</v>
      </c>
    </row>
    <row r="108" spans="1:26" ht="16.5" customHeight="1">
      <c r="A108" s="10" t="s">
        <v>131</v>
      </c>
      <c r="B108" s="11" t="str">
        <f>INDEX('[1]Customer Info'!$K:$K,MATCH(A108,'[1]Customer Info'!$A:$A,0))</f>
        <v>Arif Raihan</v>
      </c>
      <c r="C108" s="10" t="str">
        <f>VLOOKUP(A108,'[1]Customer Info'!$A:$D,4,FALSE)</f>
        <v>Male</v>
      </c>
      <c r="D108" s="10">
        <f>INDEX('[1]Customer Info'!$E:$E,MATCH(A108,'[1]Customer Info'!$A:$A,0))</f>
        <v>45</v>
      </c>
      <c r="E108" s="10" t="str">
        <f>VLOOKUP(A108,'[1]Customer Info'!$A:$F,6,FALSE)</f>
        <v>Dhaka</v>
      </c>
      <c r="F108" s="12">
        <f>INDEX('[1]Customer Info'!$G:$G,MATCH(A108,'[1]Customer Info'!$A:$A,0))</f>
        <v>45241</v>
      </c>
      <c r="G108" s="13">
        <f>INDEX('[1]Purchase Info'!$B:$B,MATCH(A108,'[1]Purchase Info'!$A:$A,0))</f>
        <v>45291</v>
      </c>
      <c r="H108" s="10">
        <f>INDEX('[1]Purchase Info'!$C:$C,MATCH(A108,'[1]Purchase Info'!$A:$A,0))</f>
        <v>14</v>
      </c>
      <c r="I108" s="14">
        <f>INDEX('[1]Purchase Info'!$D:$D,MATCH(A108,'[1]Purchase Info'!$A:$A,0))</f>
        <v>21392</v>
      </c>
      <c r="J108" s="4">
        <f>INDEX('[1]Purchase Info'!$E:$E,MATCH(A108,'[1]Purchase Info'!$A:$A,0))</f>
        <v>10</v>
      </c>
      <c r="K108" s="15">
        <f>INDEX('[1]Purchase Info'!$F:$F,MATCH(A108,'[1]Purchase Info'!$A:$A,0))</f>
        <v>2</v>
      </c>
      <c r="L108" s="10" t="str">
        <f>VLOOKUP(A108,'[1]App Info'!$A:$B,2,FALSE)</f>
        <v>Y</v>
      </c>
      <c r="M108" s="16">
        <f t="shared" ca="1" si="12"/>
        <v>20</v>
      </c>
      <c r="N108" s="16">
        <f t="shared" si="13"/>
        <v>562</v>
      </c>
      <c r="O108" s="16" t="str">
        <f t="shared" si="14"/>
        <v>&gt;180 Days</v>
      </c>
      <c r="P108" s="17">
        <f t="shared" ca="1" si="15"/>
        <v>0.7</v>
      </c>
      <c r="Q108" s="28">
        <f t="shared" si="16"/>
        <v>1528</v>
      </c>
      <c r="R108" s="4">
        <f>VLOOKUP(O108,{"&lt; 15 Days",0;"15-30 Days",1;"30-60 Days",2;"60-180 Days",3;"&gt;180 Days",4},2,FALSE)</f>
        <v>4</v>
      </c>
      <c r="S108" s="4">
        <f ca="1">VLOOKUP(P108,{0,3;2,2;5,1;9,0},2,TRUE)</f>
        <v>3</v>
      </c>
      <c r="T108" s="4">
        <f t="shared" si="17"/>
        <v>0</v>
      </c>
      <c r="U108" s="4">
        <f t="shared" si="18"/>
        <v>1</v>
      </c>
      <c r="V108" s="4">
        <f t="shared" si="19"/>
        <v>2</v>
      </c>
      <c r="W108" s="4">
        <f t="shared" si="20"/>
        <v>1</v>
      </c>
      <c r="X108" s="4">
        <f t="shared" ca="1" si="21"/>
        <v>11</v>
      </c>
      <c r="Y108" s="4" t="str">
        <f t="shared" ca="1" si="22"/>
        <v xml:space="preserve"> Very High</v>
      </c>
      <c r="Z108" s="2">
        <f t="shared" si="23"/>
        <v>21392</v>
      </c>
    </row>
    <row r="109" spans="1:26" ht="16.5" customHeight="1">
      <c r="A109" s="10" t="s">
        <v>132</v>
      </c>
      <c r="B109" s="11" t="str">
        <f>INDEX('[1]Customer Info'!$K:$K,MATCH(A109,'[1]Customer Info'!$A:$A,0))</f>
        <v>Arafat Hossain</v>
      </c>
      <c r="C109" s="10" t="str">
        <f>VLOOKUP(A109,'[1]Customer Info'!$A:$D,4,FALSE)</f>
        <v>Male</v>
      </c>
      <c r="D109" s="10">
        <f>INDEX('[1]Customer Info'!$E:$E,MATCH(A109,'[1]Customer Info'!$A:$A,0))</f>
        <v>43</v>
      </c>
      <c r="E109" s="10" t="str">
        <f>VLOOKUP(A109,'[1]Customer Info'!$A:$F,6,FALSE)</f>
        <v>Sylhet</v>
      </c>
      <c r="F109" s="12">
        <f>INDEX('[1]Customer Info'!$G:$G,MATCH(A109,'[1]Customer Info'!$A:$A,0))</f>
        <v>44619</v>
      </c>
      <c r="G109" s="13">
        <f>INDEX('[1]Purchase Info'!$B:$B,MATCH(A109,'[1]Purchase Info'!$A:$A,0))</f>
        <v>45638</v>
      </c>
      <c r="H109" s="10">
        <f>INDEX('[1]Purchase Info'!$C:$C,MATCH(A109,'[1]Purchase Info'!$A:$A,0))</f>
        <v>20</v>
      </c>
      <c r="I109" s="14">
        <f>INDEX('[1]Purchase Info'!$D:$D,MATCH(A109,'[1]Purchase Info'!$A:$A,0))</f>
        <v>30180</v>
      </c>
      <c r="J109" s="4">
        <f>INDEX('[1]Purchase Info'!$E:$E,MATCH(A109,'[1]Purchase Info'!$A:$A,0))</f>
        <v>3</v>
      </c>
      <c r="K109" s="15">
        <f>INDEX('[1]Purchase Info'!$F:$F,MATCH(A109,'[1]Purchase Info'!$A:$A,0))</f>
        <v>0</v>
      </c>
      <c r="L109" s="10" t="str">
        <f>VLOOKUP(A109,'[1]App Info'!$A:$B,2,FALSE)</f>
        <v>N</v>
      </c>
      <c r="M109" s="16">
        <f t="shared" ca="1" si="12"/>
        <v>40</v>
      </c>
      <c r="N109" s="16">
        <f t="shared" si="13"/>
        <v>215</v>
      </c>
      <c r="O109" s="16" t="str">
        <f t="shared" si="14"/>
        <v>&gt;180 Days</v>
      </c>
      <c r="P109" s="17">
        <f t="shared" ca="1" si="15"/>
        <v>0.5</v>
      </c>
      <c r="Q109" s="28">
        <f t="shared" si="16"/>
        <v>1509</v>
      </c>
      <c r="R109" s="4">
        <f>VLOOKUP(O109,{"&lt; 15 Days",0;"15-30 Days",1;"30-60 Days",2;"60-180 Days",3;"&gt;180 Days",4},2,FALSE)</f>
        <v>4</v>
      </c>
      <c r="S109" s="4">
        <f ca="1">VLOOKUP(P109,{0,3;2,2;5,1;9,0},2,TRUE)</f>
        <v>3</v>
      </c>
      <c r="T109" s="4">
        <f t="shared" si="17"/>
        <v>0</v>
      </c>
      <c r="U109" s="4">
        <f t="shared" si="18"/>
        <v>1</v>
      </c>
      <c r="V109" s="4">
        <f t="shared" si="19"/>
        <v>0</v>
      </c>
      <c r="W109" s="4">
        <f t="shared" si="20"/>
        <v>1</v>
      </c>
      <c r="X109" s="4">
        <f t="shared" ca="1" si="21"/>
        <v>9</v>
      </c>
      <c r="Y109" s="4" t="str">
        <f t="shared" ca="1" si="22"/>
        <v xml:space="preserve"> Very High</v>
      </c>
      <c r="Z109" s="2">
        <f t="shared" si="23"/>
        <v>30180</v>
      </c>
    </row>
    <row r="110" spans="1:26" ht="16.5" customHeight="1">
      <c r="A110" s="10" t="s">
        <v>133</v>
      </c>
      <c r="B110" s="11" t="str">
        <f>INDEX('[1]Customer Info'!$K:$K,MATCH(A110,'[1]Customer Info'!$A:$A,0))</f>
        <v>Jubayer Hossain</v>
      </c>
      <c r="C110" s="10" t="str">
        <f>VLOOKUP(A110,'[1]Customer Info'!$A:$D,4,FALSE)</f>
        <v>Male</v>
      </c>
      <c r="D110" s="10">
        <f>INDEX('[1]Customer Info'!$E:$E,MATCH(A110,'[1]Customer Info'!$A:$A,0))</f>
        <v>42</v>
      </c>
      <c r="E110" s="10" t="str">
        <f>VLOOKUP(A110,'[1]Customer Info'!$A:$F,6,FALSE)</f>
        <v>Sylhet</v>
      </c>
      <c r="F110" s="12">
        <f>INDEX('[1]Customer Info'!$G:$G,MATCH(A110,'[1]Customer Info'!$A:$A,0))</f>
        <v>44752</v>
      </c>
      <c r="G110" s="13">
        <f>INDEX('[1]Purchase Info'!$B:$B,MATCH(A110,'[1]Purchase Info'!$A:$A,0))</f>
        <v>45139</v>
      </c>
      <c r="H110" s="10">
        <f>INDEX('[1]Purchase Info'!$C:$C,MATCH(A110,'[1]Purchase Info'!$A:$A,0))</f>
        <v>18</v>
      </c>
      <c r="I110" s="14">
        <f>INDEX('[1]Purchase Info'!$D:$D,MATCH(A110,'[1]Purchase Info'!$A:$A,0))</f>
        <v>25308</v>
      </c>
      <c r="J110" s="4">
        <f>INDEX('[1]Purchase Info'!$E:$E,MATCH(A110,'[1]Purchase Info'!$A:$A,0))</f>
        <v>1</v>
      </c>
      <c r="K110" s="15">
        <f>INDEX('[1]Purchase Info'!$F:$F,MATCH(A110,'[1]Purchase Info'!$A:$A,0))</f>
        <v>3</v>
      </c>
      <c r="L110" s="10" t="str">
        <f>VLOOKUP(A110,'[1]App Info'!$A:$B,2,FALSE)</f>
        <v>N</v>
      </c>
      <c r="M110" s="16">
        <f t="shared" ca="1" si="12"/>
        <v>36</v>
      </c>
      <c r="N110" s="16">
        <f t="shared" si="13"/>
        <v>714</v>
      </c>
      <c r="O110" s="16" t="str">
        <f t="shared" si="14"/>
        <v>&gt;180 Days</v>
      </c>
      <c r="P110" s="17">
        <f t="shared" ca="1" si="15"/>
        <v>0.5</v>
      </c>
      <c r="Q110" s="28">
        <f t="shared" si="16"/>
        <v>1406</v>
      </c>
      <c r="R110" s="4">
        <f>VLOOKUP(O110,{"&lt; 15 Days",0;"15-30 Days",1;"30-60 Days",2;"60-180 Days",3;"&gt;180 Days",4},2,FALSE)</f>
        <v>4</v>
      </c>
      <c r="S110" s="4">
        <f ca="1">VLOOKUP(P110,{0,3;2,2;5,1;9,0},2,TRUE)</f>
        <v>3</v>
      </c>
      <c r="T110" s="4">
        <f t="shared" si="17"/>
        <v>0</v>
      </c>
      <c r="U110" s="4">
        <f t="shared" si="18"/>
        <v>0</v>
      </c>
      <c r="V110" s="4">
        <f t="shared" si="19"/>
        <v>0</v>
      </c>
      <c r="W110" s="4">
        <f t="shared" si="20"/>
        <v>0</v>
      </c>
      <c r="X110" s="4">
        <f t="shared" ca="1" si="21"/>
        <v>7</v>
      </c>
      <c r="Y110" s="4" t="str">
        <f t="shared" ca="1" si="22"/>
        <v xml:space="preserve"> High Risk</v>
      </c>
      <c r="Z110" s="2">
        <f t="shared" si="23"/>
        <v>25308</v>
      </c>
    </row>
    <row r="111" spans="1:26" ht="16.5" customHeight="1">
      <c r="A111" s="10" t="s">
        <v>134</v>
      </c>
      <c r="B111" s="11" t="str">
        <f>INDEX('[1]Customer Info'!$K:$K,MATCH(A111,'[1]Customer Info'!$A:$A,0))</f>
        <v>Nishat Tamanna</v>
      </c>
      <c r="C111" s="10" t="str">
        <f>VLOOKUP(A111,'[1]Customer Info'!$A:$D,4,FALSE)</f>
        <v>Female</v>
      </c>
      <c r="D111" s="10">
        <f>INDEX('[1]Customer Info'!$E:$E,MATCH(A111,'[1]Customer Info'!$A:$A,0))</f>
        <v>37</v>
      </c>
      <c r="E111" s="10" t="str">
        <f>VLOOKUP(A111,'[1]Customer Info'!$A:$F,6,FALSE)</f>
        <v>Chittagong</v>
      </c>
      <c r="F111" s="12">
        <f>INDEX('[1]Customer Info'!$G:$G,MATCH(A111,'[1]Customer Info'!$A:$A,0))</f>
        <v>45565</v>
      </c>
      <c r="G111" s="13">
        <f>INDEX('[1]Purchase Info'!$B:$B,MATCH(A111,'[1]Purchase Info'!$A:$A,0))</f>
        <v>45806</v>
      </c>
      <c r="H111" s="10">
        <f>INDEX('[1]Purchase Info'!$C:$C,MATCH(A111,'[1]Purchase Info'!$A:$A,0))</f>
        <v>26</v>
      </c>
      <c r="I111" s="14">
        <f>INDEX('[1]Purchase Info'!$D:$D,MATCH(A111,'[1]Purchase Info'!$A:$A,0))</f>
        <v>26598</v>
      </c>
      <c r="J111" s="4">
        <f>INDEX('[1]Purchase Info'!$E:$E,MATCH(A111,'[1]Purchase Info'!$A:$A,0))</f>
        <v>10</v>
      </c>
      <c r="K111" s="15">
        <f>INDEX('[1]Purchase Info'!$F:$F,MATCH(A111,'[1]Purchase Info'!$A:$A,0))</f>
        <v>2</v>
      </c>
      <c r="L111" s="10" t="str">
        <f>VLOOKUP(A111,'[1]App Info'!$A:$B,2,FALSE)</f>
        <v>N</v>
      </c>
      <c r="M111" s="16">
        <f t="shared" ca="1" si="12"/>
        <v>9</v>
      </c>
      <c r="N111" s="16">
        <f t="shared" si="13"/>
        <v>47</v>
      </c>
      <c r="O111" s="16" t="str">
        <f t="shared" si="14"/>
        <v>30-60 Days</v>
      </c>
      <c r="P111" s="17">
        <f t="shared" ca="1" si="15"/>
        <v>2.8888888888888888</v>
      </c>
      <c r="Q111" s="28">
        <f t="shared" si="16"/>
        <v>1023</v>
      </c>
      <c r="R111" s="4">
        <f>VLOOKUP(O111,{"&lt; 15 Days",0;"15-30 Days",1;"30-60 Days",2;"60-180 Days",3;"&gt;180 Days",4},2,FALSE)</f>
        <v>2</v>
      </c>
      <c r="S111" s="4">
        <f ca="1">VLOOKUP(P111,{0,3;2,2;5,1;9,0},2,TRUE)</f>
        <v>2</v>
      </c>
      <c r="T111" s="4">
        <f t="shared" si="17"/>
        <v>0</v>
      </c>
      <c r="U111" s="4">
        <f t="shared" si="18"/>
        <v>1</v>
      </c>
      <c r="V111" s="4">
        <f t="shared" si="19"/>
        <v>0</v>
      </c>
      <c r="W111" s="4">
        <f t="shared" si="20"/>
        <v>1</v>
      </c>
      <c r="X111" s="4">
        <f t="shared" ca="1" si="21"/>
        <v>6</v>
      </c>
      <c r="Y111" s="4" t="str">
        <f t="shared" ca="1" si="22"/>
        <v xml:space="preserve"> High Risk</v>
      </c>
      <c r="Z111" s="2">
        <f t="shared" si="23"/>
        <v>26598</v>
      </c>
    </row>
    <row r="112" spans="1:26" ht="16.5" customHeight="1">
      <c r="A112" s="10" t="s">
        <v>135</v>
      </c>
      <c r="B112" s="11" t="str">
        <f>INDEX('[1]Customer Info'!$K:$K,MATCH(A112,'[1]Customer Info'!$A:$A,0))</f>
        <v>Raihan Mahmud</v>
      </c>
      <c r="C112" s="10" t="str">
        <f>VLOOKUP(A112,'[1]Customer Info'!$A:$D,4,FALSE)</f>
        <v>Male</v>
      </c>
      <c r="D112" s="10">
        <f>INDEX('[1]Customer Info'!$E:$E,MATCH(A112,'[1]Customer Info'!$A:$A,0))</f>
        <v>25</v>
      </c>
      <c r="E112" s="10" t="str">
        <f>VLOOKUP(A112,'[1]Customer Info'!$A:$F,6,FALSE)</f>
        <v>Sylhet</v>
      </c>
      <c r="F112" s="12">
        <f>INDEX('[1]Customer Info'!$G:$G,MATCH(A112,'[1]Customer Info'!$A:$A,0))</f>
        <v>44587</v>
      </c>
      <c r="G112" s="13">
        <f>INDEX('[1]Purchase Info'!$B:$B,MATCH(A112,'[1]Purchase Info'!$A:$A,0))</f>
        <v>45154</v>
      </c>
      <c r="H112" s="10">
        <f>INDEX('[1]Purchase Info'!$C:$C,MATCH(A112,'[1]Purchase Info'!$A:$A,0))</f>
        <v>9</v>
      </c>
      <c r="I112" s="14">
        <f>INDEX('[1]Purchase Info'!$D:$D,MATCH(A112,'[1]Purchase Info'!$A:$A,0))</f>
        <v>7740</v>
      </c>
      <c r="J112" s="4">
        <f>INDEX('[1]Purchase Info'!$E:$E,MATCH(A112,'[1]Purchase Info'!$A:$A,0))</f>
        <v>3</v>
      </c>
      <c r="K112" s="15">
        <f>INDEX('[1]Purchase Info'!$F:$F,MATCH(A112,'[1]Purchase Info'!$A:$A,0))</f>
        <v>3</v>
      </c>
      <c r="L112" s="10" t="str">
        <f>VLOOKUP(A112,'[1]App Info'!$A:$B,2,FALSE)</f>
        <v>Y</v>
      </c>
      <c r="M112" s="16">
        <f t="shared" ca="1" si="12"/>
        <v>41</v>
      </c>
      <c r="N112" s="16">
        <f t="shared" si="13"/>
        <v>699</v>
      </c>
      <c r="O112" s="16" t="str">
        <f t="shared" si="14"/>
        <v>&gt;180 Days</v>
      </c>
      <c r="P112" s="17">
        <f t="shared" ca="1" si="15"/>
        <v>0.21951219512195122</v>
      </c>
      <c r="Q112" s="28">
        <f t="shared" si="16"/>
        <v>860</v>
      </c>
      <c r="R112" s="4">
        <f>VLOOKUP(O112,{"&lt; 15 Days",0;"15-30 Days",1;"30-60 Days",2;"60-180 Days",3;"&gt;180 Days",4},2,FALSE)</f>
        <v>4</v>
      </c>
      <c r="S112" s="4">
        <f ca="1">VLOOKUP(P112,{0,3;2,2;5,1;9,0},2,TRUE)</f>
        <v>3</v>
      </c>
      <c r="T112" s="4">
        <f t="shared" si="17"/>
        <v>0</v>
      </c>
      <c r="U112" s="4">
        <f t="shared" si="18"/>
        <v>1</v>
      </c>
      <c r="V112" s="4">
        <f t="shared" si="19"/>
        <v>2</v>
      </c>
      <c r="W112" s="4">
        <f t="shared" si="20"/>
        <v>0</v>
      </c>
      <c r="X112" s="4">
        <f t="shared" ca="1" si="21"/>
        <v>10</v>
      </c>
      <c r="Y112" s="4" t="str">
        <f t="shared" ca="1" si="22"/>
        <v xml:space="preserve"> Very High</v>
      </c>
      <c r="Z112" s="2">
        <f t="shared" si="23"/>
        <v>7740</v>
      </c>
    </row>
    <row r="113" spans="1:26" ht="16.5" customHeight="1">
      <c r="A113" s="10" t="s">
        <v>136</v>
      </c>
      <c r="B113" s="11" t="str">
        <f>INDEX('[1]Customer Info'!$K:$K,MATCH(A113,'[1]Customer Info'!$A:$A,0))</f>
        <v>Shanta Akter</v>
      </c>
      <c r="C113" s="10" t="str">
        <f>VLOOKUP(A113,'[1]Customer Info'!$A:$D,4,FALSE)</f>
        <v>Female</v>
      </c>
      <c r="D113" s="10">
        <f>INDEX('[1]Customer Info'!$E:$E,MATCH(A113,'[1]Customer Info'!$A:$A,0))</f>
        <v>39</v>
      </c>
      <c r="E113" s="10" t="str">
        <f>VLOOKUP(A113,'[1]Customer Info'!$A:$F,6,FALSE)</f>
        <v>Chittagong</v>
      </c>
      <c r="F113" s="12">
        <f>INDEX('[1]Customer Info'!$G:$G,MATCH(A113,'[1]Customer Info'!$A:$A,0))</f>
        <v>45213</v>
      </c>
      <c r="G113" s="13">
        <f>INDEX('[1]Purchase Info'!$B:$B,MATCH(A113,'[1]Purchase Info'!$A:$A,0))</f>
        <v>45812</v>
      </c>
      <c r="H113" s="10">
        <f>INDEX('[1]Purchase Info'!$C:$C,MATCH(A113,'[1]Purchase Info'!$A:$A,0))</f>
        <v>4</v>
      </c>
      <c r="I113" s="14">
        <f>INDEX('[1]Purchase Info'!$D:$D,MATCH(A113,'[1]Purchase Info'!$A:$A,0))</f>
        <v>4888</v>
      </c>
      <c r="J113" s="4">
        <f>INDEX('[1]Purchase Info'!$E:$E,MATCH(A113,'[1]Purchase Info'!$A:$A,0))</f>
        <v>7</v>
      </c>
      <c r="K113" s="15">
        <f>INDEX('[1]Purchase Info'!$F:$F,MATCH(A113,'[1]Purchase Info'!$A:$A,0))</f>
        <v>3</v>
      </c>
      <c r="L113" s="10" t="str">
        <f>VLOOKUP(A113,'[1]App Info'!$A:$B,2,FALSE)</f>
        <v>Y</v>
      </c>
      <c r="M113" s="16">
        <f t="shared" ca="1" si="12"/>
        <v>21</v>
      </c>
      <c r="N113" s="16">
        <f t="shared" si="13"/>
        <v>41</v>
      </c>
      <c r="O113" s="16" t="str">
        <f t="shared" si="14"/>
        <v>30-60 Days</v>
      </c>
      <c r="P113" s="17">
        <f t="shared" ca="1" si="15"/>
        <v>0.19047619047619047</v>
      </c>
      <c r="Q113" s="28">
        <f t="shared" si="16"/>
        <v>1222</v>
      </c>
      <c r="R113" s="4">
        <f>VLOOKUP(O113,{"&lt; 15 Days",0;"15-30 Days",1;"30-60 Days",2;"60-180 Days",3;"&gt;180 Days",4},2,FALSE)</f>
        <v>2</v>
      </c>
      <c r="S113" s="4">
        <f ca="1">VLOOKUP(P113,{0,3;2,2;5,1;9,0},2,TRUE)</f>
        <v>3</v>
      </c>
      <c r="T113" s="4">
        <f t="shared" si="17"/>
        <v>0</v>
      </c>
      <c r="U113" s="4">
        <f t="shared" si="18"/>
        <v>1</v>
      </c>
      <c r="V113" s="4">
        <f t="shared" si="19"/>
        <v>2</v>
      </c>
      <c r="W113" s="4">
        <f t="shared" si="20"/>
        <v>0</v>
      </c>
      <c r="X113" s="4">
        <f t="shared" ca="1" si="21"/>
        <v>8</v>
      </c>
      <c r="Y113" s="4" t="str">
        <f t="shared" ca="1" si="22"/>
        <v xml:space="preserve"> High Risk</v>
      </c>
      <c r="Z113" s="2">
        <f t="shared" si="23"/>
        <v>4888</v>
      </c>
    </row>
    <row r="114" spans="1:26" ht="16.5" customHeight="1">
      <c r="A114" s="10" t="s">
        <v>137</v>
      </c>
      <c r="B114" s="11" t="str">
        <f>INDEX('[1]Customer Info'!$K:$K,MATCH(A114,'[1]Customer Info'!$A:$A,0))</f>
        <v>Sabbir Hossain</v>
      </c>
      <c r="C114" s="10" t="str">
        <f>VLOOKUP(A114,'[1]Customer Info'!$A:$D,4,FALSE)</f>
        <v>Male</v>
      </c>
      <c r="D114" s="10">
        <f>INDEX('[1]Customer Info'!$E:$E,MATCH(A114,'[1]Customer Info'!$A:$A,0))</f>
        <v>25</v>
      </c>
      <c r="E114" s="10" t="str">
        <f>VLOOKUP(A114,'[1]Customer Info'!$A:$F,6,FALSE)</f>
        <v>Sylhet</v>
      </c>
      <c r="F114" s="12">
        <f>INDEX('[1]Customer Info'!$G:$G,MATCH(A114,'[1]Customer Info'!$A:$A,0))</f>
        <v>44978</v>
      </c>
      <c r="G114" s="13">
        <f>INDEX('[1]Purchase Info'!$B:$B,MATCH(A114,'[1]Purchase Info'!$A:$A,0))</f>
        <v>45703</v>
      </c>
      <c r="H114" s="10">
        <f>INDEX('[1]Purchase Info'!$C:$C,MATCH(A114,'[1]Purchase Info'!$A:$A,0))</f>
        <v>23</v>
      </c>
      <c r="I114" s="14">
        <f>INDEX('[1]Purchase Info'!$D:$D,MATCH(A114,'[1]Purchase Info'!$A:$A,0))</f>
        <v>37881</v>
      </c>
      <c r="J114" s="4">
        <f>INDEX('[1]Purchase Info'!$E:$E,MATCH(A114,'[1]Purchase Info'!$A:$A,0))</f>
        <v>3</v>
      </c>
      <c r="K114" s="15">
        <f>INDEX('[1]Purchase Info'!$F:$F,MATCH(A114,'[1]Purchase Info'!$A:$A,0))</f>
        <v>5</v>
      </c>
      <c r="L114" s="10" t="str">
        <f>VLOOKUP(A114,'[1]App Info'!$A:$B,2,FALSE)</f>
        <v>N</v>
      </c>
      <c r="M114" s="16">
        <f t="shared" ca="1" si="12"/>
        <v>28</v>
      </c>
      <c r="N114" s="16">
        <f t="shared" si="13"/>
        <v>150</v>
      </c>
      <c r="O114" s="16" t="str">
        <f t="shared" si="14"/>
        <v>60-180 Days</v>
      </c>
      <c r="P114" s="17">
        <f t="shared" ca="1" si="15"/>
        <v>0.8214285714285714</v>
      </c>
      <c r="Q114" s="28">
        <f t="shared" si="16"/>
        <v>1647</v>
      </c>
      <c r="R114" s="4">
        <f>VLOOKUP(O114,{"&lt; 15 Days",0;"15-30 Days",1;"30-60 Days",2;"60-180 Days",3;"&gt;180 Days",4},2,FALSE)</f>
        <v>3</v>
      </c>
      <c r="S114" s="4">
        <f ca="1">VLOOKUP(P114,{0,3;2,2;5,1;9,0},2,TRUE)</f>
        <v>3</v>
      </c>
      <c r="T114" s="4">
        <f t="shared" si="17"/>
        <v>0</v>
      </c>
      <c r="U114" s="4">
        <f t="shared" si="18"/>
        <v>1</v>
      </c>
      <c r="V114" s="4">
        <f t="shared" si="19"/>
        <v>0</v>
      </c>
      <c r="W114" s="4">
        <f t="shared" si="20"/>
        <v>0</v>
      </c>
      <c r="X114" s="4">
        <f t="shared" ca="1" si="21"/>
        <v>7</v>
      </c>
      <c r="Y114" s="4" t="str">
        <f t="shared" ca="1" si="22"/>
        <v xml:space="preserve"> High Risk</v>
      </c>
      <c r="Z114" s="2">
        <f t="shared" si="23"/>
        <v>37881</v>
      </c>
    </row>
    <row r="115" spans="1:26" ht="16.5" customHeight="1">
      <c r="A115" s="10" t="s">
        <v>138</v>
      </c>
      <c r="B115" s="11" t="str">
        <f>INDEX('[1]Customer Info'!$K:$K,MATCH(A115,'[1]Customer Info'!$A:$A,0))</f>
        <v>Swarna Roy</v>
      </c>
      <c r="C115" s="10" t="str">
        <f>VLOOKUP(A115,'[1]Customer Info'!$A:$D,4,FALSE)</f>
        <v>Female</v>
      </c>
      <c r="D115" s="10">
        <f>INDEX('[1]Customer Info'!$E:$E,MATCH(A115,'[1]Customer Info'!$A:$A,0))</f>
        <v>35</v>
      </c>
      <c r="E115" s="10" t="str">
        <f>VLOOKUP(A115,'[1]Customer Info'!$A:$F,6,FALSE)</f>
        <v>Chittagong</v>
      </c>
      <c r="F115" s="12">
        <f>INDEX('[1]Customer Info'!$G:$G,MATCH(A115,'[1]Customer Info'!$A:$A,0))</f>
        <v>45458</v>
      </c>
      <c r="G115" s="13">
        <f>INDEX('[1]Purchase Info'!$B:$B,MATCH(A115,'[1]Purchase Info'!$A:$A,0))</f>
        <v>45641</v>
      </c>
      <c r="H115" s="10">
        <f>INDEX('[1]Purchase Info'!$C:$C,MATCH(A115,'[1]Purchase Info'!$A:$A,0))</f>
        <v>12</v>
      </c>
      <c r="I115" s="14">
        <f>INDEX('[1]Purchase Info'!$D:$D,MATCH(A115,'[1]Purchase Info'!$A:$A,0))</f>
        <v>20328</v>
      </c>
      <c r="J115" s="4">
        <f>INDEX('[1]Purchase Info'!$E:$E,MATCH(A115,'[1]Purchase Info'!$A:$A,0))</f>
        <v>7</v>
      </c>
      <c r="K115" s="15">
        <f>INDEX('[1]Purchase Info'!$F:$F,MATCH(A115,'[1]Purchase Info'!$A:$A,0))</f>
        <v>1</v>
      </c>
      <c r="L115" s="10" t="str">
        <f>VLOOKUP(A115,'[1]App Info'!$A:$B,2,FALSE)</f>
        <v>N</v>
      </c>
      <c r="M115" s="16">
        <f t="shared" ca="1" si="12"/>
        <v>13</v>
      </c>
      <c r="N115" s="16">
        <f t="shared" si="13"/>
        <v>212</v>
      </c>
      <c r="O115" s="16" t="str">
        <f t="shared" si="14"/>
        <v>&gt;180 Days</v>
      </c>
      <c r="P115" s="17">
        <f t="shared" ca="1" si="15"/>
        <v>0.92307692307692313</v>
      </c>
      <c r="Q115" s="28">
        <f t="shared" si="16"/>
        <v>1694</v>
      </c>
      <c r="R115" s="4">
        <f>VLOOKUP(O115,{"&lt; 15 Days",0;"15-30 Days",1;"30-60 Days",2;"60-180 Days",3;"&gt;180 Days",4},2,FALSE)</f>
        <v>4</v>
      </c>
      <c r="S115" s="4">
        <f ca="1">VLOOKUP(P115,{0,3;2,2;5,1;9,0},2,TRUE)</f>
        <v>3</v>
      </c>
      <c r="T115" s="4">
        <f t="shared" si="17"/>
        <v>0</v>
      </c>
      <c r="U115" s="4">
        <f t="shared" si="18"/>
        <v>1</v>
      </c>
      <c r="V115" s="4">
        <f t="shared" si="19"/>
        <v>0</v>
      </c>
      <c r="W115" s="4">
        <f t="shared" si="20"/>
        <v>1</v>
      </c>
      <c r="X115" s="4">
        <f t="shared" ca="1" si="21"/>
        <v>9</v>
      </c>
      <c r="Y115" s="4" t="str">
        <f t="shared" ca="1" si="22"/>
        <v xml:space="preserve"> Very High</v>
      </c>
      <c r="Z115" s="2">
        <f t="shared" si="23"/>
        <v>20328</v>
      </c>
    </row>
    <row r="116" spans="1:26" ht="16.5" customHeight="1">
      <c r="A116" s="10" t="s">
        <v>139</v>
      </c>
      <c r="B116" s="11" t="str">
        <f>INDEX('[1]Customer Info'!$K:$K,MATCH(A116,'[1]Customer Info'!$A:$A,0))</f>
        <v>Mamun Chowdhury</v>
      </c>
      <c r="C116" s="10" t="str">
        <f>VLOOKUP(A116,'[1]Customer Info'!$A:$D,4,FALSE)</f>
        <v>Male</v>
      </c>
      <c r="D116" s="10">
        <f>INDEX('[1]Customer Info'!$E:$E,MATCH(A116,'[1]Customer Info'!$A:$A,0))</f>
        <v>34</v>
      </c>
      <c r="E116" s="10" t="str">
        <f>VLOOKUP(A116,'[1]Customer Info'!$A:$F,6,FALSE)</f>
        <v>Dhaka</v>
      </c>
      <c r="F116" s="12">
        <f>INDEX('[1]Customer Info'!$G:$G,MATCH(A116,'[1]Customer Info'!$A:$A,0))</f>
        <v>44902</v>
      </c>
      <c r="G116" s="13">
        <f>INDEX('[1]Purchase Info'!$B:$B,MATCH(A116,'[1]Purchase Info'!$A:$A,0))</f>
        <v>45110</v>
      </c>
      <c r="H116" s="10">
        <f>INDEX('[1]Purchase Info'!$C:$C,MATCH(A116,'[1]Purchase Info'!$A:$A,0))</f>
        <v>17</v>
      </c>
      <c r="I116" s="14">
        <f>INDEX('[1]Purchase Info'!$D:$D,MATCH(A116,'[1]Purchase Info'!$A:$A,0))</f>
        <v>10795</v>
      </c>
      <c r="J116" s="4">
        <f>INDEX('[1]Purchase Info'!$E:$E,MATCH(A116,'[1]Purchase Info'!$A:$A,0))</f>
        <v>3</v>
      </c>
      <c r="K116" s="15">
        <f>INDEX('[1]Purchase Info'!$F:$F,MATCH(A116,'[1]Purchase Info'!$A:$A,0))</f>
        <v>1</v>
      </c>
      <c r="L116" s="10" t="str">
        <f>VLOOKUP(A116,'[1]App Info'!$A:$B,2,FALSE)</f>
        <v>Y</v>
      </c>
      <c r="M116" s="16">
        <f t="shared" ca="1" si="12"/>
        <v>31</v>
      </c>
      <c r="N116" s="16">
        <f t="shared" si="13"/>
        <v>743</v>
      </c>
      <c r="O116" s="16" t="str">
        <f t="shared" si="14"/>
        <v>&gt;180 Days</v>
      </c>
      <c r="P116" s="17">
        <f t="shared" ca="1" si="15"/>
        <v>0.54838709677419351</v>
      </c>
      <c r="Q116" s="28">
        <f t="shared" si="16"/>
        <v>635</v>
      </c>
      <c r="R116" s="4">
        <f>VLOOKUP(O116,{"&lt; 15 Days",0;"15-30 Days",1;"30-60 Days",2;"60-180 Days",3;"&gt;180 Days",4},2,FALSE)</f>
        <v>4</v>
      </c>
      <c r="S116" s="4">
        <f ca="1">VLOOKUP(P116,{0,3;2,2;5,1;9,0},2,TRUE)</f>
        <v>3</v>
      </c>
      <c r="T116" s="4">
        <f t="shared" si="17"/>
        <v>1</v>
      </c>
      <c r="U116" s="4">
        <f t="shared" si="18"/>
        <v>1</v>
      </c>
      <c r="V116" s="4">
        <f t="shared" si="19"/>
        <v>2</v>
      </c>
      <c r="W116" s="4">
        <f t="shared" si="20"/>
        <v>1</v>
      </c>
      <c r="X116" s="4">
        <f t="shared" ca="1" si="21"/>
        <v>12</v>
      </c>
      <c r="Y116" s="4" t="str">
        <f t="shared" ca="1" si="22"/>
        <v xml:space="preserve"> Very High</v>
      </c>
      <c r="Z116" s="2">
        <f t="shared" si="23"/>
        <v>10795</v>
      </c>
    </row>
    <row r="117" spans="1:26" ht="16.5" customHeight="1">
      <c r="A117" s="10" t="s">
        <v>140</v>
      </c>
      <c r="B117" s="11" t="str">
        <f>INDEX('[1]Customer Info'!$K:$K,MATCH(A117,'[1]Customer Info'!$A:$A,0))</f>
        <v>Rifat Jahan</v>
      </c>
      <c r="C117" s="10" t="str">
        <f>VLOOKUP(A117,'[1]Customer Info'!$A:$D,4,FALSE)</f>
        <v>Female</v>
      </c>
      <c r="D117" s="10">
        <f>INDEX('[1]Customer Info'!$E:$E,MATCH(A117,'[1]Customer Info'!$A:$A,0))</f>
        <v>30</v>
      </c>
      <c r="E117" s="10" t="str">
        <f>VLOOKUP(A117,'[1]Customer Info'!$A:$F,6,FALSE)</f>
        <v>Dhaka</v>
      </c>
      <c r="F117" s="12">
        <f>INDEX('[1]Customer Info'!$G:$G,MATCH(A117,'[1]Customer Info'!$A:$A,0))</f>
        <v>45838</v>
      </c>
      <c r="G117" s="13">
        <f>INDEX('[1]Purchase Info'!$B:$B,MATCH(A117,'[1]Purchase Info'!$A:$A,0))</f>
        <v>45840</v>
      </c>
      <c r="H117" s="10">
        <f>INDEX('[1]Purchase Info'!$C:$C,MATCH(A117,'[1]Purchase Info'!$A:$A,0))</f>
        <v>2</v>
      </c>
      <c r="I117" s="14">
        <f>INDEX('[1]Purchase Info'!$D:$D,MATCH(A117,'[1]Purchase Info'!$A:$A,0))</f>
        <v>1772</v>
      </c>
      <c r="J117" s="4">
        <f>INDEX('[1]Purchase Info'!$E:$E,MATCH(A117,'[1]Purchase Info'!$A:$A,0))</f>
        <v>9</v>
      </c>
      <c r="K117" s="15">
        <f>INDEX('[1]Purchase Info'!$F:$F,MATCH(A117,'[1]Purchase Info'!$A:$A,0))</f>
        <v>3</v>
      </c>
      <c r="L117" s="10" t="str">
        <f>VLOOKUP(A117,'[1]App Info'!$A:$B,2,FALSE)</f>
        <v>Y</v>
      </c>
      <c r="M117" s="16">
        <f t="shared" ca="1" si="12"/>
        <v>0</v>
      </c>
      <c r="N117" s="16">
        <f t="shared" si="13"/>
        <v>13</v>
      </c>
      <c r="O117" s="16" t="str">
        <f t="shared" si="14"/>
        <v>&lt; 15 Days</v>
      </c>
      <c r="P117" s="17">
        <v>0</v>
      </c>
      <c r="Q117" s="28">
        <f t="shared" si="16"/>
        <v>886</v>
      </c>
      <c r="R117" s="4">
        <f>VLOOKUP(O117,{"&lt; 15 Days",0;"15-30 Days",1;"30-60 Days",2;"60-180 Days",3;"&gt;180 Days",4},2,FALSE)</f>
        <v>0</v>
      </c>
      <c r="S117" s="4">
        <f>VLOOKUP(P117,{0,3;2,2;5,1;9,0},2,TRUE)</f>
        <v>3</v>
      </c>
      <c r="T117" s="4">
        <f t="shared" si="17"/>
        <v>0</v>
      </c>
      <c r="U117" s="4">
        <f t="shared" si="18"/>
        <v>1</v>
      </c>
      <c r="V117" s="4">
        <f t="shared" si="19"/>
        <v>2</v>
      </c>
      <c r="W117" s="4">
        <f t="shared" si="20"/>
        <v>0</v>
      </c>
      <c r="X117" s="4">
        <f t="shared" si="21"/>
        <v>6</v>
      </c>
      <c r="Y117" s="4" t="str">
        <f t="shared" si="22"/>
        <v xml:space="preserve"> High Risk</v>
      </c>
      <c r="Z117" s="2">
        <f t="shared" si="23"/>
        <v>1772</v>
      </c>
    </row>
    <row r="118" spans="1:26" ht="16.5" customHeight="1">
      <c r="A118" s="10" t="s">
        <v>141</v>
      </c>
      <c r="B118" s="11" t="str">
        <f>INDEX('[1]Customer Info'!$K:$K,MATCH(A118,'[1]Customer Info'!$A:$A,0))</f>
        <v>Zubair Rahman</v>
      </c>
      <c r="C118" s="10" t="str">
        <f>VLOOKUP(A118,'[1]Customer Info'!$A:$D,4,FALSE)</f>
        <v>Male</v>
      </c>
      <c r="D118" s="10">
        <f>INDEX('[1]Customer Info'!$E:$E,MATCH(A118,'[1]Customer Info'!$A:$A,0))</f>
        <v>39</v>
      </c>
      <c r="E118" s="10" t="str">
        <f>VLOOKUP(A118,'[1]Customer Info'!$A:$F,6,FALSE)</f>
        <v>Chittagong</v>
      </c>
      <c r="F118" s="12">
        <f>INDEX('[1]Customer Info'!$G:$G,MATCH(A118,'[1]Customer Info'!$A:$A,0))</f>
        <v>45733</v>
      </c>
      <c r="G118" s="13">
        <f>INDEX('[1]Purchase Info'!$B:$B,MATCH(A118,'[1]Purchase Info'!$A:$A,0))</f>
        <v>45781</v>
      </c>
      <c r="H118" s="10">
        <f>INDEX('[1]Purchase Info'!$C:$C,MATCH(A118,'[1]Purchase Info'!$A:$A,0))</f>
        <v>10</v>
      </c>
      <c r="I118" s="14">
        <f>INDEX('[1]Purchase Info'!$D:$D,MATCH(A118,'[1]Purchase Info'!$A:$A,0))</f>
        <v>11260</v>
      </c>
      <c r="J118" s="4">
        <f>INDEX('[1]Purchase Info'!$E:$E,MATCH(A118,'[1]Purchase Info'!$A:$A,0))</f>
        <v>8</v>
      </c>
      <c r="K118" s="15">
        <f>INDEX('[1]Purchase Info'!$F:$F,MATCH(A118,'[1]Purchase Info'!$A:$A,0))</f>
        <v>0</v>
      </c>
      <c r="L118" s="10" t="str">
        <f>VLOOKUP(A118,'[1]App Info'!$A:$B,2,FALSE)</f>
        <v>Y</v>
      </c>
      <c r="M118" s="16">
        <f t="shared" ca="1" si="12"/>
        <v>3</v>
      </c>
      <c r="N118" s="16">
        <f t="shared" si="13"/>
        <v>72</v>
      </c>
      <c r="O118" s="16" t="str">
        <f t="shared" si="14"/>
        <v>60-180 Days</v>
      </c>
      <c r="P118" s="17">
        <f t="shared" ca="1" si="15"/>
        <v>3.3333333333333335</v>
      </c>
      <c r="Q118" s="28">
        <f t="shared" si="16"/>
        <v>1126</v>
      </c>
      <c r="R118" s="4">
        <f>VLOOKUP(O118,{"&lt; 15 Days",0;"15-30 Days",1;"30-60 Days",2;"60-180 Days",3;"&gt;180 Days",4},2,FALSE)</f>
        <v>3</v>
      </c>
      <c r="S118" s="4">
        <f ca="1">VLOOKUP(P118,{0,3;2,2;5,1;9,0},2,TRUE)</f>
        <v>2</v>
      </c>
      <c r="T118" s="4">
        <f t="shared" si="17"/>
        <v>0</v>
      </c>
      <c r="U118" s="4">
        <f t="shared" si="18"/>
        <v>1</v>
      </c>
      <c r="V118" s="4">
        <f t="shared" si="19"/>
        <v>2</v>
      </c>
      <c r="W118" s="4">
        <f t="shared" si="20"/>
        <v>1</v>
      </c>
      <c r="X118" s="4">
        <f t="shared" ca="1" si="21"/>
        <v>9</v>
      </c>
      <c r="Y118" s="4" t="str">
        <f t="shared" ca="1" si="22"/>
        <v xml:space="preserve"> Very High</v>
      </c>
      <c r="Z118" s="2">
        <f t="shared" si="23"/>
        <v>11260</v>
      </c>
    </row>
    <row r="119" spans="1:26" ht="16.5" customHeight="1">
      <c r="A119" s="10" t="s">
        <v>142</v>
      </c>
      <c r="B119" s="11" t="str">
        <f>INDEX('[1]Customer Info'!$K:$K,MATCH(A119,'[1]Customer Info'!$A:$A,0))</f>
        <v>Liza Khanom</v>
      </c>
      <c r="C119" s="10" t="str">
        <f>VLOOKUP(A119,'[1]Customer Info'!$A:$D,4,FALSE)</f>
        <v>Female</v>
      </c>
      <c r="D119" s="10">
        <f>INDEX('[1]Customer Info'!$E:$E,MATCH(A119,'[1]Customer Info'!$A:$A,0))</f>
        <v>29</v>
      </c>
      <c r="E119" s="10" t="str">
        <f>VLOOKUP(A119,'[1]Customer Info'!$A:$F,6,FALSE)</f>
        <v>Chittagong</v>
      </c>
      <c r="F119" s="12">
        <f>INDEX('[1]Customer Info'!$G:$G,MATCH(A119,'[1]Customer Info'!$A:$A,0))</f>
        <v>44950</v>
      </c>
      <c r="G119" s="13">
        <f>INDEX('[1]Purchase Info'!$B:$B,MATCH(A119,'[1]Purchase Info'!$A:$A,0))</f>
        <v>45185</v>
      </c>
      <c r="H119" s="10">
        <f>INDEX('[1]Purchase Info'!$C:$C,MATCH(A119,'[1]Purchase Info'!$A:$A,0))</f>
        <v>5</v>
      </c>
      <c r="I119" s="14">
        <f>INDEX('[1]Purchase Info'!$D:$D,MATCH(A119,'[1]Purchase Info'!$A:$A,0))</f>
        <v>4295</v>
      </c>
      <c r="J119" s="4">
        <f>INDEX('[1]Purchase Info'!$E:$E,MATCH(A119,'[1]Purchase Info'!$A:$A,0))</f>
        <v>4</v>
      </c>
      <c r="K119" s="15">
        <f>INDEX('[1]Purchase Info'!$F:$F,MATCH(A119,'[1]Purchase Info'!$A:$A,0))</f>
        <v>5</v>
      </c>
      <c r="L119" s="10" t="str">
        <f>VLOOKUP(A119,'[1]App Info'!$A:$B,2,FALSE)</f>
        <v>Y</v>
      </c>
      <c r="M119" s="16">
        <f t="shared" ca="1" si="12"/>
        <v>29</v>
      </c>
      <c r="N119" s="16">
        <f t="shared" si="13"/>
        <v>668</v>
      </c>
      <c r="O119" s="16" t="str">
        <f t="shared" si="14"/>
        <v>&gt;180 Days</v>
      </c>
      <c r="P119" s="17">
        <f t="shared" ca="1" si="15"/>
        <v>0.17241379310344829</v>
      </c>
      <c r="Q119" s="28">
        <f t="shared" si="16"/>
        <v>859</v>
      </c>
      <c r="R119" s="4">
        <f>VLOOKUP(O119,{"&lt; 15 Days",0;"15-30 Days",1;"30-60 Days",2;"60-180 Days",3;"&gt;180 Days",4},2,FALSE)</f>
        <v>4</v>
      </c>
      <c r="S119" s="4">
        <f ca="1">VLOOKUP(P119,{0,3;2,2;5,1;9,0},2,TRUE)</f>
        <v>3</v>
      </c>
      <c r="T119" s="4">
        <f t="shared" si="17"/>
        <v>0</v>
      </c>
      <c r="U119" s="4">
        <f t="shared" si="18"/>
        <v>1</v>
      </c>
      <c r="V119" s="4">
        <f t="shared" si="19"/>
        <v>2</v>
      </c>
      <c r="W119" s="4">
        <f t="shared" si="20"/>
        <v>0</v>
      </c>
      <c r="X119" s="4">
        <f t="shared" ca="1" si="21"/>
        <v>10</v>
      </c>
      <c r="Y119" s="4" t="str">
        <f t="shared" ca="1" si="22"/>
        <v xml:space="preserve"> Very High</v>
      </c>
      <c r="Z119" s="2">
        <f t="shared" si="23"/>
        <v>4295</v>
      </c>
    </row>
    <row r="120" spans="1:26" ht="16.5" customHeight="1">
      <c r="A120" s="10" t="s">
        <v>143</v>
      </c>
      <c r="B120" s="11" t="str">
        <f>INDEX('[1]Customer Info'!$K:$K,MATCH(A120,'[1]Customer Info'!$A:$A,0))</f>
        <v>Mahinur Rahman</v>
      </c>
      <c r="C120" s="10" t="str">
        <f>VLOOKUP(A120,'[1]Customer Info'!$A:$D,4,FALSE)</f>
        <v>Male</v>
      </c>
      <c r="D120" s="10">
        <f>INDEX('[1]Customer Info'!$E:$E,MATCH(A120,'[1]Customer Info'!$A:$A,0))</f>
        <v>26</v>
      </c>
      <c r="E120" s="10" t="str">
        <f>VLOOKUP(A120,'[1]Customer Info'!$A:$F,6,FALSE)</f>
        <v>Dhaka</v>
      </c>
      <c r="F120" s="12">
        <f>INDEX('[1]Customer Info'!$G:$G,MATCH(A120,'[1]Customer Info'!$A:$A,0))</f>
        <v>45613</v>
      </c>
      <c r="G120" s="13">
        <f>INDEX('[1]Purchase Info'!$B:$B,MATCH(A120,'[1]Purchase Info'!$A:$A,0))</f>
        <v>45705</v>
      </c>
      <c r="H120" s="10">
        <f>INDEX('[1]Purchase Info'!$C:$C,MATCH(A120,'[1]Purchase Info'!$A:$A,0))</f>
        <v>20</v>
      </c>
      <c r="I120" s="14">
        <f>INDEX('[1]Purchase Info'!$D:$D,MATCH(A120,'[1]Purchase Info'!$A:$A,0))</f>
        <v>25940</v>
      </c>
      <c r="J120" s="4">
        <f>INDEX('[1]Purchase Info'!$E:$E,MATCH(A120,'[1]Purchase Info'!$A:$A,0))</f>
        <v>7</v>
      </c>
      <c r="K120" s="15">
        <f>INDEX('[1]Purchase Info'!$F:$F,MATCH(A120,'[1]Purchase Info'!$A:$A,0))</f>
        <v>4</v>
      </c>
      <c r="L120" s="10" t="str">
        <f>VLOOKUP(A120,'[1]App Info'!$A:$B,2,FALSE)</f>
        <v>Y</v>
      </c>
      <c r="M120" s="16">
        <f t="shared" ca="1" si="12"/>
        <v>7</v>
      </c>
      <c r="N120" s="16">
        <f t="shared" si="13"/>
        <v>148</v>
      </c>
      <c r="O120" s="16" t="str">
        <f t="shared" si="14"/>
        <v>60-180 Days</v>
      </c>
      <c r="P120" s="17">
        <f t="shared" ca="1" si="15"/>
        <v>2.8571428571428572</v>
      </c>
      <c r="Q120" s="28">
        <f t="shared" si="16"/>
        <v>1297</v>
      </c>
      <c r="R120" s="4">
        <f>VLOOKUP(O120,{"&lt; 15 Days",0;"15-30 Days",1;"30-60 Days",2;"60-180 Days",3;"&gt;180 Days",4},2,FALSE)</f>
        <v>3</v>
      </c>
      <c r="S120" s="4">
        <f ca="1">VLOOKUP(P120,{0,3;2,2;5,1;9,0},2,TRUE)</f>
        <v>2</v>
      </c>
      <c r="T120" s="4">
        <f t="shared" si="17"/>
        <v>0</v>
      </c>
      <c r="U120" s="4">
        <f t="shared" si="18"/>
        <v>1</v>
      </c>
      <c r="V120" s="4">
        <f t="shared" si="19"/>
        <v>2</v>
      </c>
      <c r="W120" s="4">
        <f t="shared" si="20"/>
        <v>0</v>
      </c>
      <c r="X120" s="4">
        <f t="shared" ca="1" si="21"/>
        <v>8</v>
      </c>
      <c r="Y120" s="4" t="str">
        <f t="shared" ca="1" si="22"/>
        <v xml:space="preserve"> High Risk</v>
      </c>
      <c r="Z120" s="2">
        <f t="shared" si="23"/>
        <v>25940</v>
      </c>
    </row>
    <row r="121" spans="1:26" ht="16.5" customHeight="1">
      <c r="A121" s="10" t="s">
        <v>144</v>
      </c>
      <c r="B121" s="11" t="str">
        <f>INDEX('[1]Customer Info'!$K:$K,MATCH(A121,'[1]Customer Info'!$A:$A,0))</f>
        <v>Mehedi Hasan</v>
      </c>
      <c r="C121" s="10" t="str">
        <f>VLOOKUP(A121,'[1]Customer Info'!$A:$D,4,FALSE)</f>
        <v>Male</v>
      </c>
      <c r="D121" s="10">
        <f>INDEX('[1]Customer Info'!$E:$E,MATCH(A121,'[1]Customer Info'!$A:$A,0))</f>
        <v>31</v>
      </c>
      <c r="E121" s="10" t="str">
        <f>VLOOKUP(A121,'[1]Customer Info'!$A:$F,6,FALSE)</f>
        <v>Sylhet</v>
      </c>
      <c r="F121" s="12">
        <f>INDEX('[1]Customer Info'!$G:$G,MATCH(A121,'[1]Customer Info'!$A:$A,0))</f>
        <v>45728</v>
      </c>
      <c r="G121" s="13">
        <f>INDEX('[1]Purchase Info'!$B:$B,MATCH(A121,'[1]Purchase Info'!$A:$A,0))</f>
        <v>45820</v>
      </c>
      <c r="H121" s="10">
        <f>INDEX('[1]Purchase Info'!$C:$C,MATCH(A121,'[1]Purchase Info'!$A:$A,0))</f>
        <v>30</v>
      </c>
      <c r="I121" s="14">
        <f>INDEX('[1]Purchase Info'!$D:$D,MATCH(A121,'[1]Purchase Info'!$A:$A,0))</f>
        <v>39990</v>
      </c>
      <c r="J121" s="4">
        <f>INDEX('[1]Purchase Info'!$E:$E,MATCH(A121,'[1]Purchase Info'!$A:$A,0))</f>
        <v>8</v>
      </c>
      <c r="K121" s="15">
        <f>INDEX('[1]Purchase Info'!$F:$F,MATCH(A121,'[1]Purchase Info'!$A:$A,0))</f>
        <v>1</v>
      </c>
      <c r="L121" s="10" t="str">
        <f>VLOOKUP(A121,'[1]App Info'!$A:$B,2,FALSE)</f>
        <v>N</v>
      </c>
      <c r="M121" s="16">
        <f t="shared" ca="1" si="12"/>
        <v>4</v>
      </c>
      <c r="N121" s="16">
        <f t="shared" si="13"/>
        <v>33</v>
      </c>
      <c r="O121" s="16" t="str">
        <f t="shared" si="14"/>
        <v>30-60 Days</v>
      </c>
      <c r="P121" s="17">
        <f t="shared" ca="1" si="15"/>
        <v>7.5</v>
      </c>
      <c r="Q121" s="28">
        <f t="shared" si="16"/>
        <v>1333</v>
      </c>
      <c r="R121" s="4">
        <f>VLOOKUP(O121,{"&lt; 15 Days",0;"15-30 Days",1;"30-60 Days",2;"60-180 Days",3;"&gt;180 Days",4},2,FALSE)</f>
        <v>2</v>
      </c>
      <c r="S121" s="4">
        <f ca="1">VLOOKUP(P121,{0,3;2,2;5,1;9,0},2,TRUE)</f>
        <v>1</v>
      </c>
      <c r="T121" s="4">
        <f t="shared" si="17"/>
        <v>0</v>
      </c>
      <c r="U121" s="4">
        <f t="shared" si="18"/>
        <v>1</v>
      </c>
      <c r="V121" s="4">
        <f t="shared" si="19"/>
        <v>0</v>
      </c>
      <c r="W121" s="4">
        <f t="shared" si="20"/>
        <v>1</v>
      </c>
      <c r="X121" s="4">
        <f t="shared" ca="1" si="21"/>
        <v>5</v>
      </c>
      <c r="Y121" s="4" t="str">
        <f t="shared" ca="1" si="22"/>
        <v xml:space="preserve"> Medium Risk</v>
      </c>
      <c r="Z121" s="2">
        <f t="shared" si="23"/>
        <v>39990</v>
      </c>
    </row>
    <row r="122" spans="1:26" ht="16.5" customHeight="1">
      <c r="A122" s="10" t="s">
        <v>145</v>
      </c>
      <c r="B122" s="11" t="str">
        <f>INDEX('[1]Customer Info'!$K:$K,MATCH(A122,'[1]Customer Info'!$A:$A,0))</f>
        <v>Safa Sultana</v>
      </c>
      <c r="C122" s="10" t="str">
        <f>VLOOKUP(A122,'[1]Customer Info'!$A:$D,4,FALSE)</f>
        <v>Female</v>
      </c>
      <c r="D122" s="10">
        <f>INDEX('[1]Customer Info'!$E:$E,MATCH(A122,'[1]Customer Info'!$A:$A,0))</f>
        <v>27</v>
      </c>
      <c r="E122" s="10" t="str">
        <f>VLOOKUP(A122,'[1]Customer Info'!$A:$F,6,FALSE)</f>
        <v>Sylhet</v>
      </c>
      <c r="F122" s="12">
        <f>INDEX('[1]Customer Info'!$G:$G,MATCH(A122,'[1]Customer Info'!$A:$A,0))</f>
        <v>45618</v>
      </c>
      <c r="G122" s="13">
        <f>INDEX('[1]Purchase Info'!$B:$B,MATCH(A122,'[1]Purchase Info'!$A:$A,0))</f>
        <v>45702</v>
      </c>
      <c r="H122" s="10">
        <f>INDEX('[1]Purchase Info'!$C:$C,MATCH(A122,'[1]Purchase Info'!$A:$A,0))</f>
        <v>25</v>
      </c>
      <c r="I122" s="14">
        <f>INDEX('[1]Purchase Info'!$D:$D,MATCH(A122,'[1]Purchase Info'!$A:$A,0))</f>
        <v>39875</v>
      </c>
      <c r="J122" s="4">
        <f>INDEX('[1]Purchase Info'!$E:$E,MATCH(A122,'[1]Purchase Info'!$A:$A,0))</f>
        <v>3</v>
      </c>
      <c r="K122" s="15">
        <f>INDEX('[1]Purchase Info'!$F:$F,MATCH(A122,'[1]Purchase Info'!$A:$A,0))</f>
        <v>4</v>
      </c>
      <c r="L122" s="10" t="str">
        <f>VLOOKUP(A122,'[1]App Info'!$A:$B,2,FALSE)</f>
        <v>Y</v>
      </c>
      <c r="M122" s="16">
        <f t="shared" ca="1" si="12"/>
        <v>7</v>
      </c>
      <c r="N122" s="16">
        <f t="shared" si="13"/>
        <v>151</v>
      </c>
      <c r="O122" s="16" t="str">
        <f t="shared" si="14"/>
        <v>60-180 Days</v>
      </c>
      <c r="P122" s="17">
        <f t="shared" ca="1" si="15"/>
        <v>3.5714285714285716</v>
      </c>
      <c r="Q122" s="28">
        <f t="shared" si="16"/>
        <v>1595</v>
      </c>
      <c r="R122" s="4">
        <f>VLOOKUP(O122,{"&lt; 15 Days",0;"15-30 Days",1;"30-60 Days",2;"60-180 Days",3;"&gt;180 Days",4},2,FALSE)</f>
        <v>3</v>
      </c>
      <c r="S122" s="4">
        <f ca="1">VLOOKUP(P122,{0,3;2,2;5,1;9,0},2,TRUE)</f>
        <v>2</v>
      </c>
      <c r="T122" s="4">
        <f t="shared" si="17"/>
        <v>0</v>
      </c>
      <c r="U122" s="4">
        <f t="shared" si="18"/>
        <v>1</v>
      </c>
      <c r="V122" s="4">
        <f t="shared" si="19"/>
        <v>2</v>
      </c>
      <c r="W122" s="4">
        <f t="shared" si="20"/>
        <v>0</v>
      </c>
      <c r="X122" s="4">
        <f t="shared" ca="1" si="21"/>
        <v>8</v>
      </c>
      <c r="Y122" s="4" t="str">
        <f t="shared" ca="1" si="22"/>
        <v xml:space="preserve"> High Risk</v>
      </c>
      <c r="Z122" s="2">
        <f t="shared" si="23"/>
        <v>39875</v>
      </c>
    </row>
    <row r="123" spans="1:26" ht="16.5" customHeight="1">
      <c r="A123" s="1"/>
      <c r="V123" s="4"/>
      <c r="W123" s="4"/>
      <c r="Y123" s="4"/>
      <c r="Z123" s="2"/>
    </row>
    <row r="124" spans="1:26" ht="16.5" customHeight="1">
      <c r="A124" s="1"/>
      <c r="Y124" s="4"/>
      <c r="Z124" s="2"/>
    </row>
    <row r="125" spans="1:26" ht="16.5" customHeight="1">
      <c r="A125" s="1"/>
      <c r="Y125" s="4"/>
      <c r="Z125" s="2"/>
    </row>
    <row r="126" spans="1:26" ht="16.5" customHeight="1">
      <c r="A126" s="1"/>
      <c r="Y126" s="4"/>
      <c r="Z126" s="2"/>
    </row>
    <row r="127" spans="1:26" ht="16.5" customHeight="1">
      <c r="A127" s="1"/>
      <c r="Z127" s="2"/>
    </row>
    <row r="128" spans="1:26" ht="16.5" customHeight="1">
      <c r="A128" s="1"/>
      <c r="Z128" s="2"/>
    </row>
    <row r="129" spans="1:26" ht="16.5" customHeight="1">
      <c r="A129" s="1"/>
      <c r="Z129" s="2"/>
    </row>
    <row r="130" spans="1:26" ht="16.5" customHeight="1">
      <c r="A130" s="1"/>
      <c r="Z130" s="2"/>
    </row>
    <row r="131" spans="1:26" ht="16.5" customHeight="1">
      <c r="A131" s="1"/>
      <c r="Z131" s="2"/>
    </row>
    <row r="132" spans="1:26" ht="16.5" customHeight="1">
      <c r="A132" s="1"/>
      <c r="Z132" s="2"/>
    </row>
    <row r="133" spans="1:26" ht="16.5" customHeight="1">
      <c r="A133" s="1"/>
      <c r="Z133" s="2"/>
    </row>
    <row r="134" spans="1:26" ht="16.5" customHeight="1">
      <c r="A134" s="1"/>
      <c r="Z134" s="2"/>
    </row>
    <row r="135" spans="1:26" ht="16.5" customHeight="1">
      <c r="A135" s="1"/>
      <c r="Z135" s="2"/>
    </row>
    <row r="136" spans="1:26" ht="16.5" customHeight="1">
      <c r="A136" s="1"/>
      <c r="Z136" s="2"/>
    </row>
    <row r="137" spans="1:26" ht="16.5" customHeight="1">
      <c r="A137" s="1"/>
      <c r="Z137" s="2"/>
    </row>
    <row r="138" spans="1:26" ht="16.5" customHeight="1">
      <c r="A138" s="1"/>
      <c r="Z138" s="2"/>
    </row>
    <row r="139" spans="1:26" ht="16.5" customHeight="1">
      <c r="A139" s="1"/>
      <c r="Z139" s="2"/>
    </row>
    <row r="140" spans="1:26" ht="16.5" customHeight="1">
      <c r="A140" s="1"/>
      <c r="Z140" s="2"/>
    </row>
    <row r="141" spans="1:26" ht="16.5" customHeight="1">
      <c r="A141" s="1"/>
      <c r="Z141" s="2"/>
    </row>
    <row r="142" spans="1:26" ht="16.5" customHeight="1">
      <c r="A142" s="1"/>
      <c r="Z142" s="2"/>
    </row>
    <row r="143" spans="1:26" ht="16.5" customHeight="1">
      <c r="A143" s="1"/>
      <c r="Z143" s="2"/>
    </row>
    <row r="144" spans="1:26" ht="16.5" customHeight="1">
      <c r="A144" s="1"/>
      <c r="Z144" s="2"/>
    </row>
    <row r="145" spans="1:26" ht="16.5" customHeight="1">
      <c r="A145" s="1"/>
      <c r="Z145" s="2"/>
    </row>
    <row r="146" spans="1:26" ht="16.5" customHeight="1">
      <c r="A146" s="1"/>
      <c r="Z146" s="2"/>
    </row>
    <row r="147" spans="1:26" ht="16.5" customHeight="1">
      <c r="A147" s="1"/>
      <c r="Z147" s="2"/>
    </row>
    <row r="148" spans="1:26" ht="16.5" customHeight="1">
      <c r="A148" s="1"/>
      <c r="Z148" s="2"/>
    </row>
    <row r="149" spans="1:26" ht="16.5" customHeight="1">
      <c r="A149" s="1"/>
      <c r="Z149" s="2"/>
    </row>
    <row r="150" spans="1:26" ht="16.5" customHeight="1">
      <c r="A150" s="1"/>
      <c r="Z150" s="2"/>
    </row>
    <row r="151" spans="1:26" ht="16.5" customHeight="1">
      <c r="A151" s="1"/>
      <c r="Z151" s="2"/>
    </row>
    <row r="152" spans="1:26" ht="16.5" customHeight="1">
      <c r="A152" s="1"/>
      <c r="Z152" s="2"/>
    </row>
    <row r="153" spans="1:26" ht="16.5" customHeight="1">
      <c r="A153" s="1"/>
      <c r="Z153" s="2"/>
    </row>
    <row r="154" spans="1:26" ht="16.5" customHeight="1">
      <c r="A154" s="1"/>
      <c r="Z154" s="2"/>
    </row>
    <row r="155" spans="1:26" ht="16.5" customHeight="1">
      <c r="A155" s="1"/>
      <c r="Z155" s="2"/>
    </row>
    <row r="156" spans="1:26" ht="16.5" customHeight="1">
      <c r="A156" s="1"/>
      <c r="Z156" s="2"/>
    </row>
    <row r="157" spans="1:26" ht="16.5" customHeight="1">
      <c r="A157" s="1"/>
      <c r="Z157" s="2"/>
    </row>
    <row r="158" spans="1:26" ht="16.5" customHeight="1">
      <c r="A158" s="1"/>
      <c r="Z158" s="2"/>
    </row>
    <row r="159" spans="1:26" ht="16.5" customHeight="1">
      <c r="A159" s="1"/>
      <c r="Z159" s="2"/>
    </row>
    <row r="160" spans="1:26" ht="16.5" customHeight="1">
      <c r="A160" s="1"/>
      <c r="Z160" s="2"/>
    </row>
    <row r="161" spans="1:26" ht="16.5" customHeight="1">
      <c r="A161" s="1"/>
      <c r="Z161" s="2"/>
    </row>
    <row r="162" spans="1:26" ht="16.5" customHeight="1">
      <c r="A162" s="1"/>
      <c r="Z162" s="2"/>
    </row>
    <row r="163" spans="1:26" ht="16.5" customHeight="1">
      <c r="A163" s="1"/>
      <c r="Z163" s="2"/>
    </row>
    <row r="164" spans="1:26" ht="16.5" customHeight="1">
      <c r="A164" s="1"/>
      <c r="Z164" s="2"/>
    </row>
    <row r="165" spans="1:26" ht="16.5" customHeight="1">
      <c r="A165" s="1"/>
      <c r="Z165" s="2"/>
    </row>
    <row r="166" spans="1:26" ht="16.5" customHeight="1">
      <c r="A166" s="1"/>
      <c r="Z166" s="2"/>
    </row>
    <row r="167" spans="1:26" ht="16.5" customHeight="1">
      <c r="A167" s="1"/>
      <c r="Z167" s="2"/>
    </row>
    <row r="168" spans="1:26" ht="16.5" customHeight="1">
      <c r="A168" s="1"/>
      <c r="Z168" s="2"/>
    </row>
    <row r="169" spans="1:26" ht="16.5" customHeight="1">
      <c r="A169" s="1"/>
      <c r="Z169" s="2"/>
    </row>
    <row r="170" spans="1:26" ht="16.5" customHeight="1">
      <c r="A170" s="1"/>
      <c r="Z170" s="2"/>
    </row>
    <row r="171" spans="1:26" ht="16.5" customHeight="1">
      <c r="A171" s="1"/>
      <c r="Z171" s="2"/>
    </row>
    <row r="172" spans="1:26" ht="16.5" customHeight="1">
      <c r="A172" s="1"/>
      <c r="Z172" s="2"/>
    </row>
    <row r="173" spans="1:26" ht="16.5" customHeight="1">
      <c r="A173" s="1"/>
      <c r="Z173" s="2"/>
    </row>
    <row r="174" spans="1:26" ht="16.5" customHeight="1">
      <c r="A174" s="1"/>
      <c r="Z174" s="2"/>
    </row>
    <row r="175" spans="1:26" ht="16.5" customHeight="1">
      <c r="A175" s="1"/>
      <c r="Z175" s="2"/>
    </row>
    <row r="176" spans="1:26" ht="16.5" customHeight="1">
      <c r="A176" s="1"/>
      <c r="Z176" s="2"/>
    </row>
    <row r="177" spans="1:26" ht="16.5" customHeight="1">
      <c r="A177" s="1"/>
      <c r="Z177" s="2"/>
    </row>
    <row r="178" spans="1:26" ht="16.5" customHeight="1">
      <c r="A178" s="1"/>
      <c r="Z178" s="2"/>
    </row>
    <row r="179" spans="1:26" ht="16.5" customHeight="1">
      <c r="A179" s="1"/>
      <c r="Z179" s="2"/>
    </row>
    <row r="180" spans="1:26" ht="16.5" customHeight="1">
      <c r="A180" s="1"/>
      <c r="Z180" s="2"/>
    </row>
    <row r="181" spans="1:26" ht="16.5" customHeight="1">
      <c r="A181" s="1"/>
      <c r="Z181" s="2"/>
    </row>
    <row r="182" spans="1:26" ht="16.5" customHeight="1">
      <c r="A182" s="1"/>
      <c r="Z182" s="2"/>
    </row>
    <row r="183" spans="1:26" ht="16.5" customHeight="1">
      <c r="A183" s="1"/>
      <c r="Z183" s="2"/>
    </row>
    <row r="184" spans="1:26" ht="16.5" customHeight="1">
      <c r="A184" s="1"/>
      <c r="Z184" s="2"/>
    </row>
    <row r="185" spans="1:26" ht="16.5" customHeight="1">
      <c r="A185" s="1"/>
      <c r="Z185" s="2"/>
    </row>
    <row r="186" spans="1:26" ht="16.5" customHeight="1">
      <c r="A186" s="1"/>
      <c r="Z186" s="2"/>
    </row>
    <row r="187" spans="1:26" ht="16.5" customHeight="1">
      <c r="A187" s="1"/>
      <c r="Z187" s="2"/>
    </row>
    <row r="188" spans="1:26" ht="16.5" customHeight="1">
      <c r="A188" s="1"/>
      <c r="Z188" s="2"/>
    </row>
    <row r="189" spans="1:26" ht="16.5" customHeight="1">
      <c r="A189" s="1"/>
      <c r="Z189" s="2"/>
    </row>
    <row r="190" spans="1:26" ht="16.5" customHeight="1">
      <c r="A190" s="1"/>
      <c r="Z190" s="2"/>
    </row>
    <row r="191" spans="1:26" ht="16.5" customHeight="1">
      <c r="A191" s="1"/>
      <c r="Z191" s="2"/>
    </row>
    <row r="192" spans="1:26" ht="16.5" customHeight="1">
      <c r="A192" s="1"/>
      <c r="Z192" s="2"/>
    </row>
    <row r="193" spans="1:26" ht="16.5" customHeight="1">
      <c r="A193" s="1"/>
      <c r="Z193" s="2"/>
    </row>
    <row r="194" spans="1:26" ht="16.5" customHeight="1">
      <c r="A194" s="1"/>
      <c r="Z194" s="2"/>
    </row>
    <row r="195" spans="1:26" ht="16.5" customHeight="1">
      <c r="A195" s="1"/>
      <c r="Z195" s="2"/>
    </row>
    <row r="196" spans="1:26" ht="16.5" customHeight="1">
      <c r="A196" s="1"/>
      <c r="Z196" s="2"/>
    </row>
    <row r="197" spans="1:26" ht="16.5" customHeight="1">
      <c r="A197" s="1"/>
      <c r="Z197" s="2"/>
    </row>
    <row r="198" spans="1:26" ht="16.5" customHeight="1">
      <c r="A198" s="1"/>
      <c r="Z198" s="2"/>
    </row>
    <row r="199" spans="1:26" ht="16.5" customHeight="1">
      <c r="A199" s="1"/>
      <c r="Z199" s="2"/>
    </row>
    <row r="200" spans="1:26" ht="16.5" customHeight="1">
      <c r="A200" s="1"/>
      <c r="Z200" s="2"/>
    </row>
    <row r="201" spans="1:26" ht="16.5" customHeight="1">
      <c r="A201" s="1"/>
      <c r="Z201" s="2"/>
    </row>
    <row r="202" spans="1:26" ht="16.5" customHeight="1">
      <c r="A202" s="1"/>
      <c r="Z202" s="2"/>
    </row>
    <row r="203" spans="1:26" ht="16.5" customHeight="1">
      <c r="A203" s="1"/>
      <c r="Z203" s="2"/>
    </row>
    <row r="204" spans="1:26" ht="16.5" customHeight="1">
      <c r="A204" s="1"/>
      <c r="Z204" s="2"/>
    </row>
    <row r="205" spans="1:26" ht="16.5" customHeight="1">
      <c r="A205" s="1"/>
      <c r="Z205" s="2"/>
    </row>
    <row r="206" spans="1:26" ht="16.5" customHeight="1">
      <c r="A206" s="1"/>
      <c r="Z206" s="2"/>
    </row>
    <row r="207" spans="1:26" ht="16.5" customHeight="1">
      <c r="A207" s="1"/>
      <c r="Z207" s="2"/>
    </row>
    <row r="208" spans="1:26" ht="16.5" customHeight="1">
      <c r="A208" s="1"/>
      <c r="Z208" s="2"/>
    </row>
    <row r="209" spans="1:26" ht="16.5" customHeight="1">
      <c r="A209" s="1"/>
      <c r="Z209" s="2"/>
    </row>
    <row r="210" spans="1:26" ht="16.5" customHeight="1">
      <c r="A210" s="1"/>
      <c r="Z210" s="2"/>
    </row>
    <row r="211" spans="1:26" ht="16.5" customHeight="1">
      <c r="A211" s="1"/>
      <c r="Z211" s="2"/>
    </row>
    <row r="212" spans="1:26" ht="16.5" customHeight="1">
      <c r="A212" s="1"/>
      <c r="Z212" s="2"/>
    </row>
    <row r="213" spans="1:26" ht="16.5" customHeight="1">
      <c r="A213" s="1"/>
      <c r="Z213" s="2"/>
    </row>
    <row r="214" spans="1:26" ht="16.5" customHeight="1">
      <c r="A214" s="1"/>
      <c r="Z214" s="2"/>
    </row>
    <row r="215" spans="1:26" ht="16.5" customHeight="1">
      <c r="A215" s="1"/>
      <c r="Z215" s="2"/>
    </row>
    <row r="216" spans="1:26" ht="16.5" customHeight="1">
      <c r="A216" s="1"/>
      <c r="Z216" s="2"/>
    </row>
    <row r="217" spans="1:26" ht="16.5" customHeight="1">
      <c r="A217" s="1"/>
      <c r="Z217" s="2"/>
    </row>
    <row r="218" spans="1:26" ht="16.5" customHeight="1">
      <c r="A218" s="1"/>
      <c r="Z218" s="2"/>
    </row>
    <row r="219" spans="1:26" ht="16.5" customHeight="1">
      <c r="A219" s="1"/>
      <c r="Z219" s="2"/>
    </row>
    <row r="220" spans="1:26" ht="16.5" customHeight="1">
      <c r="A220" s="1"/>
      <c r="Z220" s="2"/>
    </row>
    <row r="221" spans="1:26" ht="16.5" customHeight="1">
      <c r="A221" s="1"/>
      <c r="Z221" s="2"/>
    </row>
    <row r="222" spans="1:26" ht="16.5" customHeight="1">
      <c r="A222" s="1"/>
      <c r="Z222" s="2"/>
    </row>
    <row r="223" spans="1:26" ht="16.5" customHeight="1">
      <c r="A223" s="1"/>
      <c r="Z223" s="2"/>
    </row>
    <row r="224" spans="1:26" ht="16.5" customHeight="1">
      <c r="A224" s="1"/>
      <c r="Z224" s="2"/>
    </row>
    <row r="225" spans="1:26" ht="16.5" customHeight="1">
      <c r="A225" s="1"/>
      <c r="Z225" s="2"/>
    </row>
    <row r="226" spans="1:26" ht="16.5" customHeight="1">
      <c r="A226" s="1"/>
      <c r="Z226" s="2"/>
    </row>
    <row r="227" spans="1:26" ht="16.5" customHeight="1">
      <c r="A227" s="1"/>
      <c r="Z227" s="2"/>
    </row>
    <row r="228" spans="1:26" ht="16.5" customHeight="1">
      <c r="A228" s="1"/>
      <c r="Z228" s="2"/>
    </row>
    <row r="229" spans="1:26" ht="16.5" customHeight="1">
      <c r="A229" s="1"/>
      <c r="Z229" s="2"/>
    </row>
    <row r="230" spans="1:26" ht="16.5" customHeight="1">
      <c r="A230" s="1"/>
      <c r="Z230" s="2"/>
    </row>
    <row r="231" spans="1:26" ht="16.5" customHeight="1">
      <c r="A231" s="1"/>
      <c r="Z231" s="2"/>
    </row>
    <row r="232" spans="1:26" ht="16.5" customHeight="1">
      <c r="A232" s="1"/>
      <c r="Z232" s="2"/>
    </row>
    <row r="233" spans="1:26" ht="16.5" customHeight="1">
      <c r="A233" s="1"/>
      <c r="Z233" s="2"/>
    </row>
    <row r="234" spans="1:26" ht="16.5" customHeight="1">
      <c r="A234" s="1"/>
      <c r="Z234" s="2"/>
    </row>
    <row r="235" spans="1:26" ht="16.5" customHeight="1">
      <c r="A235" s="1"/>
      <c r="Z235" s="2"/>
    </row>
    <row r="236" spans="1:26" ht="16.5" customHeight="1">
      <c r="A236" s="1"/>
      <c r="Z236" s="2"/>
    </row>
    <row r="237" spans="1:26" ht="16.5" customHeight="1">
      <c r="A237" s="1"/>
      <c r="Z237" s="2"/>
    </row>
    <row r="238" spans="1:26" ht="16.5" customHeight="1">
      <c r="A238" s="1"/>
      <c r="Z238" s="2"/>
    </row>
    <row r="239" spans="1:26" ht="16.5" customHeight="1">
      <c r="A239" s="1"/>
      <c r="Z239" s="2"/>
    </row>
    <row r="240" spans="1:26" ht="16.5" customHeight="1">
      <c r="A240" s="1"/>
      <c r="Z240" s="2"/>
    </row>
    <row r="241" spans="1:26" ht="16.5" customHeight="1">
      <c r="A241" s="1"/>
      <c r="Z241" s="2"/>
    </row>
    <row r="242" spans="1:26" ht="16.5" customHeight="1">
      <c r="A242" s="1"/>
      <c r="Z242" s="2"/>
    </row>
    <row r="243" spans="1:26" ht="16.5" customHeight="1">
      <c r="A243" s="1"/>
      <c r="Z243" s="2"/>
    </row>
    <row r="244" spans="1:26" ht="16.5" customHeight="1">
      <c r="A244" s="1"/>
      <c r="Z244" s="2"/>
    </row>
    <row r="245" spans="1:26" ht="16.5" customHeight="1">
      <c r="A245" s="1"/>
      <c r="Z245" s="2"/>
    </row>
    <row r="246" spans="1:26" ht="16.5" customHeight="1">
      <c r="A246" s="1"/>
      <c r="Z246" s="2"/>
    </row>
    <row r="247" spans="1:26" ht="16.5" customHeight="1">
      <c r="A247" s="1"/>
      <c r="Z247" s="2"/>
    </row>
    <row r="248" spans="1:26" ht="16.5" customHeight="1">
      <c r="A248" s="1"/>
      <c r="Z248" s="2"/>
    </row>
    <row r="249" spans="1:26" ht="16.5" customHeight="1">
      <c r="A249" s="1"/>
      <c r="Z249" s="2"/>
    </row>
    <row r="250" spans="1:26" ht="16.5" customHeight="1">
      <c r="A250" s="1"/>
      <c r="Z250" s="2"/>
    </row>
    <row r="251" spans="1:26" ht="16.5" customHeight="1">
      <c r="A251" s="1"/>
      <c r="Z251" s="2"/>
    </row>
    <row r="252" spans="1:26" ht="16.5" customHeight="1">
      <c r="A252" s="1"/>
      <c r="Z252" s="2"/>
    </row>
    <row r="253" spans="1:26" ht="16.5" customHeight="1">
      <c r="A253" s="1"/>
      <c r="Z253" s="2"/>
    </row>
    <row r="254" spans="1:26" ht="16.5" customHeight="1">
      <c r="A254" s="1"/>
      <c r="Z254" s="2"/>
    </row>
    <row r="255" spans="1:26" ht="16.5" customHeight="1">
      <c r="A255" s="1"/>
      <c r="Z255" s="2"/>
    </row>
    <row r="256" spans="1:26" ht="16.5" customHeight="1">
      <c r="A256" s="1"/>
      <c r="Z256" s="2"/>
    </row>
    <row r="257" spans="1:26" ht="16.5" customHeight="1">
      <c r="A257" s="1"/>
      <c r="Z257" s="2"/>
    </row>
    <row r="258" spans="1:26" ht="16.5" customHeight="1">
      <c r="A258" s="1"/>
      <c r="Z258" s="2"/>
    </row>
    <row r="259" spans="1:26" ht="16.5" customHeight="1">
      <c r="A259" s="1"/>
      <c r="Z259" s="2"/>
    </row>
    <row r="260" spans="1:26" ht="16.5" customHeight="1">
      <c r="A260" s="1"/>
      <c r="Z260" s="2"/>
    </row>
    <row r="261" spans="1:26" ht="16.5" customHeight="1">
      <c r="A261" s="1"/>
      <c r="Z261" s="2"/>
    </row>
    <row r="262" spans="1:26" ht="16.5" customHeight="1">
      <c r="A262" s="1"/>
      <c r="Z262" s="2"/>
    </row>
    <row r="263" spans="1:26" ht="16.5" customHeight="1">
      <c r="A263" s="1"/>
      <c r="Z263" s="2"/>
    </row>
    <row r="264" spans="1:26" ht="16.5" customHeight="1">
      <c r="A264" s="1"/>
      <c r="Z264" s="2"/>
    </row>
    <row r="265" spans="1:26" ht="16.5" customHeight="1">
      <c r="A265" s="1"/>
      <c r="Z265" s="2"/>
    </row>
    <row r="266" spans="1:26" ht="16.5" customHeight="1">
      <c r="A266" s="1"/>
      <c r="Z266" s="2"/>
    </row>
    <row r="267" spans="1:26" ht="16.5" customHeight="1">
      <c r="A267" s="1"/>
      <c r="Z267" s="2"/>
    </row>
    <row r="268" spans="1:26" ht="16.5" customHeight="1">
      <c r="A268" s="1"/>
      <c r="Z268" s="2"/>
    </row>
    <row r="269" spans="1:26" ht="16.5" customHeight="1">
      <c r="A269" s="1"/>
      <c r="Z269" s="2"/>
    </row>
    <row r="270" spans="1:26" ht="16.5" customHeight="1">
      <c r="A270" s="1"/>
      <c r="Z270" s="2"/>
    </row>
    <row r="271" spans="1:26" ht="16.5" customHeight="1">
      <c r="A271" s="1"/>
      <c r="Z271" s="2"/>
    </row>
    <row r="272" spans="1:26" ht="16.5" customHeight="1">
      <c r="A272" s="1"/>
      <c r="Z272" s="2"/>
    </row>
    <row r="273" spans="1:26" ht="16.5" customHeight="1">
      <c r="A273" s="1"/>
      <c r="Z273" s="2"/>
    </row>
    <row r="274" spans="1:26" ht="16.5" customHeight="1">
      <c r="A274" s="1"/>
      <c r="Z274" s="2"/>
    </row>
    <row r="275" spans="1:26" ht="16.5" customHeight="1">
      <c r="A275" s="1"/>
      <c r="Z275" s="2"/>
    </row>
    <row r="276" spans="1:26" ht="16.5" customHeight="1">
      <c r="A276" s="1"/>
      <c r="Z276" s="2"/>
    </row>
    <row r="277" spans="1:26" ht="16.5" customHeight="1">
      <c r="A277" s="1"/>
      <c r="Z277" s="2"/>
    </row>
    <row r="278" spans="1:26" ht="16.5" customHeight="1">
      <c r="A278" s="1"/>
      <c r="Z278" s="2"/>
    </row>
    <row r="279" spans="1:26" ht="16.5" customHeight="1">
      <c r="A279" s="1"/>
      <c r="Z279" s="2"/>
    </row>
    <row r="280" spans="1:26" ht="16.5" customHeight="1">
      <c r="A280" s="1"/>
      <c r="Z280" s="2"/>
    </row>
    <row r="281" spans="1:26" ht="16.5" customHeight="1">
      <c r="A281" s="1"/>
      <c r="Z281" s="2"/>
    </row>
    <row r="282" spans="1:26" ht="16.5" customHeight="1">
      <c r="A282" s="1"/>
      <c r="Z282" s="2"/>
    </row>
    <row r="283" spans="1:26" ht="16.5" customHeight="1">
      <c r="A283" s="1"/>
      <c r="Z283" s="2"/>
    </row>
    <row r="284" spans="1:26" ht="16.5" customHeight="1">
      <c r="A284" s="1"/>
      <c r="Z284" s="2"/>
    </row>
    <row r="285" spans="1:26" ht="16.5" customHeight="1">
      <c r="A285" s="1"/>
      <c r="Z285" s="2"/>
    </row>
    <row r="286" spans="1:26" ht="16.5" customHeight="1">
      <c r="A286" s="1"/>
      <c r="Z286" s="2"/>
    </row>
    <row r="287" spans="1:26" ht="16.5" customHeight="1">
      <c r="A287" s="1"/>
      <c r="Z287" s="2"/>
    </row>
    <row r="288" spans="1:26" ht="16.5" customHeight="1">
      <c r="A288" s="1"/>
      <c r="Z288" s="2"/>
    </row>
    <row r="289" spans="1:26" ht="16.5" customHeight="1">
      <c r="A289" s="1"/>
      <c r="Z289" s="2"/>
    </row>
    <row r="290" spans="1:26" ht="16.5" customHeight="1">
      <c r="A290" s="1"/>
      <c r="Z290" s="2"/>
    </row>
    <row r="291" spans="1:26" ht="16.5" customHeight="1">
      <c r="A291" s="1"/>
      <c r="Z291" s="2"/>
    </row>
    <row r="292" spans="1:26" ht="16.5" customHeight="1">
      <c r="A292" s="1"/>
      <c r="Z292" s="2"/>
    </row>
    <row r="293" spans="1:26" ht="16.5" customHeight="1">
      <c r="A293" s="1"/>
      <c r="Z293" s="2"/>
    </row>
    <row r="294" spans="1:26" ht="16.5" customHeight="1">
      <c r="A294" s="1"/>
      <c r="Z294" s="2"/>
    </row>
    <row r="295" spans="1:26" ht="16.5" customHeight="1">
      <c r="A295" s="1"/>
      <c r="Z295" s="2"/>
    </row>
    <row r="296" spans="1:26" ht="16.5" customHeight="1">
      <c r="A296" s="1"/>
      <c r="Z296" s="2"/>
    </row>
    <row r="297" spans="1:26" ht="16.5" customHeight="1">
      <c r="A297" s="1"/>
      <c r="Z297" s="2"/>
    </row>
    <row r="298" spans="1:26" ht="16.5" customHeight="1">
      <c r="A298" s="1"/>
      <c r="Z298" s="2"/>
    </row>
    <row r="299" spans="1:26" ht="16.5" customHeight="1">
      <c r="A299" s="1"/>
      <c r="Z299" s="2"/>
    </row>
    <row r="300" spans="1:26" ht="16.5" customHeight="1">
      <c r="A300" s="1"/>
      <c r="Z300" s="2"/>
    </row>
    <row r="301" spans="1:26" ht="16.5" customHeight="1">
      <c r="A301" s="1"/>
      <c r="Z301" s="2"/>
    </row>
    <row r="302" spans="1:26" ht="16.5" customHeight="1">
      <c r="A302" s="1"/>
      <c r="Z302" s="2"/>
    </row>
    <row r="303" spans="1:26" ht="16.5" customHeight="1">
      <c r="A303" s="1"/>
      <c r="Z303" s="2"/>
    </row>
    <row r="304" spans="1:26" ht="16.5" customHeight="1">
      <c r="A304" s="1"/>
      <c r="Z304" s="2"/>
    </row>
    <row r="305" spans="1:26" ht="16.5" customHeight="1">
      <c r="A305" s="1"/>
      <c r="Z305" s="2"/>
    </row>
    <row r="306" spans="1:26" ht="16.5" customHeight="1">
      <c r="A306" s="1"/>
      <c r="Z306" s="2"/>
    </row>
    <row r="307" spans="1:26" ht="16.5" customHeight="1">
      <c r="A307" s="1"/>
      <c r="Z307" s="2"/>
    </row>
    <row r="308" spans="1:26" ht="16.5" customHeight="1">
      <c r="A308" s="1"/>
      <c r="Z308" s="2"/>
    </row>
    <row r="309" spans="1:26" ht="16.5" customHeight="1">
      <c r="A309" s="1"/>
      <c r="Z309" s="2"/>
    </row>
    <row r="310" spans="1:26" ht="16.5" customHeight="1">
      <c r="A310" s="1"/>
      <c r="Z310" s="2"/>
    </row>
    <row r="311" spans="1:26" ht="16.5" customHeight="1">
      <c r="A311" s="1"/>
      <c r="Z311" s="2"/>
    </row>
    <row r="312" spans="1:26" ht="16.5" customHeight="1">
      <c r="A312" s="1"/>
      <c r="Z312" s="2"/>
    </row>
    <row r="313" spans="1:26" ht="16.5" customHeight="1">
      <c r="A313" s="1"/>
      <c r="Z313" s="2"/>
    </row>
    <row r="314" spans="1:26" ht="16.5" customHeight="1">
      <c r="A314" s="1"/>
      <c r="Z314" s="2"/>
    </row>
    <row r="315" spans="1:26" ht="16.5" customHeight="1">
      <c r="A315" s="1"/>
      <c r="Z315" s="2"/>
    </row>
    <row r="316" spans="1:26" ht="16.5" customHeight="1">
      <c r="A316" s="1"/>
      <c r="Z316" s="2"/>
    </row>
    <row r="317" spans="1:26" ht="16.5" customHeight="1">
      <c r="A317" s="1"/>
      <c r="Z317" s="2"/>
    </row>
    <row r="318" spans="1:26" ht="16.5" customHeight="1">
      <c r="A318" s="1"/>
      <c r="Z318" s="2"/>
    </row>
    <row r="319" spans="1:26" ht="16.5" customHeight="1">
      <c r="A319" s="1"/>
      <c r="Z319" s="2"/>
    </row>
    <row r="320" spans="1:26" ht="16.5" customHeight="1">
      <c r="A320" s="1"/>
      <c r="Z320" s="2"/>
    </row>
    <row r="321" spans="1:26" ht="16.5" customHeight="1">
      <c r="A321" s="1"/>
      <c r="Z321" s="2"/>
    </row>
    <row r="322" spans="1:26" ht="16.5" customHeight="1">
      <c r="A322" s="1"/>
      <c r="Z322" s="2"/>
    </row>
    <row r="323" spans="1:26" ht="16.5" customHeight="1">
      <c r="A323" s="1"/>
      <c r="Z323" s="2"/>
    </row>
    <row r="324" spans="1:26" ht="16.5" customHeight="1">
      <c r="A324" s="1"/>
      <c r="Z324" s="2"/>
    </row>
    <row r="325" spans="1:26" ht="16.5" customHeight="1">
      <c r="A325" s="1"/>
      <c r="Z325" s="2"/>
    </row>
    <row r="326" spans="1:26" ht="16.5" customHeight="1">
      <c r="A326" s="1"/>
      <c r="Z326" s="2"/>
    </row>
    <row r="327" spans="1:26" ht="16.5" customHeight="1">
      <c r="A327" s="1"/>
      <c r="Z327" s="2"/>
    </row>
    <row r="328" spans="1:26" ht="16.5" customHeight="1">
      <c r="A328" s="1"/>
      <c r="Z328" s="2"/>
    </row>
    <row r="329" spans="1:26" ht="16.5" customHeight="1">
      <c r="A329" s="1"/>
      <c r="Z329" s="2"/>
    </row>
    <row r="330" spans="1:26" ht="16.5" customHeight="1">
      <c r="A330" s="1"/>
      <c r="Z330" s="2"/>
    </row>
    <row r="331" spans="1:26" ht="16.5" customHeight="1">
      <c r="A331" s="1"/>
      <c r="Z331" s="2"/>
    </row>
    <row r="332" spans="1:26" ht="16.5" customHeight="1">
      <c r="A332" s="1"/>
      <c r="Z332" s="2"/>
    </row>
    <row r="333" spans="1:26" ht="16.5" customHeight="1">
      <c r="A333" s="1"/>
      <c r="Z333" s="2"/>
    </row>
    <row r="334" spans="1:26" ht="16.5" customHeight="1">
      <c r="A334" s="1"/>
      <c r="Z334" s="2"/>
    </row>
    <row r="335" spans="1:26" ht="16.5" customHeight="1">
      <c r="A335" s="1"/>
      <c r="Z335" s="2"/>
    </row>
    <row r="336" spans="1:26" ht="16.5" customHeight="1">
      <c r="A336" s="1"/>
      <c r="Z336" s="2"/>
    </row>
    <row r="337" spans="1:26" ht="16.5" customHeight="1">
      <c r="A337" s="1"/>
      <c r="Z337" s="2"/>
    </row>
    <row r="338" spans="1:26" ht="16.5" customHeight="1">
      <c r="A338" s="1"/>
      <c r="Z338" s="2"/>
    </row>
    <row r="339" spans="1:26" ht="16.5" customHeight="1">
      <c r="A339" s="1"/>
      <c r="Z339" s="2"/>
    </row>
    <row r="340" spans="1:26" ht="16.5" customHeight="1">
      <c r="A340" s="1"/>
      <c r="Z340" s="2"/>
    </row>
    <row r="341" spans="1:26" ht="16.5" customHeight="1">
      <c r="A341" s="1"/>
      <c r="Z341" s="2"/>
    </row>
    <row r="342" spans="1:26" ht="16.5" customHeight="1">
      <c r="A342" s="1"/>
      <c r="Z342" s="2"/>
    </row>
    <row r="343" spans="1:26" ht="16.5" customHeight="1">
      <c r="A343" s="1"/>
      <c r="Z343" s="2"/>
    </row>
    <row r="344" spans="1:26" ht="16.5" customHeight="1">
      <c r="A344" s="1"/>
      <c r="Z344" s="2"/>
    </row>
    <row r="345" spans="1:26" ht="16.5" customHeight="1">
      <c r="A345" s="1"/>
      <c r="Z345" s="2"/>
    </row>
    <row r="346" spans="1:26" ht="16.5" customHeight="1">
      <c r="A346" s="1"/>
      <c r="Z346" s="2"/>
    </row>
    <row r="347" spans="1:26" ht="16.5" customHeight="1">
      <c r="A347" s="1"/>
      <c r="Z347" s="2"/>
    </row>
    <row r="348" spans="1:26" ht="16.5" customHeight="1">
      <c r="A348" s="1"/>
      <c r="Z348" s="2"/>
    </row>
    <row r="349" spans="1:26" ht="16.5" customHeight="1">
      <c r="A349" s="1"/>
      <c r="Z349" s="2"/>
    </row>
    <row r="350" spans="1:26" ht="16.5" customHeight="1">
      <c r="A350" s="1"/>
      <c r="Z350" s="2"/>
    </row>
    <row r="351" spans="1:26" ht="16.5" customHeight="1">
      <c r="A351" s="1"/>
      <c r="Z351" s="2"/>
    </row>
    <row r="352" spans="1:26" ht="16.5" customHeight="1">
      <c r="A352" s="1"/>
      <c r="Z352" s="2"/>
    </row>
    <row r="353" spans="1:26" ht="16.5" customHeight="1">
      <c r="A353" s="1"/>
      <c r="Z353" s="2"/>
    </row>
    <row r="354" spans="1:26" ht="16.5" customHeight="1">
      <c r="A354" s="1"/>
      <c r="Z354" s="2"/>
    </row>
    <row r="355" spans="1:26" ht="16.5" customHeight="1">
      <c r="A355" s="1"/>
      <c r="Z355" s="2"/>
    </row>
    <row r="356" spans="1:26" ht="16.5" customHeight="1">
      <c r="A356" s="1"/>
      <c r="Z356" s="2"/>
    </row>
    <row r="357" spans="1:26" ht="16.5" customHeight="1">
      <c r="A357" s="1"/>
      <c r="Z357" s="2"/>
    </row>
    <row r="358" spans="1:26" ht="16.5" customHeight="1">
      <c r="A358" s="1"/>
      <c r="Z358" s="2"/>
    </row>
    <row r="359" spans="1:26" ht="16.5" customHeight="1">
      <c r="A359" s="1"/>
      <c r="Z359" s="2"/>
    </row>
    <row r="360" spans="1:26" ht="16.5" customHeight="1">
      <c r="A360" s="1"/>
      <c r="Z360" s="2"/>
    </row>
    <row r="361" spans="1:26" ht="16.5" customHeight="1">
      <c r="A361" s="1"/>
      <c r="Z361" s="2"/>
    </row>
    <row r="362" spans="1:26" ht="16.5" customHeight="1">
      <c r="A362" s="1"/>
      <c r="Z362" s="2"/>
    </row>
    <row r="363" spans="1:26" ht="16.5" customHeight="1">
      <c r="A363" s="1"/>
      <c r="Z363" s="2"/>
    </row>
    <row r="364" spans="1:26" ht="16.5" customHeight="1">
      <c r="A364" s="1"/>
      <c r="Z364" s="2"/>
    </row>
    <row r="365" spans="1:26" ht="16.5" customHeight="1">
      <c r="A365" s="1"/>
      <c r="Z365" s="2"/>
    </row>
    <row r="366" spans="1:26" ht="16.5" customHeight="1">
      <c r="A366" s="1"/>
      <c r="Z366" s="2"/>
    </row>
    <row r="367" spans="1:26" ht="16.5" customHeight="1">
      <c r="A367" s="1"/>
      <c r="Z367" s="2"/>
    </row>
    <row r="368" spans="1:26" ht="16.5" customHeight="1">
      <c r="A368" s="1"/>
      <c r="Z368" s="2"/>
    </row>
    <row r="369" spans="1:26" ht="16.5" customHeight="1">
      <c r="A369" s="1"/>
      <c r="Z369" s="2"/>
    </row>
    <row r="370" spans="1:26" ht="16.5" customHeight="1">
      <c r="A370" s="1"/>
      <c r="Z370" s="2"/>
    </row>
    <row r="371" spans="1:26" ht="16.5" customHeight="1">
      <c r="A371" s="1"/>
      <c r="Z371" s="2"/>
    </row>
    <row r="372" spans="1:26" ht="16.5" customHeight="1">
      <c r="A372" s="1"/>
      <c r="Z372" s="2"/>
    </row>
    <row r="373" spans="1:26" ht="16.5" customHeight="1">
      <c r="A373" s="1"/>
      <c r="Z373" s="2"/>
    </row>
    <row r="374" spans="1:26" ht="16.5" customHeight="1">
      <c r="A374" s="1"/>
      <c r="Z374" s="2"/>
    </row>
    <row r="375" spans="1:26" ht="16.5" customHeight="1">
      <c r="A375" s="1"/>
      <c r="Z375" s="2"/>
    </row>
    <row r="376" spans="1:26" ht="16.5" customHeight="1">
      <c r="A376" s="1"/>
      <c r="Z376" s="2"/>
    </row>
    <row r="377" spans="1:26" ht="16.5" customHeight="1">
      <c r="A377" s="1"/>
      <c r="Z377" s="2"/>
    </row>
    <row r="378" spans="1:26" ht="16.5" customHeight="1">
      <c r="A378" s="1"/>
      <c r="Z378" s="2"/>
    </row>
    <row r="379" spans="1:26" ht="16.5" customHeight="1">
      <c r="A379" s="1"/>
      <c r="Z379" s="2"/>
    </row>
    <row r="380" spans="1:26" ht="16.5" customHeight="1">
      <c r="A380" s="1"/>
      <c r="Z380" s="2"/>
    </row>
    <row r="381" spans="1:26" ht="16.5" customHeight="1">
      <c r="A381" s="1"/>
      <c r="Z381" s="2"/>
    </row>
    <row r="382" spans="1:26" ht="16.5" customHeight="1">
      <c r="A382" s="1"/>
      <c r="Z382" s="2"/>
    </row>
    <row r="383" spans="1:26" ht="16.5" customHeight="1">
      <c r="A383" s="1"/>
      <c r="Z383" s="2"/>
    </row>
    <row r="384" spans="1:26" ht="16.5" customHeight="1">
      <c r="A384" s="1"/>
      <c r="Z384" s="2"/>
    </row>
    <row r="385" spans="1:26" ht="16.5" customHeight="1">
      <c r="A385" s="1"/>
      <c r="Z385" s="2"/>
    </row>
    <row r="386" spans="1:26" ht="16.5" customHeight="1">
      <c r="A386" s="1"/>
      <c r="Z386" s="2"/>
    </row>
    <row r="387" spans="1:26" ht="16.5" customHeight="1">
      <c r="A387" s="1"/>
      <c r="Z387" s="2"/>
    </row>
    <row r="388" spans="1:26" ht="16.5" customHeight="1">
      <c r="A388" s="1"/>
      <c r="Z388" s="2"/>
    </row>
    <row r="389" spans="1:26" ht="16.5" customHeight="1">
      <c r="A389" s="1"/>
      <c r="Z389" s="2"/>
    </row>
    <row r="390" spans="1:26" ht="16.5" customHeight="1">
      <c r="A390" s="1"/>
      <c r="Z390" s="2"/>
    </row>
    <row r="391" spans="1:26" ht="16.5" customHeight="1">
      <c r="A391" s="1"/>
      <c r="Z391" s="2"/>
    </row>
    <row r="392" spans="1:26" ht="16.5" customHeight="1">
      <c r="A392" s="1"/>
      <c r="Z392" s="2"/>
    </row>
    <row r="393" spans="1:26" ht="16.5" customHeight="1">
      <c r="A393" s="1"/>
      <c r="Z393" s="2"/>
    </row>
    <row r="394" spans="1:26" ht="16.5" customHeight="1">
      <c r="A394" s="1"/>
      <c r="Z394" s="2"/>
    </row>
    <row r="395" spans="1:26" ht="16.5" customHeight="1">
      <c r="A395" s="1"/>
      <c r="Z395" s="2"/>
    </row>
    <row r="396" spans="1:26" ht="16.5" customHeight="1">
      <c r="A396" s="1"/>
      <c r="Z396" s="2"/>
    </row>
    <row r="397" spans="1:26" ht="16.5" customHeight="1">
      <c r="A397" s="1"/>
      <c r="Z397" s="2"/>
    </row>
    <row r="398" spans="1:26" ht="16.5" customHeight="1">
      <c r="A398" s="1"/>
      <c r="Z398" s="2"/>
    </row>
    <row r="399" spans="1:26" ht="16.5" customHeight="1">
      <c r="A399" s="1"/>
      <c r="Z399" s="2"/>
    </row>
    <row r="400" spans="1:26" ht="16.5" customHeight="1">
      <c r="A400" s="1"/>
      <c r="Z400" s="2"/>
    </row>
    <row r="401" spans="1:26" ht="16.5" customHeight="1">
      <c r="A401" s="1"/>
      <c r="Z401" s="2"/>
    </row>
    <row r="402" spans="1:26" ht="16.5" customHeight="1">
      <c r="A402" s="1"/>
      <c r="Z402" s="2"/>
    </row>
    <row r="403" spans="1:26" ht="16.5" customHeight="1">
      <c r="A403" s="1"/>
      <c r="Z403" s="2"/>
    </row>
    <row r="404" spans="1:26" ht="16.5" customHeight="1">
      <c r="A404" s="1"/>
      <c r="Z404" s="2"/>
    </row>
    <row r="405" spans="1:26" ht="16.5" customHeight="1">
      <c r="A405" s="1"/>
      <c r="Z405" s="2"/>
    </row>
    <row r="406" spans="1:26" ht="16.5" customHeight="1">
      <c r="A406" s="1"/>
      <c r="Z406" s="2"/>
    </row>
    <row r="407" spans="1:26" ht="16.5" customHeight="1">
      <c r="A407" s="1"/>
      <c r="Z407" s="2"/>
    </row>
    <row r="408" spans="1:26" ht="16.5" customHeight="1">
      <c r="A408" s="1"/>
      <c r="Z408" s="2"/>
    </row>
    <row r="409" spans="1:26" ht="16.5" customHeight="1">
      <c r="A409" s="1"/>
      <c r="Z409" s="2"/>
    </row>
    <row r="410" spans="1:26" ht="16.5" customHeight="1">
      <c r="A410" s="1"/>
      <c r="Z410" s="2"/>
    </row>
    <row r="411" spans="1:26" ht="16.5" customHeight="1">
      <c r="A411" s="1"/>
      <c r="Z411" s="2"/>
    </row>
    <row r="412" spans="1:26" ht="16.5" customHeight="1">
      <c r="A412" s="1"/>
      <c r="Z412" s="2"/>
    </row>
    <row r="413" spans="1:26" ht="16.5" customHeight="1">
      <c r="A413" s="1"/>
      <c r="Z413" s="2"/>
    </row>
    <row r="414" spans="1:26" ht="16.5" customHeight="1">
      <c r="A414" s="1"/>
      <c r="Z414" s="2"/>
    </row>
    <row r="415" spans="1:26" ht="16.5" customHeight="1">
      <c r="A415" s="1"/>
      <c r="Z415" s="2"/>
    </row>
    <row r="416" spans="1:26" ht="16.5" customHeight="1">
      <c r="A416" s="1"/>
      <c r="Z416" s="2"/>
    </row>
    <row r="417" spans="1:26" ht="16.5" customHeight="1">
      <c r="A417" s="1"/>
      <c r="Z417" s="2"/>
    </row>
    <row r="418" spans="1:26" ht="16.5" customHeight="1">
      <c r="A418" s="1"/>
      <c r="Z418" s="2"/>
    </row>
    <row r="419" spans="1:26" ht="16.5" customHeight="1">
      <c r="A419" s="1"/>
      <c r="Z419" s="2"/>
    </row>
    <row r="420" spans="1:26" ht="16.5" customHeight="1">
      <c r="A420" s="1"/>
      <c r="Z420" s="2"/>
    </row>
    <row r="421" spans="1:26" ht="16.5" customHeight="1">
      <c r="A421" s="1"/>
      <c r="Z421" s="2"/>
    </row>
    <row r="422" spans="1:26" ht="16.5" customHeight="1">
      <c r="A422" s="1"/>
      <c r="Z422" s="2"/>
    </row>
    <row r="423" spans="1:26" ht="16.5" customHeight="1">
      <c r="A423" s="1"/>
      <c r="Z423" s="2"/>
    </row>
    <row r="424" spans="1:26" ht="16.5" customHeight="1">
      <c r="A424" s="1"/>
      <c r="Z424" s="2"/>
    </row>
    <row r="425" spans="1:26" ht="16.5" customHeight="1">
      <c r="A425" s="1"/>
      <c r="Z425" s="2"/>
    </row>
    <row r="426" spans="1:26" ht="16.5" customHeight="1">
      <c r="A426" s="1"/>
      <c r="Z426" s="2"/>
    </row>
    <row r="427" spans="1:26" ht="16.5" customHeight="1">
      <c r="A427" s="1"/>
      <c r="Z427" s="2"/>
    </row>
    <row r="428" spans="1:26" ht="16.5" customHeight="1">
      <c r="A428" s="1"/>
      <c r="Z428" s="2"/>
    </row>
    <row r="429" spans="1:26" ht="16.5" customHeight="1">
      <c r="A429" s="1"/>
      <c r="Z429" s="2"/>
    </row>
    <row r="430" spans="1:26" ht="16.5" customHeight="1">
      <c r="A430" s="1"/>
      <c r="Z430" s="2"/>
    </row>
    <row r="431" spans="1:26" ht="16.5" customHeight="1">
      <c r="A431" s="1"/>
      <c r="Z431" s="2"/>
    </row>
    <row r="432" spans="1:26" ht="16.5" customHeight="1">
      <c r="A432" s="1"/>
      <c r="Z432" s="2"/>
    </row>
    <row r="433" spans="1:26" ht="16.5" customHeight="1">
      <c r="A433" s="1"/>
      <c r="Z433" s="2"/>
    </row>
    <row r="434" spans="1:26" ht="16.5" customHeight="1">
      <c r="A434" s="1"/>
      <c r="Z434" s="2"/>
    </row>
    <row r="435" spans="1:26" ht="16.5" customHeight="1">
      <c r="A435" s="1"/>
      <c r="Z435" s="2"/>
    </row>
    <row r="436" spans="1:26" ht="16.5" customHeight="1">
      <c r="A436" s="1"/>
      <c r="Z436" s="2"/>
    </row>
    <row r="437" spans="1:26" ht="16.5" customHeight="1">
      <c r="A437" s="1"/>
      <c r="Z437" s="2"/>
    </row>
    <row r="438" spans="1:26" ht="16.5" customHeight="1">
      <c r="A438" s="1"/>
      <c r="Z438" s="2"/>
    </row>
    <row r="439" spans="1:26" ht="16.5" customHeight="1">
      <c r="A439" s="1"/>
      <c r="Z439" s="2"/>
    </row>
    <row r="440" spans="1:26" ht="16.5" customHeight="1">
      <c r="A440" s="1"/>
      <c r="Z440" s="2"/>
    </row>
    <row r="441" spans="1:26" ht="16.5" customHeight="1">
      <c r="A441" s="1"/>
      <c r="Z441" s="2"/>
    </row>
    <row r="442" spans="1:26" ht="16.5" customHeight="1">
      <c r="A442" s="1"/>
      <c r="Z442" s="2"/>
    </row>
    <row r="443" spans="1:26" ht="16.5" customHeight="1">
      <c r="A443" s="1"/>
      <c r="Z443" s="2"/>
    </row>
    <row r="444" spans="1:26" ht="16.5" customHeight="1">
      <c r="A444" s="1"/>
      <c r="Z444" s="2"/>
    </row>
    <row r="445" spans="1:26" ht="16.5" customHeight="1">
      <c r="A445" s="1"/>
      <c r="Z445" s="2"/>
    </row>
    <row r="446" spans="1:26" ht="16.5" customHeight="1">
      <c r="A446" s="1"/>
      <c r="Z446" s="2"/>
    </row>
    <row r="447" spans="1:26" ht="16.5" customHeight="1">
      <c r="A447" s="1"/>
      <c r="Z447" s="2"/>
    </row>
    <row r="448" spans="1:26" ht="16.5" customHeight="1">
      <c r="A448" s="1"/>
      <c r="Z448" s="2"/>
    </row>
    <row r="449" spans="1:26" ht="16.5" customHeight="1">
      <c r="A449" s="1"/>
      <c r="Z449" s="2"/>
    </row>
    <row r="450" spans="1:26" ht="16.5" customHeight="1">
      <c r="A450" s="1"/>
      <c r="Z450" s="2"/>
    </row>
    <row r="451" spans="1:26" ht="16.5" customHeight="1">
      <c r="A451" s="1"/>
      <c r="Z451" s="2"/>
    </row>
    <row r="452" spans="1:26" ht="16.5" customHeight="1">
      <c r="A452" s="1"/>
      <c r="Z452" s="2"/>
    </row>
    <row r="453" spans="1:26" ht="16.5" customHeight="1">
      <c r="A453" s="1"/>
      <c r="Z453" s="2"/>
    </row>
    <row r="454" spans="1:26" ht="16.5" customHeight="1">
      <c r="A454" s="1"/>
      <c r="Z454" s="2"/>
    </row>
    <row r="455" spans="1:26" ht="16.5" customHeight="1">
      <c r="A455" s="1"/>
      <c r="Z455" s="2"/>
    </row>
    <row r="456" spans="1:26" ht="16.5" customHeight="1">
      <c r="A456" s="1"/>
      <c r="Z456" s="2"/>
    </row>
    <row r="457" spans="1:26" ht="16.5" customHeight="1">
      <c r="A457" s="1"/>
      <c r="Z457" s="2"/>
    </row>
    <row r="458" spans="1:26" ht="16.5" customHeight="1">
      <c r="A458" s="1"/>
      <c r="Z458" s="2"/>
    </row>
    <row r="459" spans="1:26" ht="16.5" customHeight="1">
      <c r="A459" s="1"/>
      <c r="Z459" s="2"/>
    </row>
    <row r="460" spans="1:26" ht="16.5" customHeight="1">
      <c r="A460" s="1"/>
      <c r="Z460" s="2"/>
    </row>
    <row r="461" spans="1:26" ht="16.5" customHeight="1">
      <c r="A461" s="1"/>
      <c r="Z461" s="2"/>
    </row>
    <row r="462" spans="1:26" ht="16.5" customHeight="1">
      <c r="A462" s="1"/>
      <c r="Z462" s="2"/>
    </row>
    <row r="463" spans="1:26" ht="16.5" customHeight="1">
      <c r="A463" s="1"/>
      <c r="Z463" s="2"/>
    </row>
    <row r="464" spans="1:26" ht="16.5" customHeight="1">
      <c r="A464" s="1"/>
      <c r="Z464" s="2"/>
    </row>
    <row r="465" spans="1:26" ht="16.5" customHeight="1">
      <c r="A465" s="1"/>
      <c r="Z465" s="2"/>
    </row>
    <row r="466" spans="1:26" ht="16.5" customHeight="1">
      <c r="A466" s="1"/>
      <c r="Z466" s="2"/>
    </row>
    <row r="467" spans="1:26" ht="16.5" customHeight="1">
      <c r="A467" s="1"/>
      <c r="Z467" s="2"/>
    </row>
    <row r="468" spans="1:26" ht="16.5" customHeight="1">
      <c r="A468" s="1"/>
      <c r="Z468" s="2"/>
    </row>
    <row r="469" spans="1:26" ht="16.5" customHeight="1">
      <c r="A469" s="1"/>
      <c r="Z469" s="2"/>
    </row>
    <row r="470" spans="1:26" ht="16.5" customHeight="1">
      <c r="A470" s="1"/>
      <c r="Z470" s="2"/>
    </row>
    <row r="471" spans="1:26" ht="16.5" customHeight="1">
      <c r="A471" s="1"/>
      <c r="Z471" s="2"/>
    </row>
    <row r="472" spans="1:26" ht="16.5" customHeight="1">
      <c r="A472" s="1"/>
      <c r="Z472" s="2"/>
    </row>
    <row r="473" spans="1:26" ht="16.5" customHeight="1">
      <c r="A473" s="1"/>
      <c r="Z473" s="2"/>
    </row>
    <row r="474" spans="1:26" ht="16.5" customHeight="1">
      <c r="A474" s="1"/>
      <c r="Z474" s="2"/>
    </row>
    <row r="475" spans="1:26" ht="16.5" customHeight="1">
      <c r="A475" s="1"/>
      <c r="Z475" s="2"/>
    </row>
    <row r="476" spans="1:26" ht="16.5" customHeight="1">
      <c r="A476" s="1"/>
      <c r="Z476" s="2"/>
    </row>
    <row r="477" spans="1:26" ht="16.5" customHeight="1">
      <c r="A477" s="1"/>
      <c r="Z477" s="2"/>
    </row>
    <row r="478" spans="1:26" ht="16.5" customHeight="1">
      <c r="A478" s="1"/>
      <c r="Z478" s="2"/>
    </row>
    <row r="479" spans="1:26" ht="16.5" customHeight="1">
      <c r="A479" s="1"/>
      <c r="Z479" s="2"/>
    </row>
    <row r="480" spans="1:26" ht="16.5" customHeight="1">
      <c r="A480" s="1"/>
      <c r="Z480" s="2"/>
    </row>
    <row r="481" spans="1:26" ht="16.5" customHeight="1">
      <c r="A481" s="1"/>
      <c r="Z481" s="2"/>
    </row>
    <row r="482" spans="1:26" ht="16.5" customHeight="1">
      <c r="A482" s="1"/>
      <c r="Z482" s="2"/>
    </row>
    <row r="483" spans="1:26" ht="16.5" customHeight="1">
      <c r="A483" s="1"/>
      <c r="Z483" s="2"/>
    </row>
    <row r="484" spans="1:26" ht="16.5" customHeight="1">
      <c r="A484" s="1"/>
      <c r="Z484" s="2"/>
    </row>
    <row r="485" spans="1:26" ht="16.5" customHeight="1">
      <c r="A485" s="1"/>
      <c r="Z485" s="2"/>
    </row>
    <row r="486" spans="1:26" ht="16.5" customHeight="1">
      <c r="A486" s="1"/>
      <c r="Z486" s="2"/>
    </row>
    <row r="487" spans="1:26" ht="16.5" customHeight="1">
      <c r="A487" s="1"/>
      <c r="Z487" s="2"/>
    </row>
    <row r="488" spans="1:26" ht="16.5" customHeight="1">
      <c r="A488" s="1"/>
      <c r="Z488" s="2"/>
    </row>
    <row r="489" spans="1:26" ht="16.5" customHeight="1">
      <c r="A489" s="1"/>
      <c r="Z489" s="2"/>
    </row>
    <row r="490" spans="1:26" ht="16.5" customHeight="1">
      <c r="A490" s="1"/>
      <c r="Z490" s="2"/>
    </row>
    <row r="491" spans="1:26" ht="16.5" customHeight="1">
      <c r="A491" s="1"/>
      <c r="Z491" s="2"/>
    </row>
    <row r="492" spans="1:26" ht="16.5" customHeight="1">
      <c r="A492" s="1"/>
      <c r="Z492" s="2"/>
    </row>
    <row r="493" spans="1:26" ht="16.5" customHeight="1">
      <c r="A493" s="1"/>
      <c r="Z493" s="2"/>
    </row>
    <row r="494" spans="1:26" ht="16.5" customHeight="1">
      <c r="A494" s="1"/>
      <c r="Z494" s="2"/>
    </row>
    <row r="495" spans="1:26" ht="16.5" customHeight="1">
      <c r="A495" s="1"/>
      <c r="Z495" s="2"/>
    </row>
    <row r="496" spans="1:26" ht="16.5" customHeight="1">
      <c r="A496" s="1"/>
      <c r="Z496" s="2"/>
    </row>
    <row r="497" spans="1:26" ht="16.5" customHeight="1">
      <c r="A497" s="1"/>
      <c r="Z497" s="2"/>
    </row>
    <row r="498" spans="1:26" ht="16.5" customHeight="1">
      <c r="A498" s="1"/>
      <c r="Z498" s="2"/>
    </row>
    <row r="499" spans="1:26" ht="16.5" customHeight="1">
      <c r="A499" s="1"/>
      <c r="Z499" s="2"/>
    </row>
    <row r="500" spans="1:26" ht="16.5" customHeight="1">
      <c r="A500" s="1"/>
      <c r="Z500" s="2"/>
    </row>
    <row r="501" spans="1:26" ht="16.5" customHeight="1">
      <c r="A501" s="1"/>
      <c r="Z501" s="2"/>
    </row>
    <row r="502" spans="1:26" ht="16.5" customHeight="1">
      <c r="A502" s="1"/>
      <c r="Z502" s="2"/>
    </row>
    <row r="503" spans="1:26" ht="16.5" customHeight="1">
      <c r="A503" s="1"/>
      <c r="Z503" s="2"/>
    </row>
    <row r="504" spans="1:26" ht="16.5" customHeight="1">
      <c r="A504" s="1"/>
      <c r="Z504" s="2"/>
    </row>
    <row r="505" spans="1:26" ht="16.5" customHeight="1">
      <c r="A505" s="1"/>
      <c r="Z505" s="2"/>
    </row>
    <row r="506" spans="1:26" ht="16.5" customHeight="1">
      <c r="A506" s="1"/>
      <c r="Z506" s="2"/>
    </row>
    <row r="507" spans="1:26" ht="16.5" customHeight="1">
      <c r="A507" s="1"/>
      <c r="Z507" s="2"/>
    </row>
    <row r="508" spans="1:26" ht="16.5" customHeight="1">
      <c r="A508" s="1"/>
      <c r="Z508" s="2"/>
    </row>
    <row r="509" spans="1:26" ht="16.5" customHeight="1">
      <c r="A509" s="1"/>
      <c r="Z509" s="2"/>
    </row>
    <row r="510" spans="1:26" ht="16.5" customHeight="1">
      <c r="A510" s="1"/>
      <c r="Z510" s="2"/>
    </row>
    <row r="511" spans="1:26" ht="16.5" customHeight="1">
      <c r="A511" s="1"/>
      <c r="Z511" s="2"/>
    </row>
    <row r="512" spans="1:26" ht="16.5" customHeight="1">
      <c r="A512" s="1"/>
      <c r="Z512" s="2"/>
    </row>
    <row r="513" spans="1:26" ht="16.5" customHeight="1">
      <c r="A513" s="1"/>
      <c r="Z513" s="2"/>
    </row>
    <row r="514" spans="1:26" ht="16.5" customHeight="1">
      <c r="A514" s="1"/>
      <c r="Z514" s="2"/>
    </row>
    <row r="515" spans="1:26" ht="16.5" customHeight="1">
      <c r="A515" s="1"/>
      <c r="Z515" s="2"/>
    </row>
    <row r="516" spans="1:26" ht="16.5" customHeight="1">
      <c r="A516" s="1"/>
      <c r="Z516" s="2"/>
    </row>
    <row r="517" spans="1:26" ht="16.5" customHeight="1">
      <c r="A517" s="1"/>
      <c r="Z517" s="2"/>
    </row>
    <row r="518" spans="1:26" ht="16.5" customHeight="1">
      <c r="A518" s="1"/>
      <c r="Z518" s="2"/>
    </row>
    <row r="519" spans="1:26" ht="16.5" customHeight="1">
      <c r="A519" s="1"/>
      <c r="Z519" s="2"/>
    </row>
    <row r="520" spans="1:26" ht="16.5" customHeight="1">
      <c r="A520" s="1"/>
      <c r="Z520" s="2"/>
    </row>
    <row r="521" spans="1:26" ht="16.5" customHeight="1">
      <c r="A521" s="1"/>
      <c r="Z521" s="2"/>
    </row>
    <row r="522" spans="1:26" ht="16.5" customHeight="1">
      <c r="A522" s="1"/>
      <c r="Z522" s="2"/>
    </row>
    <row r="523" spans="1:26" ht="16.5" customHeight="1">
      <c r="A523" s="1"/>
      <c r="Z523" s="2"/>
    </row>
    <row r="524" spans="1:26" ht="16.5" customHeight="1">
      <c r="A524" s="1"/>
      <c r="Z524" s="2"/>
    </row>
    <row r="525" spans="1:26" ht="16.5" customHeight="1">
      <c r="A525" s="1"/>
      <c r="Z525" s="2"/>
    </row>
    <row r="526" spans="1:26" ht="16.5" customHeight="1">
      <c r="A526" s="1"/>
      <c r="Z526" s="2"/>
    </row>
    <row r="527" spans="1:26" ht="16.5" customHeight="1">
      <c r="A527" s="1"/>
      <c r="Z527" s="2"/>
    </row>
    <row r="528" spans="1:26" ht="16.5" customHeight="1">
      <c r="A528" s="1"/>
      <c r="Z528" s="2"/>
    </row>
    <row r="529" spans="1:26" ht="16.5" customHeight="1">
      <c r="A529" s="1"/>
      <c r="Z529" s="2"/>
    </row>
    <row r="530" spans="1:26" ht="16.5" customHeight="1">
      <c r="A530" s="1"/>
      <c r="Z530" s="2"/>
    </row>
    <row r="531" spans="1:26" ht="16.5" customHeight="1">
      <c r="A531" s="1"/>
      <c r="Z531" s="2"/>
    </row>
    <row r="532" spans="1:26" ht="16.5" customHeight="1">
      <c r="A532" s="1"/>
      <c r="Z532" s="2"/>
    </row>
    <row r="533" spans="1:26" ht="16.5" customHeight="1">
      <c r="A533" s="1"/>
      <c r="Z533" s="2"/>
    </row>
    <row r="534" spans="1:26" ht="16.5" customHeight="1">
      <c r="A534" s="1"/>
      <c r="Z534" s="2"/>
    </row>
    <row r="535" spans="1:26" ht="16.5" customHeight="1">
      <c r="A535" s="1"/>
      <c r="Z535" s="2"/>
    </row>
    <row r="536" spans="1:26" ht="16.5" customHeight="1">
      <c r="A536" s="1"/>
      <c r="Z536" s="2"/>
    </row>
    <row r="537" spans="1:26" ht="16.5" customHeight="1">
      <c r="A537" s="1"/>
      <c r="Z537" s="2"/>
    </row>
    <row r="538" spans="1:26" ht="16.5" customHeight="1">
      <c r="A538" s="1"/>
      <c r="Z538" s="2"/>
    </row>
    <row r="539" spans="1:26" ht="16.5" customHeight="1">
      <c r="A539" s="1"/>
      <c r="Z539" s="2"/>
    </row>
    <row r="540" spans="1:26" ht="16.5" customHeight="1">
      <c r="A540" s="1"/>
      <c r="Z540" s="2"/>
    </row>
    <row r="541" spans="1:26" ht="16.5" customHeight="1">
      <c r="A541" s="1"/>
      <c r="Z541" s="2"/>
    </row>
    <row r="542" spans="1:26" ht="16.5" customHeight="1">
      <c r="A542" s="1"/>
      <c r="Z542" s="2"/>
    </row>
    <row r="543" spans="1:26" ht="16.5" customHeight="1">
      <c r="A543" s="1"/>
      <c r="Z543" s="2"/>
    </row>
    <row r="544" spans="1:26" ht="16.5" customHeight="1">
      <c r="A544" s="1"/>
      <c r="Z544" s="2"/>
    </row>
    <row r="545" spans="1:26" ht="16.5" customHeight="1">
      <c r="A545" s="1"/>
      <c r="Z545" s="2"/>
    </row>
    <row r="546" spans="1:26" ht="16.5" customHeight="1">
      <c r="A546" s="1"/>
      <c r="Z546" s="2"/>
    </row>
    <row r="547" spans="1:26" ht="16.5" customHeight="1">
      <c r="A547" s="1"/>
      <c r="Z547" s="2"/>
    </row>
    <row r="548" spans="1:26" ht="16.5" customHeight="1">
      <c r="A548" s="1"/>
      <c r="Z548" s="2"/>
    </row>
    <row r="549" spans="1:26" ht="16.5" customHeight="1">
      <c r="A549" s="1"/>
      <c r="Z549" s="2"/>
    </row>
    <row r="550" spans="1:26" ht="16.5" customHeight="1">
      <c r="A550" s="1"/>
      <c r="Z550" s="2"/>
    </row>
    <row r="551" spans="1:26" ht="16.5" customHeight="1">
      <c r="A551" s="1"/>
      <c r="Z551" s="2"/>
    </row>
    <row r="552" spans="1:26" ht="16.5" customHeight="1">
      <c r="A552" s="1"/>
      <c r="Z552" s="2"/>
    </row>
    <row r="553" spans="1:26" ht="16.5" customHeight="1">
      <c r="A553" s="1"/>
      <c r="Z553" s="2"/>
    </row>
    <row r="554" spans="1:26" ht="16.5" customHeight="1">
      <c r="A554" s="1"/>
      <c r="Z554" s="2"/>
    </row>
    <row r="555" spans="1:26" ht="16.5" customHeight="1">
      <c r="A555" s="1"/>
      <c r="Z555" s="2"/>
    </row>
    <row r="556" spans="1:26" ht="16.5" customHeight="1">
      <c r="A556" s="1"/>
      <c r="Z556" s="2"/>
    </row>
    <row r="557" spans="1:26" ht="16.5" customHeight="1">
      <c r="A557" s="1"/>
      <c r="Z557" s="2"/>
    </row>
    <row r="558" spans="1:26" ht="16.5" customHeight="1">
      <c r="A558" s="1"/>
      <c r="Z558" s="2"/>
    </row>
    <row r="559" spans="1:26" ht="16.5" customHeight="1">
      <c r="A559" s="1"/>
      <c r="Z559" s="2"/>
    </row>
    <row r="560" spans="1:26" ht="16.5" customHeight="1">
      <c r="A560" s="1"/>
      <c r="Z560" s="2"/>
    </row>
    <row r="561" spans="1:26" ht="16.5" customHeight="1">
      <c r="A561" s="1"/>
      <c r="Z561" s="2"/>
    </row>
    <row r="562" spans="1:26" ht="16.5" customHeight="1">
      <c r="A562" s="1"/>
      <c r="Z562" s="2"/>
    </row>
    <row r="563" spans="1:26" ht="16.5" customHeight="1">
      <c r="A563" s="1"/>
      <c r="Z563" s="2"/>
    </row>
    <row r="564" spans="1:26" ht="16.5" customHeight="1">
      <c r="A564" s="1"/>
      <c r="Z564" s="2"/>
    </row>
    <row r="565" spans="1:26" ht="16.5" customHeight="1">
      <c r="A565" s="1"/>
      <c r="Z565" s="2"/>
    </row>
    <row r="566" spans="1:26" ht="16.5" customHeight="1">
      <c r="A566" s="1"/>
      <c r="Z566" s="2"/>
    </row>
    <row r="567" spans="1:26" ht="16.5" customHeight="1">
      <c r="A567" s="1"/>
      <c r="Z567" s="2"/>
    </row>
    <row r="568" spans="1:26" ht="16.5" customHeight="1">
      <c r="A568" s="1"/>
      <c r="Z568" s="2"/>
    </row>
    <row r="569" spans="1:26" ht="16.5" customHeight="1">
      <c r="A569" s="1"/>
      <c r="Z569" s="2"/>
    </row>
    <row r="570" spans="1:26" ht="16.5" customHeight="1">
      <c r="A570" s="1"/>
      <c r="Z570" s="2"/>
    </row>
    <row r="571" spans="1:26" ht="16.5" customHeight="1">
      <c r="A571" s="1"/>
      <c r="Z571" s="2"/>
    </row>
    <row r="572" spans="1:26" ht="16.5" customHeight="1">
      <c r="A572" s="1"/>
      <c r="Z572" s="2"/>
    </row>
    <row r="573" spans="1:26" ht="16.5" customHeight="1">
      <c r="A573" s="1"/>
      <c r="Z573" s="2"/>
    </row>
    <row r="574" spans="1:26" ht="16.5" customHeight="1">
      <c r="A574" s="1"/>
      <c r="Z574" s="2"/>
    </row>
    <row r="575" spans="1:26" ht="16.5" customHeight="1">
      <c r="A575" s="1"/>
      <c r="Z575" s="2"/>
    </row>
    <row r="576" spans="1:26" ht="16.5" customHeight="1">
      <c r="A576" s="1"/>
      <c r="Z576" s="2"/>
    </row>
    <row r="577" spans="1:26" ht="16.5" customHeight="1">
      <c r="A577" s="1"/>
      <c r="Z577" s="2"/>
    </row>
    <row r="578" spans="1:26" ht="16.5" customHeight="1">
      <c r="A578" s="1"/>
      <c r="Z578" s="2"/>
    </row>
    <row r="579" spans="1:26" ht="16.5" customHeight="1">
      <c r="A579" s="1"/>
      <c r="Z579" s="2"/>
    </row>
    <row r="580" spans="1:26" ht="16.5" customHeight="1">
      <c r="A580" s="1"/>
      <c r="Z580" s="2"/>
    </row>
    <row r="581" spans="1:26" ht="16.5" customHeight="1">
      <c r="A581" s="1"/>
      <c r="Z581" s="2"/>
    </row>
    <row r="582" spans="1:26" ht="16.5" customHeight="1">
      <c r="A582" s="1"/>
      <c r="Z582" s="2"/>
    </row>
    <row r="583" spans="1:26" ht="16.5" customHeight="1">
      <c r="A583" s="1"/>
      <c r="Z583" s="2"/>
    </row>
    <row r="584" spans="1:26" ht="16.5" customHeight="1">
      <c r="A584" s="1"/>
      <c r="Z584" s="2"/>
    </row>
    <row r="585" spans="1:26" ht="16.5" customHeight="1">
      <c r="A585" s="1"/>
      <c r="Z585" s="2"/>
    </row>
    <row r="586" spans="1:26" ht="16.5" customHeight="1">
      <c r="A586" s="1"/>
      <c r="Z586" s="2"/>
    </row>
    <row r="587" spans="1:26" ht="16.5" customHeight="1">
      <c r="A587" s="1"/>
      <c r="Z587" s="2"/>
    </row>
    <row r="588" spans="1:26" ht="16.5" customHeight="1">
      <c r="A588" s="1"/>
      <c r="Z588" s="2"/>
    </row>
    <row r="589" spans="1:26" ht="16.5" customHeight="1">
      <c r="A589" s="1"/>
      <c r="Z589" s="2"/>
    </row>
    <row r="590" spans="1:26" ht="16.5" customHeight="1">
      <c r="A590" s="1"/>
      <c r="Z590" s="2"/>
    </row>
    <row r="591" spans="1:26" ht="16.5" customHeight="1">
      <c r="A591" s="1"/>
      <c r="Z591" s="2"/>
    </row>
    <row r="592" spans="1:26" ht="16.5" customHeight="1">
      <c r="A592" s="1"/>
      <c r="Z592" s="2"/>
    </row>
    <row r="593" spans="1:26" ht="16.5" customHeight="1">
      <c r="A593" s="1"/>
      <c r="Z593" s="2"/>
    </row>
    <row r="594" spans="1:26" ht="16.5" customHeight="1">
      <c r="A594" s="1"/>
      <c r="Z594" s="2"/>
    </row>
    <row r="595" spans="1:26" ht="16.5" customHeight="1">
      <c r="A595" s="1"/>
      <c r="Z595" s="2"/>
    </row>
    <row r="596" spans="1:26" ht="16.5" customHeight="1">
      <c r="A596" s="1"/>
      <c r="Z596" s="2"/>
    </row>
    <row r="597" spans="1:26" ht="16.5" customHeight="1">
      <c r="A597" s="1"/>
      <c r="Z597" s="2"/>
    </row>
    <row r="598" spans="1:26" ht="16.5" customHeight="1">
      <c r="A598" s="1"/>
      <c r="Z598" s="2"/>
    </row>
    <row r="599" spans="1:26" ht="16.5" customHeight="1">
      <c r="A599" s="1"/>
      <c r="Z599" s="2"/>
    </row>
    <row r="600" spans="1:26" ht="16.5" customHeight="1">
      <c r="A600" s="1"/>
      <c r="Z600" s="2"/>
    </row>
    <row r="601" spans="1:26" ht="16.5" customHeight="1">
      <c r="A601" s="1"/>
      <c r="Z601" s="2"/>
    </row>
    <row r="602" spans="1:26" ht="16.5" customHeight="1">
      <c r="A602" s="1"/>
      <c r="Z602" s="2"/>
    </row>
    <row r="603" spans="1:26" ht="16.5" customHeight="1">
      <c r="A603" s="1"/>
      <c r="Z603" s="2"/>
    </row>
    <row r="604" spans="1:26" ht="16.5" customHeight="1">
      <c r="A604" s="1"/>
      <c r="Z604" s="2"/>
    </row>
    <row r="605" spans="1:26" ht="16.5" customHeight="1">
      <c r="A605" s="1"/>
      <c r="Z605" s="2"/>
    </row>
    <row r="606" spans="1:26" ht="16.5" customHeight="1">
      <c r="A606" s="1"/>
      <c r="Z606" s="2"/>
    </row>
    <row r="607" spans="1:26" ht="16.5" customHeight="1">
      <c r="A607" s="1"/>
      <c r="Z607" s="2"/>
    </row>
    <row r="608" spans="1:26" ht="16.5" customHeight="1">
      <c r="A608" s="1"/>
      <c r="Z608" s="2"/>
    </row>
    <row r="609" spans="1:26" ht="16.5" customHeight="1">
      <c r="A609" s="1"/>
      <c r="Z609" s="2"/>
    </row>
    <row r="610" spans="1:26" ht="16.5" customHeight="1">
      <c r="A610" s="1"/>
      <c r="Z610" s="2"/>
    </row>
    <row r="611" spans="1:26" ht="16.5" customHeight="1">
      <c r="A611" s="1"/>
      <c r="Z611" s="2"/>
    </row>
    <row r="612" spans="1:26" ht="16.5" customHeight="1">
      <c r="A612" s="1"/>
      <c r="Z612" s="2"/>
    </row>
    <row r="613" spans="1:26" ht="16.5" customHeight="1">
      <c r="A613" s="1"/>
      <c r="Z613" s="2"/>
    </row>
    <row r="614" spans="1:26" ht="16.5" customHeight="1">
      <c r="A614" s="1"/>
      <c r="Z614" s="2"/>
    </row>
    <row r="615" spans="1:26" ht="16.5" customHeight="1">
      <c r="A615" s="1"/>
      <c r="Z615" s="2"/>
    </row>
    <row r="616" spans="1:26" ht="16.5" customHeight="1">
      <c r="A616" s="1"/>
      <c r="Z616" s="2"/>
    </row>
    <row r="617" spans="1:26" ht="16.5" customHeight="1">
      <c r="A617" s="1"/>
      <c r="Z617" s="2"/>
    </row>
    <row r="618" spans="1:26" ht="16.5" customHeight="1">
      <c r="A618" s="1"/>
      <c r="Z618" s="2"/>
    </row>
    <row r="619" spans="1:26" ht="16.5" customHeight="1">
      <c r="A619" s="1"/>
      <c r="Z619" s="2"/>
    </row>
    <row r="620" spans="1:26" ht="16.5" customHeight="1">
      <c r="A620" s="1"/>
      <c r="Z620" s="2"/>
    </row>
    <row r="621" spans="1:26" ht="16.5" customHeight="1">
      <c r="A621" s="1"/>
      <c r="Z621" s="2"/>
    </row>
    <row r="622" spans="1:26" ht="16.5" customHeight="1">
      <c r="A622" s="1"/>
      <c r="Z622" s="2"/>
    </row>
    <row r="623" spans="1:26" ht="16.5" customHeight="1">
      <c r="A623" s="1"/>
      <c r="Z623" s="2"/>
    </row>
    <row r="624" spans="1:26" ht="16.5" customHeight="1">
      <c r="A624" s="1"/>
      <c r="Z624" s="2"/>
    </row>
    <row r="625" spans="1:26" ht="16.5" customHeight="1">
      <c r="A625" s="1"/>
      <c r="Z625" s="2"/>
    </row>
    <row r="626" spans="1:26" ht="16.5" customHeight="1">
      <c r="A626" s="1"/>
      <c r="Z626" s="2"/>
    </row>
    <row r="627" spans="1:26" ht="16.5" customHeight="1">
      <c r="A627" s="1"/>
      <c r="Z627" s="2"/>
    </row>
    <row r="628" spans="1:26" ht="16.5" customHeight="1">
      <c r="A628" s="1"/>
      <c r="Z628" s="2"/>
    </row>
    <row r="629" spans="1:26" ht="16.5" customHeight="1">
      <c r="A629" s="1"/>
      <c r="Z629" s="2"/>
    </row>
    <row r="630" spans="1:26" ht="16.5" customHeight="1">
      <c r="A630" s="1"/>
      <c r="Z630" s="2"/>
    </row>
    <row r="631" spans="1:26" ht="16.5" customHeight="1">
      <c r="A631" s="1"/>
      <c r="Z631" s="2"/>
    </row>
    <row r="632" spans="1:26" ht="16.5" customHeight="1">
      <c r="A632" s="1"/>
      <c r="Z632" s="2"/>
    </row>
    <row r="633" spans="1:26" ht="16.5" customHeight="1">
      <c r="A633" s="1"/>
      <c r="Z633" s="2"/>
    </row>
    <row r="634" spans="1:26" ht="16.5" customHeight="1">
      <c r="A634" s="1"/>
      <c r="Z634" s="2"/>
    </row>
    <row r="635" spans="1:26" ht="16.5" customHeight="1">
      <c r="A635" s="1"/>
      <c r="Z635" s="2"/>
    </row>
    <row r="636" spans="1:26" ht="16.5" customHeight="1">
      <c r="A636" s="1"/>
      <c r="Z636" s="2"/>
    </row>
    <row r="637" spans="1:26" ht="16.5" customHeight="1">
      <c r="A637" s="1"/>
      <c r="Z637" s="2"/>
    </row>
    <row r="638" spans="1:26" ht="16.5" customHeight="1">
      <c r="A638" s="1"/>
      <c r="Z638" s="2"/>
    </row>
    <row r="639" spans="1:26" ht="16.5" customHeight="1">
      <c r="A639" s="1"/>
      <c r="Z639" s="2"/>
    </row>
    <row r="640" spans="1:26" ht="16.5" customHeight="1">
      <c r="A640" s="1"/>
      <c r="Z640" s="2"/>
    </row>
    <row r="641" spans="1:26" ht="16.5" customHeight="1">
      <c r="A641" s="1"/>
      <c r="Z641" s="2"/>
    </row>
    <row r="642" spans="1:26" ht="16.5" customHeight="1">
      <c r="A642" s="1"/>
      <c r="Z642" s="2"/>
    </row>
    <row r="643" spans="1:26" ht="16.5" customHeight="1">
      <c r="A643" s="1"/>
      <c r="Z643" s="2"/>
    </row>
    <row r="644" spans="1:26" ht="16.5" customHeight="1">
      <c r="A644" s="1"/>
      <c r="Z644" s="2"/>
    </row>
    <row r="645" spans="1:26" ht="16.5" customHeight="1">
      <c r="A645" s="1"/>
      <c r="Z645" s="2"/>
    </row>
    <row r="646" spans="1:26" ht="16.5" customHeight="1">
      <c r="A646" s="1"/>
      <c r="Z646" s="2"/>
    </row>
    <row r="647" spans="1:26" ht="16.5" customHeight="1">
      <c r="A647" s="1"/>
      <c r="Z647" s="2"/>
    </row>
    <row r="648" spans="1:26" ht="16.5" customHeight="1">
      <c r="A648" s="1"/>
      <c r="Z648" s="2"/>
    </row>
    <row r="649" spans="1:26" ht="16.5" customHeight="1">
      <c r="A649" s="1"/>
      <c r="Z649" s="2"/>
    </row>
    <row r="650" spans="1:26" ht="16.5" customHeight="1">
      <c r="A650" s="1"/>
      <c r="Z650" s="2"/>
    </row>
    <row r="651" spans="1:26" ht="16.5" customHeight="1">
      <c r="A651" s="1"/>
      <c r="Z651" s="2"/>
    </row>
    <row r="652" spans="1:26" ht="16.5" customHeight="1">
      <c r="A652" s="1"/>
      <c r="Z652" s="2"/>
    </row>
    <row r="653" spans="1:26" ht="16.5" customHeight="1">
      <c r="A653" s="1"/>
      <c r="Z653" s="2"/>
    </row>
    <row r="654" spans="1:26" ht="16.5" customHeight="1">
      <c r="A654" s="1"/>
      <c r="Z654" s="2"/>
    </row>
    <row r="655" spans="1:26" ht="16.5" customHeight="1">
      <c r="A655" s="1"/>
      <c r="Z655" s="2"/>
    </row>
    <row r="656" spans="1:26" ht="16.5" customHeight="1">
      <c r="A656" s="1"/>
      <c r="Z656" s="2"/>
    </row>
    <row r="657" spans="1:26" ht="16.5" customHeight="1">
      <c r="A657" s="1"/>
      <c r="Z657" s="2"/>
    </row>
    <row r="658" spans="1:26" ht="16.5" customHeight="1">
      <c r="A658" s="1"/>
      <c r="Z658" s="2"/>
    </row>
    <row r="659" spans="1:26" ht="16.5" customHeight="1">
      <c r="A659" s="1"/>
      <c r="Z659" s="2"/>
    </row>
    <row r="660" spans="1:26" ht="16.5" customHeight="1">
      <c r="A660" s="1"/>
      <c r="Z660" s="2"/>
    </row>
    <row r="661" spans="1:26" ht="16.5" customHeight="1">
      <c r="A661" s="1"/>
      <c r="Z661" s="2"/>
    </row>
    <row r="662" spans="1:26" ht="16.5" customHeight="1">
      <c r="A662" s="1"/>
      <c r="Z662" s="2"/>
    </row>
    <row r="663" spans="1:26" ht="16.5" customHeight="1">
      <c r="A663" s="1"/>
      <c r="Z663" s="2"/>
    </row>
    <row r="664" spans="1:26" ht="16.5" customHeight="1">
      <c r="A664" s="1"/>
      <c r="Z664" s="2"/>
    </row>
    <row r="665" spans="1:26" ht="16.5" customHeight="1">
      <c r="A665" s="1"/>
      <c r="Z665" s="2"/>
    </row>
    <row r="666" spans="1:26" ht="16.5" customHeight="1">
      <c r="A666" s="1"/>
      <c r="Z666" s="2"/>
    </row>
    <row r="667" spans="1:26" ht="16.5" customHeight="1">
      <c r="A667" s="1"/>
      <c r="Z667" s="2"/>
    </row>
    <row r="668" spans="1:26" ht="16.5" customHeight="1">
      <c r="A668" s="1"/>
      <c r="Z668" s="2"/>
    </row>
    <row r="669" spans="1:26" ht="16.5" customHeight="1">
      <c r="A669" s="1"/>
      <c r="Z669" s="2"/>
    </row>
    <row r="670" spans="1:26" ht="16.5" customHeight="1">
      <c r="A670" s="1"/>
      <c r="Z670" s="2"/>
    </row>
    <row r="671" spans="1:26" ht="16.5" customHeight="1">
      <c r="A671" s="1"/>
      <c r="Z671" s="2"/>
    </row>
    <row r="672" spans="1:26" ht="16.5" customHeight="1">
      <c r="A672" s="1"/>
      <c r="Z672" s="2"/>
    </row>
    <row r="673" spans="1:26" ht="16.5" customHeight="1">
      <c r="A673" s="1"/>
      <c r="Z673" s="2"/>
    </row>
    <row r="674" spans="1:26" ht="16.5" customHeight="1">
      <c r="A674" s="1"/>
      <c r="Z674" s="2"/>
    </row>
    <row r="675" spans="1:26" ht="16.5" customHeight="1">
      <c r="A675" s="1"/>
      <c r="Z675" s="2"/>
    </row>
    <row r="676" spans="1:26" ht="16.5" customHeight="1">
      <c r="A676" s="1"/>
      <c r="Z676" s="2"/>
    </row>
    <row r="677" spans="1:26" ht="16.5" customHeight="1">
      <c r="A677" s="1"/>
      <c r="Z677" s="2"/>
    </row>
    <row r="678" spans="1:26" ht="16.5" customHeight="1">
      <c r="A678" s="1"/>
      <c r="Z678" s="2"/>
    </row>
    <row r="679" spans="1:26" ht="16.5" customHeight="1">
      <c r="A679" s="1"/>
      <c r="Z679" s="2"/>
    </row>
    <row r="680" spans="1:26" ht="16.5" customHeight="1">
      <c r="A680" s="1"/>
      <c r="Z680" s="2"/>
    </row>
    <row r="681" spans="1:26" ht="16.5" customHeight="1">
      <c r="A681" s="1"/>
      <c r="Z681" s="2"/>
    </row>
    <row r="682" spans="1:26" ht="16.5" customHeight="1">
      <c r="A682" s="1"/>
      <c r="Z682" s="2"/>
    </row>
    <row r="683" spans="1:26" ht="16.5" customHeight="1">
      <c r="A683" s="1"/>
      <c r="Z683" s="2"/>
    </row>
    <row r="684" spans="1:26" ht="16.5" customHeight="1">
      <c r="A684" s="1"/>
      <c r="Z684" s="2"/>
    </row>
    <row r="685" spans="1:26" ht="16.5" customHeight="1">
      <c r="A685" s="1"/>
      <c r="Z685" s="2"/>
    </row>
    <row r="686" spans="1:26" ht="16.5" customHeight="1">
      <c r="A686" s="1"/>
      <c r="Z686" s="2"/>
    </row>
    <row r="687" spans="1:26" ht="16.5" customHeight="1">
      <c r="A687" s="1"/>
      <c r="Z687" s="2"/>
    </row>
    <row r="688" spans="1:26" ht="16.5" customHeight="1">
      <c r="A688" s="1"/>
      <c r="Z688" s="2"/>
    </row>
    <row r="689" spans="1:26" ht="16.5" customHeight="1">
      <c r="A689" s="1"/>
      <c r="Z689" s="2"/>
    </row>
    <row r="690" spans="1:26" ht="16.5" customHeight="1">
      <c r="A690" s="1"/>
      <c r="Z690" s="2"/>
    </row>
    <row r="691" spans="1:26" ht="16.5" customHeight="1">
      <c r="A691" s="1"/>
      <c r="Z691" s="2"/>
    </row>
    <row r="692" spans="1:26" ht="16.5" customHeight="1">
      <c r="A692" s="1"/>
      <c r="Z692" s="2"/>
    </row>
    <row r="693" spans="1:26" ht="16.5" customHeight="1">
      <c r="A693" s="1"/>
      <c r="Z693" s="2"/>
    </row>
    <row r="694" spans="1:26" ht="16.5" customHeight="1">
      <c r="A694" s="1"/>
      <c r="Z694" s="2"/>
    </row>
    <row r="695" spans="1:26" ht="16.5" customHeight="1">
      <c r="A695" s="1"/>
      <c r="Z695" s="2"/>
    </row>
    <row r="696" spans="1:26" ht="16.5" customHeight="1">
      <c r="A696" s="1"/>
      <c r="Z696" s="2"/>
    </row>
    <row r="697" spans="1:26" ht="16.5" customHeight="1">
      <c r="A697" s="1"/>
      <c r="Z697" s="2"/>
    </row>
    <row r="698" spans="1:26" ht="16.5" customHeight="1">
      <c r="A698" s="1"/>
      <c r="Z698" s="2"/>
    </row>
    <row r="699" spans="1:26" ht="16.5" customHeight="1">
      <c r="A699" s="1"/>
      <c r="Z699" s="2"/>
    </row>
    <row r="700" spans="1:26" ht="16.5" customHeight="1">
      <c r="A700" s="1"/>
      <c r="Z700" s="2"/>
    </row>
    <row r="701" spans="1:26" ht="16.5" customHeight="1">
      <c r="A701" s="1"/>
      <c r="Z701" s="2"/>
    </row>
    <row r="702" spans="1:26" ht="16.5" customHeight="1">
      <c r="A702" s="1"/>
      <c r="Z702" s="2"/>
    </row>
    <row r="703" spans="1:26" ht="16.5" customHeight="1">
      <c r="A703" s="1"/>
      <c r="Z703" s="2"/>
    </row>
    <row r="704" spans="1:26" ht="16.5" customHeight="1">
      <c r="A704" s="1"/>
      <c r="Z704" s="2"/>
    </row>
    <row r="705" spans="1:26" ht="16.5" customHeight="1">
      <c r="A705" s="1"/>
      <c r="Z705" s="2"/>
    </row>
    <row r="706" spans="1:26" ht="16.5" customHeight="1">
      <c r="A706" s="1"/>
      <c r="Z706" s="2"/>
    </row>
    <row r="707" spans="1:26" ht="16.5" customHeight="1">
      <c r="A707" s="1"/>
      <c r="Z707" s="2"/>
    </row>
    <row r="708" spans="1:26" ht="16.5" customHeight="1">
      <c r="A708" s="1"/>
      <c r="Z708" s="2"/>
    </row>
    <row r="709" spans="1:26" ht="16.5" customHeight="1">
      <c r="A709" s="1"/>
      <c r="Z709" s="2"/>
    </row>
    <row r="710" spans="1:26" ht="16.5" customHeight="1">
      <c r="A710" s="1"/>
      <c r="Z710" s="2"/>
    </row>
    <row r="711" spans="1:26" ht="16.5" customHeight="1">
      <c r="A711" s="1"/>
      <c r="Z711" s="2"/>
    </row>
    <row r="712" spans="1:26" ht="16.5" customHeight="1">
      <c r="A712" s="1"/>
      <c r="Z712" s="2"/>
    </row>
    <row r="713" spans="1:26" ht="16.5" customHeight="1">
      <c r="A713" s="1"/>
      <c r="Z713" s="2"/>
    </row>
    <row r="714" spans="1:26" ht="16.5" customHeight="1">
      <c r="A714" s="1"/>
      <c r="Z714" s="2"/>
    </row>
    <row r="715" spans="1:26" ht="16.5" customHeight="1">
      <c r="A715" s="1"/>
      <c r="Z715" s="2"/>
    </row>
    <row r="716" spans="1:26" ht="16.5" customHeight="1">
      <c r="A716" s="1"/>
      <c r="Z716" s="2"/>
    </row>
    <row r="717" spans="1:26" ht="16.5" customHeight="1">
      <c r="A717" s="1"/>
      <c r="Z717" s="2"/>
    </row>
    <row r="718" spans="1:26" ht="16.5" customHeight="1">
      <c r="A718" s="1"/>
      <c r="Z718" s="2"/>
    </row>
    <row r="719" spans="1:26" ht="16.5" customHeight="1">
      <c r="A719" s="1"/>
      <c r="Z719" s="2"/>
    </row>
    <row r="720" spans="1:26" ht="16.5" customHeight="1">
      <c r="A720" s="1"/>
      <c r="Z720" s="2"/>
    </row>
    <row r="721" spans="1:26" ht="16.5" customHeight="1">
      <c r="A721" s="1"/>
      <c r="Z721" s="2"/>
    </row>
    <row r="722" spans="1:26" ht="16.5" customHeight="1">
      <c r="A722" s="1"/>
      <c r="Z722" s="2"/>
    </row>
    <row r="723" spans="1:26" ht="16.5" customHeight="1">
      <c r="A723" s="1"/>
      <c r="Z723" s="2"/>
    </row>
    <row r="724" spans="1:26" ht="16.5" customHeight="1">
      <c r="A724" s="1"/>
      <c r="Z724" s="2"/>
    </row>
    <row r="725" spans="1:26" ht="16.5" customHeight="1">
      <c r="A725" s="1"/>
      <c r="Z725" s="2"/>
    </row>
    <row r="726" spans="1:26" ht="16.5" customHeight="1">
      <c r="A726" s="1"/>
      <c r="Z726" s="2"/>
    </row>
    <row r="727" spans="1:26" ht="16.5" customHeight="1">
      <c r="A727" s="1"/>
      <c r="Z727" s="2"/>
    </row>
    <row r="728" spans="1:26" ht="16.5" customHeight="1">
      <c r="A728" s="1"/>
      <c r="Z728" s="2"/>
    </row>
    <row r="729" spans="1:26" ht="16.5" customHeight="1">
      <c r="A729" s="1"/>
      <c r="Z729" s="2"/>
    </row>
    <row r="730" spans="1:26" ht="16.5" customHeight="1">
      <c r="A730" s="1"/>
      <c r="Z730" s="2"/>
    </row>
    <row r="731" spans="1:26" ht="16.5" customHeight="1">
      <c r="A731" s="1"/>
      <c r="Z731" s="2"/>
    </row>
    <row r="732" spans="1:26" ht="16.5" customHeight="1">
      <c r="A732" s="1"/>
      <c r="Z732" s="2"/>
    </row>
    <row r="733" spans="1:26" ht="16.5" customHeight="1">
      <c r="A733" s="1"/>
      <c r="Z733" s="2"/>
    </row>
    <row r="734" spans="1:26" ht="16.5" customHeight="1">
      <c r="A734" s="1"/>
      <c r="Z734" s="2"/>
    </row>
    <row r="735" spans="1:26" ht="16.5" customHeight="1">
      <c r="A735" s="1"/>
      <c r="Z735" s="2"/>
    </row>
    <row r="736" spans="1:26" ht="16.5" customHeight="1">
      <c r="A736" s="1"/>
      <c r="Z736" s="2"/>
    </row>
    <row r="737" spans="1:26" ht="16.5" customHeight="1">
      <c r="A737" s="1"/>
      <c r="Z737" s="2"/>
    </row>
    <row r="738" spans="1:26" ht="16.5" customHeight="1">
      <c r="A738" s="1"/>
      <c r="Z738" s="2"/>
    </row>
    <row r="739" spans="1:26" ht="16.5" customHeight="1">
      <c r="A739" s="1"/>
      <c r="Z739" s="2"/>
    </row>
    <row r="740" spans="1:26" ht="16.5" customHeight="1">
      <c r="A740" s="1"/>
      <c r="Z740" s="2"/>
    </row>
    <row r="741" spans="1:26" ht="16.5" customHeight="1">
      <c r="A741" s="1"/>
      <c r="Z741" s="2"/>
    </row>
    <row r="742" spans="1:26" ht="16.5" customHeight="1">
      <c r="A742" s="1"/>
      <c r="Z742" s="2"/>
    </row>
    <row r="743" spans="1:26" ht="16.5" customHeight="1">
      <c r="A743" s="1"/>
      <c r="Z743" s="2"/>
    </row>
    <row r="744" spans="1:26" ht="16.5" customHeight="1">
      <c r="A744" s="1"/>
      <c r="Z744" s="2"/>
    </row>
    <row r="745" spans="1:26" ht="16.5" customHeight="1">
      <c r="A745" s="1"/>
      <c r="Z745" s="2"/>
    </row>
    <row r="746" spans="1:26" ht="16.5" customHeight="1">
      <c r="A746" s="1"/>
      <c r="Z746" s="2"/>
    </row>
    <row r="747" spans="1:26" ht="16.5" customHeight="1">
      <c r="A747" s="1"/>
      <c r="Z747" s="2"/>
    </row>
    <row r="748" spans="1:26" ht="16.5" customHeight="1">
      <c r="A748" s="1"/>
      <c r="Z748" s="2"/>
    </row>
    <row r="749" spans="1:26" ht="16.5" customHeight="1">
      <c r="A749" s="1"/>
      <c r="Z749" s="2"/>
    </row>
    <row r="750" spans="1:26" ht="16.5" customHeight="1">
      <c r="A750" s="1"/>
      <c r="Z750" s="2"/>
    </row>
    <row r="751" spans="1:26" ht="16.5" customHeight="1">
      <c r="A751" s="1"/>
      <c r="Z751" s="2"/>
    </row>
    <row r="752" spans="1:26" ht="16.5" customHeight="1">
      <c r="A752" s="1"/>
      <c r="Z752" s="2"/>
    </row>
    <row r="753" spans="1:26" ht="16.5" customHeight="1">
      <c r="A753" s="1"/>
      <c r="Z753" s="2"/>
    </row>
    <row r="754" spans="1:26" ht="16.5" customHeight="1">
      <c r="A754" s="1"/>
      <c r="Z754" s="2"/>
    </row>
    <row r="755" spans="1:26" ht="16.5" customHeight="1">
      <c r="A755" s="1"/>
      <c r="Z755" s="2"/>
    </row>
    <row r="756" spans="1:26" ht="16.5" customHeight="1">
      <c r="A756" s="1"/>
      <c r="Z756" s="2"/>
    </row>
    <row r="757" spans="1:26" ht="16.5" customHeight="1">
      <c r="A757" s="1"/>
      <c r="Z757" s="2"/>
    </row>
    <row r="758" spans="1:26" ht="16.5" customHeight="1">
      <c r="A758" s="1"/>
      <c r="Z758" s="2"/>
    </row>
    <row r="759" spans="1:26" ht="16.5" customHeight="1">
      <c r="A759" s="1"/>
      <c r="Z759" s="2"/>
    </row>
    <row r="760" spans="1:26" ht="16.5" customHeight="1">
      <c r="A760" s="1"/>
      <c r="Z760" s="2"/>
    </row>
    <row r="761" spans="1:26" ht="16.5" customHeight="1">
      <c r="A761" s="1"/>
      <c r="Z761" s="2"/>
    </row>
    <row r="762" spans="1:26" ht="16.5" customHeight="1">
      <c r="A762" s="1"/>
      <c r="Z762" s="2"/>
    </row>
    <row r="763" spans="1:26" ht="16.5" customHeight="1">
      <c r="A763" s="1"/>
      <c r="Z763" s="2"/>
    </row>
    <row r="764" spans="1:26" ht="16.5" customHeight="1">
      <c r="A764" s="1"/>
      <c r="Z764" s="2"/>
    </row>
    <row r="765" spans="1:26" ht="16.5" customHeight="1">
      <c r="A765" s="1"/>
      <c r="Z765" s="2"/>
    </row>
    <row r="766" spans="1:26" ht="16.5" customHeight="1">
      <c r="A766" s="1"/>
      <c r="Z766" s="2"/>
    </row>
    <row r="767" spans="1:26" ht="16.5" customHeight="1">
      <c r="A767" s="1"/>
      <c r="Z767" s="2"/>
    </row>
    <row r="768" spans="1:26" ht="16.5" customHeight="1">
      <c r="A768" s="1"/>
      <c r="Z768" s="2"/>
    </row>
    <row r="769" spans="1:26" ht="16.5" customHeight="1">
      <c r="A769" s="1"/>
      <c r="Z769" s="2"/>
    </row>
    <row r="770" spans="1:26" ht="16.5" customHeight="1">
      <c r="A770" s="1"/>
      <c r="Z770" s="2"/>
    </row>
    <row r="771" spans="1:26" ht="16.5" customHeight="1">
      <c r="A771" s="1"/>
      <c r="Z771" s="2"/>
    </row>
    <row r="772" spans="1:26" ht="16.5" customHeight="1">
      <c r="A772" s="1"/>
      <c r="Z772" s="2"/>
    </row>
    <row r="773" spans="1:26" ht="16.5" customHeight="1">
      <c r="A773" s="1"/>
      <c r="Z773" s="2"/>
    </row>
    <row r="774" spans="1:26" ht="16.5" customHeight="1">
      <c r="A774" s="1"/>
      <c r="Z774" s="2"/>
    </row>
    <row r="775" spans="1:26" ht="16.5" customHeight="1">
      <c r="A775" s="1"/>
      <c r="Z775" s="2"/>
    </row>
    <row r="776" spans="1:26" ht="16.5" customHeight="1">
      <c r="A776" s="1"/>
      <c r="Z776" s="2"/>
    </row>
    <row r="777" spans="1:26" ht="16.5" customHeight="1">
      <c r="A777" s="1"/>
      <c r="Z777" s="2"/>
    </row>
    <row r="778" spans="1:26" ht="16.5" customHeight="1">
      <c r="A778" s="1"/>
      <c r="Z778" s="2"/>
    </row>
    <row r="779" spans="1:26" ht="16.5" customHeight="1">
      <c r="A779" s="1"/>
      <c r="Z779" s="2"/>
    </row>
    <row r="780" spans="1:26" ht="16.5" customHeight="1">
      <c r="A780" s="1"/>
      <c r="Z780" s="2"/>
    </row>
    <row r="781" spans="1:26" ht="16.5" customHeight="1">
      <c r="A781" s="1"/>
      <c r="Z781" s="2"/>
    </row>
    <row r="782" spans="1:26" ht="16.5" customHeight="1">
      <c r="A782" s="1"/>
      <c r="Z782" s="2"/>
    </row>
    <row r="783" spans="1:26" ht="16.5" customHeight="1">
      <c r="A783" s="1"/>
      <c r="Z783" s="2"/>
    </row>
    <row r="784" spans="1:26" ht="16.5" customHeight="1">
      <c r="A784" s="1"/>
      <c r="Z784" s="2"/>
    </row>
    <row r="785" spans="1:26" ht="16.5" customHeight="1">
      <c r="A785" s="1"/>
      <c r="Z785" s="2"/>
    </row>
    <row r="786" spans="1:26" ht="16.5" customHeight="1">
      <c r="A786" s="1"/>
      <c r="Z786" s="2"/>
    </row>
    <row r="787" spans="1:26" ht="16.5" customHeight="1">
      <c r="A787" s="1"/>
      <c r="Z787" s="2"/>
    </row>
    <row r="788" spans="1:26" ht="16.5" customHeight="1">
      <c r="A788" s="1"/>
      <c r="Z788" s="2"/>
    </row>
    <row r="789" spans="1:26" ht="16.5" customHeight="1">
      <c r="A789" s="1"/>
      <c r="Z789" s="2"/>
    </row>
    <row r="790" spans="1:26" ht="16.5" customHeight="1">
      <c r="A790" s="1"/>
      <c r="Z790" s="2"/>
    </row>
    <row r="791" spans="1:26" ht="16.5" customHeight="1">
      <c r="A791" s="1"/>
      <c r="Z791" s="2"/>
    </row>
    <row r="792" spans="1:26" ht="16.5" customHeight="1">
      <c r="A792" s="1"/>
      <c r="Z792" s="2"/>
    </row>
    <row r="793" spans="1:26" ht="16.5" customHeight="1">
      <c r="A793" s="1"/>
      <c r="Z793" s="2"/>
    </row>
    <row r="794" spans="1:26" ht="16.5" customHeight="1">
      <c r="A794" s="1"/>
      <c r="Z794" s="2"/>
    </row>
    <row r="795" spans="1:26" ht="16.5" customHeight="1">
      <c r="A795" s="1"/>
      <c r="Z795" s="2"/>
    </row>
    <row r="796" spans="1:26" ht="16.5" customHeight="1">
      <c r="A796" s="1"/>
      <c r="Z796" s="2"/>
    </row>
    <row r="797" spans="1:26" ht="16.5" customHeight="1">
      <c r="A797" s="1"/>
      <c r="Z797" s="2"/>
    </row>
    <row r="798" spans="1:26" ht="16.5" customHeight="1">
      <c r="A798" s="1"/>
      <c r="Z798" s="2"/>
    </row>
    <row r="799" spans="1:26" ht="16.5" customHeight="1">
      <c r="A799" s="1"/>
      <c r="Z799" s="2"/>
    </row>
    <row r="800" spans="1:26" ht="16.5" customHeight="1">
      <c r="A800" s="1"/>
      <c r="Z800" s="2"/>
    </row>
    <row r="801" spans="1:26" ht="16.5" customHeight="1">
      <c r="A801" s="1"/>
      <c r="Z801" s="2"/>
    </row>
    <row r="802" spans="1:26" ht="16.5" customHeight="1">
      <c r="A802" s="1"/>
      <c r="Z802" s="2"/>
    </row>
    <row r="803" spans="1:26" ht="16.5" customHeight="1">
      <c r="A803" s="1"/>
      <c r="Z803" s="2"/>
    </row>
    <row r="804" spans="1:26" ht="16.5" customHeight="1">
      <c r="A804" s="1"/>
      <c r="Z804" s="2"/>
    </row>
    <row r="805" spans="1:26" ht="16.5" customHeight="1">
      <c r="A805" s="1"/>
      <c r="Z805" s="2"/>
    </row>
    <row r="806" spans="1:26" ht="16.5" customHeight="1">
      <c r="A806" s="1"/>
      <c r="Z806" s="2"/>
    </row>
    <row r="807" spans="1:26" ht="16.5" customHeight="1">
      <c r="A807" s="1"/>
      <c r="Z807" s="2"/>
    </row>
    <row r="808" spans="1:26" ht="16.5" customHeight="1">
      <c r="A808" s="1"/>
      <c r="Z808" s="2"/>
    </row>
    <row r="809" spans="1:26" ht="16.5" customHeight="1">
      <c r="A809" s="1"/>
      <c r="Z809" s="2"/>
    </row>
    <row r="810" spans="1:26" ht="16.5" customHeight="1">
      <c r="A810" s="1"/>
      <c r="Z810" s="2"/>
    </row>
    <row r="811" spans="1:26" ht="16.5" customHeight="1">
      <c r="A811" s="1"/>
      <c r="Z811" s="2"/>
    </row>
    <row r="812" spans="1:26" ht="16.5" customHeight="1">
      <c r="A812" s="1"/>
      <c r="Z812" s="2"/>
    </row>
    <row r="813" spans="1:26" ht="16.5" customHeight="1">
      <c r="A813" s="1"/>
      <c r="Z813" s="2"/>
    </row>
    <row r="814" spans="1:26" ht="16.5" customHeight="1">
      <c r="A814" s="1"/>
      <c r="Z814" s="2"/>
    </row>
    <row r="815" spans="1:26" ht="16.5" customHeight="1">
      <c r="A815" s="1"/>
      <c r="Z815" s="2"/>
    </row>
    <row r="816" spans="1:26" ht="16.5" customHeight="1">
      <c r="A816" s="1"/>
      <c r="Z816" s="2"/>
    </row>
    <row r="817" spans="1:26" ht="16.5" customHeight="1">
      <c r="A817" s="1"/>
      <c r="Z817" s="2"/>
    </row>
    <row r="818" spans="1:26" ht="16.5" customHeight="1">
      <c r="A818" s="1"/>
      <c r="Z818" s="2"/>
    </row>
    <row r="819" spans="1:26" ht="16.5" customHeight="1">
      <c r="A819" s="1"/>
      <c r="Z819" s="2"/>
    </row>
    <row r="820" spans="1:26" ht="16.5" customHeight="1">
      <c r="A820" s="1"/>
      <c r="Z820" s="2"/>
    </row>
    <row r="821" spans="1:26" ht="16.5" customHeight="1">
      <c r="A821" s="1"/>
      <c r="Z821" s="2"/>
    </row>
    <row r="822" spans="1:26" ht="16.5" customHeight="1">
      <c r="A822" s="1"/>
      <c r="Z822" s="2"/>
    </row>
    <row r="823" spans="1:26" ht="16.5" customHeight="1">
      <c r="A823" s="1"/>
      <c r="Z823" s="2"/>
    </row>
    <row r="824" spans="1:26" ht="16.5" customHeight="1">
      <c r="A824" s="1"/>
      <c r="Z824" s="2"/>
    </row>
    <row r="825" spans="1:26" ht="16.5" customHeight="1">
      <c r="A825" s="1"/>
      <c r="Z825" s="2"/>
    </row>
    <row r="826" spans="1:26" ht="16.5" customHeight="1">
      <c r="A826" s="1"/>
      <c r="Z826" s="2"/>
    </row>
    <row r="827" spans="1:26" ht="16.5" customHeight="1">
      <c r="A827" s="1"/>
      <c r="Z827" s="2"/>
    </row>
    <row r="828" spans="1:26" ht="16.5" customHeight="1">
      <c r="A828" s="1"/>
      <c r="Z828" s="2"/>
    </row>
    <row r="829" spans="1:26" ht="16.5" customHeight="1">
      <c r="A829" s="1"/>
      <c r="Z829" s="2"/>
    </row>
    <row r="830" spans="1:26" ht="16.5" customHeight="1">
      <c r="A830" s="1"/>
      <c r="Z830" s="2"/>
    </row>
    <row r="831" spans="1:26" ht="16.5" customHeight="1">
      <c r="A831" s="1"/>
      <c r="Z831" s="2"/>
    </row>
    <row r="832" spans="1:26" ht="16.5" customHeight="1">
      <c r="A832" s="1"/>
      <c r="Z832" s="2"/>
    </row>
    <row r="833" spans="1:26" ht="16.5" customHeight="1">
      <c r="A833" s="1"/>
      <c r="Z833" s="2"/>
    </row>
    <row r="834" spans="1:26" ht="16.5" customHeight="1">
      <c r="A834" s="1"/>
      <c r="Z834" s="2"/>
    </row>
    <row r="835" spans="1:26" ht="16.5" customHeight="1">
      <c r="A835" s="1"/>
      <c r="Z835" s="2"/>
    </row>
    <row r="836" spans="1:26" ht="16.5" customHeight="1">
      <c r="A836" s="1"/>
      <c r="Z836" s="2"/>
    </row>
    <row r="837" spans="1:26" ht="16.5" customHeight="1">
      <c r="A837" s="1"/>
      <c r="Z837" s="2"/>
    </row>
    <row r="838" spans="1:26" ht="16.5" customHeight="1">
      <c r="A838" s="1"/>
      <c r="Z838" s="2"/>
    </row>
    <row r="839" spans="1:26" ht="16.5" customHeight="1">
      <c r="A839" s="1"/>
      <c r="Z839" s="2"/>
    </row>
    <row r="840" spans="1:26" ht="16.5" customHeight="1">
      <c r="A840" s="1"/>
      <c r="Z840" s="2"/>
    </row>
    <row r="841" spans="1:26" ht="16.5" customHeight="1">
      <c r="A841" s="1"/>
      <c r="Z841" s="2"/>
    </row>
    <row r="842" spans="1:26" ht="16.5" customHeight="1">
      <c r="A842" s="1"/>
      <c r="Z842" s="2"/>
    </row>
    <row r="843" spans="1:26" ht="16.5" customHeight="1">
      <c r="A843" s="1"/>
      <c r="Z843" s="2"/>
    </row>
    <row r="844" spans="1:26" ht="16.5" customHeight="1">
      <c r="A844" s="1"/>
      <c r="Z844" s="2"/>
    </row>
    <row r="845" spans="1:26" ht="16.5" customHeight="1">
      <c r="A845" s="1"/>
      <c r="Z845" s="2"/>
    </row>
    <row r="846" spans="1:26" ht="16.5" customHeight="1">
      <c r="A846" s="1"/>
      <c r="Z846" s="2"/>
    </row>
    <row r="847" spans="1:26" ht="16.5" customHeight="1">
      <c r="A847" s="1"/>
      <c r="Z847" s="2"/>
    </row>
    <row r="848" spans="1:26" ht="16.5" customHeight="1">
      <c r="A848" s="1"/>
      <c r="Z848" s="2"/>
    </row>
    <row r="849" spans="1:26" ht="16.5" customHeight="1">
      <c r="A849" s="1"/>
      <c r="Z849" s="2"/>
    </row>
    <row r="850" spans="1:26" ht="16.5" customHeight="1">
      <c r="A850" s="1"/>
      <c r="Z850" s="2"/>
    </row>
    <row r="851" spans="1:26" ht="16.5" customHeight="1">
      <c r="A851" s="1"/>
      <c r="Z851" s="2"/>
    </row>
    <row r="852" spans="1:26" ht="16.5" customHeight="1">
      <c r="A852" s="1"/>
      <c r="Z852" s="2"/>
    </row>
    <row r="853" spans="1:26" ht="16.5" customHeight="1">
      <c r="A853" s="1"/>
      <c r="Z853" s="2"/>
    </row>
    <row r="854" spans="1:26" ht="16.5" customHeight="1">
      <c r="A854" s="1"/>
      <c r="Z854" s="2"/>
    </row>
    <row r="855" spans="1:26" ht="16.5" customHeight="1">
      <c r="A855" s="1"/>
      <c r="Z855" s="2"/>
    </row>
    <row r="856" spans="1:26" ht="16.5" customHeight="1">
      <c r="A856" s="1"/>
      <c r="Z856" s="2"/>
    </row>
    <row r="857" spans="1:26" ht="16.5" customHeight="1">
      <c r="A857" s="1"/>
      <c r="Z857" s="2"/>
    </row>
    <row r="858" spans="1:26" ht="16.5" customHeight="1">
      <c r="A858" s="1"/>
      <c r="Z858" s="2"/>
    </row>
    <row r="859" spans="1:26" ht="16.5" customHeight="1">
      <c r="A859" s="1"/>
      <c r="Z859" s="2"/>
    </row>
    <row r="860" spans="1:26" ht="16.5" customHeight="1">
      <c r="A860" s="1"/>
      <c r="Z860" s="2"/>
    </row>
    <row r="861" spans="1:26" ht="16.5" customHeight="1">
      <c r="A861" s="1"/>
      <c r="Z861" s="2"/>
    </row>
    <row r="862" spans="1:26" ht="16.5" customHeight="1">
      <c r="A862" s="1"/>
      <c r="Z862" s="2"/>
    </row>
    <row r="863" spans="1:26" ht="16.5" customHeight="1">
      <c r="A863" s="1"/>
      <c r="Z863" s="2"/>
    </row>
    <row r="864" spans="1:26" ht="16.5" customHeight="1">
      <c r="A864" s="1"/>
      <c r="Z864" s="2"/>
    </row>
    <row r="865" spans="1:26" ht="16.5" customHeight="1">
      <c r="A865" s="1"/>
      <c r="Z865" s="2"/>
    </row>
    <row r="866" spans="1:26" ht="16.5" customHeight="1">
      <c r="A866" s="1"/>
      <c r="Z866" s="2"/>
    </row>
    <row r="867" spans="1:26" ht="16.5" customHeight="1">
      <c r="A867" s="1"/>
      <c r="Z867" s="2"/>
    </row>
    <row r="868" spans="1:26" ht="16.5" customHeight="1">
      <c r="A868" s="1"/>
      <c r="Z868" s="2"/>
    </row>
    <row r="869" spans="1:26" ht="16.5" customHeight="1">
      <c r="A869" s="1"/>
      <c r="Z869" s="2"/>
    </row>
    <row r="870" spans="1:26" ht="16.5" customHeight="1">
      <c r="A870" s="1"/>
      <c r="Z870" s="2"/>
    </row>
    <row r="871" spans="1:26" ht="16.5" customHeight="1">
      <c r="A871" s="1"/>
      <c r="Z871" s="2"/>
    </row>
    <row r="872" spans="1:26" ht="16.5" customHeight="1">
      <c r="A872" s="1"/>
      <c r="Z872" s="2"/>
    </row>
    <row r="873" spans="1:26" ht="16.5" customHeight="1">
      <c r="A873" s="1"/>
      <c r="Z873" s="2"/>
    </row>
    <row r="874" spans="1:26" ht="16.5" customHeight="1">
      <c r="A874" s="1"/>
      <c r="Z874" s="2"/>
    </row>
    <row r="875" spans="1:26" ht="16.5" customHeight="1">
      <c r="A875" s="1"/>
      <c r="Z875" s="2"/>
    </row>
    <row r="876" spans="1:26" ht="16.5" customHeight="1">
      <c r="A876" s="1"/>
      <c r="Z876" s="2"/>
    </row>
    <row r="877" spans="1:26" ht="16.5" customHeight="1">
      <c r="A877" s="1"/>
      <c r="Z877" s="2"/>
    </row>
    <row r="878" spans="1:26" ht="16.5" customHeight="1">
      <c r="A878" s="1"/>
      <c r="Z878" s="2"/>
    </row>
    <row r="879" spans="1:26" ht="16.5" customHeight="1">
      <c r="A879" s="1"/>
      <c r="Z879" s="2"/>
    </row>
    <row r="880" spans="1:26" ht="16.5" customHeight="1">
      <c r="A880" s="1"/>
      <c r="Z880" s="2"/>
    </row>
    <row r="881" spans="1:26" ht="16.5" customHeight="1">
      <c r="A881" s="1"/>
      <c r="Z881" s="2"/>
    </row>
    <row r="882" spans="1:26" ht="16.5" customHeight="1">
      <c r="A882" s="1"/>
      <c r="Z882" s="2"/>
    </row>
    <row r="883" spans="1:26" ht="16.5" customHeight="1">
      <c r="A883" s="1"/>
      <c r="Z883" s="2"/>
    </row>
    <row r="884" spans="1:26" ht="16.5" customHeight="1">
      <c r="A884" s="1"/>
      <c r="Z884" s="2"/>
    </row>
    <row r="885" spans="1:26" ht="16.5" customHeight="1">
      <c r="A885" s="1"/>
      <c r="Z885" s="2"/>
    </row>
    <row r="886" spans="1:26" ht="16.5" customHeight="1">
      <c r="A886" s="1"/>
      <c r="Z886" s="2"/>
    </row>
    <row r="887" spans="1:26" ht="16.5" customHeight="1">
      <c r="A887" s="1"/>
      <c r="Z887" s="2"/>
    </row>
    <row r="888" spans="1:26" ht="16.5" customHeight="1">
      <c r="A888" s="1"/>
      <c r="Z888" s="2"/>
    </row>
    <row r="889" spans="1:26" ht="16.5" customHeight="1">
      <c r="A889" s="1"/>
      <c r="Z889" s="2"/>
    </row>
    <row r="890" spans="1:26" ht="16.5" customHeight="1">
      <c r="A890" s="1"/>
      <c r="Z890" s="2"/>
    </row>
    <row r="891" spans="1:26" ht="16.5" customHeight="1">
      <c r="A891" s="1"/>
      <c r="Z891" s="2"/>
    </row>
    <row r="892" spans="1:26" ht="16.5" customHeight="1">
      <c r="A892" s="1"/>
      <c r="Z892" s="2"/>
    </row>
    <row r="893" spans="1:26" ht="16.5" customHeight="1">
      <c r="A893" s="1"/>
      <c r="Z893" s="2"/>
    </row>
    <row r="894" spans="1:26" ht="16.5" customHeight="1">
      <c r="A894" s="1"/>
      <c r="Z894" s="2"/>
    </row>
    <row r="895" spans="1:26" ht="16.5" customHeight="1">
      <c r="A895" s="1"/>
      <c r="Z895" s="2"/>
    </row>
    <row r="896" spans="1:26" ht="16.5" customHeight="1">
      <c r="A896" s="1"/>
      <c r="Z896" s="2"/>
    </row>
    <row r="897" spans="1:26" ht="16.5" customHeight="1">
      <c r="A897" s="1"/>
      <c r="Z897" s="2"/>
    </row>
    <row r="898" spans="1:26" ht="16.5" customHeight="1">
      <c r="A898" s="1"/>
      <c r="Z898" s="2"/>
    </row>
    <row r="899" spans="1:26" ht="16.5" customHeight="1">
      <c r="A899" s="1"/>
      <c r="Z899" s="2"/>
    </row>
    <row r="900" spans="1:26" ht="16.5" customHeight="1">
      <c r="A900" s="1"/>
      <c r="Z900" s="2"/>
    </row>
    <row r="901" spans="1:26" ht="16.5" customHeight="1">
      <c r="A901" s="1"/>
      <c r="Z901" s="2"/>
    </row>
    <row r="902" spans="1:26" ht="16.5" customHeight="1">
      <c r="A902" s="1"/>
      <c r="Z902" s="2"/>
    </row>
    <row r="903" spans="1:26" ht="16.5" customHeight="1">
      <c r="A903" s="1"/>
      <c r="Z903" s="2"/>
    </row>
    <row r="904" spans="1:26" ht="16.5" customHeight="1">
      <c r="A904" s="1"/>
      <c r="Z904" s="2"/>
    </row>
    <row r="905" spans="1:26" ht="16.5" customHeight="1">
      <c r="A905" s="1"/>
      <c r="Z905" s="2"/>
    </row>
    <row r="906" spans="1:26" ht="16.5" customHeight="1">
      <c r="A906" s="1"/>
      <c r="Z906" s="2"/>
    </row>
    <row r="907" spans="1:26" ht="16.5" customHeight="1">
      <c r="A907" s="1"/>
      <c r="Z907" s="2"/>
    </row>
    <row r="908" spans="1:26" ht="16.5" customHeight="1">
      <c r="A908" s="1"/>
      <c r="Z908" s="2"/>
    </row>
    <row r="909" spans="1:26" ht="16.5" customHeight="1">
      <c r="A909" s="1"/>
      <c r="Z909" s="2"/>
    </row>
    <row r="910" spans="1:26" ht="16.5" customHeight="1">
      <c r="A910" s="1"/>
      <c r="Z910" s="2"/>
    </row>
    <row r="911" spans="1:26" ht="16.5" customHeight="1">
      <c r="A911" s="1"/>
      <c r="Z911" s="2"/>
    </row>
    <row r="912" spans="1:26" ht="16.5" customHeight="1">
      <c r="A912" s="1"/>
      <c r="Z912" s="2"/>
    </row>
    <row r="913" spans="1:26" ht="16.5" customHeight="1">
      <c r="A913" s="1"/>
      <c r="Z913" s="2"/>
    </row>
    <row r="914" spans="1:26" ht="16.5" customHeight="1">
      <c r="A914" s="1"/>
      <c r="Z914" s="2"/>
    </row>
    <row r="915" spans="1:26" ht="16.5" customHeight="1">
      <c r="A915" s="1"/>
      <c r="Z915" s="2"/>
    </row>
    <row r="916" spans="1:26" ht="16.5" customHeight="1">
      <c r="A916" s="1"/>
      <c r="Z916" s="2"/>
    </row>
    <row r="917" spans="1:26" ht="16.5" customHeight="1">
      <c r="A917" s="1"/>
      <c r="Z917" s="2"/>
    </row>
    <row r="918" spans="1:26" ht="16.5" customHeight="1">
      <c r="A918" s="1"/>
      <c r="Z918" s="2"/>
    </row>
    <row r="919" spans="1:26" ht="16.5" customHeight="1">
      <c r="A919" s="1"/>
      <c r="Z919" s="2"/>
    </row>
    <row r="920" spans="1:26" ht="16.5" customHeight="1">
      <c r="A920" s="1"/>
      <c r="Z920" s="2"/>
    </row>
    <row r="921" spans="1:26" ht="16.5" customHeight="1">
      <c r="A921" s="1"/>
      <c r="Z921" s="2"/>
    </row>
    <row r="922" spans="1:26" ht="16.5" customHeight="1">
      <c r="A922" s="1"/>
      <c r="Z922" s="2"/>
    </row>
    <row r="923" spans="1:26" ht="16.5" customHeight="1">
      <c r="A923" s="1"/>
      <c r="Z923" s="2"/>
    </row>
    <row r="924" spans="1:26" ht="16.5" customHeight="1">
      <c r="A924" s="1"/>
      <c r="Z924" s="2"/>
    </row>
    <row r="925" spans="1:26" ht="16.5" customHeight="1">
      <c r="A925" s="1"/>
      <c r="Z925" s="2"/>
    </row>
    <row r="926" spans="1:26" ht="16.5" customHeight="1">
      <c r="A926" s="1"/>
      <c r="Z926" s="2"/>
    </row>
    <row r="927" spans="1:26" ht="16.5" customHeight="1">
      <c r="A927" s="1"/>
      <c r="Z927" s="2"/>
    </row>
    <row r="928" spans="1:26" ht="16.5" customHeight="1">
      <c r="A928" s="1"/>
      <c r="Z928" s="2"/>
    </row>
    <row r="929" spans="1:26" ht="16.5" customHeight="1">
      <c r="A929" s="1"/>
      <c r="Z929" s="2"/>
    </row>
    <row r="930" spans="1:26" ht="16.5" customHeight="1">
      <c r="A930" s="1"/>
      <c r="Z930" s="2"/>
    </row>
    <row r="931" spans="1:26" ht="16.5" customHeight="1">
      <c r="A931" s="1"/>
      <c r="Z931" s="2"/>
    </row>
    <row r="932" spans="1:26" ht="16.5" customHeight="1">
      <c r="A932" s="1"/>
      <c r="Z932" s="2"/>
    </row>
    <row r="933" spans="1:26" ht="16.5" customHeight="1">
      <c r="A933" s="1"/>
      <c r="Z933" s="2"/>
    </row>
    <row r="934" spans="1:26" ht="16.5" customHeight="1">
      <c r="A934" s="1"/>
      <c r="Z934" s="2"/>
    </row>
    <row r="935" spans="1:26" ht="16.5" customHeight="1">
      <c r="A935" s="1"/>
      <c r="Z935" s="2"/>
    </row>
    <row r="936" spans="1:26" ht="16.5" customHeight="1">
      <c r="A936" s="1"/>
      <c r="Z936" s="2"/>
    </row>
    <row r="937" spans="1:26" ht="16.5" customHeight="1">
      <c r="A937" s="1"/>
      <c r="Z937" s="2"/>
    </row>
    <row r="938" spans="1:26" ht="16.5" customHeight="1">
      <c r="A938" s="1"/>
      <c r="Z938" s="2"/>
    </row>
    <row r="939" spans="1:26" ht="16.5" customHeight="1">
      <c r="A939" s="1"/>
      <c r="Z939" s="2"/>
    </row>
    <row r="940" spans="1:26" ht="16.5" customHeight="1">
      <c r="A940" s="1"/>
      <c r="Z940" s="2"/>
    </row>
    <row r="941" spans="1:26" ht="16.5" customHeight="1">
      <c r="A941" s="1"/>
      <c r="Z941" s="2"/>
    </row>
    <row r="942" spans="1:26" ht="16.5" customHeight="1">
      <c r="A942" s="1"/>
      <c r="Z942" s="2"/>
    </row>
    <row r="943" spans="1:26" ht="16.5" customHeight="1">
      <c r="A943" s="1"/>
      <c r="Z943" s="2"/>
    </row>
    <row r="944" spans="1:26" ht="16.5" customHeight="1">
      <c r="A944" s="1"/>
      <c r="Z944" s="2"/>
    </row>
    <row r="945" spans="1:26" ht="16.5" customHeight="1">
      <c r="A945" s="1"/>
      <c r="Z945" s="2"/>
    </row>
    <row r="946" spans="1:26" ht="16.5" customHeight="1">
      <c r="A946" s="1"/>
      <c r="Z946" s="2"/>
    </row>
    <row r="947" spans="1:26" ht="16.5" customHeight="1">
      <c r="A947" s="1"/>
      <c r="Z947" s="2"/>
    </row>
    <row r="948" spans="1:26" ht="16.5" customHeight="1">
      <c r="A948" s="1"/>
      <c r="Z948" s="2"/>
    </row>
    <row r="949" spans="1:26" ht="16.5" customHeight="1">
      <c r="A949" s="1"/>
      <c r="Z949" s="2"/>
    </row>
    <row r="950" spans="1:26" ht="16.5" customHeight="1">
      <c r="A950" s="1"/>
      <c r="Z950" s="2"/>
    </row>
    <row r="951" spans="1:26" ht="16.5" customHeight="1">
      <c r="A951" s="1"/>
      <c r="Z951" s="2"/>
    </row>
    <row r="952" spans="1:26" ht="16.5" customHeight="1">
      <c r="A952" s="1"/>
      <c r="Z952" s="2"/>
    </row>
    <row r="953" spans="1:26" ht="16.5" customHeight="1">
      <c r="A953" s="1"/>
      <c r="Z953" s="2"/>
    </row>
    <row r="954" spans="1:26" ht="16.5" customHeight="1">
      <c r="A954" s="1"/>
      <c r="Z954" s="2"/>
    </row>
    <row r="955" spans="1:26" ht="16.5" customHeight="1">
      <c r="A955" s="1"/>
      <c r="Z955" s="2"/>
    </row>
    <row r="956" spans="1:26" ht="16.5" customHeight="1">
      <c r="A956" s="1"/>
      <c r="Z956" s="2"/>
    </row>
    <row r="957" spans="1:26" ht="16.5" customHeight="1">
      <c r="A957" s="1"/>
      <c r="Z957" s="2"/>
    </row>
    <row r="958" spans="1:26" ht="16.5" customHeight="1">
      <c r="A958" s="1"/>
      <c r="Z958" s="2"/>
    </row>
    <row r="959" spans="1:26" ht="16.5" customHeight="1">
      <c r="A959" s="1"/>
      <c r="Z959" s="2"/>
    </row>
    <row r="960" spans="1:26" ht="16.5" customHeight="1">
      <c r="A960" s="1"/>
      <c r="Z960" s="2"/>
    </row>
    <row r="961" spans="1:26" ht="16.5" customHeight="1">
      <c r="A961" s="1"/>
      <c r="Z961" s="2"/>
    </row>
    <row r="962" spans="1:26" ht="16.5" customHeight="1">
      <c r="A962" s="1"/>
      <c r="Z962" s="2"/>
    </row>
    <row r="963" spans="1:26" ht="16.5" customHeight="1">
      <c r="A963" s="1"/>
      <c r="Z963" s="2"/>
    </row>
    <row r="964" spans="1:26" ht="16.5" customHeight="1">
      <c r="A964" s="1"/>
      <c r="Z964" s="2"/>
    </row>
    <row r="965" spans="1:26" ht="16.5" customHeight="1">
      <c r="A965" s="1"/>
      <c r="Z965" s="2"/>
    </row>
    <row r="966" spans="1:26" ht="16.5" customHeight="1">
      <c r="A966" s="1"/>
      <c r="Z966" s="2"/>
    </row>
    <row r="967" spans="1:26" ht="16.5" customHeight="1">
      <c r="A967" s="1"/>
      <c r="Z967" s="2"/>
    </row>
    <row r="968" spans="1:26" ht="16.5" customHeight="1">
      <c r="A968" s="1"/>
      <c r="Z968" s="2"/>
    </row>
    <row r="969" spans="1:26" ht="16.5" customHeight="1">
      <c r="A969" s="1"/>
      <c r="Z969" s="2"/>
    </row>
    <row r="970" spans="1:26" ht="16.5" customHeight="1">
      <c r="A970" s="1"/>
      <c r="Z970" s="2"/>
    </row>
    <row r="971" spans="1:26" ht="16.5" customHeight="1">
      <c r="A971" s="1"/>
      <c r="Z971" s="2"/>
    </row>
    <row r="972" spans="1:26" ht="16.5" customHeight="1">
      <c r="A972" s="1"/>
      <c r="Z972" s="2"/>
    </row>
    <row r="973" spans="1:26" ht="16.5" customHeight="1">
      <c r="A973" s="1"/>
      <c r="Z973" s="2"/>
    </row>
    <row r="974" spans="1:26" ht="16.5" customHeight="1">
      <c r="A974" s="1"/>
      <c r="Z974" s="2"/>
    </row>
    <row r="975" spans="1:26" ht="16.5" customHeight="1">
      <c r="A975" s="1"/>
      <c r="Z975" s="2"/>
    </row>
    <row r="976" spans="1:26" ht="16.5" customHeight="1">
      <c r="A976" s="1"/>
      <c r="Z976" s="2"/>
    </row>
    <row r="977" spans="1:26" ht="16.5" customHeight="1">
      <c r="A977" s="1"/>
      <c r="Z977" s="2"/>
    </row>
    <row r="978" spans="1:26" ht="16.5" customHeight="1">
      <c r="A978" s="1"/>
      <c r="Z978" s="2"/>
    </row>
    <row r="979" spans="1:26" ht="16.5" customHeight="1">
      <c r="A979" s="1"/>
      <c r="Z979" s="2"/>
    </row>
    <row r="980" spans="1:26" ht="16.5" customHeight="1">
      <c r="A980" s="1"/>
      <c r="Z980" s="2"/>
    </row>
    <row r="981" spans="1:26" ht="16.5" customHeight="1">
      <c r="A981" s="1"/>
      <c r="Z981" s="2"/>
    </row>
    <row r="982" spans="1:26" ht="16.5" customHeight="1">
      <c r="A982" s="1"/>
      <c r="Z982" s="2"/>
    </row>
    <row r="983" spans="1:26" ht="16.5" customHeight="1">
      <c r="A983" s="1"/>
      <c r="Z983" s="2"/>
    </row>
    <row r="984" spans="1:26" ht="16.5" customHeight="1">
      <c r="A984" s="1"/>
      <c r="Z984" s="2"/>
    </row>
    <row r="985" spans="1:26" ht="16.5" customHeight="1">
      <c r="A985" s="1"/>
      <c r="Z985" s="2"/>
    </row>
    <row r="986" spans="1:26" ht="16.5" customHeight="1">
      <c r="A986" s="1"/>
      <c r="Z986" s="2"/>
    </row>
    <row r="987" spans="1:26" ht="16.5" customHeight="1">
      <c r="A987" s="1"/>
      <c r="Z987" s="2"/>
    </row>
    <row r="988" spans="1:26" ht="16.5" customHeight="1">
      <c r="A988" s="1"/>
      <c r="Z988" s="2"/>
    </row>
    <row r="989" spans="1:26" ht="16.5" customHeight="1">
      <c r="A989" s="1"/>
      <c r="Z989" s="2"/>
    </row>
    <row r="990" spans="1:26" ht="16.5" customHeight="1">
      <c r="A990" s="1"/>
      <c r="Z990" s="2"/>
    </row>
    <row r="991" spans="1:26" ht="16.5" customHeight="1">
      <c r="A991" s="1"/>
      <c r="Z991" s="2"/>
    </row>
    <row r="992" spans="1:26" ht="16.5" customHeight="1">
      <c r="A992" s="1"/>
      <c r="Z992" s="2"/>
    </row>
    <row r="993" spans="1:26" ht="16.5" customHeight="1">
      <c r="A993" s="1"/>
      <c r="Z993" s="2"/>
    </row>
    <row r="994" spans="1:26" ht="16.5" customHeight="1">
      <c r="A994" s="1"/>
      <c r="Z994" s="2"/>
    </row>
    <row r="995" spans="1:26" ht="16.5" customHeight="1">
      <c r="A995" s="1"/>
      <c r="Z995" s="2"/>
    </row>
    <row r="996" spans="1:26" ht="16.5" customHeight="1">
      <c r="A996" s="1"/>
      <c r="Z996" s="2"/>
    </row>
    <row r="997" spans="1:26" ht="16.5" customHeight="1">
      <c r="A997" s="1"/>
      <c r="Z997" s="2"/>
    </row>
    <row r="998" spans="1:26" ht="16.5" customHeight="1">
      <c r="A998" s="1"/>
      <c r="Z998" s="2"/>
    </row>
    <row r="999" spans="1:26" ht="16.5" customHeight="1">
      <c r="A999" s="1"/>
      <c r="Z999" s="2"/>
    </row>
    <row r="1000" spans="1:26" ht="16.5" customHeight="1">
      <c r="A1000" s="1"/>
      <c r="Z1000" s="2"/>
    </row>
  </sheetData>
  <conditionalFormatting sqref="Y3:Y126">
    <cfRule type="expression" dxfId="24" priority="4">
      <formula>$X3&gt;=3</formula>
    </cfRule>
    <cfRule type="expression" dxfId="23" priority="5">
      <formula>$X3&gt;=6</formula>
    </cfRule>
    <cfRule type="expression" dxfId="22" priority="6">
      <formula>$X3&gt;=9</formula>
    </cfRule>
  </conditionalFormatting>
  <conditionalFormatting sqref="Y3:Y122">
    <cfRule type="expression" dxfId="21" priority="1">
      <formula>AND($X3&gt;=3, $X3&lt;=5)</formula>
    </cfRule>
    <cfRule type="expression" dxfId="20" priority="2">
      <formula>AND($X3&gt;=6, $X3&lt;=8)</formula>
    </cfRule>
    <cfRule type="expression" dxfId="19" priority="3">
      <formula>$X3&gt;=9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2659-0BC9-4876-84C3-B8FB0457CFA7}">
  <dimension ref="A1:D6"/>
  <sheetViews>
    <sheetView tabSelected="1" workbookViewId="0">
      <selection activeCell="G7" sqref="G7"/>
    </sheetView>
  </sheetViews>
  <sheetFormatPr defaultRowHeight="14.4"/>
  <cols>
    <col min="1" max="4" width="21.5546875" customWidth="1"/>
  </cols>
  <sheetData>
    <row r="1" spans="1:4" ht="15.6">
      <c r="A1" s="31" t="s">
        <v>174</v>
      </c>
      <c r="B1" s="31" t="s">
        <v>175</v>
      </c>
      <c r="C1" s="31" t="s">
        <v>176</v>
      </c>
      <c r="D1" s="31" t="s">
        <v>177</v>
      </c>
    </row>
    <row r="2" spans="1:4" ht="15.6">
      <c r="A2" s="30" t="s">
        <v>181</v>
      </c>
      <c r="B2" s="29">
        <f ca="1">COUNTIF('Risk Scoring'!Y:Y,"*"&amp;A2&amp;"*")</f>
        <v>0</v>
      </c>
      <c r="C2" s="29">
        <f ca="1">SUMIF('Risk Scoring'!Y:Y,"*"&amp;A2&amp;"*",'Risk Scoring'!Z:Z)</f>
        <v>0</v>
      </c>
      <c r="D2" s="29">
        <f ca="1">IFERROR(AVERAGEIF('Risk Scoring'!Y:Y,"*"&amp;A2&amp;"*",'Risk Scoring'!D:D),0)</f>
        <v>0</v>
      </c>
    </row>
    <row r="3" spans="1:4" ht="15.6">
      <c r="A3" s="30" t="s">
        <v>178</v>
      </c>
      <c r="B3" s="29">
        <f ca="1">COUNTIF('Risk Scoring'!Y:Y,"*"&amp;A3&amp;"*")</f>
        <v>16</v>
      </c>
      <c r="C3" s="29">
        <f ca="1">SUMIF('Risk Scoring'!Y:Y,"*"&amp;A3&amp;"*",'Risk Scoring'!Z:Z)</f>
        <v>416880</v>
      </c>
      <c r="D3" s="29">
        <f ca="1">IFERROR(AVERAGEIF('Risk Scoring'!Y:Y,"*"&amp;A3&amp;"*",'Risk Scoring'!D:D),0)</f>
        <v>35.625</v>
      </c>
    </row>
    <row r="4" spans="1:4" ht="15.6">
      <c r="A4" s="30" t="s">
        <v>179</v>
      </c>
      <c r="B4" s="29">
        <f ca="1">COUNTIF('Risk Scoring'!Y:Y,"*"&amp;A4&amp;"*")</f>
        <v>51</v>
      </c>
      <c r="C4" s="29">
        <f ca="1">SUMIF('Risk Scoring'!Y:Y,"*"&amp;A4&amp;"*",'Risk Scoring'!Z:Z)</f>
        <v>1022194</v>
      </c>
      <c r="D4" s="29">
        <f ca="1">IFERROR(AVERAGEIF('Risk Scoring'!Y:Y,"*"&amp;A4&amp;"*",'Risk Scoring'!D:D),0)</f>
        <v>35.274509803921568</v>
      </c>
    </row>
    <row r="5" spans="1:4" ht="15.6">
      <c r="A5" s="30" t="s">
        <v>180</v>
      </c>
      <c r="B5" s="29">
        <f ca="1">COUNTIF('Risk Scoring'!Y:Y,"*"&amp;A5&amp;"*")</f>
        <v>53</v>
      </c>
      <c r="C5" s="29">
        <f ca="1">SUMIF('Risk Scoring'!Y:Y,"*"&amp;A5&amp;"*",'Risk Scoring'!Z:Z)</f>
        <v>1013012</v>
      </c>
      <c r="D5" s="29">
        <f ca="1">IFERROR(AVERAGEIF('Risk Scoring'!Y:Y,"*"&amp;A5&amp;"*",'Risk Scoring'!D:D),0)</f>
        <v>34.754716981132077</v>
      </c>
    </row>
    <row r="6" spans="1:4" ht="15.6">
      <c r="A6" s="29"/>
      <c r="B6" s="29">
        <f ca="1">COUNTIF('Risk Scoring'!Y:Y,"*"&amp;A6&amp;"*")</f>
        <v>121</v>
      </c>
      <c r="C6" s="29">
        <f ca="1">SUMIF('Risk Scoring'!Y:Y,"*"&amp;A6&amp;"*",'Risk Scoring'!Z:Z)</f>
        <v>2452086</v>
      </c>
      <c r="D6" s="29">
        <f ca="1">IFERROR(AVERAGEIF('Risk Scoring'!Y:Y,"*"&amp;A6&amp;"*",'Risk Scoring'!D:D),0)</f>
        <v>35.091666666666669</v>
      </c>
    </row>
  </sheetData>
  <conditionalFormatting sqref="A2:A5">
    <cfRule type="cellIs" dxfId="7" priority="4" operator="equal">
      <formula>"Low Risk"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4140625" defaultRowHeight="15" customHeight="1"/>
  <cols>
    <col min="1" max="1" width="8.88671875" customWidth="1"/>
    <col min="2" max="2" width="26" customWidth="1"/>
    <col min="3" max="4" width="20.109375" customWidth="1"/>
    <col min="5" max="5" width="27.88671875" customWidth="1"/>
    <col min="6" max="8" width="20.109375" customWidth="1"/>
    <col min="9" max="9" width="32.44140625" customWidth="1"/>
    <col min="10" max="10" width="20.109375" customWidth="1"/>
    <col min="11" max="26" width="8.6640625" customWidth="1"/>
  </cols>
  <sheetData>
    <row r="1" spans="1:26" ht="16.5" customHeight="1">
      <c r="A1" s="2"/>
      <c r="B1" s="18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.5" customHeight="1">
      <c r="A2" s="2"/>
      <c r="B2" s="18" t="s">
        <v>146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>
      <c r="A3" s="2"/>
      <c r="B3" s="18" t="s">
        <v>147</v>
      </c>
      <c r="C3" s="19" t="s">
        <v>148</v>
      </c>
      <c r="D3" s="19" t="s">
        <v>149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2"/>
      <c r="B4" s="18" t="s">
        <v>150</v>
      </c>
      <c r="C4" s="19">
        <v>0</v>
      </c>
      <c r="D4" s="19">
        <f>COUNTIFS('Risk Scoring'!O:O,"="&amp;Analysis!B4)</f>
        <v>12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2"/>
      <c r="B5" s="18" t="s">
        <v>151</v>
      </c>
      <c r="C5" s="19">
        <v>15</v>
      </c>
      <c r="D5" s="19">
        <f>COUNTIFS('Risk Scoring'!O:O,"="&amp;Analysis!B5)</f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2"/>
      <c r="B6" s="18" t="s">
        <v>152</v>
      </c>
      <c r="C6" s="19">
        <v>30</v>
      </c>
      <c r="D6" s="19">
        <f>COUNTIFS('Risk Scoring'!O:O,"="&amp;Analysis!B6)</f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2"/>
      <c r="B7" s="18" t="s">
        <v>26</v>
      </c>
      <c r="C7" s="19">
        <v>60</v>
      </c>
      <c r="D7" s="19">
        <f>COUNTIFS('Risk Scoring'!O:O,"="&amp;Analysis!B7)</f>
        <v>35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2"/>
      <c r="B8" s="18" t="s">
        <v>153</v>
      </c>
      <c r="C8" s="19">
        <v>180</v>
      </c>
      <c r="D8" s="19">
        <f>COUNTIFS('Risk Scoring'!O:O,"="&amp;Analysis!B8)</f>
        <v>57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2"/>
      <c r="B10" s="18"/>
      <c r="C10" s="1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2"/>
      <c r="B11" s="20" t="s">
        <v>17</v>
      </c>
      <c r="C11" s="21"/>
      <c r="D11" s="2"/>
      <c r="E11" s="20" t="s">
        <v>18</v>
      </c>
      <c r="F11" s="21"/>
      <c r="G11" s="2"/>
      <c r="H11" s="20" t="s">
        <v>154</v>
      </c>
      <c r="I11" s="22"/>
      <c r="J11" s="2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2"/>
      <c r="B12" s="23" t="s">
        <v>155</v>
      </c>
      <c r="C12" s="5" t="s">
        <v>156</v>
      </c>
      <c r="D12" s="2"/>
      <c r="E12" s="23" t="s">
        <v>157</v>
      </c>
      <c r="F12" s="5" t="s">
        <v>156</v>
      </c>
      <c r="G12" s="2"/>
      <c r="H12" s="24" t="s">
        <v>158</v>
      </c>
      <c r="I12" s="24" t="s">
        <v>159</v>
      </c>
      <c r="J12" s="25" t="s">
        <v>156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2"/>
      <c r="B13" s="18" t="s">
        <v>150</v>
      </c>
      <c r="C13" s="26">
        <v>0</v>
      </c>
      <c r="D13" s="2"/>
      <c r="E13" s="26" t="s">
        <v>160</v>
      </c>
      <c r="F13" s="10">
        <v>0</v>
      </c>
      <c r="G13" s="2"/>
      <c r="H13" s="2" t="s">
        <v>161</v>
      </c>
      <c r="I13" s="27" t="s">
        <v>162</v>
      </c>
      <c r="J13" s="4" t="s">
        <v>163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2"/>
      <c r="B14" s="18" t="s">
        <v>151</v>
      </c>
      <c r="C14" s="26">
        <v>1</v>
      </c>
      <c r="D14" s="2"/>
      <c r="E14" s="26" t="s">
        <v>164</v>
      </c>
      <c r="F14" s="10">
        <v>1</v>
      </c>
      <c r="G14" s="2"/>
      <c r="H14" s="2" t="s">
        <v>9</v>
      </c>
      <c r="I14" s="27" t="s">
        <v>165</v>
      </c>
      <c r="J14" s="4" t="s">
        <v>163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2"/>
      <c r="B15" s="18" t="s">
        <v>152</v>
      </c>
      <c r="C15" s="26">
        <v>2</v>
      </c>
      <c r="D15" s="2"/>
      <c r="E15" s="26" t="s">
        <v>166</v>
      </c>
      <c r="F15" s="10">
        <v>2</v>
      </c>
      <c r="G15" s="2"/>
      <c r="H15" s="2" t="s">
        <v>167</v>
      </c>
      <c r="I15" s="27" t="s">
        <v>168</v>
      </c>
      <c r="J15" s="4" t="s">
        <v>169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2"/>
      <c r="B16" s="18" t="s">
        <v>26</v>
      </c>
      <c r="C16" s="26">
        <v>3</v>
      </c>
      <c r="D16" s="2"/>
      <c r="E16" s="26" t="s">
        <v>170</v>
      </c>
      <c r="F16" s="10">
        <v>3</v>
      </c>
      <c r="G16" s="2"/>
      <c r="H16" s="2" t="s">
        <v>171</v>
      </c>
      <c r="I16" s="27" t="s">
        <v>172</v>
      </c>
      <c r="J16" s="4" t="s">
        <v>163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2"/>
      <c r="B17" s="18" t="s">
        <v>153</v>
      </c>
      <c r="C17" s="26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Scoring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2025-07-16T02:41:56Z</dcterms:modified>
</cp:coreProperties>
</file>