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oh\Documents\xxiv\"/>
    </mc:Choice>
  </mc:AlternateContent>
  <bookViews>
    <workbookView xWindow="-120" yWindow="-120" windowWidth="20730" windowHeight="1104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1" hidden="1">Sheet2!$W$2:$X$65</definedName>
    <definedName name="JenisPaket">INDEX([1]Source!$C$36:$C$37,MATCH([1]FORM!$V$74,[1]Source!$B$36:$B$37,0))</definedName>
    <definedName name="_xlnm.Print_Area" localSheetId="0">Sheet1!$A$1:$K$30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D12" i="1" l="1"/>
  <c r="D8" i="1" l="1"/>
  <c r="D10" i="1" l="1"/>
  <c r="Q6" i="1"/>
  <c r="A16" i="1" s="1"/>
  <c r="AB22" i="1" l="1"/>
  <c r="D13" i="1" l="1"/>
  <c r="Q22" i="1"/>
  <c r="P22" i="1" l="1"/>
  <c r="D7" i="1" l="1"/>
  <c r="U22" i="1" s="1"/>
  <c r="J15" i="1" l="1"/>
  <c r="AC22" i="1"/>
  <c r="D14" i="1"/>
  <c r="A6" i="1" l="1"/>
  <c r="D9" i="1"/>
  <c r="R22" i="1"/>
  <c r="AA22" i="1"/>
  <c r="Z22" i="1"/>
  <c r="Y22" i="1"/>
  <c r="D11" i="1" l="1"/>
  <c r="S22" i="1" s="1"/>
  <c r="O22" i="1"/>
  <c r="V22" i="1" l="1"/>
  <c r="B29" i="1"/>
  <c r="T22" i="1"/>
  <c r="F21" i="1"/>
  <c r="H9" i="1"/>
  <c r="B21" i="1"/>
  <c r="H8" i="1"/>
</calcChain>
</file>

<file path=xl/comments1.xml><?xml version="1.0" encoding="utf-8"?>
<comments xmlns="http://schemas.openxmlformats.org/spreadsheetml/2006/main">
  <authors>
    <author>NETWORK_SOC999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NETWORK_SOC999: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NETWORK_SOC999: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<sst xmlns="http://schemas.openxmlformats.org/spreadsheetml/2006/main" count="546" uniqueCount="326">
  <si>
    <t>Jl. Adi Sumarmo No.291 Klodran, Colomadu</t>
  </si>
  <si>
    <t>Karanganyar, Jawa Tengah</t>
  </si>
  <si>
    <t>SURAT JALAN</t>
  </si>
  <si>
    <t>Tanggal</t>
  </si>
  <si>
    <t>:</t>
  </si>
  <si>
    <t>Tujuan :</t>
  </si>
  <si>
    <t>Jam Out</t>
  </si>
  <si>
    <t>No. Polisi</t>
  </si>
  <si>
    <t>Driver</t>
  </si>
  <si>
    <t>Jenis Kendaraan</t>
  </si>
  <si>
    <t>CDE</t>
  </si>
  <si>
    <t>No. Tlp Driver</t>
  </si>
  <si>
    <t>Waktu Cetak</t>
  </si>
  <si>
    <t>Ritase</t>
  </si>
  <si>
    <t>Layanan :</t>
  </si>
  <si>
    <t>EZ</t>
  </si>
  <si>
    <t>PAKET</t>
  </si>
  <si>
    <t>BARANG ECER</t>
  </si>
  <si>
    <t>Dibuat Oleh</t>
  </si>
  <si>
    <t>Penerima</t>
  </si>
  <si>
    <t>(...........................)</t>
  </si>
  <si>
    <t>(Jam : .....................)</t>
  </si>
  <si>
    <t>Mengetahui</t>
  </si>
  <si>
    <t>Security</t>
  </si>
  <si>
    <t>Coordinator Transporter</t>
  </si>
  <si>
    <t>SUHANDI</t>
  </si>
  <si>
    <t>FORM SURAT JALAN</t>
  </si>
  <si>
    <t>Rute</t>
  </si>
  <si>
    <t>Jenis Paket</t>
  </si>
  <si>
    <t>01</t>
  </si>
  <si>
    <t>AB  8048 ET</t>
  </si>
  <si>
    <t>CDD</t>
  </si>
  <si>
    <t>Vendor</t>
  </si>
  <si>
    <t>Admin Duty</t>
  </si>
  <si>
    <t>BAGGING KARUNG</t>
  </si>
  <si>
    <t>Rute:</t>
  </si>
  <si>
    <t>Comodity:</t>
  </si>
  <si>
    <t>Mobil:</t>
  </si>
  <si>
    <t>Admin</t>
  </si>
  <si>
    <t>SPV</t>
  </si>
  <si>
    <t>Rahmad Subiantoro</t>
  </si>
  <si>
    <t>02</t>
  </si>
  <si>
    <t>Ahmad Fauzi</t>
  </si>
  <si>
    <t>OPPO</t>
  </si>
  <si>
    <t>HANDPHONE</t>
  </si>
  <si>
    <t>03</t>
  </si>
  <si>
    <t>REALME</t>
  </si>
  <si>
    <t>04</t>
  </si>
  <si>
    <t>05</t>
  </si>
  <si>
    <t>TRAGA</t>
  </si>
  <si>
    <t>06</t>
  </si>
  <si>
    <t>DORONGAN</t>
  </si>
  <si>
    <t>Ahmad Dukhi Alif Basfar</t>
  </si>
  <si>
    <t>Riko Abdul</t>
  </si>
  <si>
    <t>Nico Dimas</t>
  </si>
  <si>
    <t>Jl. Adi Sucipto No.30, Kenaiban, Blulukan, Kec. Colomadu, Kabupaten Karanganyar, Jawa Tengah 57174</t>
  </si>
  <si>
    <t>DP BANJARSARI</t>
  </si>
  <si>
    <t>Jl. Singosari Utama No.24, Nusukan, Kec. Banjarsari, Kota Surakarta, Jawa Tengah 57135</t>
  </si>
  <si>
    <t>Jl. Suryo No.56, Purwodiningratan, Kec. Jebres, Kota Surakarta, Jawa Tengah 57128</t>
  </si>
  <si>
    <t>Jl. Kahar Muzakir No.153 78, Semanggi, Kec. Ps. Kliwon, Kota Surakarta, Jawa Tengah 57191</t>
  </si>
  <si>
    <t>Jl. Raya Solo - Yogyakarta No.Km, RW.30, Jayan, Jombor, Kec. Ceper, Kabupaten Klaten, Jawa Tengah 57465</t>
  </si>
  <si>
    <t>Dusun I, Kuwiran, Kec. Banyudono, Kabupaten Boyolali, Jawa Tengah 57373</t>
  </si>
  <si>
    <t>DC NGUWER</t>
  </si>
  <si>
    <t>Jl. Nasional 15, Kebayanan 1, Purwosuman, Kec. Sidoharjo, Kabupaten Sragen, Jawa Tengah 57281</t>
  </si>
  <si>
    <t>Jl. Lawu No.144, RW.11, Bejen, Kec. Karanganyar, Kabupaten Karanganyar, Jawa Tengah 57716</t>
  </si>
  <si>
    <t xml:space="preserve"> Jl. Solo-Sukoharjo, Sawah, Sidorejo, Kec. Bendosari, Kabupaten Sukoharjo, Jawa Tengah 57527</t>
  </si>
  <si>
    <t>DP SLAMET RIYADI BARAT</t>
  </si>
  <si>
    <t>Jl. Slamet Riyadi No.44, Dusun II, Kartasura, Kec. Kartasura, Kabupaten Sukoharjo, Jawa Tengah 57169</t>
  </si>
  <si>
    <t>Jl. Diponegoro No. 75, Pokoh, Wonoboyo, Kec. Wonogiri, Kabupaten Wonogiri, Jawa Tengah 57615</t>
  </si>
  <si>
    <t>JENIS PAKET</t>
  </si>
  <si>
    <t>ECO</t>
  </si>
  <si>
    <t>CTK</t>
  </si>
  <si>
    <t>07.45</t>
  </si>
  <si>
    <t>19.45</t>
  </si>
  <si>
    <t>08.00</t>
  </si>
  <si>
    <t>20.00</t>
  </si>
  <si>
    <t>Buat</t>
  </si>
  <si>
    <t>WIJANARKO</t>
  </si>
  <si>
    <t>KR</t>
  </si>
  <si>
    <t>082144393922</t>
  </si>
  <si>
    <t>081389148464</t>
  </si>
  <si>
    <t>JOKO. P</t>
  </si>
  <si>
    <t>AAN</t>
  </si>
  <si>
    <t>EKO. S</t>
  </si>
  <si>
    <t>OKI</t>
  </si>
  <si>
    <t>ARIS</t>
  </si>
  <si>
    <t>KONI</t>
  </si>
  <si>
    <t>DARSONO</t>
  </si>
  <si>
    <t>085809489862</t>
  </si>
  <si>
    <t>087836997996</t>
  </si>
  <si>
    <t>081328555122</t>
  </si>
  <si>
    <t>085900239729</t>
  </si>
  <si>
    <t>085329036663</t>
  </si>
  <si>
    <t>081567726661</t>
  </si>
  <si>
    <t>085172151923</t>
  </si>
  <si>
    <t>081214411235</t>
  </si>
  <si>
    <t>087832289860</t>
  </si>
  <si>
    <t>081575147636</t>
  </si>
  <si>
    <t>085806885467</t>
  </si>
  <si>
    <t>IPOENG</t>
  </si>
  <si>
    <t>085540598063</t>
  </si>
  <si>
    <t>S</t>
  </si>
  <si>
    <t xml:space="preserve">No.Surat Jalan </t>
  </si>
  <si>
    <t>Tanggal Operasi</t>
  </si>
  <si>
    <t>Nama Rute</t>
  </si>
  <si>
    <t>Plat Nomor</t>
  </si>
  <si>
    <t>Jenis Mobil</t>
  </si>
  <si>
    <t>Jenis Trip</t>
  </si>
  <si>
    <t>Jadwal Keberangkatan</t>
  </si>
  <si>
    <t>Waktu Berangkat Mobil</t>
  </si>
  <si>
    <t>Colly</t>
  </si>
  <si>
    <t>CW</t>
  </si>
  <si>
    <t>Waktu Rilis</t>
  </si>
  <si>
    <t>Layanan</t>
  </si>
  <si>
    <t>Admin / SPV</t>
  </si>
  <si>
    <t>AB 8054 EA</t>
  </si>
  <si>
    <t>plat</t>
  </si>
  <si>
    <t>AB 8051 EA</t>
  </si>
  <si>
    <t>AB 8471 EB</t>
  </si>
  <si>
    <t>AB 8485 EA</t>
  </si>
  <si>
    <t>AB 8149 EA</t>
  </si>
  <si>
    <t>AB 8083 DT</t>
  </si>
  <si>
    <t>AB 8176 CT</t>
  </si>
  <si>
    <t>AB 8150 EA</t>
  </si>
  <si>
    <t>AB 8674 DT</t>
  </si>
  <si>
    <t>AB 8449 JU</t>
  </si>
  <si>
    <t>RISKI PATONI</t>
  </si>
  <si>
    <t>KABUL</t>
  </si>
  <si>
    <t>ALEX PURNAMA</t>
  </si>
  <si>
    <t>EKWAN NR</t>
  </si>
  <si>
    <t>ADI SAPUTRO</t>
  </si>
  <si>
    <t>( Tri Basuki )</t>
  </si>
  <si>
    <t>AB 8720 DT</t>
  </si>
  <si>
    <t>HERNOWO</t>
  </si>
  <si>
    <t>082141938048</t>
  </si>
  <si>
    <t>085697021848</t>
  </si>
  <si>
    <t>AFIF</t>
  </si>
  <si>
    <t>ARWAN</t>
  </si>
  <si>
    <t>WISNU</t>
  </si>
  <si>
    <t>IBNU</t>
  </si>
  <si>
    <t>TAUFAN</t>
  </si>
  <si>
    <t>AB 8486 CT</t>
  </si>
  <si>
    <t>Miftah</t>
  </si>
  <si>
    <t>Guntur P</t>
  </si>
  <si>
    <t>SUNJOYO</t>
  </si>
  <si>
    <t>AGUNG</t>
  </si>
  <si>
    <t>082145554044</t>
  </si>
  <si>
    <t>Edwin Kristiyanto</t>
  </si>
  <si>
    <t>CDD L</t>
  </si>
  <si>
    <t>AB 8486 EA</t>
  </si>
  <si>
    <t>KODE TUGAS</t>
  </si>
  <si>
    <t>TRI</t>
  </si>
  <si>
    <t>089523156692</t>
  </si>
  <si>
    <t>IVAN</t>
  </si>
  <si>
    <t>082242065082</t>
  </si>
  <si>
    <t>BAYU</t>
  </si>
  <si>
    <t>085865705510</t>
  </si>
  <si>
    <t>082138128735</t>
  </si>
  <si>
    <t>SAMPANGAN_SOLO</t>
  </si>
  <si>
    <t>TCBYL091</t>
  </si>
  <si>
    <t>TCKAA071</t>
  </si>
  <si>
    <t>TCKAA171</t>
  </si>
  <si>
    <t>TCKLT021</t>
  </si>
  <si>
    <t>TCSRN061</t>
  </si>
  <si>
    <t>TCSUJ051</t>
  </si>
  <si>
    <t>TCWGI051</t>
  </si>
  <si>
    <t>Kode Tugas :</t>
  </si>
  <si>
    <t>AB 8470 EB</t>
  </si>
  <si>
    <t>12.00</t>
  </si>
  <si>
    <t>11.45</t>
  </si>
  <si>
    <t>AB 8247 EI</t>
  </si>
  <si>
    <t>AB 8295 DT</t>
  </si>
  <si>
    <t>FAJAR</t>
  </si>
  <si>
    <t>AB 8296 DT</t>
  </si>
  <si>
    <t>FRISMA</t>
  </si>
  <si>
    <t>HARSYA</t>
  </si>
  <si>
    <t>085802983722</t>
  </si>
  <si>
    <t>JOKO. T</t>
  </si>
  <si>
    <t>DANIEL</t>
  </si>
  <si>
    <t>0895394824100</t>
  </si>
  <si>
    <t>TCSOC041_JAGALAN</t>
  </si>
  <si>
    <t>TCSOC041_SAMPANGAN_SOLO</t>
  </si>
  <si>
    <t>H 9086 LQ</t>
  </si>
  <si>
    <t>Pamungkas</t>
  </si>
  <si>
    <t>H 9807 CQ</t>
  </si>
  <si>
    <t>WILDAN</t>
  </si>
  <si>
    <t>082136661362</t>
  </si>
  <si>
    <t>AB 8249 EI</t>
  </si>
  <si>
    <t>AB 8248 EI</t>
  </si>
  <si>
    <t>081229292131</t>
  </si>
  <si>
    <t>ANGGA</t>
  </si>
  <si>
    <t>0895392746637</t>
  </si>
  <si>
    <t>082327900292</t>
  </si>
  <si>
    <t>TITO</t>
  </si>
  <si>
    <t>08895507804</t>
  </si>
  <si>
    <t>04.00</t>
  </si>
  <si>
    <t>03.45</t>
  </si>
  <si>
    <t>16.00</t>
  </si>
  <si>
    <t>15.45</t>
  </si>
  <si>
    <t>23.59</t>
  </si>
  <si>
    <t>23.45</t>
  </si>
  <si>
    <t>23.40</t>
  </si>
  <si>
    <t>19.40</t>
  </si>
  <si>
    <t>15.40</t>
  </si>
  <si>
    <t>WAWAN</t>
  </si>
  <si>
    <t>085742256389</t>
  </si>
  <si>
    <t>JTS</t>
  </si>
  <si>
    <t>B 9769 UXY</t>
  </si>
  <si>
    <t>B 9770 UXY</t>
  </si>
  <si>
    <t>B 9765 UXY</t>
  </si>
  <si>
    <t>B 9762 UXY</t>
  </si>
  <si>
    <t>B 9766 UXY</t>
  </si>
  <si>
    <t>B 9764 UXY</t>
  </si>
  <si>
    <t>B 9755 UXY</t>
  </si>
  <si>
    <t>BAGUS T</t>
  </si>
  <si>
    <t>087726512228</t>
  </si>
  <si>
    <t>B 9758 UXY</t>
  </si>
  <si>
    <t>ADE UMBARA</t>
  </si>
  <si>
    <t>085846160609</t>
  </si>
  <si>
    <t>SYAHID</t>
  </si>
  <si>
    <t>0895353270069</t>
  </si>
  <si>
    <t>Type</t>
  </si>
  <si>
    <t>KISMANDALA</t>
  </si>
  <si>
    <t>081235949780</t>
  </si>
  <si>
    <t xml:space="preserve">AB 8485 EA </t>
  </si>
  <si>
    <t>LEO</t>
  </si>
  <si>
    <t>AZIS</t>
  </si>
  <si>
    <t>082220590462</t>
  </si>
  <si>
    <t>ADE</t>
  </si>
  <si>
    <t>FERRY</t>
  </si>
  <si>
    <t>085748946752</t>
  </si>
  <si>
    <t>AGUS T</t>
  </si>
  <si>
    <t>B 9386 UXX</t>
  </si>
  <si>
    <t xml:space="preserve">ROHMAT </t>
  </si>
  <si>
    <t>ARIFIN</t>
  </si>
  <si>
    <t>087730647951</t>
  </si>
  <si>
    <t>YUDI</t>
  </si>
  <si>
    <t>081229845949</t>
  </si>
  <si>
    <t>INDRA ADI</t>
  </si>
  <si>
    <t>082373000454</t>
  </si>
  <si>
    <t>AB 8250 EI</t>
  </si>
  <si>
    <t>085156334664</t>
  </si>
  <si>
    <t>TONY</t>
  </si>
  <si>
    <t>ARYA</t>
  </si>
  <si>
    <t>085877501256</t>
  </si>
  <si>
    <t>B 9764 UXX</t>
  </si>
  <si>
    <t>01.45</t>
  </si>
  <si>
    <t>02.00</t>
  </si>
  <si>
    <t>INDRA</t>
  </si>
  <si>
    <t>20.45</t>
  </si>
  <si>
    <t>21.00</t>
  </si>
  <si>
    <t>NOVA</t>
  </si>
  <si>
    <t>082136649968</t>
  </si>
  <si>
    <t>NOVAL</t>
  </si>
  <si>
    <t>BAMBANG</t>
  </si>
  <si>
    <t>081252190538</t>
  </si>
  <si>
    <t>07.40</t>
  </si>
  <si>
    <t>11.40</t>
  </si>
  <si>
    <t>FAHRISAL</t>
  </si>
  <si>
    <t>088902991590</t>
  </si>
  <si>
    <t>LUKMAN</t>
  </si>
  <si>
    <t>08895641443</t>
  </si>
  <si>
    <t>DONI</t>
  </si>
  <si>
    <t>085601734243</t>
  </si>
  <si>
    <t>B 9774 UXY</t>
  </si>
  <si>
    <t>ADITYA</t>
  </si>
  <si>
    <t>08816599731</t>
  </si>
  <si>
    <t>B 9996 UXW</t>
  </si>
  <si>
    <t>085878301994</t>
  </si>
  <si>
    <t>DEQI</t>
  </si>
  <si>
    <t>0895422960458</t>
  </si>
  <si>
    <t>FAUZI</t>
  </si>
  <si>
    <t>FAHRIZAL</t>
  </si>
  <si>
    <t>SUBYANTO</t>
  </si>
  <si>
    <t>081393846468</t>
  </si>
  <si>
    <t>AZISS</t>
  </si>
  <si>
    <t>B 9378 UXX</t>
  </si>
  <si>
    <t>FUJI</t>
  </si>
  <si>
    <t>081324708736</t>
  </si>
  <si>
    <t>B 9386 UXY</t>
  </si>
  <si>
    <t>B 9747 UXW</t>
  </si>
  <si>
    <t>FAHRISYAL</t>
  </si>
  <si>
    <t>FAHRYSAL</t>
  </si>
  <si>
    <t>SULARNO</t>
  </si>
  <si>
    <t>085725646656</t>
  </si>
  <si>
    <t>LARNO</t>
  </si>
  <si>
    <t>BIYANTO</t>
  </si>
  <si>
    <t>HARYO</t>
  </si>
  <si>
    <t>088985142141</t>
  </si>
  <si>
    <t>BYANTO</t>
  </si>
  <si>
    <t>MARTIN</t>
  </si>
  <si>
    <t>085932228060</t>
  </si>
  <si>
    <t>TORIQ</t>
  </si>
  <si>
    <t>081326980512</t>
  </si>
  <si>
    <t>SIGIT</t>
  </si>
  <si>
    <t>081327015777</t>
  </si>
  <si>
    <t>ADI</t>
  </si>
  <si>
    <t>0882006944159</t>
  </si>
  <si>
    <t>17.00</t>
  </si>
  <si>
    <t>16.45</t>
  </si>
  <si>
    <t>20.40</t>
  </si>
  <si>
    <t>DANANG</t>
  </si>
  <si>
    <t>082137514472</t>
  </si>
  <si>
    <t>AB 8294 DT</t>
  </si>
  <si>
    <t>03.46</t>
  </si>
  <si>
    <t>04.01</t>
  </si>
  <si>
    <t>11.46</t>
  </si>
  <si>
    <t>12.01</t>
  </si>
  <si>
    <t>07.46</t>
  </si>
  <si>
    <t>08.01</t>
  </si>
  <si>
    <t>15.46</t>
  </si>
  <si>
    <t>16.01</t>
  </si>
  <si>
    <t>19.46</t>
  </si>
  <si>
    <t>20.01</t>
  </si>
  <si>
    <t>B 9043 UXX</t>
  </si>
  <si>
    <t>B 9040 UXZ</t>
  </si>
  <si>
    <t>B 9989 UXY</t>
  </si>
  <si>
    <t>B 9124 UXZ</t>
  </si>
  <si>
    <t>B 9129 UXY</t>
  </si>
  <si>
    <t>B 9337 UXX</t>
  </si>
  <si>
    <t>B 9989 UXX</t>
  </si>
  <si>
    <t>B 9989 UXW</t>
  </si>
  <si>
    <t>ZXZB25005530871</t>
  </si>
  <si>
    <t>B9757UXY</t>
  </si>
  <si>
    <t>B9368UXX</t>
  </si>
  <si>
    <t>B9760UXY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</si>
</sst>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13809]dd/mm/yy;@"/>
    <numFmt numFmtId="165" formatCode="h:mm;@"/>
    <numFmt numFmtId="166" formatCode="_(* #,##0_);_(* \(#,##0\);_(* &quot;-&quot;??_);_(@_)"/>
    <numFmt numFmtId="167" formatCode="[$-13809]hh:mm;@"/>
    <numFmt numFmtId="168" formatCode="yyyy/mm/dd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Yu Gothic"/>
      <family val="2"/>
    </font>
    <font>
      <sz val="22"/>
      <name val="Arial Rounded MT Bold"/>
      <family val="2"/>
    </font>
    <font>
      <sz val="26"/>
      <name val="Arial Rounded MT Bold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171A1D"/>
      <name val="Microsoft YaHei"/>
      <family val="2"/>
    </font>
    <font>
      <sz val="11"/>
      <color theme="1" tint="4.9989318521683403E-2"/>
      <name val="Yu Gothic"/>
      <family val="2"/>
    </font>
    <font>
      <sz val="11"/>
      <color theme="1" tint="4.9989318521683403E-2"/>
      <name val="Calibri"/>
      <family val="2"/>
      <scheme val="minor"/>
    </font>
    <font>
      <sz val="8"/>
      <color theme="1" tint="4.9989318521683403E-2"/>
      <name val="Yu Gothic"/>
      <family val="2"/>
    </font>
    <font>
      <sz val="9"/>
      <color theme="1" tint="4.9989318521683403E-2"/>
      <name val="Yu Gothic"/>
      <family val="2"/>
    </font>
    <font>
      <b/>
      <sz val="14"/>
      <color theme="1" tint="4.9989318521683403E-2"/>
      <name val="Yu Gothic"/>
      <family val="2"/>
    </font>
    <font>
      <b/>
      <i/>
      <sz val="12"/>
      <color theme="1" tint="4.9989318521683403E-2"/>
      <name val="Yu Gothic"/>
      <family val="2"/>
    </font>
    <font>
      <b/>
      <sz val="11"/>
      <color theme="1" tint="4.9989318521683403E-2"/>
      <name val="Yu Gothic"/>
      <family val="2"/>
    </font>
    <font>
      <u/>
      <sz val="11"/>
      <color theme="1" tint="4.9989318521683403E-2"/>
      <name val="Yu Gothic"/>
      <family val="2"/>
    </font>
    <font>
      <b/>
      <i/>
      <sz val="9"/>
      <color theme="1" tint="4.9989318521683403E-2"/>
      <name val="Yu Gothic"/>
      <family val="2"/>
    </font>
    <font>
      <sz val="11"/>
      <name val="PingFang SC,microsoft yahei,Pin"/>
    </font>
    <font>
      <b/>
      <sz val="16"/>
      <color theme="1"/>
      <name val="Yu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19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4" fillId="0" borderId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vertical="center"/>
      <protection locked="0"/>
    </xf>
    <xf numFmtId="49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right" vertical="center"/>
    </xf>
    <xf numFmtId="0" fontId="0" fillId="0" borderId="0" xfId="0" quotePrefix="1"/>
    <xf numFmtId="0" fontId="14" fillId="0" borderId="0" xfId="2"/>
    <xf numFmtId="0" fontId="14" fillId="0" borderId="0" xfId="2" quotePrefix="1"/>
    <xf numFmtId="0" fontId="3" fillId="3" borderId="14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5" fillId="0" borderId="14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15" fillId="2" borderId="14" xfId="0" applyFont="1" applyFill="1" applyBorder="1" applyAlignment="1">
      <alignment horizontal="center" vertical="center"/>
    </xf>
    <xf numFmtId="14" fontId="15" fillId="2" borderId="14" xfId="0" applyNumberFormat="1" applyFont="1" applyFill="1" applyBorder="1" applyAlignment="1">
      <alignment horizontal="center" vertical="center"/>
    </xf>
    <xf numFmtId="15" fontId="2" fillId="0" borderId="4" xfId="0" applyNumberFormat="1" applyFont="1" applyBorder="1" applyAlignment="1">
      <alignment horizontal="left" vertical="center"/>
    </xf>
    <xf numFmtId="14" fontId="0" fillId="0" borderId="0" xfId="0" applyNumberFormat="1"/>
    <xf numFmtId="15" fontId="0" fillId="0" borderId="0" xfId="0" applyNumberFormat="1"/>
    <xf numFmtId="2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right"/>
    </xf>
    <xf numFmtId="0" fontId="19" fillId="0" borderId="1" xfId="0" applyFont="1" applyBorder="1"/>
    <xf numFmtId="0" fontId="20" fillId="0" borderId="1" xfId="0" applyFont="1" applyBorder="1" applyAlignment="1">
      <alignment horizontal="right"/>
    </xf>
    <xf numFmtId="0" fontId="17" fillId="0" borderId="6" xfId="0" applyFont="1" applyBorder="1" applyAlignment="1">
      <alignment horizontal="left"/>
    </xf>
    <xf numFmtId="0" fontId="17" fillId="0" borderId="0" xfId="0" applyFont="1" applyAlignment="1">
      <alignment horizontal="right"/>
    </xf>
    <xf numFmtId="0" fontId="23" fillId="0" borderId="0" xfId="0" applyFont="1"/>
    <xf numFmtId="0" fontId="17" fillId="0" borderId="8" xfId="0" applyFont="1" applyBorder="1"/>
    <xf numFmtId="0" fontId="17" fillId="0" borderId="6" xfId="0" applyFont="1" applyBorder="1"/>
    <xf numFmtId="168" fontId="17" fillId="0" borderId="9" xfId="0" quotePrefix="1" applyNumberFormat="1" applyFont="1" applyBorder="1" applyAlignment="1">
      <alignment horizontal="center"/>
    </xf>
    <xf numFmtId="167" fontId="17" fillId="0" borderId="9" xfId="0" quotePrefix="1" applyNumberFormat="1" applyFont="1" applyBorder="1"/>
    <xf numFmtId="49" fontId="17" fillId="0" borderId="9" xfId="0" applyNumberFormat="1" applyFont="1" applyBorder="1"/>
    <xf numFmtId="0" fontId="17" fillId="0" borderId="12" xfId="0" applyFont="1" applyBorder="1"/>
    <xf numFmtId="0" fontId="17" fillId="0" borderId="9" xfId="0" applyFont="1" applyBorder="1"/>
    <xf numFmtId="0" fontId="17" fillId="0" borderId="13" xfId="0" applyFont="1" applyBorder="1"/>
    <xf numFmtId="0" fontId="17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5" fontId="17" fillId="0" borderId="0" xfId="0" applyNumberFormat="1" applyFont="1" applyAlignment="1">
      <alignment horizontal="center" vertical="center"/>
    </xf>
    <xf numFmtId="0" fontId="25" fillId="0" borderId="0" xfId="0" applyFont="1"/>
    <xf numFmtId="0" fontId="17" fillId="0" borderId="1" xfId="0" applyFont="1" applyBorder="1"/>
    <xf numFmtId="0" fontId="15" fillId="2" borderId="15" xfId="0" applyFont="1" applyFill="1" applyBorder="1" applyAlignment="1">
      <alignment horizontal="center" vertical="center"/>
    </xf>
    <xf numFmtId="0" fontId="26" fillId="0" borderId="0" xfId="0" applyFont="1"/>
    <xf numFmtId="166" fontId="0" fillId="0" borderId="0" xfId="0" applyNumberFormat="1"/>
    <xf numFmtId="14" fontId="0" fillId="5" borderId="0" xfId="0" applyNumberFormat="1" applyFill="1"/>
    <xf numFmtId="0" fontId="14" fillId="0" borderId="0" xfId="2" quotePrefix="1" applyFill="1"/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165" fontId="17" fillId="0" borderId="9" xfId="0" quotePrefix="1" applyNumberFormat="1" applyFont="1" applyBorder="1" applyAlignment="1">
      <alignment horizontal="left"/>
    </xf>
    <xf numFmtId="165" fontId="17" fillId="0" borderId="9" xfId="0" applyNumberFormat="1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4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17" fillId="0" borderId="9" xfId="0" applyFont="1" applyBorder="1" applyAlignment="1">
      <alignment horizontal="left"/>
    </xf>
    <xf numFmtId="0" fontId="17" fillId="0" borderId="6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11" xfId="0" applyFont="1" applyBorder="1" applyAlignment="1">
      <alignment horizontal="left" vertical="top" wrapText="1"/>
    </xf>
    <xf numFmtId="15" fontId="17" fillId="0" borderId="9" xfId="0" applyNumberFormat="1" applyFont="1" applyBorder="1" applyAlignment="1">
      <alignment horizontal="left"/>
    </xf>
    <xf numFmtId="15" fontId="17" fillId="0" borderId="9" xfId="0" quotePrefix="1" applyNumberFormat="1" applyFont="1" applyBorder="1" applyAlignment="1">
      <alignment horizontal="left"/>
    </xf>
    <xf numFmtId="0" fontId="27" fillId="6" borderId="16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7" fillId="6" borderId="17" xfId="0" applyFont="1" applyFill="1" applyBorder="1" applyAlignment="1">
      <alignment horizontal="center" vertical="center"/>
    </xf>
    <xf numFmtId="0" fontId="5" fillId="0" borderId="14" xfId="0" applyFont="1" applyBorder="1" applyAlignment="1" applyProtection="1">
      <alignment horizontal="left" vertical="center"/>
      <protection locked="0"/>
    </xf>
    <xf numFmtId="166" fontId="5" fillId="0" borderId="14" xfId="1" applyNumberFormat="1" applyFont="1" applyFill="1" applyBorder="1" applyAlignment="1" applyProtection="1">
      <alignment horizontal="left" vertical="center"/>
      <protection locked="0"/>
    </xf>
    <xf numFmtId="15" fontId="7" fillId="4" borderId="12" xfId="0" quotePrefix="1" applyNumberFormat="1" applyFont="1" applyFill="1" applyBorder="1" applyAlignment="1" applyProtection="1">
      <alignment horizontal="left" vertical="center" wrapText="1"/>
      <protection locked="0"/>
    </xf>
    <xf numFmtId="15" fontId="7" fillId="4" borderId="13" xfId="0" quotePrefix="1" applyNumberFormat="1" applyFont="1" applyFill="1" applyBorder="1" applyAlignment="1" applyProtection="1">
      <alignment horizontal="left" vertical="center" wrapText="1"/>
      <protection locked="0"/>
    </xf>
    <xf numFmtId="15" fontId="7" fillId="4" borderId="14" xfId="0" quotePrefix="1" applyNumberFormat="1" applyFont="1" applyFill="1" applyBorder="1" applyAlignment="1" applyProtection="1">
      <alignment horizontal="left" vertical="center"/>
      <protection locked="0"/>
    </xf>
    <xf numFmtId="15" fontId="7" fillId="4" borderId="14" xfId="0" applyNumberFormat="1" applyFont="1" applyFill="1" applyBorder="1" applyAlignment="1" applyProtection="1">
      <alignment horizontal="left" vertical="center"/>
      <protection locked="0"/>
    </xf>
    <xf numFmtId="15" fontId="8" fillId="0" borderId="14" xfId="0" quotePrefix="1" applyNumberFormat="1" applyFont="1" applyBorder="1" applyAlignment="1" applyProtection="1">
      <alignment horizontal="left" vertical="center"/>
      <protection locked="0"/>
    </xf>
    <xf numFmtId="15" fontId="8" fillId="0" borderId="14" xfId="0" applyNumberFormat="1" applyFont="1" applyBorder="1" applyAlignment="1" applyProtection="1">
      <alignment horizontal="left" vertical="center"/>
      <protection locked="0"/>
    </xf>
    <xf numFmtId="14" fontId="5" fillId="0" borderId="14" xfId="0" applyNumberFormat="1" applyFont="1" applyBorder="1" applyAlignment="1" applyProtection="1">
      <alignment horizontal="left" vertical="center"/>
      <protection locked="0"/>
    </xf>
    <xf numFmtId="167" fontId="8" fillId="4" borderId="14" xfId="0" applyNumberFormat="1" applyFont="1" applyFill="1" applyBorder="1" applyAlignment="1" applyProtection="1">
      <alignment horizontal="left" vertical="center"/>
      <protection locked="0"/>
    </xf>
    <xf numFmtId="0" fontId="21" fillId="0" borderId="2" xfId="0" applyFont="1" applyBorder="1" applyAlignment="1">
      <alignment horizontal="center"/>
    </xf>
    <xf numFmtId="164" fontId="17" fillId="0" borderId="7" xfId="0" quotePrefix="1" applyNumberFormat="1" applyFont="1" applyBorder="1" applyAlignment="1">
      <alignment horizontal="left"/>
    </xf>
    <xf numFmtId="164" fontId="17" fillId="0" borderId="7" xfId="0" applyNumberFormat="1" applyFont="1" applyBorder="1" applyAlignment="1">
      <alignment horizontal="left"/>
    </xf>
    <xf numFmtId="49" fontId="17" fillId="0" borderId="9" xfId="0" quotePrefix="1" applyNumberFormat="1" applyFont="1" applyBorder="1" applyAlignment="1">
      <alignment horizontal="left"/>
    </xf>
    <xf numFmtId="49" fontId="17" fillId="0" borderId="9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33618</xdr:colOff>
      <xdr:row>0</xdr:row>
      <xdr:rowOff>78441</xdr:rowOff>
    </xdr:from>
    <xdr:to>
      <xdr:col>19</xdr:col>
      <xdr:colOff>604769</xdr:colOff>
      <xdr:row>2</xdr:row>
      <xdr:rowOff>528</xdr:rowOff>
    </xdr:to>
    <xdr:pic macro="[0]!Cetak">
      <xdr:nvPicPr>
        <xdr:cNvPr id="4" name="Picture 3">
          <a:extLst>
            <a:ext uri="{FF2B5EF4-FFF2-40B4-BE49-F238E27FC236}">
              <a16:creationId xmlns:a16="http://schemas.microsoft.com/office/drawing/2014/main" id="{575AB5F2-D6D5-4E75-8FB8-377F6DE10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17706" y="78441"/>
          <a:ext cx="571151" cy="581047"/>
        </a:xfrm>
        <a:prstGeom prst="rect">
          <a:avLst/>
        </a:prstGeom>
      </xdr:spPr>
    </xdr:pic>
    <xdr:clientData/>
  </xdr:twoCellAnchor>
  <xdr:twoCellAnchor>
    <xdr:from>
      <xdr:col>18</xdr:col>
      <xdr:colOff>302557</xdr:colOff>
      <xdr:row>3</xdr:row>
      <xdr:rowOff>89646</xdr:rowOff>
    </xdr:from>
    <xdr:to>
      <xdr:col>20</xdr:col>
      <xdr:colOff>504264</xdr:colOff>
      <xdr:row>4</xdr:row>
      <xdr:rowOff>235324</xdr:rowOff>
    </xdr:to>
    <xdr:sp macro="[0]!CopyStuff" textlink="">
      <xdr:nvSpPr>
        <xdr:cNvPr id="5" name="Rectangle 4" descr="REKAP">
          <a:extLst>
            <a:ext uri="{FF2B5EF4-FFF2-40B4-BE49-F238E27FC236}">
              <a16:creationId xmlns:a16="http://schemas.microsoft.com/office/drawing/2014/main" id="{2C70FC2A-99F2-4823-A329-AC3061710ADC}"/>
            </a:ext>
          </a:extLst>
        </xdr:cNvPr>
        <xdr:cNvSpPr/>
      </xdr:nvSpPr>
      <xdr:spPr>
        <a:xfrm>
          <a:off x="13805645" y="963705"/>
          <a:ext cx="1411943" cy="36979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 i="1"/>
            <a:t>REKAP</a:t>
          </a:r>
        </a:p>
      </xdr:txBody>
    </xdr:sp>
    <xdr:clientData/>
  </xdr:twoCellAnchor>
  <xdr:oneCellAnchor>
    <xdr:from>
      <xdr:col>0</xdr:col>
      <xdr:colOff>517072</xdr:colOff>
      <xdr:row>16</xdr:row>
      <xdr:rowOff>122464</xdr:rowOff>
    </xdr:from>
    <xdr:ext cx="1523214" cy="887772"/>
    <xdr:pic>
      <xdr:nvPicPr>
        <xdr:cNvPr id="6" name="Picture 5">
          <a:extLst>
            <a:ext uri="{FF2B5EF4-FFF2-40B4-BE49-F238E27FC236}">
              <a16:creationId xmlns:a16="http://schemas.microsoft.com/office/drawing/2014/main" id="{A5E79F09-D41E-40FE-9E3A-F9A425F96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98" r="29998"/>
        <a:stretch/>
      </xdr:blipFill>
      <xdr:spPr>
        <a:xfrm>
          <a:off x="517072" y="4231821"/>
          <a:ext cx="1523214" cy="887772"/>
        </a:xfrm>
        <a:prstGeom prst="rect">
          <a:avLst/>
        </a:prstGeom>
      </xdr:spPr>
    </xdr:pic>
    <xdr:clientData/>
  </xdr:oneCellAnchor>
  <xdr:twoCellAnchor editAs="oneCell">
    <xdr:from>
      <xdr:col>0</xdr:col>
      <xdr:colOff>367393</xdr:colOff>
      <xdr:row>23</xdr:row>
      <xdr:rowOff>136071</xdr:rowOff>
    </xdr:from>
    <xdr:to>
      <xdr:col>2</xdr:col>
      <xdr:colOff>302821</xdr:colOff>
      <xdr:row>28</xdr:row>
      <xdr:rowOff>85107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6CCA46B-6D5C-4FEA-98B7-18F7C1A6E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393" y="5959928"/>
          <a:ext cx="1160071" cy="117367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57150</xdr:rowOff>
    </xdr:from>
    <xdr:to>
      <xdr:col>10</xdr:col>
      <xdr:colOff>696354</xdr:colOff>
      <xdr:row>1</xdr:row>
      <xdr:rowOff>213616</xdr:rowOff>
    </xdr:to>
    <xdr:pic>
      <xdr:nvPicPr>
        <xdr:cNvPr id="8" name="Picture 7" descr="x" title="x">
          <a:extLst>
            <a:ext uri="{FF2B5EF4-FFF2-40B4-BE49-F238E27FC236}">
              <a16:creationId xmlns:a16="http://schemas.microsoft.com/office/drawing/2014/main" id="{BCE22C66-7C92-446D-96BD-28B57D7A4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l="4141" t="23437" r="4889" b="20313"/>
        <a:stretch>
          <a:fillRect/>
        </a:stretch>
      </xdr:blipFill>
      <xdr:spPr>
        <a:xfrm>
          <a:off x="5086350" y="57150"/>
          <a:ext cx="1963179" cy="5755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1901638</xdr:colOff>
      <xdr:row>14</xdr:row>
      <xdr:rowOff>128925</xdr:rowOff>
    </xdr:from>
    <xdr:ext cx="1228725" cy="579848"/>
    <xdr:pic>
      <xdr:nvPicPr>
        <xdr:cNvPr id="2" name="Picture 1">
          <a:extLst>
            <a:ext uri="{FF2B5EF4-FFF2-40B4-BE49-F238E27FC236}">
              <a16:creationId xmlns:a16="http://schemas.microsoft.com/office/drawing/2014/main" id="{F2921A1B-234A-46BD-BDB5-44C21A1DD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8132" y="2674901"/>
          <a:ext cx="1228725" cy="5798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hk57drd\jangan%20dihapus\MINTA%20TOLONG%20JANGAN%20DIHAPUS%20BOLO\SURAT%20JALA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HistoryInput"/>
      <sheetName val="Source"/>
      <sheetName val="AIRPORT"/>
      <sheetName val="Sheet2"/>
    </sheetNames>
    <sheetDataSet>
      <sheetData sheetId="0">
        <row r="74">
          <cell r="V74" t="str">
            <v>EZ</v>
          </cell>
        </row>
      </sheetData>
      <sheetData sheetId="1"/>
      <sheetData sheetId="2">
        <row r="36">
          <cell r="B36" t="str">
            <v>EZ</v>
          </cell>
        </row>
        <row r="37">
          <cell r="B37" t="str">
            <v>ECO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C126"/>
  <sheetViews>
    <sheetView tabSelected="1" zoomScaleNormal="100" workbookViewId="0">
      <selection activeCell="L9" sqref="L9"/>
    </sheetView>
  </sheetViews>
  <sheetFormatPr defaultRowHeight="15"/>
  <cols>
    <col min="4" max="4" width="13.28515625" bestFit="1" customWidth="1"/>
    <col min="5" max="5" width="12.42578125" customWidth="1"/>
    <col min="9" max="9" width="5.5703125" customWidth="1"/>
    <col min="11" max="11" width="11" customWidth="1"/>
    <col min="15" max="15" width="36.7109375" customWidth="1"/>
    <col min="16" max="16" width="18.7109375" bestFit="1" customWidth="1"/>
    <col min="17" max="17" width="9.28515625" customWidth="1"/>
    <col min="18" max="18" width="13.28515625" customWidth="1"/>
    <col min="21" max="21" width="19.28515625" customWidth="1"/>
    <col min="22" max="22" width="18.28515625" customWidth="1"/>
    <col min="27" max="27" width="17.5703125" customWidth="1"/>
    <col min="29" max="29" width="16" bestFit="1" customWidth="1"/>
  </cols>
  <sheetData>
    <row r="1" spans="1:18" ht="33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O1" s="15" t="s">
        <v>26</v>
      </c>
      <c r="P1" s="16"/>
      <c r="Q1" s="16"/>
      <c r="R1" s="16"/>
    </row>
    <row r="2" spans="1:18" ht="18.7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O2" s="17" t="s">
        <v>27</v>
      </c>
      <c r="P2" s="18" t="s">
        <v>4</v>
      </c>
      <c r="Q2" s="77" t="s">
        <v>161</v>
      </c>
      <c r="R2" s="77"/>
    </row>
    <row r="3" spans="1:18" ht="16.5">
      <c r="A3" s="31"/>
      <c r="B3" s="31"/>
      <c r="C3" s="31"/>
      <c r="D3" s="31"/>
      <c r="E3" s="31"/>
      <c r="F3" s="31"/>
      <c r="G3" s="31"/>
      <c r="H3" s="31"/>
      <c r="I3" s="31"/>
      <c r="J3" s="31"/>
      <c r="K3" s="32" t="s">
        <v>0</v>
      </c>
      <c r="L3" s="30"/>
      <c r="O3" s="17" t="s">
        <v>28</v>
      </c>
      <c r="P3" s="18" t="s">
        <v>4</v>
      </c>
      <c r="Q3" s="77" t="s">
        <v>15</v>
      </c>
      <c r="R3" s="77"/>
    </row>
    <row r="4" spans="1:18" ht="17.25" thickBot="1">
      <c r="A4" s="33"/>
      <c r="B4" s="33"/>
      <c r="C4" s="33"/>
      <c r="D4" s="33"/>
      <c r="E4" s="33"/>
      <c r="F4" s="33"/>
      <c r="G4" s="33"/>
      <c r="H4" s="33"/>
      <c r="I4" s="33"/>
      <c r="J4" s="33"/>
      <c r="K4" s="34" t="s">
        <v>1</v>
      </c>
      <c r="L4" s="30"/>
      <c r="O4" s="17"/>
      <c r="P4" s="18"/>
      <c r="Q4" s="78"/>
      <c r="R4" s="78"/>
    </row>
    <row r="5" spans="1:18" ht="24.75" customHeight="1" thickTop="1">
      <c r="A5" s="87" t="s">
        <v>2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30"/>
      <c r="O5" s="17" t="s">
        <v>7</v>
      </c>
      <c r="P5" s="18" t="s">
        <v>4</v>
      </c>
      <c r="Q5" s="79" t="s">
        <v>240</v>
      </c>
      <c r="R5" s="80"/>
    </row>
    <row r="6" spans="1:18" ht="19.5">
      <c r="A6" s="57" t="str">
        <f ca="1">"SOC"&amp;Q2&amp;D14&amp;"/"&amp;TEXT(O16,"yyyymmdd")&amp;"EZ "</f>
        <v xml:space="preserve">SOCTCKAA17105/20250302EZ </v>
      </c>
      <c r="B6" s="58"/>
      <c r="C6" s="58"/>
      <c r="D6" s="58"/>
      <c r="E6" s="58"/>
      <c r="F6" s="58"/>
      <c r="G6" s="58"/>
      <c r="H6" s="58"/>
      <c r="I6" s="58"/>
      <c r="J6" s="58"/>
      <c r="K6" s="59"/>
      <c r="L6" s="30"/>
      <c r="O6" s="17"/>
      <c r="P6" s="18"/>
      <c r="Q6" s="77" t="str">
        <f>_xlfn.IFNA(VLOOKUP(Q5,Sheet2!$AA$3:$AC$59,3,FALSE),"")</f>
        <v>KABUL</v>
      </c>
      <c r="R6" s="77"/>
    </row>
    <row r="7" spans="1:18" ht="18.75">
      <c r="A7" s="35" t="s">
        <v>3</v>
      </c>
      <c r="B7" s="36"/>
      <c r="C7" s="36" t="s">
        <v>4</v>
      </c>
      <c r="D7" s="88">
        <f ca="1">O16</f>
        <v>45718</v>
      </c>
      <c r="E7" s="89"/>
      <c r="F7" s="89"/>
      <c r="G7" s="29"/>
      <c r="H7" s="37" t="s">
        <v>5</v>
      </c>
      <c r="I7" s="29"/>
      <c r="J7" s="29"/>
      <c r="K7" s="38"/>
      <c r="L7" s="30"/>
      <c r="O7" s="17" t="s">
        <v>8</v>
      </c>
      <c r="P7" s="18" t="s">
        <v>4</v>
      </c>
      <c r="Q7" s="81" t="s">
        <v>175</v>
      </c>
      <c r="R7" s="82"/>
    </row>
    <row r="8" spans="1:18" ht="18.75">
      <c r="A8" s="39" t="s">
        <v>6</v>
      </c>
      <c r="B8" s="36"/>
      <c r="C8" s="36" t="s">
        <v>4</v>
      </c>
      <c r="D8" s="60" t="str">
        <f>_xlfn.IFNA(VLOOKUP(Q11,Sheet2!$Q$3:$R$25,2,FALSE),"")</f>
        <v>21.00</v>
      </c>
      <c r="E8" s="61"/>
      <c r="F8" s="61"/>
      <c r="G8" s="29"/>
      <c r="H8" s="62" t="str">
        <f>Q2</f>
        <v>TCKAA171</v>
      </c>
      <c r="I8" s="63"/>
      <c r="J8" s="63"/>
      <c r="K8" s="64"/>
      <c r="L8" s="30"/>
      <c r="O8" s="17"/>
      <c r="P8" s="18"/>
      <c r="Q8" s="83"/>
      <c r="R8" s="84"/>
    </row>
    <row r="9" spans="1:18" ht="18.75">
      <c r="A9" s="39" t="s">
        <v>7</v>
      </c>
      <c r="B9" s="36"/>
      <c r="C9" s="36" t="s">
        <v>4</v>
      </c>
      <c r="D9" s="65" t="str">
        <f>Q5</f>
        <v>AB 8250 EI</v>
      </c>
      <c r="E9" s="65"/>
      <c r="F9" s="65"/>
      <c r="G9" s="29"/>
      <c r="H9" s="66" t="str">
        <f>_xlfn.IFNA(VLOOKUP(Q2,Sheet2!$B$3:$C$61,2,FALSE),"")</f>
        <v>Jl. Adi Sucipto No.30, Kenaiban, Blulukan, Kec. Colomadu, Kabupaten Karanganyar, Jawa Tengah 57174</v>
      </c>
      <c r="I9" s="67"/>
      <c r="J9" s="67"/>
      <c r="K9" s="68"/>
      <c r="L9" s="30"/>
      <c r="O9" s="19" t="s">
        <v>22</v>
      </c>
      <c r="P9" s="18" t="s">
        <v>4</v>
      </c>
      <c r="Q9" s="77" t="s">
        <v>77</v>
      </c>
      <c r="R9" s="77"/>
    </row>
    <row r="10" spans="1:18" ht="18.75">
      <c r="A10" s="39" t="s">
        <v>8</v>
      </c>
      <c r="B10" s="36"/>
      <c r="C10" s="36" t="s">
        <v>4</v>
      </c>
      <c r="D10" s="72" t="str">
        <f>Q7</f>
        <v>HARSYA</v>
      </c>
      <c r="E10" s="72"/>
      <c r="F10" s="72"/>
      <c r="G10" s="29"/>
      <c r="H10" s="66"/>
      <c r="I10" s="67"/>
      <c r="J10" s="67"/>
      <c r="K10" s="68"/>
      <c r="L10" s="30"/>
      <c r="O10" s="17"/>
      <c r="P10" s="18"/>
      <c r="Q10" s="85"/>
      <c r="R10" s="77"/>
    </row>
    <row r="11" spans="1:18" ht="18.75">
      <c r="A11" s="39" t="s">
        <v>9</v>
      </c>
      <c r="B11" s="36"/>
      <c r="C11" s="36" t="s">
        <v>4</v>
      </c>
      <c r="D11" s="65" t="str">
        <f>_xlfn.IFNA(VLOOKUP(Q5,Sheet2!$AA$3:$AB$59,2,FALSE),"")</f>
        <v>CDD L</v>
      </c>
      <c r="E11" s="65"/>
      <c r="F11" s="65"/>
      <c r="G11" s="29"/>
      <c r="H11" s="66"/>
      <c r="I11" s="67"/>
      <c r="J11" s="67"/>
      <c r="K11" s="68"/>
      <c r="L11" s="30"/>
      <c r="O11" s="19" t="s">
        <v>76</v>
      </c>
      <c r="P11" s="18" t="s">
        <v>4</v>
      </c>
      <c r="Q11" s="86" t="s">
        <v>249</v>
      </c>
      <c r="R11" s="86"/>
    </row>
    <row r="12" spans="1:18" ht="18.75">
      <c r="A12" s="39" t="s">
        <v>11</v>
      </c>
      <c r="B12" s="36"/>
      <c r="C12" s="36" t="s">
        <v>4</v>
      </c>
      <c r="D12" s="73" t="str">
        <f>_xlfn.IFNA(VLOOKUP(Q7,Sheet2!$W$3:$X$1000000,2,FALSE),"")</f>
        <v>085802983722</v>
      </c>
      <c r="E12" s="73"/>
      <c r="F12" s="73"/>
      <c r="G12" s="29"/>
      <c r="H12" s="66"/>
      <c r="I12" s="67"/>
      <c r="J12" s="67"/>
      <c r="K12" s="68"/>
      <c r="L12" s="30"/>
      <c r="O12" s="17" t="s">
        <v>33</v>
      </c>
      <c r="P12" s="18" t="s">
        <v>4</v>
      </c>
      <c r="Q12" s="77" t="s">
        <v>183</v>
      </c>
      <c r="R12" s="77"/>
    </row>
    <row r="13" spans="1:18" ht="18.75">
      <c r="A13" s="39" t="s">
        <v>12</v>
      </c>
      <c r="B13" s="36"/>
      <c r="C13" s="36" t="s">
        <v>4</v>
      </c>
      <c r="D13" s="40">
        <f ca="1">O16</f>
        <v>45718</v>
      </c>
      <c r="E13" s="41"/>
      <c r="F13" s="42"/>
      <c r="G13" s="29"/>
      <c r="H13" s="69"/>
      <c r="I13" s="70"/>
      <c r="J13" s="70"/>
      <c r="K13" s="71"/>
      <c r="L13" s="30"/>
      <c r="O13" s="17" t="s">
        <v>150</v>
      </c>
      <c r="P13" s="18" t="s">
        <v>4</v>
      </c>
      <c r="Q13" s="77" t="s">
        <v>322</v>
      </c>
      <c r="R13" s="77"/>
    </row>
    <row r="14" spans="1:18" ht="18.75">
      <c r="A14" s="39" t="s">
        <v>13</v>
      </c>
      <c r="B14" s="29"/>
      <c r="C14" s="36" t="s">
        <v>4</v>
      </c>
      <c r="D14" s="90" t="str">
        <f>_xlfn.IFNA(VLOOKUP(Q11,Sheet2!$Q$3:$S$66,3,FALSE),"")</f>
        <v>05</v>
      </c>
      <c r="E14" s="91"/>
      <c r="F14" s="91"/>
      <c r="G14" s="29"/>
      <c r="H14" s="43" t="s">
        <v>14</v>
      </c>
      <c r="I14" s="44" t="s">
        <v>15</v>
      </c>
      <c r="J14" s="44"/>
      <c r="K14" s="45"/>
      <c r="L14" s="30"/>
    </row>
    <row r="15" spans="1:18" ht="19.5" thickBot="1">
      <c r="A15" s="51"/>
      <c r="B15" s="51"/>
      <c r="C15" s="51"/>
      <c r="D15" s="51"/>
      <c r="E15" s="51"/>
      <c r="F15" s="51"/>
      <c r="G15" s="51"/>
      <c r="H15" s="51" t="s">
        <v>166</v>
      </c>
      <c r="I15" s="51"/>
      <c r="J15" s="51" t="str">
        <f>Q13</f>
        <v>ZXZB25005530871</v>
      </c>
      <c r="K15" s="51"/>
      <c r="L15" s="30"/>
    </row>
    <row r="16" spans="1:18" ht="27" thickTop="1" thickBot="1">
      <c r="A16" s="74" t="str">
        <f>"SHUTTLE VENDOR "&amp;Q6</f>
        <v>SHUTTLE VENDOR KABUL</v>
      </c>
      <c r="B16" s="75"/>
      <c r="C16" s="75"/>
      <c r="D16" s="75"/>
      <c r="E16" s="75"/>
      <c r="F16" s="75"/>
      <c r="G16" s="75"/>
      <c r="H16" s="75"/>
      <c r="I16" s="75"/>
      <c r="J16" s="75"/>
      <c r="K16" s="76"/>
      <c r="L16" s="30"/>
      <c r="O16" s="55">
        <f ca="1">TODAY()</f>
        <v>45718</v>
      </c>
      <c r="R16" s="25"/>
    </row>
    <row r="17" spans="1:29" ht="24" customHeight="1" thickTop="1">
      <c r="A17" s="46"/>
      <c r="B17" s="46" t="s">
        <v>18</v>
      </c>
      <c r="C17" s="46"/>
      <c r="D17" s="29"/>
      <c r="E17" s="29"/>
      <c r="F17" s="46" t="s">
        <v>8</v>
      </c>
      <c r="G17" s="47"/>
      <c r="H17" s="29"/>
      <c r="I17" s="29"/>
      <c r="J17" s="46" t="s">
        <v>19</v>
      </c>
      <c r="K17" s="47"/>
      <c r="L17" s="30"/>
    </row>
    <row r="18" spans="1:29" ht="18.75">
      <c r="A18" s="46"/>
      <c r="B18" s="46"/>
      <c r="C18" s="46"/>
      <c r="D18" s="29"/>
      <c r="E18" s="29"/>
      <c r="F18" s="46"/>
      <c r="G18" s="29"/>
      <c r="H18" s="29"/>
      <c r="I18" s="29"/>
      <c r="J18" s="46"/>
      <c r="K18" s="29"/>
      <c r="L18" s="30"/>
      <c r="O18" s="22"/>
    </row>
    <row r="19" spans="1:29" ht="18.75">
      <c r="A19" s="46"/>
      <c r="B19" s="46"/>
      <c r="C19" s="46"/>
      <c r="D19" s="29"/>
      <c r="E19" s="29"/>
      <c r="F19" s="46"/>
      <c r="G19" s="29"/>
      <c r="H19" s="29"/>
      <c r="I19" s="29"/>
      <c r="J19" s="46"/>
      <c r="K19" s="29"/>
      <c r="L19" s="30"/>
    </row>
    <row r="20" spans="1:29" ht="18.75">
      <c r="A20" s="46"/>
      <c r="B20" s="46" t="s">
        <v>20</v>
      </c>
      <c r="C20" s="46"/>
      <c r="D20" s="29"/>
      <c r="E20" s="29"/>
      <c r="F20" s="46" t="s">
        <v>20</v>
      </c>
      <c r="G20" s="29"/>
      <c r="H20" s="29"/>
      <c r="I20" s="29"/>
      <c r="J20" s="46" t="s">
        <v>20</v>
      </c>
      <c r="K20" s="29"/>
      <c r="L20" s="30"/>
    </row>
    <row r="21" spans="1:29" ht="18.75">
      <c r="A21" s="29"/>
      <c r="B21" s="48" t="str">
        <f>Q12</f>
        <v>Pamungkas</v>
      </c>
      <c r="C21" s="48"/>
      <c r="D21" s="29"/>
      <c r="E21" s="29"/>
      <c r="F21" s="49" t="str">
        <f>Q7</f>
        <v>HARSYA</v>
      </c>
      <c r="G21" s="29"/>
      <c r="H21" s="29"/>
      <c r="I21" s="29"/>
      <c r="J21" s="46" t="s">
        <v>21</v>
      </c>
      <c r="K21" s="29"/>
      <c r="L21" s="30"/>
      <c r="O21" s="20" t="s">
        <v>102</v>
      </c>
      <c r="P21" s="20" t="s">
        <v>103</v>
      </c>
      <c r="Q21" s="20" t="s">
        <v>104</v>
      </c>
      <c r="R21" s="20" t="s">
        <v>105</v>
      </c>
      <c r="S21" s="20" t="s">
        <v>106</v>
      </c>
      <c r="T21" s="20" t="s">
        <v>107</v>
      </c>
      <c r="U21" s="21" t="s">
        <v>108</v>
      </c>
      <c r="V21" s="20" t="s">
        <v>109</v>
      </c>
      <c r="W21" s="20" t="s">
        <v>110</v>
      </c>
      <c r="X21" s="20" t="s">
        <v>111</v>
      </c>
      <c r="Y21" s="20" t="s">
        <v>112</v>
      </c>
      <c r="Z21" s="20" t="s">
        <v>113</v>
      </c>
      <c r="AA21" s="20" t="s">
        <v>114</v>
      </c>
      <c r="AB21" s="20" t="s">
        <v>32</v>
      </c>
      <c r="AC21" s="52" t="s">
        <v>150</v>
      </c>
    </row>
    <row r="22" spans="1:29" ht="18.75">
      <c r="A22" s="29"/>
      <c r="B22" s="48"/>
      <c r="C22" s="48"/>
      <c r="D22" s="29"/>
      <c r="E22" s="29"/>
      <c r="F22" s="29"/>
      <c r="G22" s="29"/>
      <c r="H22" s="29"/>
      <c r="I22" s="29"/>
      <c r="J22" s="46"/>
      <c r="K22" s="29"/>
      <c r="L22" s="30"/>
      <c r="O22" t="str">
        <f ca="1">A6</f>
        <v xml:space="preserve">SOCTCKAA17105/20250302EZ </v>
      </c>
      <c r="P22" s="23">
        <f ca="1">O16</f>
        <v>45718</v>
      </c>
      <c r="Q22" t="str">
        <f>Q2</f>
        <v>TCKAA171</v>
      </c>
      <c r="R22" s="24" t="str">
        <f>Q5</f>
        <v>AB 8250 EI</v>
      </c>
      <c r="S22" t="str">
        <f>D11</f>
        <v>CDD L</v>
      </c>
      <c r="T22" s="25" t="str">
        <f>D14</f>
        <v>05</v>
      </c>
      <c r="U22" s="23">
        <f ca="1">D7</f>
        <v>45718</v>
      </c>
      <c r="V22" s="26" t="str">
        <f>D8</f>
        <v>21.00</v>
      </c>
      <c r="Y22" s="27" t="str">
        <f>Q11</f>
        <v>20.45</v>
      </c>
      <c r="Z22" t="str">
        <f>Q3</f>
        <v>EZ</v>
      </c>
      <c r="AA22" t="str">
        <f>Q12&amp;"/"&amp;Q9</f>
        <v>Pamungkas/WIJANARKO</v>
      </c>
      <c r="AB22" s="54" t="str">
        <f>Q6</f>
        <v>KABUL</v>
      </c>
      <c r="AC22" t="str">
        <f>Q13</f>
        <v>ZXZB25005530871</v>
      </c>
    </row>
    <row r="23" spans="1:29" ht="18.75">
      <c r="A23" s="47"/>
      <c r="B23" s="47"/>
      <c r="C23" s="47"/>
      <c r="D23" s="29"/>
      <c r="E23" s="29"/>
      <c r="F23" s="47"/>
      <c r="G23" s="47"/>
      <c r="H23" s="50"/>
      <c r="I23" s="29"/>
      <c r="J23" s="29"/>
      <c r="K23" s="29"/>
      <c r="L23" s="30"/>
    </row>
    <row r="24" spans="1:29" ht="18.75">
      <c r="A24" s="29"/>
      <c r="B24" s="29"/>
      <c r="C24" s="29"/>
      <c r="D24" s="29"/>
      <c r="E24" s="29"/>
      <c r="F24" s="29"/>
      <c r="G24" s="29"/>
      <c r="H24" s="50"/>
      <c r="I24" s="50"/>
      <c r="J24" s="29"/>
      <c r="K24" s="29"/>
      <c r="L24" s="30"/>
    </row>
    <row r="25" spans="1:29" ht="18.75">
      <c r="A25" s="46"/>
      <c r="B25" s="46" t="s">
        <v>22</v>
      </c>
      <c r="C25" s="46"/>
      <c r="D25" s="29"/>
      <c r="E25" s="29"/>
      <c r="F25" s="46" t="s">
        <v>23</v>
      </c>
      <c r="G25" s="47"/>
      <c r="H25" s="29"/>
      <c r="I25" s="29"/>
      <c r="J25" s="46" t="s">
        <v>24</v>
      </c>
      <c r="K25" s="47"/>
      <c r="L25" s="30"/>
    </row>
    <row r="26" spans="1:29" ht="18.75">
      <c r="A26" s="46"/>
      <c r="B26" s="46"/>
      <c r="C26" s="46"/>
      <c r="D26" s="29"/>
      <c r="E26" s="29"/>
      <c r="F26" s="46"/>
      <c r="G26" s="29"/>
      <c r="H26" s="29"/>
      <c r="I26" s="29"/>
      <c r="J26" s="46"/>
      <c r="K26" s="29"/>
      <c r="L26" s="30"/>
    </row>
    <row r="27" spans="1:29" ht="18.75">
      <c r="A27" s="46"/>
      <c r="B27" s="46"/>
      <c r="C27" s="46"/>
      <c r="D27" s="29"/>
      <c r="E27" s="29"/>
      <c r="F27" s="46"/>
      <c r="G27" s="29"/>
      <c r="H27" s="29"/>
      <c r="I27" s="29"/>
      <c r="J27" s="46"/>
      <c r="K27" s="29"/>
      <c r="L27" s="30"/>
    </row>
    <row r="28" spans="1:29" ht="18.75">
      <c r="A28" s="46"/>
      <c r="B28" s="46" t="s">
        <v>20</v>
      </c>
      <c r="C28" s="46"/>
      <c r="D28" s="29"/>
      <c r="E28" s="29"/>
      <c r="F28" s="46" t="s">
        <v>20</v>
      </c>
      <c r="G28" s="29"/>
      <c r="H28" s="29"/>
      <c r="I28" s="29"/>
      <c r="J28" s="46" t="s">
        <v>131</v>
      </c>
      <c r="K28" s="29"/>
      <c r="L28" s="30"/>
    </row>
    <row r="29" spans="1:29" ht="18.75">
      <c r="A29" s="29"/>
      <c r="B29" s="48" t="str">
        <f>Q9</f>
        <v>WIJANARKO</v>
      </c>
      <c r="C29" s="48"/>
      <c r="D29" s="29"/>
      <c r="E29" s="29"/>
      <c r="F29" s="48"/>
      <c r="G29" s="29"/>
      <c r="H29" s="29"/>
      <c r="I29" s="29"/>
      <c r="J29" s="46" t="s">
        <v>21</v>
      </c>
      <c r="K29" s="29"/>
      <c r="L29" s="30"/>
    </row>
    <row r="30" spans="1:29" ht="18.75">
      <c r="A30" s="47"/>
      <c r="B30" s="47"/>
      <c r="C30" s="47"/>
      <c r="D30" s="29"/>
      <c r="E30" s="29"/>
      <c r="F30" s="47"/>
      <c r="G30" s="47"/>
      <c r="H30" s="50"/>
      <c r="I30" s="29"/>
      <c r="J30" s="29"/>
      <c r="K30" s="29"/>
      <c r="L30" s="30"/>
    </row>
    <row r="31" spans="1:29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2" spans="1:29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</row>
    <row r="33" spans="1:1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</row>
    <row r="34" spans="1:1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</row>
    <row r="35" spans="1:12">
      <c r="L35" s="30"/>
    </row>
    <row r="36" spans="1:12">
      <c r="L36" s="30"/>
    </row>
    <row r="37" spans="1:12">
      <c r="L37" s="30"/>
    </row>
    <row r="38" spans="1:12">
      <c r="L38" s="30"/>
    </row>
    <row r="39" spans="1:12">
      <c r="L39" s="30"/>
    </row>
    <row r="40" spans="1:12">
      <c r="L40" s="30"/>
    </row>
    <row r="41" spans="1:12">
      <c r="L41" s="30"/>
    </row>
    <row r="42" spans="1:12">
      <c r="L42" s="30"/>
    </row>
    <row r="43" spans="1:12">
      <c r="L43" s="30"/>
    </row>
    <row r="44" spans="1:12">
      <c r="L44" s="30"/>
    </row>
    <row r="116" spans="4:12">
      <c r="D116" t="s">
        <v>62</v>
      </c>
      <c r="E116" t="s">
        <v>30</v>
      </c>
      <c r="F116" t="s">
        <v>31</v>
      </c>
      <c r="G116">
        <v>2</v>
      </c>
      <c r="J116">
        <v>0</v>
      </c>
    </row>
    <row r="126" spans="4:12">
      <c r="L126" t="s">
        <v>49</v>
      </c>
    </row>
  </sheetData>
  <mergeCells count="24">
    <mergeCell ref="A16:K16"/>
    <mergeCell ref="Q2:R2"/>
    <mergeCell ref="Q3:R3"/>
    <mergeCell ref="Q4:R4"/>
    <mergeCell ref="Q5:R5"/>
    <mergeCell ref="Q6:R6"/>
    <mergeCell ref="D14:F14"/>
    <mergeCell ref="Q7:R7"/>
    <mergeCell ref="Q8:R8"/>
    <mergeCell ref="Q9:R9"/>
    <mergeCell ref="Q10:R10"/>
    <mergeCell ref="Q11:R11"/>
    <mergeCell ref="Q12:R12"/>
    <mergeCell ref="Q13:R13"/>
    <mergeCell ref="A5:K5"/>
    <mergeCell ref="D7:F7"/>
    <mergeCell ref="A6:K6"/>
    <mergeCell ref="D8:F8"/>
    <mergeCell ref="H8:K8"/>
    <mergeCell ref="D9:F9"/>
    <mergeCell ref="H9:K13"/>
    <mergeCell ref="D10:F10"/>
    <mergeCell ref="D11:F11"/>
    <mergeCell ref="D12:F12"/>
  </mergeCells>
  <pageMargins left="0.7" right="0.7" top="0.75" bottom="0.75" header="0.3" footer="0.3"/>
  <pageSetup paperSize="9" scale="82" orientation="portrait" horizontalDpi="203" verticalDpi="203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Sheet2!$B$3:$B$13</xm:f>
          </x14:formula1>
          <xm:sqref>Q2:R2</xm:sqref>
        </x14:dataValidation>
        <x14:dataValidation type="list" allowBlank="1" showInputMessage="1" showErrorMessage="1">
          <x14:formula1>
            <xm:f>Sheet2!$I$3:$I$4</xm:f>
          </x14:formula1>
          <xm:sqref>Q4:R4</xm:sqref>
        </x14:dataValidation>
        <x14:dataValidation type="list" allowBlank="1" showInputMessage="1" showErrorMessage="1">
          <x14:formula1>
            <xm:f>Sheet2!$U$3:$U$10</xm:f>
          </x14:formula1>
          <xm:sqref>Q9:R9</xm:sqref>
        </x14:dataValidation>
        <x14:dataValidation type="list" allowBlank="1" showInputMessage="1" showErrorMessage="1">
          <x14:formula1>
            <xm:f>Sheet2!$M$3:$M$7</xm:f>
          </x14:formula1>
          <xm:sqref>Q12:R12</xm:sqref>
        </x14:dataValidation>
        <x14:dataValidation type="list" allowBlank="1" showInputMessage="1" showErrorMessage="1">
          <x14:formula1>
            <xm:f>Sheet2!$W$3:$W$75</xm:f>
          </x14:formula1>
          <xm:sqref>Q7:R7</xm:sqref>
        </x14:dataValidation>
        <x14:dataValidation type="list" allowBlank="1" showInputMessage="1" showErrorMessage="1">
          <x14:formula1>
            <xm:f>Sheet2!$Q$3:$Q$21</xm:f>
          </x14:formula1>
          <xm:sqref>Q11:R11</xm:sqref>
        </x14:dataValidation>
        <x14:dataValidation type="list" allowBlank="1" showInputMessage="1" showErrorMessage="1">
          <x14:formula1>
            <xm:f>Sheet2!$AA$3:$AA$54</xm:f>
          </x14:formula1>
          <xm:sqref>Q5:R5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F74"/>
  <sheetViews>
    <sheetView zoomScale="85" zoomScaleNormal="85" workbookViewId="0">
      <selection activeCell="E17" sqref="E17"/>
    </sheetView>
  </sheetViews>
  <sheetFormatPr defaultRowHeight="15"/>
  <cols>
    <col min="1" max="1" width="9.28515625" style="1"/>
    <col min="2" max="2" width="27.7109375" style="1" customWidth="1"/>
    <col min="3" max="3" width="119.42578125" style="1" bestFit="1" customWidth="1"/>
    <col min="4" max="5" width="17.5703125" style="1" customWidth="1"/>
    <col min="6" max="6" width="3.7109375" style="1" customWidth="1"/>
    <col min="7" max="7" width="9.28515625" style="1"/>
    <col min="8" max="8" width="3.7109375" style="1" customWidth="1"/>
    <col min="9" max="9" width="28.28515625" style="1" customWidth="1"/>
    <col min="10" max="10" width="3.7109375" style="1" customWidth="1"/>
    <col min="11" max="11" width="10.28515625" style="1" bestFit="1" customWidth="1"/>
    <col min="12" max="12" width="3.7109375" style="1" customWidth="1"/>
    <col min="13" max="13" width="25.28515625" style="1" bestFit="1" customWidth="1"/>
    <col min="14" max="14" width="3.7109375" style="1" customWidth="1"/>
    <col min="15" max="15" width="39.28515625" style="1" customWidth="1"/>
    <col min="16" max="16" width="3.7109375" style="1" customWidth="1"/>
    <col min="17" max="17" width="11.7109375" style="1" customWidth="1"/>
    <col min="21" max="21" width="13.7109375" bestFit="1" customWidth="1"/>
    <col min="23" max="23" width="14.7109375" customWidth="1"/>
    <col min="24" max="24" width="15.7109375" customWidth="1"/>
    <col min="27" max="27" width="17.28515625" customWidth="1"/>
    <col min="29" max="29" width="17.28515625" customWidth="1"/>
  </cols>
  <sheetData>
    <row r="2" spans="1:32" ht="15.75">
      <c r="B2" s="1" t="s">
        <v>35</v>
      </c>
      <c r="D2" s="1" t="s">
        <v>36</v>
      </c>
      <c r="G2" s="1" t="s">
        <v>37</v>
      </c>
      <c r="I2" s="1" t="s">
        <v>32</v>
      </c>
      <c r="K2" s="1" t="s">
        <v>13</v>
      </c>
      <c r="M2" s="1" t="s">
        <v>38</v>
      </c>
      <c r="O2" s="2" t="s">
        <v>39</v>
      </c>
      <c r="P2" s="3"/>
      <c r="Q2" s="1" t="s">
        <v>71</v>
      </c>
      <c r="U2" t="s">
        <v>78</v>
      </c>
      <c r="W2" t="s">
        <v>101</v>
      </c>
      <c r="X2" t="s">
        <v>101</v>
      </c>
      <c r="AA2" t="s">
        <v>116</v>
      </c>
      <c r="AB2" t="s">
        <v>221</v>
      </c>
      <c r="AC2" t="s">
        <v>32</v>
      </c>
      <c r="AD2" s="1">
        <v>171</v>
      </c>
    </row>
    <row r="3" spans="1:32">
      <c r="A3" s="4"/>
      <c r="B3" s="10" t="s">
        <v>161</v>
      </c>
      <c r="C3" s="11" t="s">
        <v>55</v>
      </c>
      <c r="D3" s="4" t="s">
        <v>34</v>
      </c>
      <c r="E3" s="4" t="s">
        <v>16</v>
      </c>
      <c r="F3" s="4"/>
      <c r="G3" s="4" t="s">
        <v>31</v>
      </c>
      <c r="H3" s="4"/>
      <c r="I3" s="4" t="s">
        <v>127</v>
      </c>
      <c r="J3" s="4"/>
      <c r="K3" s="5" t="s">
        <v>29</v>
      </c>
      <c r="L3" s="4"/>
      <c r="M3" s="4" t="s">
        <v>183</v>
      </c>
      <c r="N3" s="4"/>
      <c r="O3" s="6" t="s">
        <v>40</v>
      </c>
      <c r="P3" s="7"/>
      <c r="Q3" s="5" t="s">
        <v>246</v>
      </c>
      <c r="R3" s="5" t="s">
        <v>247</v>
      </c>
      <c r="S3" s="5" t="s">
        <v>29</v>
      </c>
      <c r="U3" s="4" t="s">
        <v>77</v>
      </c>
      <c r="W3" s="13" t="s">
        <v>82</v>
      </c>
      <c r="X3" s="14" t="s">
        <v>88</v>
      </c>
      <c r="AA3" t="s">
        <v>323</v>
      </c>
      <c r="AB3" t="s">
        <v>148</v>
      </c>
      <c r="AC3" t="s">
        <v>206</v>
      </c>
      <c r="AD3" s="5" t="s">
        <v>196</v>
      </c>
      <c r="AE3" s="5" t="s">
        <v>195</v>
      </c>
      <c r="AF3" s="5" t="s">
        <v>29</v>
      </c>
    </row>
    <row r="4" spans="1:32">
      <c r="A4" s="4"/>
      <c r="B4" s="10" t="s">
        <v>56</v>
      </c>
      <c r="C4" s="11" t="s">
        <v>57</v>
      </c>
      <c r="D4" s="4" t="s">
        <v>17</v>
      </c>
      <c r="E4" s="4" t="s">
        <v>16</v>
      </c>
      <c r="F4" s="4"/>
      <c r="G4" s="4" t="s">
        <v>49</v>
      </c>
      <c r="H4" s="4"/>
      <c r="I4" s="4" t="s">
        <v>206</v>
      </c>
      <c r="J4" s="4"/>
      <c r="K4" s="5" t="s">
        <v>41</v>
      </c>
      <c r="L4" s="4"/>
      <c r="M4" s="4" t="s">
        <v>52</v>
      </c>
      <c r="N4" s="4"/>
      <c r="O4" s="6" t="s">
        <v>42</v>
      </c>
      <c r="P4" s="7"/>
      <c r="Q4" s="5" t="s">
        <v>196</v>
      </c>
      <c r="R4" s="5" t="s">
        <v>195</v>
      </c>
      <c r="S4" s="5" t="s">
        <v>29</v>
      </c>
      <c r="U4" s="4" t="s">
        <v>25</v>
      </c>
      <c r="W4" s="13" t="s">
        <v>228</v>
      </c>
      <c r="X4" s="14" t="s">
        <v>218</v>
      </c>
      <c r="AA4" t="s">
        <v>324</v>
      </c>
      <c r="AB4" t="s">
        <v>148</v>
      </c>
      <c r="AC4" t="s">
        <v>206</v>
      </c>
      <c r="AD4" s="5" t="s">
        <v>169</v>
      </c>
      <c r="AE4" s="5" t="s">
        <v>168</v>
      </c>
      <c r="AF4" s="5" t="s">
        <v>41</v>
      </c>
    </row>
    <row r="5" spans="1:32">
      <c r="A5" s="4"/>
      <c r="B5" s="10" t="s">
        <v>180</v>
      </c>
      <c r="C5" s="11" t="s">
        <v>58</v>
      </c>
      <c r="D5" s="4" t="s">
        <v>43</v>
      </c>
      <c r="E5" s="4" t="s">
        <v>44</v>
      </c>
      <c r="F5" s="4"/>
      <c r="G5" s="4" t="s">
        <v>10</v>
      </c>
      <c r="H5" s="4"/>
      <c r="I5" s="4"/>
      <c r="J5" s="4"/>
      <c r="K5" s="5" t="s">
        <v>45</v>
      </c>
      <c r="L5" s="4"/>
      <c r="M5" s="9" t="s">
        <v>147</v>
      </c>
      <c r="N5" s="4"/>
      <c r="O5" s="6"/>
      <c r="P5" s="7"/>
      <c r="Q5" s="5" t="s">
        <v>304</v>
      </c>
      <c r="R5" s="5" t="s">
        <v>305</v>
      </c>
      <c r="S5" s="5" t="s">
        <v>29</v>
      </c>
      <c r="U5" s="4" t="s">
        <v>126</v>
      </c>
      <c r="W5" t="s">
        <v>217</v>
      </c>
      <c r="X5" s="14" t="s">
        <v>218</v>
      </c>
      <c r="AA5" t="s">
        <v>325</v>
      </c>
      <c r="AB5" t="s">
        <v>148</v>
      </c>
      <c r="AC5" t="s">
        <v>206</v>
      </c>
      <c r="AD5" s="5" t="s">
        <v>202</v>
      </c>
      <c r="AE5" s="5" t="s">
        <v>75</v>
      </c>
      <c r="AF5" s="5" t="s">
        <v>45</v>
      </c>
    </row>
    <row r="6" spans="1:32">
      <c r="A6" s="4"/>
      <c r="B6" s="10" t="s">
        <v>181</v>
      </c>
      <c r="C6" s="11" t="s">
        <v>58</v>
      </c>
      <c r="D6" s="4" t="s">
        <v>46</v>
      </c>
      <c r="E6" s="4" t="s">
        <v>44</v>
      </c>
      <c r="F6" s="4"/>
      <c r="H6" s="4"/>
      <c r="I6" s="4"/>
      <c r="J6" s="4"/>
      <c r="K6" s="5" t="s">
        <v>47</v>
      </c>
      <c r="L6" s="4"/>
      <c r="M6" s="9" t="s">
        <v>53</v>
      </c>
      <c r="N6" s="4"/>
      <c r="O6" s="6"/>
      <c r="P6" s="7"/>
      <c r="Q6" s="5" t="s">
        <v>72</v>
      </c>
      <c r="R6" s="5" t="s">
        <v>74</v>
      </c>
      <c r="S6" s="5" t="s">
        <v>41</v>
      </c>
      <c r="U6" s="4" t="s">
        <v>128</v>
      </c>
      <c r="W6" s="13" t="s">
        <v>296</v>
      </c>
      <c r="X6" s="14" t="s">
        <v>297</v>
      </c>
      <c r="AA6" t="s">
        <v>210</v>
      </c>
      <c r="AB6" t="s">
        <v>148</v>
      </c>
      <c r="AC6" t="s">
        <v>206</v>
      </c>
      <c r="AD6" s="5" t="s">
        <v>201</v>
      </c>
      <c r="AE6" s="5" t="s">
        <v>199</v>
      </c>
      <c r="AF6" s="5" t="s">
        <v>47</v>
      </c>
    </row>
    <row r="7" spans="1:32">
      <c r="A7" s="4"/>
      <c r="B7" s="10" t="s">
        <v>162</v>
      </c>
      <c r="C7" s="11" t="s">
        <v>60</v>
      </c>
      <c r="D7" s="4"/>
      <c r="E7" s="4"/>
      <c r="F7" s="4"/>
      <c r="G7" s="4"/>
      <c r="H7" s="4"/>
      <c r="I7" s="4"/>
      <c r="J7" s="4"/>
      <c r="K7" s="5" t="s">
        <v>48</v>
      </c>
      <c r="L7" s="4"/>
      <c r="M7" s="9" t="s">
        <v>54</v>
      </c>
      <c r="N7" s="4"/>
      <c r="O7" s="6"/>
      <c r="P7" s="7"/>
      <c r="Q7" s="5" t="s">
        <v>308</v>
      </c>
      <c r="R7" s="5" t="s">
        <v>309</v>
      </c>
      <c r="S7" s="5" t="s">
        <v>41</v>
      </c>
      <c r="U7" s="4" t="s">
        <v>129</v>
      </c>
      <c r="W7" s="13" t="s">
        <v>265</v>
      </c>
      <c r="X7" s="14" t="s">
        <v>268</v>
      </c>
      <c r="AA7" t="s">
        <v>212</v>
      </c>
      <c r="AB7" t="s">
        <v>148</v>
      </c>
      <c r="AC7" t="s">
        <v>206</v>
      </c>
      <c r="AD7" s="5" t="s">
        <v>198</v>
      </c>
      <c r="AE7" s="5" t="s">
        <v>197</v>
      </c>
      <c r="AF7" s="5" t="s">
        <v>47</v>
      </c>
    </row>
    <row r="8" spans="1:32">
      <c r="A8" s="4"/>
      <c r="B8" s="10" t="s">
        <v>159</v>
      </c>
      <c r="C8" s="11" t="s">
        <v>61</v>
      </c>
      <c r="D8" s="4"/>
      <c r="E8" s="4"/>
      <c r="F8" s="4"/>
      <c r="H8" s="4"/>
      <c r="I8" s="4"/>
      <c r="J8" s="4"/>
      <c r="K8" s="8" t="s">
        <v>50</v>
      </c>
      <c r="L8" s="4"/>
      <c r="N8" s="4"/>
      <c r="O8" s="6"/>
      <c r="P8" s="7"/>
      <c r="Q8" s="5" t="s">
        <v>169</v>
      </c>
      <c r="R8" s="5" t="s">
        <v>168</v>
      </c>
      <c r="S8" s="5" t="s">
        <v>45</v>
      </c>
      <c r="U8" s="4" t="s">
        <v>130</v>
      </c>
      <c r="W8" s="13" t="s">
        <v>136</v>
      </c>
      <c r="X8" s="14" t="s">
        <v>89</v>
      </c>
      <c r="AA8" t="s">
        <v>209</v>
      </c>
      <c r="AB8" t="s">
        <v>148</v>
      </c>
      <c r="AC8" t="s">
        <v>206</v>
      </c>
      <c r="AD8" s="5" t="s">
        <v>249</v>
      </c>
      <c r="AE8" s="5" t="s">
        <v>250</v>
      </c>
      <c r="AF8" s="5" t="s">
        <v>48</v>
      </c>
    </row>
    <row r="9" spans="1:32" ht="15.6" customHeight="1">
      <c r="A9" s="4"/>
      <c r="B9" s="10" t="s">
        <v>163</v>
      </c>
      <c r="C9" s="11" t="s">
        <v>63</v>
      </c>
      <c r="D9" s="4"/>
      <c r="E9" s="4"/>
      <c r="F9" s="4"/>
      <c r="G9" s="4"/>
      <c r="H9" s="4"/>
      <c r="I9" s="4"/>
      <c r="J9" s="4"/>
      <c r="K9" s="4" t="s">
        <v>51</v>
      </c>
      <c r="L9" s="4"/>
      <c r="N9" s="4"/>
      <c r="O9" s="4"/>
      <c r="P9" s="4"/>
      <c r="Q9" s="5" t="s">
        <v>306</v>
      </c>
      <c r="R9" s="5" t="s">
        <v>307</v>
      </c>
      <c r="S9" s="5" t="s">
        <v>45</v>
      </c>
      <c r="U9" s="4" t="s">
        <v>142</v>
      </c>
      <c r="W9" s="13" t="s">
        <v>145</v>
      </c>
      <c r="X9" s="14" t="s">
        <v>146</v>
      </c>
      <c r="AA9" t="s">
        <v>211</v>
      </c>
      <c r="AB9" t="s">
        <v>148</v>
      </c>
      <c r="AC9" t="s">
        <v>206</v>
      </c>
      <c r="AD9" s="5" t="s">
        <v>246</v>
      </c>
      <c r="AE9" s="5" t="s">
        <v>247</v>
      </c>
      <c r="AF9" s="5" t="s">
        <v>29</v>
      </c>
    </row>
    <row r="10" spans="1:32">
      <c r="A10" s="4"/>
      <c r="B10" s="10" t="s">
        <v>160</v>
      </c>
      <c r="C10" s="11" t="s">
        <v>64</v>
      </c>
      <c r="D10" s="4"/>
      <c r="E10" s="4"/>
      <c r="F10" s="4"/>
      <c r="G10" s="4"/>
      <c r="H10" s="4"/>
      <c r="I10" s="4"/>
      <c r="J10" s="4"/>
      <c r="K10" s="4"/>
      <c r="L10" s="4"/>
      <c r="N10" s="4"/>
      <c r="O10" s="4"/>
      <c r="P10" s="4"/>
      <c r="Q10" s="5" t="s">
        <v>203</v>
      </c>
      <c r="R10" s="5" t="s">
        <v>197</v>
      </c>
      <c r="S10" s="5" t="s">
        <v>45</v>
      </c>
      <c r="U10" s="4" t="s">
        <v>143</v>
      </c>
      <c r="W10" s="13" t="s">
        <v>231</v>
      </c>
      <c r="X10" s="14" t="s">
        <v>80</v>
      </c>
      <c r="AA10" t="s">
        <v>208</v>
      </c>
      <c r="AB10" t="s">
        <v>148</v>
      </c>
      <c r="AC10" t="s">
        <v>206</v>
      </c>
      <c r="AD10" s="5" t="s">
        <v>256</v>
      </c>
      <c r="AE10" s="5" t="s">
        <v>74</v>
      </c>
      <c r="AF10" s="5" t="s">
        <v>41</v>
      </c>
    </row>
    <row r="11" spans="1:32">
      <c r="A11" s="4"/>
      <c r="B11" s="10" t="s">
        <v>164</v>
      </c>
      <c r="C11" s="11" t="s">
        <v>65</v>
      </c>
      <c r="D11" s="4"/>
      <c r="E11" s="4"/>
      <c r="F11" s="4"/>
      <c r="G11" s="4"/>
      <c r="H11" s="4"/>
      <c r="I11" s="4"/>
      <c r="J11" s="4"/>
      <c r="K11" s="4"/>
      <c r="L11" s="4"/>
      <c r="N11" s="4"/>
      <c r="O11" s="4"/>
      <c r="P11" s="4"/>
      <c r="Q11" s="5" t="s">
        <v>198</v>
      </c>
      <c r="R11" s="5" t="s">
        <v>197</v>
      </c>
      <c r="S11" s="5" t="s">
        <v>47</v>
      </c>
      <c r="W11" t="s">
        <v>190</v>
      </c>
      <c r="X11" s="14" t="s">
        <v>191</v>
      </c>
      <c r="AA11" t="s">
        <v>216</v>
      </c>
      <c r="AB11" t="s">
        <v>148</v>
      </c>
      <c r="AC11" t="s">
        <v>206</v>
      </c>
      <c r="AD11" s="5" t="s">
        <v>257</v>
      </c>
      <c r="AE11" s="5" t="s">
        <v>168</v>
      </c>
      <c r="AF11" s="5" t="s">
        <v>45</v>
      </c>
    </row>
    <row r="12" spans="1:32">
      <c r="A12" s="4"/>
      <c r="B12" s="10" t="s">
        <v>66</v>
      </c>
      <c r="C12" s="11" t="s">
        <v>67</v>
      </c>
      <c r="D12" s="4"/>
      <c r="E12" s="4"/>
      <c r="F12" s="4"/>
      <c r="G12" s="4"/>
      <c r="H12" s="4"/>
      <c r="I12" s="4"/>
      <c r="J12" s="4"/>
      <c r="K12" s="4"/>
      <c r="L12" s="4"/>
      <c r="N12" s="4"/>
      <c r="O12" s="4"/>
      <c r="P12" s="4"/>
      <c r="Q12" s="5" t="s">
        <v>310</v>
      </c>
      <c r="R12" s="5" t="s">
        <v>311</v>
      </c>
      <c r="S12" s="5" t="s">
        <v>47</v>
      </c>
      <c r="W12" s="13" t="s">
        <v>234</v>
      </c>
      <c r="X12" s="14" t="s">
        <v>235</v>
      </c>
      <c r="AA12" t="s">
        <v>213</v>
      </c>
      <c r="AB12" t="s">
        <v>148</v>
      </c>
      <c r="AC12" t="s">
        <v>206</v>
      </c>
    </row>
    <row r="13" spans="1:32">
      <c r="A13" s="4"/>
      <c r="B13" s="10" t="s">
        <v>165</v>
      </c>
      <c r="C13" s="11" t="s">
        <v>68</v>
      </c>
      <c r="D13" s="4"/>
      <c r="E13" s="4"/>
      <c r="F13" s="4"/>
      <c r="G13" s="4"/>
      <c r="H13" s="4"/>
      <c r="I13" s="4"/>
      <c r="J13" s="4"/>
      <c r="K13" s="4"/>
      <c r="L13" s="4"/>
      <c r="N13" s="4"/>
      <c r="O13" s="4"/>
      <c r="P13" s="4"/>
      <c r="Q13" s="5" t="s">
        <v>202</v>
      </c>
      <c r="R13" s="5" t="s">
        <v>75</v>
      </c>
      <c r="S13" s="5" t="s">
        <v>47</v>
      </c>
      <c r="W13" s="13" t="s">
        <v>234</v>
      </c>
      <c r="X13" s="14" t="s">
        <v>235</v>
      </c>
      <c r="AA13" t="s">
        <v>245</v>
      </c>
      <c r="AB13" t="s">
        <v>148</v>
      </c>
      <c r="AC13" t="s">
        <v>206</v>
      </c>
    </row>
    <row r="14" spans="1:32">
      <c r="A14" s="4"/>
      <c r="B14" s="1" t="s">
        <v>69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5" t="s">
        <v>73</v>
      </c>
      <c r="R14" s="5" t="s">
        <v>75</v>
      </c>
      <c r="S14" s="5" t="s">
        <v>48</v>
      </c>
      <c r="W14" s="13" t="s">
        <v>85</v>
      </c>
      <c r="X14" s="14" t="s">
        <v>90</v>
      </c>
      <c r="AA14" t="s">
        <v>232</v>
      </c>
      <c r="AB14" t="s">
        <v>148</v>
      </c>
      <c r="AC14" t="s">
        <v>206</v>
      </c>
    </row>
    <row r="15" spans="1:32">
      <c r="A15" s="4"/>
      <c r="B15" s="1" t="s">
        <v>15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5" t="s">
        <v>312</v>
      </c>
      <c r="R15" s="5" t="s">
        <v>313</v>
      </c>
      <c r="S15" s="5" t="s">
        <v>48</v>
      </c>
      <c r="W15" s="13" t="s">
        <v>137</v>
      </c>
      <c r="X15" s="14" t="s">
        <v>91</v>
      </c>
      <c r="AA15" t="s">
        <v>264</v>
      </c>
      <c r="AB15" t="s">
        <v>148</v>
      </c>
      <c r="AC15" t="s">
        <v>206</v>
      </c>
    </row>
    <row r="16" spans="1:32">
      <c r="A16" s="4"/>
      <c r="B16" s="1" t="s">
        <v>70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5" t="s">
        <v>201</v>
      </c>
      <c r="R16" s="5" t="s">
        <v>199</v>
      </c>
      <c r="S16" s="5" t="s">
        <v>48</v>
      </c>
      <c r="W16" s="13" t="s">
        <v>243</v>
      </c>
      <c r="X16" s="14" t="s">
        <v>244</v>
      </c>
      <c r="AA16" t="s">
        <v>267</v>
      </c>
      <c r="AB16" t="s">
        <v>148</v>
      </c>
      <c r="AC16" t="s">
        <v>206</v>
      </c>
    </row>
    <row r="17" spans="1:29">
      <c r="A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5" t="s">
        <v>200</v>
      </c>
      <c r="R17" s="5" t="s">
        <v>199</v>
      </c>
      <c r="S17" s="8" t="s">
        <v>50</v>
      </c>
      <c r="W17" s="13" t="s">
        <v>226</v>
      </c>
      <c r="X17" s="14" t="s">
        <v>227</v>
      </c>
      <c r="AA17" t="s">
        <v>276</v>
      </c>
      <c r="AB17" t="s">
        <v>148</v>
      </c>
      <c r="AC17" t="s">
        <v>206</v>
      </c>
    </row>
    <row r="18" spans="1:29">
      <c r="A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5" t="s">
        <v>198</v>
      </c>
      <c r="R18" s="5" t="s">
        <v>197</v>
      </c>
      <c r="S18" s="5" t="s">
        <v>47</v>
      </c>
      <c r="W18" s="13" t="s">
        <v>275</v>
      </c>
      <c r="X18" s="14" t="s">
        <v>227</v>
      </c>
      <c r="AA18" t="s">
        <v>280</v>
      </c>
      <c r="AB18" t="s">
        <v>148</v>
      </c>
      <c r="AC18" t="s">
        <v>206</v>
      </c>
    </row>
    <row r="19" spans="1:29">
      <c r="A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5" t="s">
        <v>249</v>
      </c>
      <c r="R19" s="5" t="s">
        <v>250</v>
      </c>
      <c r="S19" s="5" t="s">
        <v>48</v>
      </c>
      <c r="W19" t="s">
        <v>214</v>
      </c>
      <c r="X19" s="14" t="s">
        <v>80</v>
      </c>
      <c r="AA19" t="s">
        <v>207</v>
      </c>
      <c r="AB19" t="s">
        <v>148</v>
      </c>
      <c r="AC19" t="s">
        <v>206</v>
      </c>
    </row>
    <row r="20" spans="1:29" ht="14.45" customHeight="1">
      <c r="A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5" t="s">
        <v>299</v>
      </c>
      <c r="R20" s="5" t="s">
        <v>298</v>
      </c>
      <c r="S20" s="5" t="s">
        <v>45</v>
      </c>
      <c r="W20" s="13" t="s">
        <v>214</v>
      </c>
      <c r="X20" s="14" t="s">
        <v>80</v>
      </c>
      <c r="AA20" t="s">
        <v>279</v>
      </c>
      <c r="AB20" t="s">
        <v>148</v>
      </c>
      <c r="AC20" t="s">
        <v>206</v>
      </c>
    </row>
    <row r="21" spans="1:29" ht="14.45" customHeight="1">
      <c r="A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5" t="s">
        <v>300</v>
      </c>
      <c r="R21" s="5" t="s">
        <v>250</v>
      </c>
      <c r="S21" s="5" t="s">
        <v>47</v>
      </c>
      <c r="W21" s="13" t="s">
        <v>254</v>
      </c>
      <c r="X21" s="14" t="s">
        <v>255</v>
      </c>
      <c r="AA21" t="s">
        <v>117</v>
      </c>
      <c r="AB21" t="s">
        <v>10</v>
      </c>
      <c r="AC21" t="s">
        <v>127</v>
      </c>
    </row>
    <row r="22" spans="1:29">
      <c r="A22" s="4"/>
      <c r="B22" s="1" t="s">
        <v>158</v>
      </c>
      <c r="C22" s="11" t="s">
        <v>59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W22" t="s">
        <v>155</v>
      </c>
      <c r="X22" s="14" t="s">
        <v>156</v>
      </c>
      <c r="AA22" t="s">
        <v>115</v>
      </c>
      <c r="AB22" t="s">
        <v>148</v>
      </c>
      <c r="AC22" t="s">
        <v>127</v>
      </c>
    </row>
    <row r="23" spans="1:29">
      <c r="A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W23" s="13" t="s">
        <v>286</v>
      </c>
      <c r="X23" s="14" t="s">
        <v>274</v>
      </c>
      <c r="AA23" t="s">
        <v>121</v>
      </c>
      <c r="AB23" t="s">
        <v>148</v>
      </c>
      <c r="AC23" t="s">
        <v>127</v>
      </c>
    </row>
    <row r="24" spans="1:29">
      <c r="A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W24" t="s">
        <v>289</v>
      </c>
      <c r="X24" s="14" t="s">
        <v>274</v>
      </c>
      <c r="AA24" t="s">
        <v>120</v>
      </c>
      <c r="AB24" t="s">
        <v>10</v>
      </c>
      <c r="AC24" t="s">
        <v>127</v>
      </c>
    </row>
    <row r="25" spans="1:29">
      <c r="A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W25" t="s">
        <v>301</v>
      </c>
      <c r="X25" s="56" t="s">
        <v>302</v>
      </c>
      <c r="AA25" t="s">
        <v>123</v>
      </c>
      <c r="AB25" t="s">
        <v>10</v>
      </c>
      <c r="AC25" t="s">
        <v>127</v>
      </c>
    </row>
    <row r="26" spans="1:29">
      <c r="A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W26" t="s">
        <v>178</v>
      </c>
      <c r="X26" s="14" t="s">
        <v>179</v>
      </c>
      <c r="AA26" t="s">
        <v>122</v>
      </c>
      <c r="AB26" t="s">
        <v>148</v>
      </c>
      <c r="AC26" t="s">
        <v>127</v>
      </c>
    </row>
    <row r="27" spans="1:29">
      <c r="A27" s="4"/>
      <c r="B27" s="10" t="s">
        <v>161</v>
      </c>
      <c r="C27" s="11" t="s">
        <v>55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W27" s="13" t="s">
        <v>87</v>
      </c>
      <c r="X27" s="14" t="s">
        <v>192</v>
      </c>
      <c r="AA27" t="s">
        <v>170</v>
      </c>
      <c r="AB27" t="s">
        <v>10</v>
      </c>
      <c r="AC27" t="s">
        <v>127</v>
      </c>
    </row>
    <row r="28" spans="1:29">
      <c r="A28" s="4"/>
      <c r="B28" s="10" t="s">
        <v>180</v>
      </c>
      <c r="C28" s="11" t="s">
        <v>58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W28" t="s">
        <v>269</v>
      </c>
      <c r="X28" s="14" t="s">
        <v>270</v>
      </c>
      <c r="AA28" t="s">
        <v>188</v>
      </c>
      <c r="AB28" t="s">
        <v>148</v>
      </c>
      <c r="AC28" t="s">
        <v>127</v>
      </c>
    </row>
    <row r="29" spans="1:29">
      <c r="A29" s="4"/>
      <c r="B29" s="10" t="s">
        <v>181</v>
      </c>
      <c r="C29" s="11" t="s">
        <v>58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W29" s="13" t="s">
        <v>262</v>
      </c>
      <c r="X29" s="14" t="s">
        <v>263</v>
      </c>
      <c r="AA29" t="s">
        <v>187</v>
      </c>
      <c r="AB29" t="s">
        <v>148</v>
      </c>
      <c r="AC29" t="s">
        <v>127</v>
      </c>
    </row>
    <row r="30" spans="1:29">
      <c r="A30" s="4"/>
      <c r="B30" s="10" t="s">
        <v>165</v>
      </c>
      <c r="C30" s="11" t="s">
        <v>68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W30" s="13" t="s">
        <v>83</v>
      </c>
      <c r="X30" s="14" t="s">
        <v>92</v>
      </c>
      <c r="AA30" t="s">
        <v>171</v>
      </c>
      <c r="AB30" t="s">
        <v>148</v>
      </c>
      <c r="AC30" t="s">
        <v>127</v>
      </c>
    </row>
    <row r="31" spans="1:29">
      <c r="A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W31" s="13" t="s">
        <v>258</v>
      </c>
      <c r="X31" s="14" t="s">
        <v>259</v>
      </c>
      <c r="AA31" t="s">
        <v>173</v>
      </c>
      <c r="AB31" t="s">
        <v>49</v>
      </c>
      <c r="AC31" t="s">
        <v>127</v>
      </c>
    </row>
    <row r="32" spans="1:29">
      <c r="A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W32" t="s">
        <v>281</v>
      </c>
      <c r="X32" s="14" t="s">
        <v>259</v>
      </c>
      <c r="AA32" t="s">
        <v>125</v>
      </c>
      <c r="AB32" t="s">
        <v>10</v>
      </c>
      <c r="AC32" t="s">
        <v>127</v>
      </c>
    </row>
    <row r="33" spans="1:29">
      <c r="A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W33" s="13" t="s">
        <v>272</v>
      </c>
      <c r="X33" s="14" t="s">
        <v>259</v>
      </c>
      <c r="AA33" t="s">
        <v>167</v>
      </c>
      <c r="AB33" t="s">
        <v>148</v>
      </c>
      <c r="AC33" t="s">
        <v>127</v>
      </c>
    </row>
    <row r="34" spans="1:29">
      <c r="A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W34" t="s">
        <v>282</v>
      </c>
      <c r="X34" s="14" t="s">
        <v>259</v>
      </c>
      <c r="AA34" t="s">
        <v>118</v>
      </c>
      <c r="AB34" t="s">
        <v>148</v>
      </c>
      <c r="AC34" t="s">
        <v>127</v>
      </c>
    </row>
    <row r="35" spans="1:29">
      <c r="A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W35" t="s">
        <v>172</v>
      </c>
      <c r="X35" s="14" t="s">
        <v>157</v>
      </c>
      <c r="AA35" t="s">
        <v>119</v>
      </c>
      <c r="AB35" t="s">
        <v>148</v>
      </c>
      <c r="AC35" t="s">
        <v>127</v>
      </c>
    </row>
    <row r="36" spans="1:29">
      <c r="A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W36" s="13" t="s">
        <v>271</v>
      </c>
      <c r="X36" s="14" t="s">
        <v>266</v>
      </c>
      <c r="AA36" t="s">
        <v>141</v>
      </c>
      <c r="AB36" t="s">
        <v>148</v>
      </c>
      <c r="AC36" t="s">
        <v>127</v>
      </c>
    </row>
    <row r="37" spans="1:29">
      <c r="A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W37" s="13" t="s">
        <v>229</v>
      </c>
      <c r="X37" s="14" t="s">
        <v>230</v>
      </c>
      <c r="AA37" t="s">
        <v>149</v>
      </c>
      <c r="AB37" t="s">
        <v>148</v>
      </c>
      <c r="AC37" t="s">
        <v>127</v>
      </c>
    </row>
    <row r="38" spans="1:29">
      <c r="A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W38" s="13" t="s">
        <v>174</v>
      </c>
      <c r="X38" s="14" t="s">
        <v>79</v>
      </c>
      <c r="AA38" t="s">
        <v>124</v>
      </c>
      <c r="AB38" t="s">
        <v>148</v>
      </c>
      <c r="AC38" t="s">
        <v>127</v>
      </c>
    </row>
    <row r="39" spans="1:29" ht="16.5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W39" t="s">
        <v>277</v>
      </c>
      <c r="X39" s="14" t="s">
        <v>278</v>
      </c>
      <c r="AA39" s="28" t="s">
        <v>132</v>
      </c>
      <c r="AB39" t="s">
        <v>148</v>
      </c>
      <c r="AC39" t="s">
        <v>127</v>
      </c>
    </row>
    <row r="40" spans="1:29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W40" t="s">
        <v>175</v>
      </c>
      <c r="X40" s="12" t="s">
        <v>176</v>
      </c>
      <c r="AA40" s="53" t="s">
        <v>182</v>
      </c>
      <c r="AB40" t="s">
        <v>148</v>
      </c>
      <c r="AC40" t="s">
        <v>127</v>
      </c>
    </row>
    <row r="41" spans="1:29" ht="14.45" customHeight="1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W41" s="13" t="s">
        <v>287</v>
      </c>
      <c r="X41" s="14" t="s">
        <v>288</v>
      </c>
      <c r="AA41" t="s">
        <v>184</v>
      </c>
      <c r="AB41" t="s">
        <v>148</v>
      </c>
      <c r="AC41" t="s">
        <v>127</v>
      </c>
    </row>
    <row r="42" spans="1:29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W42" s="13" t="s">
        <v>133</v>
      </c>
      <c r="X42" s="14" t="s">
        <v>134</v>
      </c>
      <c r="AA42" t="s">
        <v>224</v>
      </c>
      <c r="AB42" t="s">
        <v>148</v>
      </c>
      <c r="AC42" t="s">
        <v>127</v>
      </c>
    </row>
    <row r="43" spans="1:29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W43" s="13" t="s">
        <v>139</v>
      </c>
      <c r="X43" s="14" t="s">
        <v>93</v>
      </c>
      <c r="AA43" t="s">
        <v>240</v>
      </c>
      <c r="AB43" t="s">
        <v>148</v>
      </c>
      <c r="AC43" t="s">
        <v>127</v>
      </c>
    </row>
    <row r="44" spans="1:29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W44" s="13" t="s">
        <v>248</v>
      </c>
      <c r="X44" s="14" t="s">
        <v>239</v>
      </c>
      <c r="AA44" t="s">
        <v>303</v>
      </c>
      <c r="AB44" t="s">
        <v>148</v>
      </c>
      <c r="AC44" t="s">
        <v>127</v>
      </c>
    </row>
    <row r="45" spans="1:29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W45" s="13" t="s">
        <v>238</v>
      </c>
      <c r="X45" s="14" t="s">
        <v>239</v>
      </c>
      <c r="AA45" t="s">
        <v>314</v>
      </c>
      <c r="AB45" t="s">
        <v>148</v>
      </c>
      <c r="AC45" t="s">
        <v>206</v>
      </c>
    </row>
    <row r="46" spans="1:29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W46" s="13" t="s">
        <v>99</v>
      </c>
      <c r="X46" s="12" t="s">
        <v>100</v>
      </c>
      <c r="AA46" t="s">
        <v>315</v>
      </c>
      <c r="AB46" t="s">
        <v>148</v>
      </c>
      <c r="AC46" t="s">
        <v>206</v>
      </c>
    </row>
    <row r="47" spans="1:29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W47" t="s">
        <v>153</v>
      </c>
      <c r="X47" s="14" t="s">
        <v>154</v>
      </c>
      <c r="AA47" t="s">
        <v>316</v>
      </c>
      <c r="AB47" t="s">
        <v>148</v>
      </c>
      <c r="AC47" t="s">
        <v>206</v>
      </c>
    </row>
    <row r="48" spans="1:29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W48" s="13" t="s">
        <v>81</v>
      </c>
      <c r="X48" s="14" t="s">
        <v>94</v>
      </c>
      <c r="AA48" t="s">
        <v>317</v>
      </c>
      <c r="AB48" t="s">
        <v>148</v>
      </c>
      <c r="AC48" t="s">
        <v>206</v>
      </c>
    </row>
    <row r="49" spans="4:29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W49" s="13" t="s">
        <v>177</v>
      </c>
      <c r="X49" s="12" t="s">
        <v>135</v>
      </c>
      <c r="AA49" t="s">
        <v>318</v>
      </c>
      <c r="AB49" t="s">
        <v>148</v>
      </c>
      <c r="AC49" t="s">
        <v>206</v>
      </c>
    </row>
    <row r="50" spans="4:29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W50" s="13" t="s">
        <v>222</v>
      </c>
      <c r="X50" s="14" t="s">
        <v>223</v>
      </c>
      <c r="AA50" t="s">
        <v>319</v>
      </c>
      <c r="AB50" t="s">
        <v>148</v>
      </c>
      <c r="AC50" t="s">
        <v>206</v>
      </c>
    </row>
    <row r="51" spans="4:29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W51" s="13" t="s">
        <v>86</v>
      </c>
      <c r="X51" s="14" t="s">
        <v>189</v>
      </c>
      <c r="AA51" t="s">
        <v>320</v>
      </c>
      <c r="AB51" t="s">
        <v>148</v>
      </c>
      <c r="AC51" t="s">
        <v>206</v>
      </c>
    </row>
    <row r="52" spans="4:29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W52" t="s">
        <v>285</v>
      </c>
      <c r="X52" s="12" t="s">
        <v>284</v>
      </c>
      <c r="AA52" t="s">
        <v>267</v>
      </c>
      <c r="AB52" t="s">
        <v>148</v>
      </c>
      <c r="AC52" t="s">
        <v>206</v>
      </c>
    </row>
    <row r="53" spans="4:29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W53" t="s">
        <v>225</v>
      </c>
      <c r="X53" s="12" t="s">
        <v>215</v>
      </c>
      <c r="AA53" t="s">
        <v>321</v>
      </c>
      <c r="AB53" t="s">
        <v>148</v>
      </c>
      <c r="AC53" t="s">
        <v>206</v>
      </c>
    </row>
    <row r="54" spans="4:29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W54" s="13" t="s">
        <v>260</v>
      </c>
      <c r="X54" s="14" t="s">
        <v>261</v>
      </c>
    </row>
    <row r="55" spans="4:29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W55" t="s">
        <v>290</v>
      </c>
      <c r="X55" s="14" t="s">
        <v>291</v>
      </c>
    </row>
    <row r="56" spans="4:29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W56" s="14" t="s">
        <v>251</v>
      </c>
      <c r="X56" s="14" t="s">
        <v>252</v>
      </c>
    </row>
    <row r="57" spans="4:29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W57" s="13" t="s">
        <v>253</v>
      </c>
      <c r="X57" s="14" t="s">
        <v>252</v>
      </c>
    </row>
    <row r="58" spans="4:29">
      <c r="D58" s="4"/>
      <c r="E58" s="4"/>
      <c r="F58" s="4"/>
      <c r="G58" s="4"/>
      <c r="H58" s="4"/>
      <c r="J58" s="4"/>
      <c r="K58" s="4"/>
      <c r="L58" s="4"/>
      <c r="M58" s="4"/>
      <c r="N58" s="4"/>
      <c r="O58" s="4"/>
      <c r="P58" s="4"/>
      <c r="Q58" s="4"/>
      <c r="W58" s="13" t="s">
        <v>84</v>
      </c>
      <c r="X58" s="14" t="s">
        <v>95</v>
      </c>
    </row>
    <row r="59" spans="4:29">
      <c r="D59" s="4"/>
      <c r="E59" s="4"/>
      <c r="F59" s="4"/>
      <c r="G59" s="4"/>
      <c r="H59" s="4"/>
      <c r="J59" s="4"/>
      <c r="K59" s="4"/>
      <c r="L59" s="4"/>
      <c r="M59" s="4"/>
      <c r="N59" s="4"/>
      <c r="O59" s="4"/>
      <c r="P59" s="4"/>
      <c r="Q59" s="4"/>
      <c r="W59" s="13" t="s">
        <v>233</v>
      </c>
      <c r="X59" s="14" t="s">
        <v>230</v>
      </c>
    </row>
    <row r="60" spans="4:29">
      <c r="D60" s="4"/>
      <c r="E60" s="4"/>
      <c r="F60" s="4"/>
      <c r="G60" s="4"/>
      <c r="H60" s="4"/>
      <c r="J60" s="4"/>
      <c r="K60" s="4"/>
      <c r="L60" s="4"/>
      <c r="M60" s="4"/>
      <c r="N60" s="4"/>
      <c r="O60" s="4"/>
      <c r="P60" s="4"/>
      <c r="Q60" s="4"/>
      <c r="W60" t="s">
        <v>294</v>
      </c>
      <c r="X60" s="14" t="s">
        <v>295</v>
      </c>
    </row>
    <row r="61" spans="4:29">
      <c r="D61" s="4"/>
      <c r="E61" s="4"/>
      <c r="F61" s="4"/>
      <c r="G61" s="4"/>
      <c r="H61" s="4"/>
      <c r="J61" s="4"/>
      <c r="K61" s="4"/>
      <c r="L61" s="4"/>
      <c r="M61" s="4"/>
      <c r="N61" s="4"/>
      <c r="O61" s="4"/>
      <c r="P61" s="4"/>
      <c r="Q61" s="4"/>
      <c r="W61" s="13" t="s">
        <v>273</v>
      </c>
      <c r="X61" s="14" t="s">
        <v>274</v>
      </c>
    </row>
    <row r="62" spans="4:29">
      <c r="Q62" s="4"/>
      <c r="W62" t="s">
        <v>283</v>
      </c>
      <c r="X62" s="14" t="s">
        <v>284</v>
      </c>
    </row>
    <row r="63" spans="4:29">
      <c r="Q63" s="4"/>
      <c r="W63" s="13" t="s">
        <v>144</v>
      </c>
      <c r="X63" s="14" t="s">
        <v>96</v>
      </c>
    </row>
    <row r="64" spans="4:29">
      <c r="Q64" s="4"/>
      <c r="W64" t="s">
        <v>219</v>
      </c>
      <c r="X64" s="12" t="s">
        <v>220</v>
      </c>
    </row>
    <row r="65" spans="17:24">
      <c r="Q65" s="4"/>
      <c r="W65" s="13" t="s">
        <v>140</v>
      </c>
      <c r="X65" s="14" t="s">
        <v>97</v>
      </c>
    </row>
    <row r="66" spans="17:24">
      <c r="Q66" s="4"/>
      <c r="W66" t="s">
        <v>193</v>
      </c>
      <c r="X66" s="14" t="s">
        <v>194</v>
      </c>
    </row>
    <row r="67" spans="17:24">
      <c r="W67" s="13" t="s">
        <v>242</v>
      </c>
      <c r="X67" s="14" t="s">
        <v>241</v>
      </c>
    </row>
    <row r="68" spans="17:24">
      <c r="W68" t="s">
        <v>292</v>
      </c>
      <c r="X68" s="14" t="s">
        <v>293</v>
      </c>
    </row>
    <row r="69" spans="17:24">
      <c r="W69" t="s">
        <v>151</v>
      </c>
      <c r="X69" s="14" t="s">
        <v>152</v>
      </c>
    </row>
    <row r="70" spans="17:24">
      <c r="W70" t="s">
        <v>204</v>
      </c>
      <c r="X70" s="12" t="s">
        <v>205</v>
      </c>
    </row>
    <row r="71" spans="17:24">
      <c r="W71" t="s">
        <v>185</v>
      </c>
      <c r="X71" s="12" t="s">
        <v>186</v>
      </c>
    </row>
    <row r="72" spans="17:24">
      <c r="W72" s="13" t="s">
        <v>138</v>
      </c>
      <c r="X72" s="14" t="s">
        <v>98</v>
      </c>
    </row>
    <row r="73" spans="17:24">
      <c r="W73" s="13" t="s">
        <v>236</v>
      </c>
      <c r="X73" s="14" t="s">
        <v>237</v>
      </c>
    </row>
    <row r="74" spans="17:24">
      <c r="W74" t="s">
        <v>236</v>
      </c>
      <c r="X74" s="14" t="s">
        <v>237</v>
      </c>
    </row>
  </sheetData>
  <autoFilter ref="W2:X65">
    <sortState ref="W3:X74">
      <sortCondition ref="W2:W65"/>
    </sortState>
  </autoFilter>
  <sortState ref="W3:X58">
    <sortCondition ref="W3:W58"/>
  </sortState>
  <conditionalFormatting sqref="AA3:AA44">
    <cfRule type="duplicateValues" dxfId="0" priority="3"/>
  </conditionalFormatting>
  <dataValidations disablePrompts="1" count="3">
    <dataValidation type="list" allowBlank="1" showInputMessage="1" showErrorMessage="1" sqref="I11">
      <formula1>$I$3:$I$11</formula1>
    </dataValidation>
    <dataValidation type="list" allowBlank="1" showInputMessage="1" showErrorMessage="1" sqref="I15">
      <formula1>$I$3:$I$7</formula1>
    </dataValidation>
    <dataValidation type="list" allowBlank="1" showInputMessage="1" showErrorMessage="1" sqref="K12 I1:I10">
      <formula1>$I$3:$I$10</formula1>
    </dataValidation>
  </dataValidations>
  <pageMargins left="0.7" right="0.7" top="0.75" bottom="0.75" header="0.3" footer="0.3"/>
  <pageSetup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NETWORK_SOC999</dc:creator>
  <cp:lastModifiedBy>Mboh</cp:lastModifiedBy>
  <cp:lastPrinted>2025-03-02T11:48:41Z</cp:lastPrinted>
  <dcterms:created xsi:type="dcterms:W3CDTF">2023-03-07T00:05:19Z</dcterms:created>
  <dcterms:modified xsi:type="dcterms:W3CDTF">2025-03-02T15:21:46Z</dcterms:modified>
</cp:coreProperties>
</file>